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5\"/>
    </mc:Choice>
  </mc:AlternateContent>
  <bookViews>
    <workbookView xWindow="0" yWindow="0" windowWidth="20490" windowHeight="7755" firstSheet="3" activeTab="11"/>
  </bookViews>
  <sheets>
    <sheet name="Chart3" sheetId="19" r:id="rId1"/>
    <sheet name="Chart2" sheetId="18" r:id="rId2"/>
    <sheet name="Chart1" sheetId="17" r:id="rId3"/>
    <sheet name="ข้อมูล" sheetId="22" r:id="rId4"/>
    <sheet name="DATA" sheetId="1" r:id="rId5"/>
    <sheet name="บทสรุป" sheetId="9" r:id="rId6"/>
    <sheet name="ความพึงพอใจไม่พึงพอใจ" sheetId="24" r:id="rId7"/>
    <sheet name="ตาราง1-5" sheetId="2" r:id="rId8"/>
    <sheet name="ตาราง 6" sheetId="14" r:id="rId9"/>
    <sheet name="ส่วนที่ 5" sheetId="12" r:id="rId10"/>
    <sheet name="ส่วนที่ 6" sheetId="21" r:id="rId11"/>
    <sheet name="ข้อเสนอแนะอื่นๆ" sheetId="3" r:id="rId12"/>
  </sheets>
  <definedNames>
    <definedName name="_xlnm._FilterDatabase" localSheetId="4" hidden="1">DATA!$C$1:$C$322</definedName>
  </definedNames>
  <calcPr calcId="162913"/>
</workbook>
</file>

<file path=xl/calcChain.xml><?xml version="1.0" encoding="utf-8"?>
<calcChain xmlns="http://schemas.openxmlformats.org/spreadsheetml/2006/main">
  <c r="F71" i="2" l="1"/>
  <c r="G43" i="2" s="1"/>
  <c r="G65" i="2" l="1"/>
  <c r="G61" i="2"/>
  <c r="G57" i="2"/>
  <c r="G53" i="2"/>
  <c r="G49" i="2"/>
  <c r="G45" i="2"/>
  <c r="G70" i="2"/>
  <c r="G58" i="2"/>
  <c r="G42" i="2"/>
  <c r="G56" i="2"/>
  <c r="G44" i="2"/>
  <c r="G66" i="2"/>
  <c r="G62" i="2"/>
  <c r="G54" i="2"/>
  <c r="G50" i="2"/>
  <c r="G46" i="2"/>
  <c r="G69" i="2"/>
  <c r="G68" i="2"/>
  <c r="G64" i="2"/>
  <c r="G60" i="2"/>
  <c r="G52" i="2"/>
  <c r="G48" i="2"/>
  <c r="G71" i="2"/>
  <c r="G67" i="2"/>
  <c r="G63" i="2"/>
  <c r="G59" i="2"/>
  <c r="G55" i="2"/>
  <c r="G51" i="2"/>
  <c r="G47" i="2"/>
  <c r="F128" i="2"/>
  <c r="G119" i="2" s="1"/>
  <c r="F89" i="2"/>
  <c r="F182" i="1"/>
  <c r="C197" i="1"/>
  <c r="AJ171" i="1"/>
  <c r="G126" i="2" l="1"/>
  <c r="G118" i="2"/>
  <c r="G125" i="2"/>
  <c r="G121" i="2"/>
  <c r="G122" i="2"/>
  <c r="G128" i="2"/>
  <c r="G124" i="2"/>
  <c r="G120" i="2"/>
  <c r="G127" i="2"/>
  <c r="G123" i="2"/>
  <c r="C8" i="21"/>
  <c r="F33" i="14"/>
  <c r="AJ172" i="1"/>
  <c r="G33" i="14" s="1"/>
  <c r="AI171" i="1" l="1"/>
  <c r="F34" i="14" s="1"/>
  <c r="G85" i="2" l="1"/>
  <c r="G89" i="2"/>
  <c r="G86" i="2"/>
  <c r="G87" i="2"/>
  <c r="G88" i="2"/>
  <c r="AH174" i="1"/>
  <c r="F32" i="14" s="1"/>
  <c r="AH173" i="1"/>
  <c r="G32" i="14" s="1"/>
  <c r="AE174" i="1"/>
  <c r="F27" i="14" s="1"/>
  <c r="AE173" i="1"/>
  <c r="G27" i="14" s="1"/>
  <c r="AC174" i="1"/>
  <c r="F23" i="14" s="1"/>
  <c r="AC173" i="1"/>
  <c r="G23" i="14" s="1"/>
  <c r="Z174" i="1"/>
  <c r="F18" i="14" s="1"/>
  <c r="Z173" i="1"/>
  <c r="G18" i="14" s="1"/>
  <c r="V174" i="1"/>
  <c r="V173" i="1"/>
  <c r="G12" i="14" s="1"/>
  <c r="AI172" i="1"/>
  <c r="G34" i="14" s="1"/>
  <c r="T171" i="1"/>
  <c r="F9" i="14" s="1"/>
  <c r="U171" i="1"/>
  <c r="F10" i="14" s="1"/>
  <c r="V171" i="1"/>
  <c r="F11" i="14" s="1"/>
  <c r="W171" i="1"/>
  <c r="F14" i="14" s="1"/>
  <c r="X171" i="1"/>
  <c r="F15" i="14" s="1"/>
  <c r="Y171" i="1"/>
  <c r="F16" i="14" s="1"/>
  <c r="Z171" i="1"/>
  <c r="F17" i="14" s="1"/>
  <c r="AA171" i="1"/>
  <c r="F20" i="14" s="1"/>
  <c r="AB171" i="1"/>
  <c r="F21" i="14" s="1"/>
  <c r="AC171" i="1"/>
  <c r="F22" i="14" s="1"/>
  <c r="AD171" i="1"/>
  <c r="F25" i="14" s="1"/>
  <c r="AE171" i="1"/>
  <c r="F26" i="14" s="1"/>
  <c r="AF171" i="1"/>
  <c r="F29" i="14" s="1"/>
  <c r="AG171" i="1"/>
  <c r="F30" i="14" s="1"/>
  <c r="AH171" i="1"/>
  <c r="F31" i="14" s="1"/>
  <c r="T172" i="1"/>
  <c r="G9" i="14" s="1"/>
  <c r="U172" i="1"/>
  <c r="G10" i="14" s="1"/>
  <c r="V172" i="1"/>
  <c r="G11" i="14" s="1"/>
  <c r="W172" i="1"/>
  <c r="G14" i="14" s="1"/>
  <c r="X172" i="1"/>
  <c r="G15" i="14" s="1"/>
  <c r="Y172" i="1"/>
  <c r="G16" i="14" s="1"/>
  <c r="Z172" i="1"/>
  <c r="G17" i="14" s="1"/>
  <c r="AA172" i="1"/>
  <c r="G20" i="14" s="1"/>
  <c r="AB172" i="1"/>
  <c r="G21" i="14" s="1"/>
  <c r="AC172" i="1"/>
  <c r="G22" i="14" s="1"/>
  <c r="AD172" i="1"/>
  <c r="G25" i="14" s="1"/>
  <c r="AE172" i="1"/>
  <c r="G26" i="14" s="1"/>
  <c r="AF172" i="1"/>
  <c r="G29" i="14" s="1"/>
  <c r="AG172" i="1"/>
  <c r="G30" i="14" s="1"/>
  <c r="AH172" i="1"/>
  <c r="G31" i="14" s="1"/>
  <c r="S172" i="1"/>
  <c r="G7" i="14" s="1"/>
  <c r="S171" i="1"/>
  <c r="F7" i="14" s="1"/>
  <c r="D171" i="1"/>
  <c r="I171" i="1"/>
  <c r="F171" i="1"/>
  <c r="E171" i="1"/>
  <c r="G171" i="1"/>
  <c r="J171" i="1"/>
  <c r="K171" i="1"/>
  <c r="L171" i="1"/>
  <c r="M171" i="1"/>
  <c r="N171" i="1"/>
  <c r="O171" i="1"/>
  <c r="P171" i="1"/>
  <c r="Q171" i="1"/>
  <c r="R171" i="1"/>
  <c r="E172" i="1"/>
  <c r="F172" i="1"/>
  <c r="G172" i="1"/>
  <c r="I172" i="1"/>
  <c r="J172" i="1"/>
  <c r="K172" i="1"/>
  <c r="L172" i="1"/>
  <c r="M172" i="1"/>
  <c r="N172" i="1"/>
  <c r="O172" i="1"/>
  <c r="P172" i="1"/>
  <c r="Q172" i="1"/>
  <c r="R172" i="1"/>
  <c r="D172" i="1"/>
  <c r="D23" i="2" l="1"/>
  <c r="D19" i="2"/>
  <c r="D18" i="2"/>
  <c r="D22" i="2"/>
  <c r="D20" i="2"/>
  <c r="D21" i="2"/>
  <c r="C179" i="1" l="1"/>
  <c r="F19" i="2" s="1"/>
  <c r="C183" i="1"/>
  <c r="F23" i="2" s="1"/>
  <c r="C182" i="1"/>
  <c r="F22" i="2" s="1"/>
  <c r="C181" i="1"/>
  <c r="F21" i="2" s="1"/>
  <c r="C180" i="1"/>
  <c r="F20" i="2" s="1"/>
  <c r="C178" i="1"/>
  <c r="F18" i="2" s="1"/>
  <c r="C174" i="1"/>
  <c r="F10" i="2" s="1"/>
  <c r="C173" i="1"/>
  <c r="F24" i="2" l="1"/>
  <c r="C175" i="1"/>
  <c r="F9" i="2"/>
  <c r="C184" i="1"/>
  <c r="C19" i="21" l="1"/>
  <c r="D8" i="21"/>
  <c r="D19" i="21" l="1"/>
  <c r="D18" i="21"/>
  <c r="D17" i="21"/>
  <c r="D7" i="21"/>
  <c r="D6" i="21"/>
  <c r="H34" i="14" l="1"/>
  <c r="H31" i="14"/>
  <c r="H32" i="14"/>
  <c r="H30" i="14"/>
  <c r="H29" i="14"/>
  <c r="F11" i="2"/>
  <c r="G9" i="2" s="1"/>
  <c r="G10" i="2" l="1"/>
  <c r="G11" i="2" s="1"/>
  <c r="H11" i="14" l="1"/>
  <c r="H22" i="14"/>
  <c r="H33" i="14" l="1"/>
  <c r="H26" i="14"/>
  <c r="H25" i="14"/>
  <c r="H21" i="14"/>
  <c r="H20" i="14"/>
  <c r="H10" i="14"/>
  <c r="H9" i="14"/>
  <c r="H7" i="14"/>
  <c r="H23" i="14" l="1"/>
  <c r="H18" i="14"/>
  <c r="H27" i="14" l="1"/>
  <c r="F12" i="14"/>
  <c r="H12" i="14" s="1"/>
  <c r="G20" i="2" l="1"/>
  <c r="G21" i="2"/>
  <c r="G19" i="2"/>
  <c r="G18" i="2"/>
  <c r="G23" i="2"/>
  <c r="G22" i="2"/>
  <c r="G24" i="2" l="1"/>
</calcChain>
</file>

<file path=xl/sharedStrings.xml><?xml version="1.0" encoding="utf-8"?>
<sst xmlns="http://schemas.openxmlformats.org/spreadsheetml/2006/main" count="1859" uniqueCount="352">
  <si>
    <t>- 1 -</t>
  </si>
  <si>
    <t>สถานภาพ</t>
  </si>
  <si>
    <t>จำนวน</t>
  </si>
  <si>
    <t>ร้อยละ</t>
  </si>
  <si>
    <t>รวม</t>
  </si>
  <si>
    <t>การประชาสัมพันธ์</t>
  </si>
  <si>
    <t>รายการ</t>
  </si>
  <si>
    <t>SD</t>
  </si>
  <si>
    <t>ระดับความคิดเห็น</t>
  </si>
  <si>
    <t>รวมเฉลี่ยทุกด้าน</t>
  </si>
  <si>
    <t>ที่</t>
  </si>
  <si>
    <t>ความถี่</t>
  </si>
  <si>
    <t>บทสรุปสำหรับผู้บริหาร</t>
  </si>
  <si>
    <t>- 2 -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</si>
  <si>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</si>
  <si>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t>(ตอบได้มากกว่า 1 ข้อ)</t>
  </si>
  <si>
    <r>
      <rPr>
        <b/>
        <sz val="16"/>
        <rFont val="TH SarabunPSK"/>
        <family val="2"/>
      </rPr>
      <t xml:space="preserve">      </t>
    </r>
    <r>
      <rPr>
        <b/>
        <u/>
        <sz val="16"/>
        <rFont val="TH SarabunPSK"/>
        <family val="2"/>
      </rP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</si>
  <si>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มาก</t>
  </si>
  <si>
    <t>ระดับ</t>
  </si>
  <si>
    <t xml:space="preserve">ผลการตอบแบบสอบถามความพึงพอใจความไม่พึงพอใจและผูกพันของผู้รับบริการ </t>
  </si>
  <si>
    <t>บัณฑิตวิทยาลัย ประจำปีงบประมาณ พ.ศ.2564</t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</si>
  <si>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จำแนกตามเพศ</t>
    </r>
  </si>
  <si>
    <t>เพศ</t>
  </si>
  <si>
    <t>ชาย</t>
  </si>
  <si>
    <t>หญิง</t>
  </si>
  <si>
    <r>
      <rPr>
        <b/>
        <i/>
        <sz val="16"/>
        <rFont val="TH SarabunPSK"/>
        <family val="2"/>
      </rPr>
      <t>ตาราง 2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</si>
  <si>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t xml:space="preserve">   1.1 เจ้าหน้าที่มีความรู้ ความสามารถในการให้บริการ เช่น สามารถตอบคำถาม </t>
  </si>
  <si>
    <t>ชี้แจง ข้อสงสัย ให้คำแนะนำ และช่วยแก้ปัญหา</t>
  </si>
  <si>
    <t xml:space="preserve">   1.2 เจ้าหน้าที่มีความเอาใจใส่ กระตือรือร้น และมีความพร้อมในการให้บริการ</t>
  </si>
  <si>
    <t xml:space="preserve">   1.3 เจ้าหน้าที่มีความสุภาพ ยิ้มแย้ม แจ่มใส พูดจาด้วยถ้อยคำและน้ำเสียงสุภาพ</t>
  </si>
  <si>
    <t xml:space="preserve">   1.4 เจ้าหน้าที่มีความรวดเร็วในการให้บริการ</t>
  </si>
  <si>
    <t xml:space="preserve">   2.1 ขั้นตอนการให้บริการมีความคล่องตัว รวดเร็ว และไม่ยุ่งยาก ซับซ้อน</t>
  </si>
  <si>
    <t xml:space="preserve">   2.3 เจ้าหน้าที่มีความสุภาพ ยิ้มแย้ม แจ่มใส พูดจาด้วยถ้อยคำและน้ำเสียงสุภาพ</t>
  </si>
  <si>
    <t xml:space="preserve">   2.4 เจ้าหน้าที่มีความรวดเร็วในการให้บริการ</t>
  </si>
  <si>
    <t>1. ด้านเจ้าหน้าที่ผู้ให้บริการ/ประสานงาน</t>
  </si>
  <si>
    <t>เฉลี่ยรวมด้านเจ้าหน้าที่ผู้ให้บริการ/ประสานงาน</t>
  </si>
  <si>
    <t>3. ด้านการบริการข้อมูลสารสนเทศผ่าน Website/Facebook/E-mail/Line</t>
  </si>
  <si>
    <t xml:space="preserve">   3.1 ข้อมูลมีความครบถ้วนและถูกต้อง</t>
  </si>
  <si>
    <t xml:space="preserve">   3.2 ข้อมูลมีความเป็นปัจจุบัน</t>
  </si>
  <si>
    <t xml:space="preserve">       เฉลี่ยรวมด้านการบริการข้อมูลสารสนเทศฯ</t>
  </si>
  <si>
    <t>4. ด้านช่องทางการสื่อสารกับผู้รับบริการที่หลากหลาย</t>
  </si>
  <si>
    <t xml:space="preserve">            เฉลี่ยรวมด้านช่องทางการสื่อสารกับผู้รับบริการที่หลากหลาย</t>
  </si>
  <si>
    <t xml:space="preserve">   4.1 หน่วยงานมีช่องทางการให้บริการที่หลากหลาย</t>
  </si>
  <si>
    <t xml:space="preserve">   4.2 ช่องทางการสื่อสาร/รับฟังเสียงของผู้รับบริการมีความสะดวกและรวดเร็ว
</t>
  </si>
  <si>
    <t>5. ด้านประสิทธิภาพทางการบริการ</t>
  </si>
  <si>
    <t xml:space="preserve">            เฉลี่ยรวมด้านประสิทธิภาพทางการบริการ</t>
  </si>
  <si>
    <t xml:space="preserve">   5.1 เจ้าหน้าที่ให้บริการด้วยความรวดเร็ว</t>
  </si>
  <si>
    <t xml:space="preserve">   5.2 คุณภาพการให้บริการ
</t>
  </si>
  <si>
    <t xml:space="preserve">   5.3 ขั้นตอนและการให้บริการมีความรวดเร็ว
</t>
  </si>
  <si>
    <t>ความพึงพอใจในภาพรวมต่อการให้บริการของบัณฑิตวิทยาลัย</t>
  </si>
  <si>
    <t>5.2  ท่านมีข้อร้องเรียนต่อการให้บริการของบัณฑิตวิทยาลัยในเรื่องอะไรบ้าง</t>
  </si>
  <si>
    <r>
      <t xml:space="preserve">         </t>
    </r>
    <r>
      <rPr>
        <b/>
        <sz val="15"/>
        <rFont val="TH SarabunPSK"/>
        <family val="2"/>
      </rPr>
      <t xml:space="preserve"> </t>
    </r>
    <r>
      <rPr>
        <b/>
        <u/>
        <sz val="15"/>
        <rFont val="TH SarabunPSK"/>
        <family val="2"/>
      </rPr>
      <t>ส่วนที่ 6</t>
    </r>
    <r>
      <rPr>
        <sz val="15"/>
        <rFont val="TH SarabunPSK"/>
        <family val="2"/>
      </rPr>
      <t xml:space="preserve"> ทัศนคติและความผูกพันของผู้รับบริการ</t>
    </r>
  </si>
  <si>
    <t>ยินดี</t>
  </si>
  <si>
    <t>ไม่ยินดี</t>
  </si>
  <si>
    <t>เข้าร่วมทำกิจกรรม/โครงการ</t>
  </si>
  <si>
    <t>ความยินดีที่จะบอกกล่าว</t>
  </si>
  <si>
    <t>หรือชักชวนให้บุคคลอื่น</t>
  </si>
  <si>
    <t>2. ด้านกระบวนการขั้นตอนการให้บริการ/ประสานงาน</t>
  </si>
  <si>
    <t xml:space="preserve">            เฉลี่ยรวมด้านกระบวนการขั้นตอนการให้บริการ/ประสานงาน</t>
  </si>
  <si>
    <t>ติดต่อที่สำนักงานฯ</t>
  </si>
  <si>
    <t>ติดต่อผ่านทางโทรศัพท์</t>
  </si>
  <si>
    <t>ติดต่อผ่านหนังสือราชการ</t>
  </si>
  <si>
    <t>ติดต่อทาง E-mail/Line/Facebook/Website ของหน่วยงาน</t>
  </si>
  <si>
    <t xml:space="preserve">   3.3 ได้รับข้อมูลที่เพียงพอและตรงตามความต้องการ</t>
  </si>
  <si>
    <t xml:space="preserve">             จากการตอบแบบสอบถามความพึงพอใจความไม่พึงพอใจและผูกพันของผู้รับบริการ บัณฑิตวิทยาลัย </t>
  </si>
  <si>
    <t>Timestamp</t>
  </si>
  <si>
    <t>ส่วนที่ 1 ข้อมูลทั่วไปของผู้ตอบแบบสอบถาม</t>
  </si>
  <si>
    <t>ด้านเจ้าหน้าที่ผู้ให้บริการ/ประสานงาน [1.เจ้าหน้าที่มีความรู้ ความสามารถในการให้บริการ เช่น สามารถตอบคำถาม ชี้แจง ข้อสงสัย ให้คำแนะนำ และช่วยแก้ปัญหา]</t>
  </si>
  <si>
    <t>ด้านเจ้าหน้าที่ผู้ให้บริการ/ประสานงาน [2. เจ้าหน้าที่มีความเอาใจใส่ กระตือรือร้น และมีความพร้อมในการให้บริการ]</t>
  </si>
  <si>
    <t>ด้านเจ้าหน้าที่ผู้ให้บริการ/ประสานงาน [3. เจ้าหน้าที่มีความสุภาพ ยิ้มแย้ม แจ่มใส พูดจาด้วยถ้อยคำและน้ำเสียงสุภาพ]</t>
  </si>
  <si>
    <t>ด้านเจ้าหน้าที่ผู้ให้บริการ/ประสานงาน [4. เจ้าหน้าที่มีความรวดเร็วในการให้บริการ]</t>
  </si>
  <si>
    <t>ด้านกระบวนการ ขั้นตอนการให้บริการ/ประสานงาน [1. ขั้นตอนการให้บริการมีความคล่องตัว รวดเร็ว และไม่ยุ่งยาก ซับซ้อน]</t>
  </si>
  <si>
    <t>ด้านกระบวนการ ขั้นตอนการให้บริการ/ประสานงาน [2. กระบวนการ/ขั้นตอนมีคำอธิบายอย่างชัดเจน สามารถทำตามคำชี้แจง/คำแนะนำต่าง ๆ ได้]</t>
  </si>
  <si>
    <t>ด้านกระบวนการ ขั้นตอนการให้บริการ/ประสานงาน [3. กระบวนการ/ขั้นตอนของการบริการมีความถูกต้องและครบถ้วน]</t>
  </si>
  <si>
    <t>ด้านกระบวนการ ขั้นตอนการให้บริการ/ประสานงาน [4. มีความเสมอภาคในการให้บริการอย่างเท่าเทียมกันเหมาะสม ไม่เลือกปฏิบัติ]</t>
  </si>
  <si>
    <t>ด้านการบริการข้อมูลสารสนเทศผ่าน Website/Facebook/E-mail/Line [1. ข้อมูลมีความครบถ้วนและถูกต้อง]</t>
  </si>
  <si>
    <t>ด้านการบริการข้อมูลสารสนเทศผ่าน Website/Facebook/E-mail/Line [2. ข้อมูลมีความเป็นปัจจุบัน]</t>
  </si>
  <si>
    <t>ด้านการบริการข้อมูลสารสนเทศผ่าน Website/Facebook/E-mail/Line [3. ได้รับข้อมูลที่เพียงพอและตรงตามความต้องการ]</t>
  </si>
  <si>
    <t>ด้านช่องทางการสื่อสารกับผู้รับบริการที่หลากหลาย [1. หน่วยงานมีช่องทางการให้บริการที่หลากหลาย]</t>
  </si>
  <si>
    <t>ด้านช่องทางการสื่อสารกับผู้รับบริการที่หลากหลาย [2. ช่องทางการสื่อสาร/รับฟังเสียงของผู้รับบริการมีความสะดวกและรวดเร็ว]</t>
  </si>
  <si>
    <t>ด้านประสิทธิภาพทางการบริการ [1. เจ้าหน้าที่ให้บริการด้วยความรวดเร็ว]</t>
  </si>
  <si>
    <t>ด้านประสิทธิภาพทางการบริการ [2. คุณภาพการให้บริการ]</t>
  </si>
  <si>
    <t>ด้านประสิทธิภาพทางการบริการ [3. ขั้นตอนและการให้บริการมีความรวดเร็ว]</t>
  </si>
  <si>
    <t>ความพึงพอใจในภาพรวมต่อการให้บริการของบัณฑิตวิทยาลัย [Row 1]</t>
  </si>
  <si>
    <t>ส่วนที่ 5 ความไม่พึงพอใจที่มีต่อการให้บริการของบัณฑิตวิทยาลัย</t>
  </si>
  <si>
    <t>5.2 ท่านมีข้อร้องเรียนต่อการให้บริการของบัณฑิตวิทยาลัยในเรื่องอะไรบ้าง</t>
  </si>
  <si>
    <t>ส่วนที่ 6 ทัศนคติและความผูกพันของผู้รับบริการ</t>
  </si>
  <si>
    <t>6.2  ท่านมีความยินดีที่จะบอกกล่าวหรือชักชวนให้บุคคลอื่นได้ทราบถึงกิจกรรมหรือข่าวสารที่เป็นประโยชน์จากบัณฑิตวิทยาลัย</t>
  </si>
  <si>
    <t xml:space="preserve">    ส่วนที่ 7 ข้อเสนอแนะอื่น ๆ เพื่อการปรับปรุงหรือพัฒนาในการให้บริการของบัณฑิตวิทยาลัย</t>
  </si>
  <si>
    <t/>
  </si>
  <si>
    <t xml:space="preserve">สังกัด	</t>
  </si>
  <si>
    <t>นิสิตปริญญาโท</t>
  </si>
  <si>
    <t>ปรึกษางานวิชาการ</t>
  </si>
  <si>
    <t>การรับเข้าศึกษาระดับบัณฑิตศึกษา</t>
  </si>
  <si>
    <t>บุคลากรสายสนับสนุน</t>
  </si>
  <si>
    <t>การรับเข้าศึกษาระดับบัณฑิตศึกษา, ปรึกษางานวิชาการ, ระบบฐานข้อมูลของบัณฑิตวิทยาลัย, ระบบ iThesis / ตรวจสอบการคัดลอกผลงาน, ทุนวิจัย, วารสารมหาวิทยาลัยนเรศวร (วิทยาศาสตร์และเทคโนโลยี และวารสารการวิจัยเพื่อพัฒนาชุมชน), สำนักพิมพ์มหาวิทยาลัยนเรศวร, โครงการ/กิจกรรมของบัณฑิตวิทยาลัย, การประชุมคณะกรรมการประจำบัณฑิตวิทยาลัย</t>
  </si>
  <si>
    <t>นิสิตปริญญาเอก</t>
  </si>
  <si>
    <t>ปรึกษางานวิชาการ, ระบบฐานข้อมูลของบัณฑิตวิทยาลัย</t>
  </si>
  <si>
    <t>การรับเข้าศึกษาระดับบัณฑิตศึกษา, ปรึกษางานวิชาการ, ระบบฐานข้อมูลของบัณฑิตวิทยาลัย, โครงการ/กิจกรรมของบัณฑิตวิทยาลัย</t>
  </si>
  <si>
    <t>-</t>
  </si>
  <si>
    <t>การรับเข้าศึกษาระดับบัณฑิตศึกษา, ปรึกษางานวิชาการ, ระบบฐานข้อมูลของบัณฑิตวิทยาลัย</t>
  </si>
  <si>
    <t xml:space="preserve">อยากให้มีการแจ้งเตือนการรับเข้าของผู้สมัครบัณฑิตศึกษาทางอีเมล์
อยากให้มีคู่มือต่างๆ เช่น  iThesis  คู่มือนิสิตระดับบัณฑิตศึกษาอัพเดต หรือประกาศมหาวิทยาลัยฉบับภาษาอังกฤษ
</t>
  </si>
  <si>
    <t>ประกันคุณภาพ</t>
  </si>
  <si>
    <t>การรับเข้าศึกษาระดับบัณฑิตศึกษา, ปรึกษางานวิชาการ, ระบบ iThesis / ตรวจสอบการคัดลอกผลงาน, ทุนวิจัย</t>
  </si>
  <si>
    <t>ปรึกษางานวิชาการ, ทุนวิจัย</t>
  </si>
  <si>
    <t>การรับเข้าศึกษาระดับบัณฑิตศึกษา, ปรึกษางานวิชาการ, โครงการ/กิจกรรมของบัณฑิตวิทยาลัย, การประชุมคณะกรรมการประจำบัณฑิตวิทยาลัย</t>
  </si>
  <si>
    <t>การรับเข้าศึกษาระดับบัณฑิตศึกษา, ปรึกษางานวิชาการ, ระบบ iThesis / ตรวจสอบการคัดลอกผลงาน</t>
  </si>
  <si>
    <t>ระบบ iThesis / ตรวจสอบการคัดลอกผลงาน, ทุนวิจัย</t>
  </si>
  <si>
    <t>ไม่มี</t>
  </si>
  <si>
    <t>การรับเข้าศึกษาระดับบัณฑิตศึกษา, ปรึกษางานวิชาการ, ระบบฐานข้อมูลของบัณฑิตวิทยาลัย, ระบบ iThesis / ตรวจสอบการคัดลอกผลงาน, โครงการ/กิจกรรมของบัณฑิตวิทยาลัย</t>
  </si>
  <si>
    <t>การรับเข้าศึกษาระดับบัณฑิตศึกษา, ปรึกษางานวิชาการ, ระบบฐานข้อมูลของบัณฑิตวิทยาลัย, ระบบ iThesis / ตรวจสอบการคัดลอกผลงาน</t>
  </si>
  <si>
    <t>ศิษย์เก่าปริญญาโท</t>
  </si>
  <si>
    <t>ระบบ iThesis / ตรวจสอบการคัดลอกผลงาน</t>
  </si>
  <si>
    <t>การให้บริการของบัณฑิตวิทยาลัยล่าช้า เป็นผลให้การพิจารณา จธม. ของนิสิตช้าด้วย และไม่ค่อยตอบกลับทางเมล์หรือโทรแจ้งหบังจากที่อาจารย์แก้ไขให้แล้ว  นิสิตไม่ทราบความก้าวหน้า จะต้องโทรถามเองทุกครั้ง ขอให้ช่วยแก้ไข เพื่อรุ่นน้องต่อๆไป และเป็นพิทักษ์สิทธิ์ที่ควรจะได้รับด้วย</t>
  </si>
  <si>
    <t>ตามข้อ 5.2</t>
  </si>
  <si>
    <t xml:space="preserve">อยากให้มีความเห็นอกเห็นใจกับความไม่รู้ของบัณฑิต อยากให้อธิบายให้เข้าใจหรือมีกระบวนการที่ช่วยทำให้นิสิตเข้าใจง่ายๆ ไม่ยุ่งยากซับซ้อน </t>
  </si>
  <si>
    <t>ปรึกษางานวิชาการ, ระบบฐานข้อมูลของบัณฑิตวิทยาลัย, ระบบ iThesis / ตรวจสอบการคัดลอกผลงาน</t>
  </si>
  <si>
    <t>การรับเข้าศึกษาระดับบัณฑิตศึกษา, ระบบ iThesis / ตรวจสอบการคัดลอกผลงาน</t>
  </si>
  <si>
    <t>เพิ่มแผนก หน้าห้อง รับเรื่องจากบัณฑิต</t>
  </si>
  <si>
    <t>การรับเข้าศึกษาระดับบัณฑิตศึกษา, โครงการ/กิจกรรมของบัณฑิตวิทยาลัย</t>
  </si>
  <si>
    <t>ปรึกษางานวิชาการ, ระบบฐานข้อมูลของบัณฑิตวิทยาลัย, ระบบ iThesis / ตรวจสอบการคัดลอกผลงาน, สำนักพิมพ์มหาวิทยาลัยนเรศวร, โครงการ/กิจกรรมของบัณฑิตวิทยาลัย</t>
  </si>
  <si>
    <t>ปรึกษางานวิชาการ, ระบบ iThesis / ตรวจสอบการคัดลอกผลงาน</t>
  </si>
  <si>
    <t>ปรึกษางานวิชาการ, ระบบฐานข้อมูลของบัณฑิตวิทยาลัย, ระบบ iThesis / ตรวจสอบการคัดลอกผลงาน, ทุนวิจัย, วารสารมหาวิทยาลัยนเรศวร (วิทยาศาสตร์และเทคโนโลยี และวารสารการวิจัยเพื่อพัฒนาชุมชน), สำนักพิมพ์มหาวิทยาลัยนเรศวร, โครงการ/กิจกรรมของบัณฑิตวิทยาลัย, การประชุมคณะกรรมการประจำบัณฑิตวิทยาลัย</t>
  </si>
  <si>
    <t>การรับเข้าศึกษาระดับบัณฑิตศึกษา, ปรึกษางานวิชาการ, ระบบฐานข้อมูลของบัณฑิตวิทยาลัย, ระบบ iThesis / ตรวจสอบการคัดลอกผลงาน, สำนักพิมพ์มหาวิทยาลัยนเรศวร, การประชุมคณะกรรมการประจำบัณฑิตวิทยาลัย</t>
  </si>
  <si>
    <t>บุคลากรสายวิชาการ</t>
  </si>
  <si>
    <t>ระบบฐานข้อมูลควรมีความ update และควรให้คณาจารย์สามารถเข้าถึงการ update ข้อมูลของตนเองในฐานข้อมูลได้เองโดยไม่ต้องผ่าน จนท ของบัณฑิตวิทยาลัย (โดยเฉพาะข้อมูลของคณาจารย์ในหน้าเวบไซต์ของบัณฑิตวิทยาลัย)</t>
  </si>
  <si>
    <t>ฐานข้อมูลของคณาจารย์ในหน้าเวบไซต์ควรมีความ update และควรทำระบบให้คณาจารย์สามารถเข้าไป update ข้อมูลของตนเองได้จลอดเวลา โดยมิต้องผ่าน จนท บัณฑิตวิทยาลัย</t>
  </si>
  <si>
    <t>การรับเข้าศึกษาระดับบัณฑิตศึกษา, ปรึกษางานวิชาการ, สำนักพิมพ์มหาวิทยาลัยนเรศวร</t>
  </si>
  <si>
    <t>ปรึกษางานวิชาการ, ระบบฐานข้อมูลของบัณฑิตวิทยาลัย, โครงการ/กิจกรรมของบัณฑิตวิทยาลัย, การประชุมคณะกรรมการประจำบัณฑิตวิทยาลัย</t>
  </si>
  <si>
    <t>การรับเข้าศึกษาระดับบัณฑิตศึกษา, ระบบฐานข้อมูลของบัณฑิตวิทยาลัย, ระบบ iThesis / ตรวจสอบการคัดลอกผลงาน, วารสารมหาวิทยาลัยนเรศวร (วิทยาศาสตร์และเทคโนโลยี และวารสารการวิจัยเพื่อพัฒนาชุมชน)</t>
  </si>
  <si>
    <t>โครงการ/กิจกรรมของบัณฑิตวิทยาลัย</t>
  </si>
  <si>
    <t>การตอบคำถาม</t>
  </si>
  <si>
    <t>รายละเอียดของการให้ข้อมูล</t>
  </si>
  <si>
    <t>การรับเข้าศึกษาระดับบัณฑิตศึกษา, ปรึกษางานวิชาการ, ระบบฐานข้อมูลของบัณฑิตวิทยาลัย, ระบบ iThesis / ตรวจสอบการคัดลอกผลงาน, สำนักพิมพ์มหาวิทยาลัยนเรศวร, โครงการ/กิจกรรมของบัณฑิตวิทยาลัย</t>
  </si>
  <si>
    <t>ระบบ iThesis / ตรวจสอบการคัดลอกผลงาน, ยื่นเล่มวิจัยฉบับสมบูรณ์</t>
  </si>
  <si>
    <t>NU GRAD ไม่ค่อยอัพเดทกิจกรรมใหม่ๆ มานาน</t>
  </si>
  <si>
    <t>ระบบสารสนเทศบัณฑิตศึกษา ไม่ค่อยอัพเดทข้อมูลให้เป็นปัจจุบัน</t>
  </si>
  <si>
    <t>การรับเข้าศึกษาระดับบัณฑิตศึกษา, ปรึกษางานวิชาการ, ระบบฐานข้อมูลของบัณฑิตวิทยาลัย, ระบบ iThesis / ตรวจสอบการคัดลอกผลงาน, วารสารมหาวิทยาลัยนเรศวร (วิทยาศาสตร์และเทคโนโลยี และวารสารการวิจัยเพื่อพัฒนาชุมชน), การประชุมคณะกรรมการประจำบัณฑิตวิทยาลัย, บริการรถตู้</t>
  </si>
  <si>
    <t>การดำเนินการเรื่องกิจกรรมต่างๆ</t>
  </si>
  <si>
    <t>การโทรไปถามธุระต่างๆสายไม่ว่างหรือไม่มีคนรับเสมอโปรดแก้ไขด้วยค่ะ</t>
  </si>
  <si>
    <t>ระบบฐานข้อมูลของบัณฑิตวิทยาลัย, ระบบ iThesis / ตรวจสอบการคัดลอกผลงาน</t>
  </si>
  <si>
    <t>ไม่มีค่ะ</t>
  </si>
  <si>
    <t>การรับเข้าศึกษาระดับบัณฑิตศึกษา, ระบบ iThesis / ตรวจสอบการคัดลอกผลงาน, วารสารมหาวิทยาลัยนเรศวร (วิทยาศาสตร์และเทคโนโลยี และวารสารการวิจัยเพื่อพัฒนาชุมชน)</t>
  </si>
  <si>
    <t>งานเอกสาร ประสานงาน หนังสือรับรอง</t>
  </si>
  <si>
    <t>การรับเข้าศึกษาระดับบัณฑิตศึกษา, ระบบ iThesis / ตรวจสอบการคัดลอกผลงาน, สำนักพิมพ์มหาวิทยาลัยนเรศวร</t>
  </si>
  <si>
    <t>การรับเข้าศึกษาระดับบัณฑิตศึกษา, ปรึกษางานวิชาการ, ระบบฐานข้อมูลของบัณฑิตวิทยาลัย, ระบบ iThesis / ตรวจสอบการคัดลอกผลงาน, สำนักพิมพ์มหาวิทยาลัยนเรศวร</t>
  </si>
  <si>
    <t>การบริการให้รวดเร็ว และความตั้งใจในการให้บริการ</t>
  </si>
  <si>
    <t>การรับเข้าศึกษาระดับบัณฑิตศึกษา, ระบบฐานข้อมูลของบัณฑิตวิทยาลัย, ระบบ iThesis / ตรวจสอบการคัดลอกผลงาน, ทุนวิจัย, วารสารมหาวิทยาลัยนเรศวร (วิทยาศาสตร์และเทคโนโลยี และวารสารการวิจัยเพื่อพัฒนาชุมชน)</t>
  </si>
  <si>
    <t>ด้านการออนไลน์ สัญญาณขาดหาย และสดุด จำนวนคนเยอะ ยากต่อการสักถามข้อสงสัย</t>
  </si>
  <si>
    <t>การรับเข้าศึกษาระดับบัณฑิตศึกษา, ระบบฐานข้อมูลของบัณฑิตวิทยาลัย, วารสารมหาวิทยาลัยนเรศวร (วิทยาศาสตร์และเทคโนโลยี และวารสารการวิจัยเพื่อพัฒนาชุมชน), สำนักพิมพ์มหาวิทยาลัยนเรศวร</t>
  </si>
  <si>
    <t>การรับเข้าศึกษาระดับบัณฑิตศึกษา, ระบบฐานข้อมูลของบัณฑิตวิทยาลัย</t>
  </si>
  <si>
    <t>ยังไม่พบ</t>
  </si>
  <si>
    <t>การรับเข้าศึกษาระดับบัณฑิตศึกษา, ปรึกษางานวิชาการ, ระบบ iThesis / ตรวจสอบการคัดลอกผลงาน, โครงการ/กิจกรรมของบัณฑิตวิทยาลัย</t>
  </si>
  <si>
    <t>การให้บริการของเจ้าหน้าที่ ไม่สามารถตอบคำถามได้ชัดเจน</t>
  </si>
  <si>
    <t>การบริการของเจ้าหน้าที่</t>
  </si>
  <si>
    <t>การรับเข้าศึกษาระดับบัณฑิตศึกษา, ระบบฐานข้อมูลของบัณฑิตวิทยาลัย, ระบบ iThesis / ตรวจสอบการคัดลอกผลงาน</t>
  </si>
  <si>
    <t>ระบบฐานข้อมูลของบัณฑิตวิทยาลัย</t>
  </si>
  <si>
    <t>สอนการใช้โปรแกรมithesis</t>
  </si>
  <si>
    <t>การรับเข้าศึกษาระดับบัณฑิตศึกษา, ระบบ iThesis / ตรวจสอบการคัดลอกผลงาน, โครงการ/กิจกรรมของบัณฑิตวิทยาลัย</t>
  </si>
  <si>
    <t>ปรึกษางานวิชาการ, ระบบฐานข้อมูลของบัณฑิตวิทยาลัย, โครงการ/กิจกรรมของบัณฑิตวิทยาลัย</t>
  </si>
  <si>
    <t>อยากให้คงระดับการบริการให้เป็นมาตรฐานอย่างต่อเนื่อง</t>
  </si>
  <si>
    <t>ปรึกษางานวิชาการ, โครงการ/กิจกรรมของบัณฑิตวิทยาลัย</t>
  </si>
  <si>
    <t>ระบบ iThesis / ตรวจสอบการคัดลอกผลงาน, โครงการ/กิจกรรมของบัณฑิตวิทยาลัย</t>
  </si>
  <si>
    <t>การให้ข้อมูลในเรื่องของการเรียนรายวิชา EPE และการยื่นสอบคะแนนภาษาอังกฤษ เพราะเจ้าหน้าที่ตอบไม่เครียร์และบางครั้งตอบไม่สุภาพ</t>
  </si>
  <si>
    <t>ระบบฐานข้อมูลของบัณฑิตวิทยาลัย, โครงการ/กิจกรรมของบัณฑิตวิทยาลัย</t>
  </si>
  <si>
    <t>โครงการ/กิจกรรมของบัณฑิตวิทยาลัย, สอบถามข้อมูลบริการต่างๆ</t>
  </si>
  <si>
    <t>สำนักงาน โทรศัพท์ line</t>
  </si>
  <si>
    <t>การรับเข้าศึกษาระดับบัณฑิตศึกษา, ระบบฐานข้อมูลของบัณฑิตวิทยาลัย, ระบบ iThesis / ตรวจสอบการคัดลอกผลงาน, โครงการ/กิจกรรมของบัณฑิตวิทยาลัย</t>
  </si>
  <si>
    <t>ปรึกษางานวิชาการ, ระบบฐานข้อมูลของบัณฑิตวิทยาลัย, ระบบ iThesis / ตรวจสอบการคัดลอกผลงาน, ทุนวิจัย, โครงการ/กิจกรรมของบัณฑิตวิทยาลัย</t>
  </si>
  <si>
    <t>6.1 ถ้าไม่ติดภาระกิจอื่นก็ยินดี 6.2 ถ้าท่านอื่นเกี่ยวข้องกับเรื่องนั้น ก็ยินดี</t>
  </si>
  <si>
    <t>ปรึกษางานวิชาการ, สำนักพิมพ์มหาวิทยาลัยนเรศวร</t>
  </si>
  <si>
    <t>การรับเข้าศึกษาระดับบัณฑิตศึกษา, ปรึกษางานวิชาการ, การประชุมคณะกรรมการประจำบัณฑิตวิทยาลัย</t>
  </si>
  <si>
    <t xml:space="preserve">เพิ่มความรวดเร็วในการให้บริการ </t>
  </si>
  <si>
    <t>การรับเข้าศึกษาระดับบัณฑิตศึกษา, ปรึกษางานวิชาการ</t>
  </si>
  <si>
    <t xml:space="preserve">เปิดบริการให้สามารถใช้ห้องบัณฑิตศึกษาในเเต่ละคณะเเละสาขาวิชา เพื่ออำนวยความสะดวกให้เเก่นิสิตเข้าใช้พื้นที่ในการทำงาน </t>
  </si>
  <si>
    <t>สำนักพิมพ์มหาวิทยาลัยนเรศวร</t>
  </si>
  <si>
    <t>อยากให้เพิ่มพื้นที่จอดรถตอนไปติดต่อ</t>
  </si>
  <si>
    <t>การรับเข้าศึกษาระดับบัณฑิตศึกษา, ปรึกษางานวิชาการ, ระบบฐานข้อมูลของบัณฑิตวิทยาลัย, ระบบ iThesis / ตรวจสอบการคัดลอกผลงาน, วารสารมหาวิทยาลัยนเรศวร (วิทยาศาสตร์และเทคโนโลยี และวารสารการวิจัยเพื่อพัฒนาชุมชน), สำนักพิมพ์มหาวิทยาลัยนเรศวร</t>
  </si>
  <si>
    <t>การอำนวยความสะดวกให้นิสิตในช่วงโควิด ทั้งด้านสถานที่ ระเบียบ แนวปฏิบัติใหม่ ที่มีความแตกต่างกันในนิสิตแต่ละรุ่น</t>
  </si>
  <si>
    <t>ข้อมูลบน website ไม่ทันสมัย</t>
  </si>
  <si>
    <t>ผู้บริหาร</t>
  </si>
  <si>
    <t>การรับเข้าศึกษาระดับบัณฑิตศึกษา, ปรึกษางานวิชาการ, ระบบฐานข้อมูลของบัณฑิตวิทยาลัย, ระบบ iThesis / ตรวจสอบการคัดลอกผลงาน, สำนักพิมพ์มหาวิทยาลัยนเรศวร, โครงการ/กิจกรรมของบัณฑิตวิทยาลัย, การประชุมคณะกรรมการประจำบัณฑิตวิทยาลัย</t>
  </si>
  <si>
    <t xml:space="preserve">ระบบฐานและความครบถ้วนถูกต้องข้อมูลผู้สมัครเข้าเรียน  </t>
  </si>
  <si>
    <t>ระบบฐานข้อมูลต่างๆที่สามารถสนันสนุนความต้องการของแต่ละคณะที่ถูกต้อง รวดเร็วและทันสมัย  และควรให้บริการแบบone stop service ทั้งในเวลาและนอกเวลาราชการ มีservice mindเพราะลูกค้าส่วนใหญ่เป็นผู้ที่ทำงานแล้ว มีตำแหน่งหน้าที่การที่ดี</t>
  </si>
  <si>
    <t>การรับเข้าศึกษาระดับบัณฑิตศึกษา, ระบบฐานข้อมูลของบัณฑิตวิทยาลัย, ระบบ iThesis / ตรวจสอบการคัดลอกผลงาน, ทุนวิจัย, วารสารมหาวิทยาลัยนเรศวร (วิทยาศาสตร์และเทคโนโลยี และวารสารการวิจัยเพื่อพัฒนาชุมชน), โครงการ/กิจกรรมของบัณฑิตวิทยาลัย</t>
  </si>
  <si>
    <t>ปรึกษางานวิชาการ, ระบบ iThesis / ตรวจสอบการคัดลอกผลงาน, สำนักพิมพ์มหาวิทยาลัยนเรศวร</t>
  </si>
  <si>
    <t>การรับเข้าศึกษาระดับบัณฑิตศึกษา, ระบบฐานข้อมูลของบัณฑิตวิทยาลัย, วารสารมหาวิทยาลัยนเรศวร (วิทยาศาสตร์และเทคโนโลยี และวารสารการวิจัยเพื่อพัฒนาชุมชน)</t>
  </si>
  <si>
    <t>การรับเข้าศึกษาระดับบัณฑิตศึกษา, ระบบฐานข้อมูลของบัณฑิตวิทยาลัย, โครงการ/กิจกรรมของบัณฑิตวิทยาลัย</t>
  </si>
  <si>
    <t>การรับเข้าศึกษาระดับบัณฑิตศึกษา, สำนักพิมพ์มหาวิทยาลัยนเรศวร</t>
  </si>
  <si>
    <t>การรับเข้าศึกษาระดับบัณฑิตศึกษา, สำนักพิมพ์มหาวิทยาลัยนเรศวร, โครงการ/กิจกรรมของบัณฑิตวิทยาลัย</t>
  </si>
  <si>
    <t>อบากให้ลดขั้นตอนพวกการยื่นเอกสารหรือการพิจารณาเอกสารที่ต้องใช้เวลานานลงบ้าง เพราะเสียเวลา ต่อไปจะมีการประเมินคุณภาพทางการศึกษาที่เน้นกลุ่มลูกค้าภายในซึ่งก็คือผู้เรียน ภาคส่วนต่างๆพยายามลดขั้นตอนเพื่อให้ลูกค้าพึงพอใจ แต่ภาคส่วนการศึกษากลับเพิ่มขั้นตอน</t>
  </si>
  <si>
    <t>ไม่มึ</t>
  </si>
  <si>
    <t>ติดต่อผ่านหนังสือราชการ, ติดต่อผ่านทางโทรศัพท์</t>
  </si>
  <si>
    <t>การรับเข้าศึกษาระดับบัณฑิตศึกษา, ปรึกษางานวิชาการ, ระบบฐานข้อมูลของบัณฑิตวิทยาลัย, สำนักพิมพ์มหาวิทยาลัยนเรศวร</t>
  </si>
  <si>
    <t>ความชัดเจนของข้อมูล  
คามป็นปัจจุบันของจข้อมูล</t>
  </si>
  <si>
    <t>การสร้างฐานข้อมูล หือเชื่อมข้อมูล  การจัดเก็บข้อมูลของนิสิตบัณฑิต ที่ตอบสนองต่อการนำไปใช้ในการประเมินการศึกษาหรืออื่นๆ    เช่น ข้อมูลงานวิจัย ผลงานตีพิมพ์นิสิต   คะแนนภาษาอังกฤษ เป็นต้น</t>
  </si>
  <si>
    <t>ความสามารถ​ในการใช้ภาษาอังกฤษ​ของเจ้าหน้าที่​ที่สามารถ​สื่อสารกับอาจารย์​และ​นิสิตต่างชาติ​ได้อย่างมีประสิทธิภาพ​</t>
  </si>
  <si>
    <t>ติดต่อที่สำนักงานฯ, ติดต่อผ่านทางโทรศัพท์</t>
  </si>
  <si>
    <t>ติดต่อผ่านทางโทรศัพท์, ติดต่อทาง E-mail/Line/Facebook/Website ของหน่วยงาน</t>
  </si>
  <si>
    <t>ดีอยู่เเล้วค่ะ</t>
  </si>
  <si>
    <t>ความพึงพอใจ</t>
  </si>
  <si>
    <t>ส่วนที่ 2 ช่องทางที่ผู้รับบริการของหน่วยงาน (ตอบได้4กว่า 1 ข้อ)</t>
  </si>
  <si>
    <t>ส่วนที่ 3 กระบวนการที่ท่านรับบริการจากหน่วยงาน (ตอบได้4กว่า 1 ข้อ)</t>
  </si>
  <si>
    <t xml:space="preserve">อยากให้มีคู่มือสำหรับนิสิตต่างชาติเพิ่ม4ขึ้น </t>
  </si>
  <si>
    <t>การรับฟังการขอคำปรึกษาให้4ขึ้น และให้คำปรึกษาด้วยอัธยาศัยที่ดี และมุ่งเน้นให้คำปรึกษาด้านการทำวิจัยของนิสิต</t>
  </si>
  <si>
    <t>เรื่องการยื่นสอบแต่ละด้านเช่น สอบวัดคุณสมบัติ สอบโครงร่างหรือสอบจบ ควรมีช่องทางการชำระเงินที่4กว่าการต้องมาจ่ายเงินสดเนื่องจากสถานการณ์โควิดและน้ำท่วม อีกทั้งนิสิตก็อยู่คนละภาคกับทางมหาวิทยาลัยการเดินทางไม่สะดวก</t>
  </si>
  <si>
    <t>10/28/2021 17:22:39</t>
  </si>
  <si>
    <t>สำนักงานเลขานุการ</t>
  </si>
  <si>
    <t>กอง/สำนัก/สถาน</t>
  </si>
  <si>
    <t>10/29/2021 16:15:28</t>
  </si>
  <si>
    <t>ติดต่อที่สำนักงานฯ, ติดต่อผ่านหนังสือราชการ, ติดต่อผ่านทางโทรศัพท์, ติดต่อทาง E-mail/Line/Facebook/Website ของหน่วยงาน</t>
  </si>
  <si>
    <t>คณะ/วิทยาลัย</t>
  </si>
  <si>
    <t>ทุนวิจัย</t>
  </si>
  <si>
    <t>วารสารมหาวิทยาลัยนเรศวร (วิทยาศาสตร์และเทคโนโลยี และวารสารการวิจัยเพื่อพัฒนาชุมชน)</t>
  </si>
  <si>
    <t>การประชุมคณะกรรมการประจำบัณฑิตวิทยาลัย</t>
  </si>
  <si>
    <t>1.การดำเนินการเรื่องกิจกรรมต่างๆ</t>
  </si>
  <si>
    <t>2.การบริการให้รวดเร็ว และความตั้งใจในการให้บริการ</t>
  </si>
  <si>
    <t>4.การตอบคำถาม</t>
  </si>
  <si>
    <t>5.NU GRAD ไม่ค่อยอัพเดทกิจกรรมใหม่ๆ มานาน</t>
  </si>
  <si>
    <t>7.การให้บริการของเจ้าหน้าที่ ไม่สามารถตอบคำถามได้ชัดเจน</t>
  </si>
  <si>
    <t>1.อยากให้มีการแจ้งเตือนการรับเข้าของผู้สมัครบัณฑิตศึกษาทางอีเมล์</t>
  </si>
  <si>
    <t>จากตาราง 2 พบว่า ส่วนใหญ่ผู้ตอบแบบสอบถามเป็นบุคลากรสายวิชาการ คิดเป็นร้อยละ 50.89</t>
  </si>
  <si>
    <t xml:space="preserve">10.ระบบฐานและความครบถ้วนถูกต้องข้อมูลผู้สมัครเข้าเรียน  </t>
  </si>
  <si>
    <t xml:space="preserve">8.การให้ข้อมูลในเรื่องของการเรียนรายวิชา EPE และการยื่นสอบคะแนนภาษาอังกฤษ </t>
  </si>
  <si>
    <t xml:space="preserve">9.การอำนวยความสะดวกให้นิสิตในช่วงโควิด ทั้งด้านสถานที่ ระเบียบ แนวปฏิบัติใหม่ </t>
  </si>
  <si>
    <t>ที่มีความแตกต่างกันในนิสิตแต่ละรุ่น</t>
  </si>
  <si>
    <t xml:space="preserve">2.ระบบฐานข้อมูลควรมีความ update และควรให้คณาจารย์สามารถเข้าถึงการ update </t>
  </si>
  <si>
    <t>3.รายละเอียดของการให้ข้อมูล</t>
  </si>
  <si>
    <t>4.ข้อมูลบน website ไม่ทันสมัย</t>
  </si>
  <si>
    <t>5.1  ความไม่พึงพอใจที่มีต่อการให้บริการของบัณฑิตวิทยาลัย</t>
  </si>
  <si>
    <r>
      <t>ส่วนที่ 5</t>
    </r>
    <r>
      <rPr>
        <b/>
        <sz val="16"/>
        <color theme="1"/>
        <rFont val="TH SarabunPSK"/>
        <family val="2"/>
      </rPr>
      <t xml:space="preserve"> </t>
    </r>
  </si>
  <si>
    <t>ส่วนใหญ่ยินดีเข้าร่วมทำกิจกรรม/โครงการ คิดเป็นร้อยละ 98.82 ไม่ยินดี คิดเป็นร้อยละ 1.18</t>
  </si>
  <si>
    <t xml:space="preserve">ข้อเสนอแนะอื่น ๆ </t>
  </si>
  <si>
    <t>อยากให้มีคู่มือสำหรับนิสิตต่างชาติ</t>
  </si>
  <si>
    <t>การรับฟังการขอคำปรึกษาและให้คำปรึกษาด้วยอัธยาศัยที่ดี และมุ่งเน้นให้คำปรึกษา</t>
  </si>
  <si>
    <t>ด้านการทำวิจัยของนิสิต</t>
  </si>
  <si>
    <t>เปิดบริการให้สามารถใช้ห้องบัณฑิตศึกษาในเเต่ละคณะเเละสาขาวิชา เพื่ออำนวยความสะดวก</t>
  </si>
  <si>
    <t xml:space="preserve">ให้เเก่นิสิตเข้าใช้พื้นที่ในการทำงาน </t>
  </si>
  <si>
    <t>อยากให้ลดขั้นตอนพวกการยื่นเอกสารหรือการพิจารณาเอกสารที่ต้องใช้เวลานาน</t>
  </si>
  <si>
    <t>การสร้างฐานข้อมูล หรือเชื่อมข้อมูลการจัดเก็บข้อมูลของนิสิตบัณฑิตที่ตอบสนองต่อการนำไปใช้</t>
  </si>
  <si>
    <t xml:space="preserve">ในการประเมินการศึกษาหรืออื่นๆ เช่น ข้อมูลงานวิจัย ผลงานตีพิมพ์นิสิต คะแนนภาษาอังกฤษ </t>
  </si>
  <si>
    <t xml:space="preserve">            จากตาราง 1 แสดงจำนวนร้อยละของผู้ตอบแบบสอบถาม จำแนกตามเพศ พบว่า ผู้ตอบแบบ</t>
  </si>
  <si>
    <t xml:space="preserve">   2.2 กระบวนการ/ขั้นตอนมีคำอธิบายอย่างชัดเจน สามารถทำตามคำชี้แจงฯ</t>
  </si>
  <si>
    <r>
      <rPr>
        <b/>
        <i/>
        <sz val="16"/>
        <rFont val="TH SarabunPSK"/>
        <family val="2"/>
      </rPr>
      <t>ตาราง 6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ท่านมีความยินดีที่จะเข้าร่วมทำกิจกรรม/โครงการต่าง ๆ ที่จัดโดยบัณฑิตวิทยาลัย</t>
    </r>
  </si>
  <si>
    <t xml:space="preserve">          จากตาราง 6 แสดงจำนวนร้อยละของผู้ตอบแบบประเมิน จำแนกตามอายุ พบว่าผู้ตอบแบบประเมิน</t>
  </si>
  <si>
    <t xml:space="preserve">          จากตาราง 7 แสดงจำนวนร้อยละของผู้ตอบแบบประเมิน จำแนกตามอายุ พบว่าผู้ตอบแบบประเมิน</t>
  </si>
  <si>
    <t>ส่วนใหญ่ยินดีที่จะบอกกล่าวหรือชักชวนให้บุคคลอื่นได้ทราบถึงกิจกรรมหรือข่าวสารที่เป็นประโยชน์จาก</t>
  </si>
  <si>
    <t>บัณฑิตวิทยาลัย คิดเป็นร้อยละ 97.04 ไม่ยินดี คิดเป็นร้อยละ 2.96</t>
  </si>
  <si>
    <t>3.ความสามารถ​ในการใช้ภาษาอังกฤษ​ของเจ้าหน้าที่​ที่สามารถ​สื่อสารกับอาจารย์​</t>
  </si>
  <si>
    <t>และ​นิสิตต่างชาติ​ได้อย่างมีประสิทธิภาพ​</t>
  </si>
  <si>
    <t>- 6 -</t>
  </si>
  <si>
    <t xml:space="preserve">ระบบฐานข้อมูลต่างๆ ที่สามารถสนันสนุนความต้องการของแต่ละคณะที่ถูกต้อง รวดเร็ว ทันสมัย </t>
  </si>
  <si>
    <t>วารสารมหาวิทยาลัยนเรศวร (วิทยาศาสตร์และเทคโนโลยีฯ)</t>
  </si>
  <si>
    <t xml:space="preserve">ความไม่พึงพอใจและผูกพันของผู้รับบริการ ในภาพรวมพบว่า ผู้เข้าร่วมโครงการฯ มีความคิดเห็นอยู่ในระดับมาก </t>
  </si>
  <si>
    <t>(ค่าเฉลี่ย 3.95)</t>
  </si>
  <si>
    <t>เมื่อพิจารณารายด้านแล้ว พบว่า ด้านการบริการข้อมูลสารสนเทศฯ มีค่าเฉลี่ยสูงสุด (ค่าเฉลี่ย 4.02)</t>
  </si>
  <si>
    <t xml:space="preserve">(ค่าเฉลี่ย 4.05) และข้อที่มีค่าเฉลี่ยต่ำที่สุดคือ ขั้นตอนการให้บริการมีความคล่องตัว รวดเร็ว และไม่ยุ่งยาก ซับซ้อน </t>
  </si>
  <si>
    <t>(ค่าเฉลี่ย = 4.04)</t>
  </si>
  <si>
    <t>ประเมินเพศหญิง คิดเป็นร้อยละ 71.01 เพศชาย คิดเป็นร้อยละ 28.99</t>
  </si>
  <si>
    <t xml:space="preserve">             ผู้ตอบแบบสอบถามเป็นบุคลากรสายวิชาการ คิดเป็นร้อยละ 50.89 ผู้บริหาร คิดเป็นร้อยละ 32.54</t>
  </si>
  <si>
    <t>ผู้บริหาร คิดเป็นร้อยละ 32.54</t>
  </si>
  <si>
    <t>(โดยเฉพาะข้อมูลของคณาจารย์ในหน้าเว็บไซต์ของบัณฑิตวิทยาลัย)</t>
  </si>
  <si>
    <t>ผู้รับบริการของหน่วนงาน</t>
  </si>
  <si>
    <t xml:space="preserve">พบว่า ผู้ตอบแบบสอบถามติดต่อทาง E-mail/Line/Facebook/Website ของหน่วยงานมากที่สุด </t>
  </si>
  <si>
    <t>และติดต่อที่สำนักงานฯ คิดเป็นร้อยละ 16.48</t>
  </si>
  <si>
    <t>โครงการ/กิจกรรม บัณฑิตวิทยาลัย</t>
  </si>
  <si>
    <r>
      <t>ส่วนที่ 3</t>
    </r>
    <r>
      <rPr>
        <b/>
        <sz val="16"/>
        <color theme="1"/>
        <rFont val="TH SarabunPSK"/>
        <family val="2"/>
      </rPr>
      <t xml:space="preserve"> กระบวนการที่ท่านรับบริการจากหน่วยงาน </t>
    </r>
  </si>
  <si>
    <t>จากหน่วยงาน  (ตอบได้มากกว่า 1 ข้อ)</t>
  </si>
  <si>
    <t xml:space="preserve">กระบวนการที่ท่านรับบริการจากหน่วยงาน  </t>
  </si>
  <si>
    <t xml:space="preserve">พบว่า ผู้ตอบแบบสอบถามรับบริการจากการรับเข้าศึกษาระดับบัณฑิตศึกษามากที่สุด คิดเป็นร้อยละ 24.89 </t>
  </si>
  <si>
    <t>คณะ</t>
  </si>
  <si>
    <t>คณะบริหารธุรกิจ เศรษฐศาสตร์และการสื่อสาร</t>
  </si>
  <si>
    <t>คณะสถาปัตยกรรมศาสตร์</t>
  </si>
  <si>
    <t>วิทยาลัยเพื่อการค้นคว้าระดับรากฐาน</t>
  </si>
  <si>
    <t>คณะวิทยาศาสตร์</t>
  </si>
  <si>
    <t>คณะศึกษาศาสตร์</t>
  </si>
  <si>
    <t>คณะโลจิสติกส์และดิจิทัลซัพพลายเชน</t>
  </si>
  <si>
    <t>คณะสาธารณสุขศาสตร์</t>
  </si>
  <si>
    <t>คณะสหเวชศาสตร์</t>
  </si>
  <si>
    <t>วิทยาลัยพลังงานทดแทนและสมาร์ตกริดเทคโนโลยี</t>
  </si>
  <si>
    <t>คณะทันตแพทยศาสตร์</t>
  </si>
  <si>
    <t>คณะมนุษยศาสตร์</t>
  </si>
  <si>
    <t>คณะพยาบาลศาสตร์</t>
  </si>
  <si>
    <t>คณะวิศวกรรมศาสตร์</t>
  </si>
  <si>
    <t>คณะเกษตรศาสตร์ ทรัพยากรธรรมชาติและสิ่งแวดล้อม</t>
  </si>
  <si>
    <t>คณะสังคมศาสตร์</t>
  </si>
  <si>
    <r>
      <rPr>
        <b/>
        <i/>
        <sz val="16"/>
        <rFont val="TH SarabunPSK"/>
        <family val="2"/>
      </rPr>
      <t>ตาราง 3</t>
    </r>
    <r>
      <rPr>
        <b/>
        <sz val="16"/>
        <rFont val="TH SarabunPSK"/>
        <family val="2"/>
      </rPr>
      <t xml:space="preserve"> 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แสดงจำนวนและร้อยละของผู้ตอบแบบสอบถาม จำแนกตามสังกัดคณะ  </t>
    </r>
  </si>
  <si>
    <r>
      <rPr>
        <b/>
        <i/>
        <sz val="16"/>
        <rFont val="TH SarabunPSK"/>
        <family val="2"/>
      </rPr>
      <t xml:space="preserve">ตาราง 4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จำแนกตามช่องทางที่ผู้รับบริการของหน่วยงาน </t>
    </r>
  </si>
  <si>
    <t xml:space="preserve">จากตาราง 4 พบว่าผู้ตอบแบบสอบถาม จำแนกตามช่องทางที่ผู้รับบริการของหน่วยงาน </t>
  </si>
  <si>
    <r>
      <rPr>
        <b/>
        <i/>
        <sz val="16"/>
        <rFont val="TH SarabunPSK"/>
        <family val="2"/>
      </rPr>
      <t>ตาราง 5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จำแนกตามกระบวนการที่ท่านรับบริการ </t>
    </r>
  </si>
  <si>
    <t xml:space="preserve">จากตาราง 5 พบว่าผู้ตอบแบบสอบถาม จำแนกตามกระบวนการที่ท่านรับบริการจากหน่วยงาน </t>
  </si>
  <si>
    <r>
      <rPr>
        <b/>
        <i/>
        <sz val="16"/>
        <color theme="1"/>
        <rFont val="TH SarabunPSK"/>
        <family val="2"/>
      </rPr>
      <t>ตาราง 6</t>
    </r>
    <r>
      <rPr>
        <sz val="16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และระดับความคิดเห็นเกี่ยวกับการตอบแบบสอบถามฯ (N = 169)</t>
    </r>
  </si>
  <si>
    <t>จากตาราง 6 พบว่าผู้ตอบแบบสอบถามมีความคิดเห็นเกี่ยวกับการตอบแบบสอบถามความพึงพอใจ</t>
  </si>
  <si>
    <t>-5-</t>
  </si>
  <si>
    <t>- 7 -</t>
  </si>
  <si>
    <t>- 8 -</t>
  </si>
  <si>
    <t xml:space="preserve">- 9 - </t>
  </si>
  <si>
    <t xml:space="preserve">จากตาราง 3  แสดงจำนวนร้อยละของผู้ตอบแบบสอบถาม จำแนกตามสังกัดคณะ พบว่า </t>
  </si>
  <si>
    <t xml:space="preserve">ผู้ตอบแบบสอบถามส่วนใหญ่สังกัดคณะศึกษาศาสตร์ คิดเป็นร้อยละ 7.69 รองลงมาได้แก่ คณะวิทยาศาสตร์ </t>
  </si>
  <si>
    <t>คิดเป็นร้อยละ 7.10 คณะบริหารธุรกิจ เศรษฐศาสตร์และการสื่อสาร คิดเป็นร้อยละ 6.51</t>
  </si>
  <si>
    <t xml:space="preserve">พบว่า ผู้ตอบแบบสอบถามส่วนใหญ่สังกัดคณะศึกษาศาสตร์ คิดเป็นร้อยละ 7.69 รองลงมาได้แก่ </t>
  </si>
  <si>
    <t>คณะวิทยาศาสตร์ คิดเป็นร้อยละ 7.10 คณะบริหารธุรกิจ เศรษฐศาสตร์และการสื่อสาร คิดเป็นร้อยละ 6.51</t>
  </si>
  <si>
    <t xml:space="preserve">              ผู้ตอบแบบสอบถาม จำแนกตามช่องทางที่ผู้รับบริการของหน่วยงาน พบว่า ผู้ตอบแบบสอบถาม </t>
  </si>
  <si>
    <t xml:space="preserve">ติดต่อทาง E-mail/Line/Facebook/Website ของหน่วยงานมากที่สุด คิดเป็นร้อยละ 57.95 รองลงมาได้แก่ </t>
  </si>
  <si>
    <t>การจัดโครงการฯ จำแนกตามการประชาสัมพันธ์ พบว่า ผู้ตอบแบบสอบถามติดต่อการรับเข้าศึกษาระดับ</t>
  </si>
  <si>
    <t>บัณฑิตศึกษาของหน่วยงานมากที่สุด คิดเป็นร้อยละ 17.75 รองลงมาได้แก่ ติดต่อทาง E-mail/Line/Facebook/</t>
  </si>
  <si>
    <t>Website ของหน่วยงาน คิดเป็นร้อยละ 16.61 และระบบฐานข้อมูลของบัณฑิตวิทยาลัย คิดเป็นร้อยละ 15.64</t>
  </si>
  <si>
    <t>ติดต่อผ่านทางโทรศัพท์ คิดเป็นร้อยละ 18.75 และติดต่อที่สำนักงานฯ คิดเป็นร้อยละ 16.48 ทราบข้อมูลจาก</t>
  </si>
  <si>
    <t>คิดเป็นร้อยละ 57.95 รองลงมาได้แก่ ติดต่อผ่านทางโทรศัพท์ คิดเป็นร้อยละ 18.75</t>
  </si>
  <si>
    <t xml:space="preserve">และผูกพันของผู้รับบริการ ในภาพรวมพบว่า ผู้เข้าร่วมโครงการฯ มีความคิดเห็นอยู่ในระดับมาก </t>
  </si>
  <si>
    <t xml:space="preserve">              ผู้ตอบแบบสอบถามมีความคิดเห็นเกี่ยวกับการตอบแบบสอบถามความพึงพอใจความไม่พึงพอใจ</t>
  </si>
  <si>
    <t xml:space="preserve">              เมื่อพิจารณารายด้านแล้ว พบว่า ด้านการบริการข้อมูลสารสนเทศฯ มีค่าเฉลี่ยสูงสุด (ค่าเฉลี่ย 4.02)</t>
  </si>
  <si>
    <t xml:space="preserve">                 ประจำปีงบประมาณ พ.ศ.2564 มีผู้ตอบแบบสอบถาม จำนวนทั้งสิ้น 169 คน แสดงจำนวนร้อยละของผู้ตอบ</t>
  </si>
  <si>
    <t>แบบสอบถาม จำแนกตามเพศ พบว่า ผู้ตอบแบบประเมินเพศหญิง คิดเป็นร้อยละ 71.01 เพศชาย</t>
  </si>
  <si>
    <t>คิดเป็นร้อยละ 28.99</t>
  </si>
  <si>
    <t>ความไม่พึงพอใจที่มีต่อการให้บริการของบัณฑิตวิทยาลัย</t>
  </si>
  <si>
    <t>ท่านมีข้อร้องเรียนต่อการให้บริการของบัณฑิตวิทยาลัยในเรื่องอะไรบ้าง</t>
  </si>
  <si>
    <t>ข้อมูลของตนเองในฐานข้อมูลได้เองโดยไม่ต้องผ่านเจ้าหน้าที่ของบัณฑิตวิทยาลัย</t>
  </si>
  <si>
    <t>เพราะเจ้าหน้าที่ตอบไม่เคลียร์และบางครั้งตอบไม่สุภาพ</t>
  </si>
  <si>
    <t>คิดเป็นร้อยละ 19.63</t>
  </si>
  <si>
    <t xml:space="preserve">รองลงมาได้แก่ ระบบฐานข้อมูลของบัณฑิตวิทยาลัย คิดเป็นร้อยละ 21.92 และปรึกษางานวิชาการ </t>
  </si>
  <si>
    <t>รองลงมาคือ ด้านช่องทางการสื่อสารกับผู้รับบริการที่หลากหลาย (ค่าเฉลี่ย 3.99) และด้านประสิทธิภาพทางการบริการ</t>
  </si>
  <si>
    <t>รองลงมาคือ ด้านช่องทางการสื่อสารกับผู้รับบริการที่หลากหลาย (ค่าเฉลี่ย 3.99) และด้านประสิทธิภาพทางการ</t>
  </si>
  <si>
    <t xml:space="preserve">บริการ (ค่าเฉลี่ย 3.97) เมื่อพิจารณารายข้อแล้ว พบว่า ข้อที่มีค่าเฉลี่ยสูงที่สุดคือ ข้อมูลมีความเป็นปัจจุบัน </t>
  </si>
  <si>
    <t xml:space="preserve">(ค่าเฉลี่ย 3.97) เมื่อพิจารณารายข้อแล้ว พบว่า ข้อที่มีค่าเฉลี่ยสูงที่สุดคือ ข้อมูลมีความเป็นปัจจุบัน (ค่าเฉลี่ย 4.05) </t>
  </si>
  <si>
    <t xml:space="preserve">และข้อที่มีค่าเฉลี่ยต่ำที่สุดคือ ขั้นตอนการให้บริการมีความคล่องตัว รวดเร็ว และไม่ยุ่งยาก ซับซ้อน (ค่าเฉลี่ย 3.77) </t>
  </si>
  <si>
    <t xml:space="preserve">           โดยความพึงพอใจในภาพรวมต่อการให้บริการของบัณฑิตวิทยาลัย ในภาพรวมอยู่ในระดับมาก (ค่าเฉลี่ย = 4.04)</t>
  </si>
  <si>
    <t>เพราะลูกค้าส่วนใหญ่เป็นผู้ที่ทำงานแล้ว มีตำแหน่งหน้าที่การงานที่ดี</t>
  </si>
  <si>
    <t xml:space="preserve">(ค่าเฉลี่ย 3.77) โดยความพึงพอใจในภาพรวมต่อการให้บริการของบัณฑิตวิทยาลัย ในภาพรวมอยู่ในระดับมาก </t>
  </si>
  <si>
    <t>6.ด้านการออนไลน์ สัญญาณขาดหาย และสดุด จำนวนคนเยอะ ยากต่อการซักถามข้อสงสัย</t>
  </si>
  <si>
    <t>สอนการใช้โปรแกรม iThesis</t>
  </si>
  <si>
    <t>และควรให้บริการแบบ one stop service ทั้งในเวลาและนอกเวลาราชการ มี service mind</t>
  </si>
  <si>
    <t>เพศชาย</t>
  </si>
  <si>
    <t>เพศหญิง</t>
  </si>
  <si>
    <t xml:space="preserve">อยากให้มีความเห็นอกเห็นใจกับความไม่รู้ของบัณฑิต อยากให้อธิบายให้เข้าใจหรือมีกระบวนการ ที่ช่วยทำให้นิสิตเข้าใจง่ายๆ ไม่ยุ่งยากซับซ้อน </t>
  </si>
  <si>
    <t>ประโยชน์จากบัณฑิตวิทยาลัย</t>
  </si>
  <si>
    <r>
      <rPr>
        <b/>
        <i/>
        <sz val="16"/>
        <rFont val="TH SarabunPSK"/>
        <family val="2"/>
      </rPr>
      <t>ตาราง 7</t>
    </r>
    <r>
      <rPr>
        <sz val="16"/>
        <rFont val="TH SarabunPSK"/>
        <family val="2"/>
      </rPr>
      <t xml:space="preserve"> ท่านมีความยินดีที่จะบอกกล่าวหรือชักชวนให้บุคคลอื่นได้ทราบถึงกิจกรรมหรือข่าวสารที่เป็น</t>
    </r>
  </si>
  <si>
    <t xml:space="preserve">                                      </t>
  </si>
  <si>
    <t>11.ความชัดเจนของข้อมูลความเป็นปัจจุบันของข้อมูล</t>
  </si>
  <si>
    <t>กองบริการเทคโนโลยีสารสนเทศและการสื่อสาร</t>
  </si>
  <si>
    <t>กองอาคารสถานที่</t>
  </si>
  <si>
    <t>กองบริการการศึกษา</t>
  </si>
  <si>
    <t>กองการวิจัยและนวัตกรรม</t>
  </si>
  <si>
    <t>กองส่งเสริมการวิชาการ</t>
  </si>
  <si>
    <t>กองส่งเสริมศิลปวัฒนธรรม</t>
  </si>
  <si>
    <t>กองกิจการนิสิต</t>
  </si>
  <si>
    <t>กองพัฒนาภาษาและกิจการต่างประเทศ</t>
  </si>
  <si>
    <t>กองการถ่ายทอดเทคโนโลยี</t>
  </si>
  <si>
    <t>กองพัฒนาคุณภาพการศึกษา</t>
  </si>
  <si>
    <t>กองกฎหมาย</t>
  </si>
  <si>
    <t>กองกลาง</t>
  </si>
  <si>
    <t>ฐานข้อมูลของคณาจารย์ในหน้าเว็บไซต์ควรมีความ update และควรทำระบบให้คณาจารย์สามารถเข้าไป update ข้อมูลของตนเองได้ตลอดเวลา โดยไม่ต้องผ่านเจ้าหน้าที่บัณฑิตวิทยาลัย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</si>
</sst>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m/d/yyyy\ h:mm:ss"/>
  </numFmts>
  <fonts count="35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rgb="FF000000"/>
      <name val="TH Sarabun New"/>
      <family val="2"/>
    </font>
    <font>
      <b/>
      <sz val="16"/>
      <color rgb="FF000000"/>
      <name val="TH SarabunPSK"/>
      <family val="2"/>
    </font>
    <font>
      <b/>
      <u/>
      <sz val="16"/>
      <color theme="1"/>
      <name val="TH SarabunPSK"/>
      <family val="2"/>
    </font>
    <font>
      <sz val="16"/>
      <color indexed="8"/>
      <name val="TH SarabunPSK"/>
      <family val="2"/>
    </font>
    <font>
      <b/>
      <u/>
      <sz val="15"/>
      <name val="TH SarabunPSK"/>
      <family val="2"/>
    </font>
    <font>
      <b/>
      <sz val="8"/>
      <color rgb="FF00000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sz val="10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CFE2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DADE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4F6E8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1" fillId="0" borderId="0" xfId="0" applyFont="1"/>
    <xf numFmtId="0" fontId="6" fillId="0" borderId="0" xfId="0" applyFont="1"/>
    <xf numFmtId="0" fontId="1" fillId="0" borderId="0" xfId="0" applyFont="1" applyBorder="1"/>
    <xf numFmtId="0" fontId="8" fillId="0" borderId="0" xfId="0" applyFont="1"/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/>
    <xf numFmtId="0" fontId="9" fillId="0" borderId="0" xfId="0" applyFont="1"/>
    <xf numFmtId="0" fontId="3" fillId="0" borderId="0" xfId="0" applyFont="1" applyAlignment="1"/>
    <xf numFmtId="0" fontId="10" fillId="0" borderId="0" xfId="0" applyFont="1"/>
    <xf numFmtId="0" fontId="1" fillId="0" borderId="0" xfId="0" applyFont="1" applyAlignment="1">
      <alignment horizontal="center"/>
    </xf>
    <xf numFmtId="0" fontId="11" fillId="0" borderId="0" xfId="0" applyFont="1"/>
    <xf numFmtId="0" fontId="1" fillId="0" borderId="12" xfId="0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 vertical="top"/>
    </xf>
    <xf numFmtId="2" fontId="7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3" fillId="0" borderId="0" xfId="0" applyFont="1"/>
    <xf numFmtId="2" fontId="8" fillId="0" borderId="12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2" xfId="0" applyFont="1" applyBorder="1"/>
    <xf numFmtId="2" fontId="15" fillId="0" borderId="9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2" fontId="8" fillId="0" borderId="0" xfId="0" applyNumberFormat="1" applyFont="1"/>
    <xf numFmtId="2" fontId="15" fillId="0" borderId="12" xfId="0" applyNumberFormat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2" fontId="13" fillId="0" borderId="12" xfId="0" applyNumberFormat="1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1" fillId="0" borderId="0" xfId="0" applyFont="1" applyFill="1" applyBorder="1" applyAlignment="1">
      <alignment vertical="center"/>
    </xf>
    <xf numFmtId="2" fontId="7" fillId="0" borderId="7" xfId="0" applyNumberFormat="1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left" indent="5"/>
    </xf>
    <xf numFmtId="0" fontId="18" fillId="0" borderId="0" xfId="0" applyFont="1"/>
    <xf numFmtId="0" fontId="14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2" fontId="1" fillId="0" borderId="13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" fillId="0" borderId="22" xfId="0" applyFont="1" applyBorder="1"/>
    <xf numFmtId="0" fontId="1" fillId="0" borderId="12" xfId="0" applyFont="1" applyFill="1" applyBorder="1" applyAlignment="1">
      <alignment horizontal="center" vertical="center"/>
    </xf>
    <xf numFmtId="0" fontId="7" fillId="0" borderId="0" xfId="0" applyFont="1"/>
    <xf numFmtId="49" fontId="2" fillId="0" borderId="0" xfId="0" applyNumberFormat="1" applyFont="1" applyAlignment="1"/>
    <xf numFmtId="0" fontId="1" fillId="0" borderId="13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1" fontId="7" fillId="0" borderId="15" xfId="0" applyNumberFormat="1" applyFont="1" applyFill="1" applyBorder="1" applyAlignment="1">
      <alignment horizontal="center"/>
    </xf>
    <xf numFmtId="2" fontId="7" fillId="0" borderId="1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top"/>
    </xf>
    <xf numFmtId="49" fontId="1" fillId="0" borderId="0" xfId="0" applyNumberFormat="1" applyFont="1" applyAlignment="1">
      <alignment horizontal="center"/>
    </xf>
    <xf numFmtId="0" fontId="1" fillId="0" borderId="12" xfId="0" applyFont="1" applyFill="1" applyBorder="1" applyAlignment="1">
      <alignment horizontal="center" vertical="top"/>
    </xf>
    <xf numFmtId="0" fontId="1" fillId="0" borderId="5" xfId="0" applyFont="1" applyBorder="1"/>
    <xf numFmtId="49" fontId="2" fillId="0" borderId="0" xfId="0" applyNumberFormat="1" applyFont="1" applyAlignment="1">
      <alignment horizontal="center"/>
    </xf>
    <xf numFmtId="0" fontId="1" fillId="0" borderId="12" xfId="0" applyFont="1" applyBorder="1" applyAlignment="1">
      <alignment wrapText="1"/>
    </xf>
    <xf numFmtId="49" fontId="7" fillId="0" borderId="0" xfId="0" applyNumberFormat="1" applyFont="1" applyBorder="1" applyAlignment="1">
      <alignment horizontal="center" vertical="top"/>
    </xf>
    <xf numFmtId="0" fontId="1" fillId="0" borderId="26" xfId="0" applyFont="1" applyBorder="1"/>
    <xf numFmtId="0" fontId="1" fillId="0" borderId="13" xfId="0" applyFont="1" applyBorder="1"/>
    <xf numFmtId="0" fontId="20" fillId="0" borderId="12" xfId="0" applyFont="1" applyBorder="1" applyAlignment="1">
      <alignment horizontal="center" wrapText="1"/>
    </xf>
    <xf numFmtId="0" fontId="21" fillId="0" borderId="12" xfId="0" applyFont="1" applyBorder="1" applyAlignment="1">
      <alignment wrapText="1"/>
    </xf>
    <xf numFmtId="0" fontId="21" fillId="0" borderId="12" xfId="0" applyFont="1" applyBorder="1" applyAlignment="1">
      <alignment vertical="top" wrapText="1"/>
    </xf>
    <xf numFmtId="0" fontId="21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0" fillId="0" borderId="0" xfId="0" applyFont="1" applyAlignment="1"/>
    <xf numFmtId="0" fontId="23" fillId="0" borderId="0" xfId="0" applyFont="1" applyAlignment="1">
      <alignment wrapText="1"/>
    </xf>
    <xf numFmtId="0" fontId="21" fillId="5" borderId="0" xfId="0" applyFont="1" applyFill="1" applyAlignment="1">
      <alignment wrapText="1"/>
    </xf>
    <xf numFmtId="0" fontId="21" fillId="2" borderId="0" xfId="0" applyFont="1" applyFill="1" applyAlignment="1">
      <alignment wrapText="1"/>
    </xf>
    <xf numFmtId="0" fontId="21" fillId="4" borderId="0" xfId="0" applyFont="1" applyFill="1" applyAlignment="1">
      <alignment wrapText="1"/>
    </xf>
    <xf numFmtId="0" fontId="21" fillId="6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7" fillId="0" borderId="15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24" fillId="0" borderId="12" xfId="0" applyFont="1" applyBorder="1" applyAlignment="1">
      <alignment horizontal="center" wrapText="1"/>
    </xf>
    <xf numFmtId="0" fontId="1" fillId="0" borderId="22" xfId="0" applyFont="1" applyBorder="1" applyAlignment="1">
      <alignment horizontal="center"/>
    </xf>
    <xf numFmtId="0" fontId="7" fillId="0" borderId="0" xfId="0" applyFont="1" applyAlignment="1">
      <alignment horizontal="left" indent="5"/>
    </xf>
    <xf numFmtId="0" fontId="7" fillId="0" borderId="0" xfId="0" applyFont="1" applyAlignment="1"/>
    <xf numFmtId="0" fontId="26" fillId="0" borderId="0" xfId="0" applyFont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8" fillId="0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7" fillId="0" borderId="0" xfId="0" applyFont="1"/>
    <xf numFmtId="0" fontId="7" fillId="0" borderId="2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9" fillId="9" borderId="12" xfId="0" applyFont="1" applyFill="1" applyBorder="1"/>
    <xf numFmtId="0" fontId="19" fillId="8" borderId="12" xfId="0" applyFont="1" applyFill="1" applyBorder="1"/>
    <xf numFmtId="0" fontId="19" fillId="11" borderId="12" xfId="0" applyFont="1" applyFill="1" applyBorder="1"/>
    <xf numFmtId="0" fontId="19" fillId="10" borderId="12" xfId="0" applyFont="1" applyFill="1" applyBorder="1"/>
    <xf numFmtId="0" fontId="19" fillId="13" borderId="12" xfId="0" applyFont="1" applyFill="1" applyBorder="1"/>
    <xf numFmtId="0" fontId="19" fillId="12" borderId="12" xfId="0" applyFont="1" applyFill="1" applyBorder="1"/>
    <xf numFmtId="0" fontId="19" fillId="15" borderId="12" xfId="0" applyFont="1" applyFill="1" applyBorder="1"/>
    <xf numFmtId="0" fontId="19" fillId="14" borderId="12" xfId="0" applyFont="1" applyFill="1" applyBorder="1"/>
    <xf numFmtId="0" fontId="19" fillId="17" borderId="12" xfId="0" applyFont="1" applyFill="1" applyBorder="1"/>
    <xf numFmtId="0" fontId="19" fillId="16" borderId="12" xfId="0" applyFont="1" applyFill="1" applyBorder="1"/>
    <xf numFmtId="0" fontId="19" fillId="17" borderId="12" xfId="0" applyNumberFormat="1" applyFont="1" applyFill="1" applyBorder="1"/>
    <xf numFmtId="0" fontId="20" fillId="0" borderId="12" xfId="0" applyFont="1" applyBorder="1" applyAlignment="1">
      <alignment horizontal="center" vertical="center" wrapText="1"/>
    </xf>
    <xf numFmtId="0" fontId="20" fillId="12" borderId="12" xfId="0" applyFont="1" applyFill="1" applyBorder="1" applyAlignment="1">
      <alignment horizontal="center" vertical="center" wrapText="1"/>
    </xf>
    <xf numFmtId="0" fontId="20" fillId="16" borderId="12" xfId="0" applyFont="1" applyFill="1" applyBorder="1" applyAlignment="1">
      <alignment horizontal="center" vertical="center" wrapText="1"/>
    </xf>
    <xf numFmtId="0" fontId="20" fillId="14" borderId="12" xfId="0" applyFont="1" applyFill="1" applyBorder="1" applyAlignment="1">
      <alignment horizontal="center" vertical="center" wrapText="1"/>
    </xf>
    <xf numFmtId="0" fontId="20" fillId="8" borderId="12" xfId="0" applyFont="1" applyFill="1" applyBorder="1" applyAlignment="1">
      <alignment horizontal="center" vertical="center" wrapText="1"/>
    </xf>
    <xf numFmtId="0" fontId="20" fillId="10" borderId="12" xfId="0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wrapText="1"/>
    </xf>
    <xf numFmtId="0" fontId="22" fillId="4" borderId="12" xfId="0" applyFont="1" applyFill="1" applyBorder="1" applyAlignment="1">
      <alignment horizontal="right"/>
    </xf>
    <xf numFmtId="2" fontId="20" fillId="4" borderId="12" xfId="0" applyNumberFormat="1" applyFont="1" applyFill="1" applyBorder="1" applyAlignment="1">
      <alignment wrapText="1"/>
    </xf>
    <xf numFmtId="0" fontId="29" fillId="7" borderId="12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wrapText="1"/>
    </xf>
    <xf numFmtId="0" fontId="29" fillId="5" borderId="12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wrapText="1"/>
    </xf>
    <xf numFmtId="0" fontId="29" fillId="3" borderId="12" xfId="0" applyFont="1" applyFill="1" applyBorder="1" applyAlignment="1">
      <alignment horizontal="center" wrapText="1"/>
    </xf>
    <xf numFmtId="0" fontId="21" fillId="3" borderId="12" xfId="0" applyFont="1" applyFill="1" applyBorder="1" applyAlignment="1">
      <alignment wrapText="1"/>
    </xf>
    <xf numFmtId="0" fontId="30" fillId="0" borderId="0" xfId="0" applyFont="1"/>
    <xf numFmtId="0" fontId="31" fillId="0" borderId="0" xfId="0" applyFont="1" applyAlignment="1"/>
    <xf numFmtId="0" fontId="30" fillId="0" borderId="0" xfId="0" applyFont="1" applyAlignment="1"/>
    <xf numFmtId="0" fontId="0" fillId="0" borderId="0" xfId="0" applyFont="1" applyAlignment="1"/>
    <xf numFmtId="187" fontId="30" fillId="0" borderId="0" xfId="0" applyNumberFormat="1" applyFont="1" applyAlignment="1"/>
    <xf numFmtId="0" fontId="21" fillId="0" borderId="0" xfId="0" applyFont="1" applyBorder="1" applyAlignment="1">
      <alignment wrapText="1"/>
    </xf>
    <xf numFmtId="0" fontId="33" fillId="18" borderId="12" xfId="0" applyFont="1" applyFill="1" applyBorder="1" applyAlignment="1">
      <alignment horizontal="center" vertical="center" wrapText="1"/>
    </xf>
    <xf numFmtId="0" fontId="21" fillId="18" borderId="12" xfId="0" applyFont="1" applyFill="1" applyBorder="1" applyAlignment="1">
      <alignment wrapText="1"/>
    </xf>
    <xf numFmtId="0" fontId="20" fillId="18" borderId="12" xfId="0" applyFont="1" applyFill="1" applyBorder="1" applyAlignment="1">
      <alignment horizontal="center" vertical="center" wrapText="1"/>
    </xf>
    <xf numFmtId="0" fontId="19" fillId="19" borderId="12" xfId="0" applyNumberFormat="1" applyFont="1" applyFill="1" applyBorder="1"/>
    <xf numFmtId="0" fontId="32" fillId="0" borderId="0" xfId="0" applyFont="1" applyAlignment="1">
      <alignment wrapText="1"/>
    </xf>
    <xf numFmtId="0" fontId="29" fillId="20" borderId="12" xfId="0" applyFont="1" applyFill="1" applyBorder="1" applyAlignment="1">
      <alignment horizontal="center" wrapText="1"/>
    </xf>
    <xf numFmtId="0" fontId="21" fillId="20" borderId="0" xfId="0" applyFont="1" applyFill="1" applyAlignment="1">
      <alignment wrapText="1"/>
    </xf>
    <xf numFmtId="0" fontId="21" fillId="21" borderId="12" xfId="0" applyFont="1" applyFill="1" applyBorder="1" applyAlignment="1">
      <alignment wrapText="1"/>
    </xf>
    <xf numFmtId="0" fontId="21" fillId="21" borderId="0" xfId="0" applyFont="1" applyFill="1" applyAlignment="1">
      <alignment wrapText="1"/>
    </xf>
    <xf numFmtId="0" fontId="29" fillId="10" borderId="12" xfId="0" applyFont="1" applyFill="1" applyBorder="1" applyAlignment="1">
      <alignment horizontal="center" wrapText="1"/>
    </xf>
    <xf numFmtId="0" fontId="21" fillId="10" borderId="12" xfId="0" applyFont="1" applyFill="1" applyBorder="1" applyAlignment="1">
      <alignment wrapText="1"/>
    </xf>
    <xf numFmtId="0" fontId="21" fillId="10" borderId="0" xfId="0" applyFont="1" applyFill="1" applyAlignment="1">
      <alignment wrapText="1"/>
    </xf>
    <xf numFmtId="0" fontId="29" fillId="8" borderId="12" xfId="0" applyFont="1" applyFill="1" applyBorder="1" applyAlignment="1">
      <alignment horizontal="center" wrapText="1"/>
    </xf>
    <xf numFmtId="0" fontId="21" fillId="8" borderId="12" xfId="0" applyFont="1" applyFill="1" applyBorder="1" applyAlignment="1">
      <alignment wrapText="1"/>
    </xf>
    <xf numFmtId="0" fontId="21" fillId="8" borderId="0" xfId="0" applyFont="1" applyFill="1" applyAlignment="1">
      <alignment wrapText="1"/>
    </xf>
    <xf numFmtId="0" fontId="21" fillId="22" borderId="12" xfId="0" applyFont="1" applyFill="1" applyBorder="1" applyAlignment="1">
      <alignment wrapText="1"/>
    </xf>
    <xf numFmtId="0" fontId="21" fillId="22" borderId="0" xfId="0" applyFont="1" applyFill="1" applyAlignment="1">
      <alignment wrapText="1"/>
    </xf>
    <xf numFmtId="0" fontId="29" fillId="4" borderId="12" xfId="0" applyFont="1" applyFill="1" applyBorder="1" applyAlignment="1">
      <alignment horizontal="center" wrapText="1"/>
    </xf>
    <xf numFmtId="0" fontId="29" fillId="23" borderId="12" xfId="0" applyFont="1" applyFill="1" applyBorder="1" applyAlignment="1">
      <alignment horizontal="center" wrapText="1"/>
    </xf>
    <xf numFmtId="0" fontId="21" fillId="23" borderId="12" xfId="0" applyFont="1" applyFill="1" applyBorder="1" applyAlignment="1">
      <alignment wrapText="1"/>
    </xf>
    <xf numFmtId="0" fontId="21" fillId="23" borderId="0" xfId="0" applyFont="1" applyFill="1" applyAlignment="1">
      <alignment wrapText="1"/>
    </xf>
    <xf numFmtId="0" fontId="21" fillId="24" borderId="12" xfId="0" applyFont="1" applyFill="1" applyBorder="1" applyAlignment="1">
      <alignment wrapText="1"/>
    </xf>
    <xf numFmtId="0" fontId="21" fillId="24" borderId="0" xfId="0" applyFont="1" applyFill="1" applyAlignment="1">
      <alignment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2" borderId="1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29" fillId="3" borderId="12" xfId="0" applyFont="1" applyFill="1" applyBorder="1" applyAlignment="1">
      <alignment horizontal="center" vertical="center" wrapText="1"/>
    </xf>
    <xf numFmtId="0" fontId="34" fillId="0" borderId="0" xfId="0" applyFont="1" applyAlignment="1"/>
    <xf numFmtId="0" fontId="1" fillId="0" borderId="0" xfId="0" applyFont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3" xfId="0" applyFont="1" applyBorder="1" applyAlignment="1">
      <alignment horizontal="center" vertical="top"/>
    </xf>
    <xf numFmtId="2" fontId="22" fillId="4" borderId="12" xfId="0" applyNumberFormat="1" applyFont="1" applyFill="1" applyBorder="1" applyAlignment="1">
      <alignment wrapText="1"/>
    </xf>
    <xf numFmtId="0" fontId="29" fillId="21" borderId="12" xfId="0" applyFont="1" applyFill="1" applyBorder="1" applyAlignment="1">
      <alignment horizontal="center" vertical="center" wrapText="1"/>
    </xf>
    <xf numFmtId="0" fontId="29" fillId="25" borderId="12" xfId="0" applyFont="1" applyFill="1" applyBorder="1" applyAlignment="1">
      <alignment horizontal="center" vertical="center" wrapText="1"/>
    </xf>
    <xf numFmtId="0" fontId="21" fillId="25" borderId="12" xfId="0" applyFont="1" applyFill="1" applyBorder="1" applyAlignment="1">
      <alignment wrapText="1"/>
    </xf>
    <xf numFmtId="0" fontId="21" fillId="24" borderId="12" xfId="0" applyFont="1" applyFill="1" applyBorder="1" applyAlignment="1">
      <alignment horizontal="left" vertical="top" wrapText="1"/>
    </xf>
    <xf numFmtId="0" fontId="21" fillId="24" borderId="12" xfId="0" applyFont="1" applyFill="1" applyBorder="1" applyAlignment="1">
      <alignment horizontal="left" wrapText="1"/>
    </xf>
    <xf numFmtId="0" fontId="21" fillId="24" borderId="12" xfId="0" applyFont="1" applyFill="1" applyBorder="1" applyAlignment="1">
      <alignment horizontal="left" vertical="center" wrapText="1"/>
    </xf>
    <xf numFmtId="0" fontId="30" fillId="0" borderId="0" xfId="0" applyFont="1" applyAlignment="1">
      <alignment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0" fillId="16" borderId="19" xfId="0" applyFont="1" applyFill="1" applyBorder="1" applyAlignment="1"/>
    <xf numFmtId="0" fontId="0" fillId="18" borderId="12" xfId="0" applyFont="1" applyFill="1" applyBorder="1" applyAlignment="1"/>
    <xf numFmtId="0" fontId="21" fillId="0" borderId="0" xfId="0" applyFont="1" applyAlignment="1"/>
    <xf numFmtId="1" fontId="1" fillId="0" borderId="26" xfId="0" applyNumberFormat="1" applyFont="1" applyFill="1" applyBorder="1" applyAlignment="1">
      <alignment horizontal="center"/>
    </xf>
    <xf numFmtId="2" fontId="14" fillId="21" borderId="0" xfId="0" applyNumberFormat="1" applyFont="1" applyFill="1" applyAlignment="1">
      <alignment horizontal="center" vertical="center"/>
    </xf>
    <xf numFmtId="2" fontId="15" fillId="0" borderId="12" xfId="0" applyNumberFormat="1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25" fillId="0" borderId="31" xfId="0" applyFont="1" applyBorder="1"/>
    <xf numFmtId="0" fontId="15" fillId="0" borderId="32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2" fontId="15" fillId="0" borderId="7" xfId="0" applyNumberFormat="1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4" fillId="0" borderId="0" xfId="0" applyFont="1" applyAlignment="1">
      <alignment vertical="center"/>
    </xf>
    <xf numFmtId="0" fontId="1" fillId="0" borderId="26" xfId="0" applyFont="1" applyBorder="1" applyAlignment="1">
      <alignment wrapText="1"/>
    </xf>
    <xf numFmtId="0" fontId="1" fillId="0" borderId="9" xfId="0" applyFont="1" applyBorder="1"/>
    <xf numFmtId="0" fontId="1" fillId="0" borderId="14" xfId="0" applyFont="1" applyBorder="1"/>
    <xf numFmtId="49" fontId="1" fillId="0" borderId="0" xfId="0" applyNumberFormat="1" applyFont="1" applyAlignment="1"/>
    <xf numFmtId="0" fontId="26" fillId="0" borderId="0" xfId="0" applyFont="1"/>
    <xf numFmtId="0" fontId="7" fillId="0" borderId="3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7" fillId="0" borderId="31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21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7" fillId="0" borderId="35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4" fillId="0" borderId="3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7" fillId="0" borderId="2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top"/>
    </xf>
    <xf numFmtId="0" fontId="1" fillId="0" borderId="21" xfId="0" applyFont="1" applyFill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26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EDADE4"/>
      <color rgb="FFA4F6E8"/>
      <color rgb="FFC1DAEF"/>
      <color rgb="FF6666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theme" Target="theme/theme1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9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DATA!$B$184:$B$210</c:f>
              <c:numCache>
                <c:formatCode>General</c:formatCode>
                <c:ptCount val="2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F-476D-84AF-9103B2B954B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DATA!$C$184:$C$210</c:f>
              <c:numCache>
                <c:formatCode>General</c:formatCode>
                <c:ptCount val="27"/>
                <c:pt idx="0">
                  <c:v>169</c:v>
                </c:pt>
                <c:pt idx="3">
                  <c:v>109</c:v>
                </c:pt>
                <c:pt idx="4">
                  <c:v>96</c:v>
                </c:pt>
                <c:pt idx="5">
                  <c:v>86</c:v>
                </c:pt>
                <c:pt idx="6">
                  <c:v>54</c:v>
                </c:pt>
                <c:pt idx="7">
                  <c:v>39</c:v>
                </c:pt>
                <c:pt idx="8">
                  <c:v>20</c:v>
                </c:pt>
                <c:pt idx="9">
                  <c:v>15</c:v>
                </c:pt>
                <c:pt idx="10">
                  <c:v>11</c:v>
                </c:pt>
                <c:pt idx="11">
                  <c:v>7</c:v>
                </c:pt>
                <c:pt idx="12">
                  <c:v>1</c:v>
                </c:pt>
                <c:pt idx="13">
                  <c:v>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5F-476D-84AF-9103B2B95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053064"/>
        <c:axId val="325980728"/>
      </c:barChart>
      <c:catAx>
        <c:axId val="305053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5980728"/>
        <c:crosses val="autoZero"/>
        <c:auto val="1"/>
        <c:lblAlgn val="ctr"/>
        <c:lblOffset val="100"/>
        <c:noMultiLvlLbl val="0"/>
      </c:catAx>
      <c:valAx>
        <c:axId val="325980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0505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DATA!$B$184:$B$210</c:f>
              <c:numCache>
                <c:formatCode>General</c:formatCode>
                <c:ptCount val="2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A-4D32-B916-142F944C647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DATA!$C$184:$C$210</c:f>
              <c:numCache>
                <c:formatCode>General</c:formatCode>
                <c:ptCount val="27"/>
                <c:pt idx="0">
                  <c:v>169</c:v>
                </c:pt>
                <c:pt idx="3">
                  <c:v>109</c:v>
                </c:pt>
                <c:pt idx="4">
                  <c:v>96</c:v>
                </c:pt>
                <c:pt idx="5">
                  <c:v>86</c:v>
                </c:pt>
                <c:pt idx="6">
                  <c:v>54</c:v>
                </c:pt>
                <c:pt idx="7">
                  <c:v>39</c:v>
                </c:pt>
                <c:pt idx="8">
                  <c:v>20</c:v>
                </c:pt>
                <c:pt idx="9">
                  <c:v>15</c:v>
                </c:pt>
                <c:pt idx="10">
                  <c:v>11</c:v>
                </c:pt>
                <c:pt idx="11">
                  <c:v>7</c:v>
                </c:pt>
                <c:pt idx="12">
                  <c:v>1</c:v>
                </c:pt>
                <c:pt idx="13">
                  <c:v>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2A-4D32-B916-142F944C6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072624"/>
        <c:axId val="462073936"/>
      </c:barChart>
      <c:catAx>
        <c:axId val="4620726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2073936"/>
        <c:crosses val="autoZero"/>
        <c:auto val="1"/>
        <c:lblAlgn val="ctr"/>
        <c:lblOffset val="100"/>
        <c:noMultiLvlLbl val="0"/>
      </c:catAx>
      <c:valAx>
        <c:axId val="46207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207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DATA!$B$184:$B$210</c:f>
              <c:numCache>
                <c:formatCode>General</c:formatCode>
                <c:ptCount val="2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5-443F-84BF-C650ECE5104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DATA!$C$184:$C$210</c:f>
              <c:numCache>
                <c:formatCode>General</c:formatCode>
                <c:ptCount val="27"/>
                <c:pt idx="0">
                  <c:v>169</c:v>
                </c:pt>
                <c:pt idx="3">
                  <c:v>109</c:v>
                </c:pt>
                <c:pt idx="4">
                  <c:v>96</c:v>
                </c:pt>
                <c:pt idx="5">
                  <c:v>86</c:v>
                </c:pt>
                <c:pt idx="6">
                  <c:v>54</c:v>
                </c:pt>
                <c:pt idx="7">
                  <c:v>39</c:v>
                </c:pt>
                <c:pt idx="8">
                  <c:v>20</c:v>
                </c:pt>
                <c:pt idx="9">
                  <c:v>15</c:v>
                </c:pt>
                <c:pt idx="10">
                  <c:v>11</c:v>
                </c:pt>
                <c:pt idx="11">
                  <c:v>7</c:v>
                </c:pt>
                <c:pt idx="12">
                  <c:v>1</c:v>
                </c:pt>
                <c:pt idx="13">
                  <c:v>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15-443F-84BF-C650ECE51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176568"/>
        <c:axId val="326175256"/>
      </c:barChart>
      <c:catAx>
        <c:axId val="3261765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6175256"/>
        <c:crosses val="autoZero"/>
        <c:auto val="1"/>
        <c:lblAlgn val="ctr"/>
        <c:lblOffset val="100"/>
        <c:noMultiLvlLbl val="0"/>
      </c:catAx>
      <c:valAx>
        <c:axId val="32617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6176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612" cy="62651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247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247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26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26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450850</xdr:colOff>
      <xdr:row>26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060450" y="70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26</xdr:row>
      <xdr:rowOff>0</xdr:rowOff>
    </xdr:from>
    <xdr:ext cx="156036" cy="172227"/>
    <xdr:sp macro="" textlink="">
      <xdr:nvSpPr>
        <xdr:cNvPr id="3" name="TextBox 2"/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26</xdr:row>
      <xdr:rowOff>0</xdr:rowOff>
    </xdr:from>
    <xdr:ext cx="65" cy="172227"/>
    <xdr:sp macro="" textlink="">
      <xdr:nvSpPr>
        <xdr:cNvPr id="15" name="TextBox 14"/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26</xdr:row>
      <xdr:rowOff>0</xdr:rowOff>
    </xdr:from>
    <xdr:ext cx="65" cy="172227"/>
    <xdr:sp macro="" textlink="">
      <xdr:nvSpPr>
        <xdr:cNvPr id="16" name="TextBox 15"/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26</xdr:row>
      <xdr:rowOff>0</xdr:rowOff>
    </xdr:from>
    <xdr:ext cx="65" cy="172227"/>
    <xdr:sp macro="" textlink="">
      <xdr:nvSpPr>
        <xdr:cNvPr id="17" name="TextBox 16"/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26</xdr:row>
      <xdr:rowOff>0</xdr:rowOff>
    </xdr:from>
    <xdr:ext cx="5600698" cy="138709"/>
    <xdr:sp macro="" textlink="">
      <xdr:nvSpPr>
        <xdr:cNvPr id="18" name="TextBox 17"/>
        <xdr:cNvSpPr txBox="1"/>
      </xdr:nvSpPr>
      <xdr:spPr>
        <a:xfrm>
          <a:off x="513161" y="7546775"/>
          <a:ext cx="5600698" cy="1387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26</xdr:row>
      <xdr:rowOff>0</xdr:rowOff>
    </xdr:from>
    <xdr:ext cx="65" cy="172227"/>
    <xdr:sp macro="" textlink="">
      <xdr:nvSpPr>
        <xdr:cNvPr id="19" name="TextBox 18"/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26</xdr:row>
      <xdr:rowOff>0</xdr:rowOff>
    </xdr:from>
    <xdr:ext cx="65" cy="172227"/>
    <xdr:sp macro="" textlink="">
      <xdr:nvSpPr>
        <xdr:cNvPr id="23" name="TextBox 22"/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26</xdr:row>
      <xdr:rowOff>0</xdr:rowOff>
    </xdr:from>
    <xdr:ext cx="65" cy="172227"/>
    <xdr:sp macro="" textlink="">
      <xdr:nvSpPr>
        <xdr:cNvPr id="24" name="TextBox 23"/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26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3</xdr:row>
          <xdr:rowOff>171450</xdr:rowOff>
        </xdr:from>
        <xdr:to>
          <xdr:col>5</xdr:col>
          <xdr:colOff>266700</xdr:colOff>
          <xdr:row>4</xdr:row>
          <xdr:rowOff>28575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C169"/>
  <sheetViews>
    <sheetView topLeftCell="M121" zoomScale="70" zoomScaleNormal="70" workbookViewId="0">
      <selection activeCell="AA162" sqref="AA162"/>
    </sheetView>
  </sheetViews>
  <sheetFormatPr defaultColWidth="12.625" defaultRowHeight="14.25" x14ac:dyDescent="0.2"/>
  <cols>
    <col min="1" max="3" width="18.875" style="140" customWidth="1"/>
    <col min="4" max="4" width="39.25" style="140" customWidth="1"/>
    <col min="5" max="5" width="255.625" style="140" bestFit="1" customWidth="1"/>
    <col min="6" max="35" width="18.875" style="140" customWidth="1"/>
    <col min="36" max="16384" width="12.625" style="140"/>
  </cols>
  <sheetData>
    <row r="1" spans="1:29" x14ac:dyDescent="0.2">
      <c r="A1" s="137" t="s">
        <v>65</v>
      </c>
      <c r="B1" s="137" t="s">
        <v>66</v>
      </c>
      <c r="C1" s="137" t="s">
        <v>1</v>
      </c>
      <c r="D1" s="138" t="s">
        <v>201</v>
      </c>
      <c r="E1" s="137" t="s">
        <v>202</v>
      </c>
      <c r="F1" s="137" t="s">
        <v>67</v>
      </c>
      <c r="G1" s="137" t="s">
        <v>68</v>
      </c>
      <c r="H1" s="137" t="s">
        <v>69</v>
      </c>
      <c r="I1" s="137" t="s">
        <v>70</v>
      </c>
      <c r="J1" s="137" t="s">
        <v>71</v>
      </c>
      <c r="K1" s="137" t="s">
        <v>72</v>
      </c>
      <c r="L1" s="137" t="s">
        <v>73</v>
      </c>
      <c r="M1" s="137" t="s">
        <v>74</v>
      </c>
      <c r="N1" s="137" t="s">
        <v>75</v>
      </c>
      <c r="O1" s="137" t="s">
        <v>76</v>
      </c>
      <c r="P1" s="137" t="s">
        <v>77</v>
      </c>
      <c r="Q1" s="137" t="s">
        <v>78</v>
      </c>
      <c r="R1" s="137" t="s">
        <v>79</v>
      </c>
      <c r="S1" s="137" t="s">
        <v>80</v>
      </c>
      <c r="T1" s="137" t="s">
        <v>81</v>
      </c>
      <c r="U1" s="137" t="s">
        <v>82</v>
      </c>
      <c r="V1" s="137" t="s">
        <v>83</v>
      </c>
      <c r="W1" s="137" t="s">
        <v>84</v>
      </c>
      <c r="X1" s="137" t="s">
        <v>85</v>
      </c>
      <c r="Y1" s="137" t="s">
        <v>86</v>
      </c>
      <c r="Z1" s="137" t="s">
        <v>87</v>
      </c>
      <c r="AA1" s="137" t="s">
        <v>88</v>
      </c>
      <c r="AB1" s="139" t="s">
        <v>89</v>
      </c>
      <c r="AC1" s="138" t="s">
        <v>90</v>
      </c>
    </row>
    <row r="2" spans="1:29" x14ac:dyDescent="0.2">
      <c r="A2" s="141">
        <v>44487.642972395828</v>
      </c>
      <c r="B2" s="139" t="s">
        <v>23</v>
      </c>
      <c r="C2" s="139" t="s">
        <v>91</v>
      </c>
      <c r="D2" s="139" t="s">
        <v>62</v>
      </c>
      <c r="E2" s="139" t="s">
        <v>92</v>
      </c>
      <c r="F2" s="139">
        <v>4</v>
      </c>
      <c r="G2" s="139">
        <v>4</v>
      </c>
      <c r="H2" s="139">
        <v>4</v>
      </c>
      <c r="I2" s="139">
        <v>4</v>
      </c>
      <c r="J2" s="139">
        <v>4</v>
      </c>
      <c r="K2" s="139">
        <v>4</v>
      </c>
      <c r="L2" s="139">
        <v>4</v>
      </c>
      <c r="M2" s="139">
        <v>4</v>
      </c>
      <c r="N2" s="139">
        <v>4</v>
      </c>
      <c r="O2" s="139">
        <v>4</v>
      </c>
      <c r="P2" s="139">
        <v>4</v>
      </c>
      <c r="Q2" s="139">
        <v>4</v>
      </c>
      <c r="R2" s="139">
        <v>4</v>
      </c>
      <c r="S2" s="139">
        <v>4</v>
      </c>
      <c r="T2" s="139">
        <v>4</v>
      </c>
      <c r="U2" s="139">
        <v>4</v>
      </c>
      <c r="V2" s="139">
        <v>4</v>
      </c>
      <c r="Y2" s="139" t="s">
        <v>52</v>
      </c>
      <c r="Z2" s="139" t="s">
        <v>52</v>
      </c>
    </row>
    <row r="3" spans="1:29" x14ac:dyDescent="0.2">
      <c r="A3" s="141">
        <v>44487.643133206017</v>
      </c>
      <c r="B3" s="139" t="s">
        <v>24</v>
      </c>
      <c r="C3" s="139" t="s">
        <v>91</v>
      </c>
      <c r="D3" s="139" t="s">
        <v>62</v>
      </c>
      <c r="E3" s="139" t="s">
        <v>93</v>
      </c>
      <c r="F3" s="139">
        <v>3</v>
      </c>
      <c r="G3" s="139">
        <v>3</v>
      </c>
      <c r="H3" s="139">
        <v>3</v>
      </c>
      <c r="I3" s="139">
        <v>3</v>
      </c>
      <c r="J3" s="139">
        <v>3</v>
      </c>
      <c r="K3" s="139">
        <v>3</v>
      </c>
      <c r="L3" s="139">
        <v>3</v>
      </c>
      <c r="M3" s="139">
        <v>3</v>
      </c>
      <c r="N3" s="139">
        <v>3</v>
      </c>
      <c r="O3" s="139">
        <v>3</v>
      </c>
      <c r="P3" s="139">
        <v>3</v>
      </c>
      <c r="Q3" s="139">
        <v>4</v>
      </c>
      <c r="R3" s="139">
        <v>4</v>
      </c>
      <c r="S3" s="139">
        <v>3</v>
      </c>
      <c r="T3" s="139">
        <v>3</v>
      </c>
      <c r="U3" s="139">
        <v>3</v>
      </c>
      <c r="V3" s="139">
        <v>3</v>
      </c>
      <c r="Y3" s="139" t="s">
        <v>52</v>
      </c>
      <c r="Z3" s="139" t="s">
        <v>53</v>
      </c>
    </row>
    <row r="4" spans="1:29" x14ac:dyDescent="0.2">
      <c r="A4" s="141">
        <v>44487.645813067131</v>
      </c>
      <c r="B4" s="139" t="s">
        <v>24</v>
      </c>
      <c r="C4" s="139" t="s">
        <v>94</v>
      </c>
      <c r="D4" s="139" t="s">
        <v>60</v>
      </c>
      <c r="E4" s="139" t="s">
        <v>95</v>
      </c>
      <c r="F4" s="139">
        <v>4</v>
      </c>
      <c r="G4" s="139">
        <v>3</v>
      </c>
      <c r="H4" s="139">
        <v>3</v>
      </c>
      <c r="I4" s="139">
        <v>3</v>
      </c>
      <c r="J4" s="139">
        <v>3</v>
      </c>
      <c r="K4" s="139">
        <v>3</v>
      </c>
      <c r="L4" s="139">
        <v>4</v>
      </c>
      <c r="M4" s="139">
        <v>3</v>
      </c>
      <c r="N4" s="139">
        <v>3</v>
      </c>
      <c r="O4" s="139">
        <v>4</v>
      </c>
      <c r="P4" s="139">
        <v>3</v>
      </c>
      <c r="Q4" s="139">
        <v>3</v>
      </c>
      <c r="R4" s="139">
        <v>3</v>
      </c>
      <c r="S4" s="139">
        <v>3</v>
      </c>
      <c r="T4" s="139">
        <v>4</v>
      </c>
      <c r="U4" s="139">
        <v>3</v>
      </c>
      <c r="V4" s="139">
        <v>4</v>
      </c>
      <c r="Y4" s="139" t="s">
        <v>52</v>
      </c>
      <c r="Z4" s="139" t="s">
        <v>52</v>
      </c>
      <c r="AA4" s="139" t="s">
        <v>203</v>
      </c>
      <c r="AB4" s="139"/>
      <c r="AC4" s="139"/>
    </row>
    <row r="5" spans="1:29" x14ac:dyDescent="0.2">
      <c r="A5" s="141">
        <v>44487.648214131943</v>
      </c>
      <c r="B5" s="139" t="s">
        <v>23</v>
      </c>
      <c r="C5" s="139" t="s">
        <v>96</v>
      </c>
      <c r="D5" s="139" t="s">
        <v>62</v>
      </c>
      <c r="E5" s="139" t="s">
        <v>97</v>
      </c>
      <c r="F5" s="139">
        <v>4</v>
      </c>
      <c r="G5" s="139">
        <v>4</v>
      </c>
      <c r="H5" s="139">
        <v>4</v>
      </c>
      <c r="I5" s="139">
        <v>4</v>
      </c>
      <c r="J5" s="139">
        <v>3</v>
      </c>
      <c r="K5" s="139">
        <v>3</v>
      </c>
      <c r="L5" s="139">
        <v>4</v>
      </c>
      <c r="M5" s="139">
        <v>4</v>
      </c>
      <c r="N5" s="139">
        <v>4</v>
      </c>
      <c r="O5" s="139">
        <v>4</v>
      </c>
      <c r="P5" s="139">
        <v>3</v>
      </c>
      <c r="Q5" s="139">
        <v>4</v>
      </c>
      <c r="R5" s="139">
        <v>4</v>
      </c>
      <c r="S5" s="139">
        <v>4</v>
      </c>
      <c r="T5" s="139">
        <v>4</v>
      </c>
      <c r="U5" s="139">
        <v>4</v>
      </c>
      <c r="V5" s="139">
        <v>4</v>
      </c>
      <c r="Y5" s="139" t="s">
        <v>52</v>
      </c>
      <c r="Z5" s="139" t="s">
        <v>52</v>
      </c>
    </row>
    <row r="6" spans="1:29" x14ac:dyDescent="0.2">
      <c r="A6" s="141">
        <v>44487.648581053239</v>
      </c>
      <c r="B6" s="139" t="s">
        <v>23</v>
      </c>
      <c r="C6" s="139" t="s">
        <v>96</v>
      </c>
      <c r="D6" s="139" t="s">
        <v>60</v>
      </c>
      <c r="E6" s="139" t="s">
        <v>98</v>
      </c>
      <c r="F6" s="139">
        <v>4</v>
      </c>
      <c r="G6" s="139">
        <v>4</v>
      </c>
      <c r="H6" s="139">
        <v>4</v>
      </c>
      <c r="I6" s="139">
        <v>4</v>
      </c>
      <c r="J6" s="139">
        <v>4</v>
      </c>
      <c r="K6" s="139">
        <v>4</v>
      </c>
      <c r="L6" s="139">
        <v>4</v>
      </c>
      <c r="M6" s="139">
        <v>4</v>
      </c>
      <c r="N6" s="139">
        <v>4</v>
      </c>
      <c r="O6" s="139">
        <v>4</v>
      </c>
      <c r="P6" s="139">
        <v>4</v>
      </c>
      <c r="Q6" s="139">
        <v>4</v>
      </c>
      <c r="R6" s="139">
        <v>4</v>
      </c>
      <c r="S6" s="139">
        <v>4</v>
      </c>
      <c r="T6" s="139">
        <v>4</v>
      </c>
      <c r="U6" s="139">
        <v>4</v>
      </c>
      <c r="V6" s="139">
        <v>4</v>
      </c>
      <c r="W6" s="139" t="s">
        <v>99</v>
      </c>
      <c r="X6" s="139" t="s">
        <v>99</v>
      </c>
      <c r="Y6" s="139" t="s">
        <v>52</v>
      </c>
      <c r="Z6" s="139" t="s">
        <v>52</v>
      </c>
      <c r="AA6" s="139" t="s">
        <v>99</v>
      </c>
      <c r="AB6" s="139"/>
      <c r="AC6" s="139"/>
    </row>
    <row r="7" spans="1:29" ht="114.75" x14ac:dyDescent="0.2">
      <c r="A7" s="141">
        <v>44487.663022349538</v>
      </c>
      <c r="B7" s="139" t="s">
        <v>24</v>
      </c>
      <c r="C7" s="139" t="s">
        <v>94</v>
      </c>
      <c r="D7" s="139" t="s">
        <v>62</v>
      </c>
      <c r="E7" s="139" t="s">
        <v>100</v>
      </c>
      <c r="F7" s="139">
        <v>5</v>
      </c>
      <c r="G7" s="139">
        <v>4</v>
      </c>
      <c r="H7" s="139">
        <v>4</v>
      </c>
      <c r="I7" s="139">
        <v>4</v>
      </c>
      <c r="J7" s="139">
        <v>4</v>
      </c>
      <c r="K7" s="139">
        <v>4</v>
      </c>
      <c r="L7" s="139">
        <v>4</v>
      </c>
      <c r="M7" s="139">
        <v>4</v>
      </c>
      <c r="N7" s="139">
        <v>4</v>
      </c>
      <c r="O7" s="139">
        <v>4</v>
      </c>
      <c r="P7" s="139">
        <v>5</v>
      </c>
      <c r="Q7" s="139">
        <v>5</v>
      </c>
      <c r="R7" s="139">
        <v>5</v>
      </c>
      <c r="S7" s="139">
        <v>5</v>
      </c>
      <c r="T7" s="139">
        <v>5</v>
      </c>
      <c r="U7" s="139">
        <v>5</v>
      </c>
      <c r="V7" s="139">
        <v>4</v>
      </c>
      <c r="W7" s="139" t="s">
        <v>99</v>
      </c>
      <c r="X7" s="186" t="s">
        <v>101</v>
      </c>
      <c r="Y7" s="139" t="s">
        <v>52</v>
      </c>
      <c r="Z7" s="139" t="s">
        <v>52</v>
      </c>
      <c r="AA7" s="139" t="s">
        <v>99</v>
      </c>
      <c r="AB7" s="139"/>
      <c r="AC7" s="139"/>
    </row>
    <row r="8" spans="1:29" x14ac:dyDescent="0.2">
      <c r="A8" s="141">
        <v>44487.699191412037</v>
      </c>
      <c r="B8" s="139" t="s">
        <v>24</v>
      </c>
      <c r="C8" s="139" t="s">
        <v>94</v>
      </c>
      <c r="D8" s="139" t="s">
        <v>61</v>
      </c>
      <c r="E8" s="139" t="s">
        <v>102</v>
      </c>
      <c r="F8" s="139">
        <v>4</v>
      </c>
      <c r="G8" s="139">
        <v>4</v>
      </c>
      <c r="H8" s="139">
        <v>4</v>
      </c>
      <c r="I8" s="139">
        <v>4</v>
      </c>
      <c r="J8" s="139">
        <v>4</v>
      </c>
      <c r="K8" s="139">
        <v>4</v>
      </c>
      <c r="L8" s="139">
        <v>4</v>
      </c>
      <c r="M8" s="139">
        <v>4</v>
      </c>
      <c r="N8" s="139">
        <v>4</v>
      </c>
      <c r="O8" s="139">
        <v>4</v>
      </c>
      <c r="P8" s="139">
        <v>4</v>
      </c>
      <c r="Q8" s="139">
        <v>4</v>
      </c>
      <c r="R8" s="139">
        <v>4</v>
      </c>
      <c r="S8" s="139">
        <v>4</v>
      </c>
      <c r="T8" s="139">
        <v>4</v>
      </c>
      <c r="U8" s="139">
        <v>4</v>
      </c>
      <c r="V8" s="139">
        <v>4</v>
      </c>
      <c r="Y8" s="139" t="s">
        <v>52</v>
      </c>
      <c r="Z8" s="139" t="s">
        <v>52</v>
      </c>
    </row>
    <row r="9" spans="1:29" x14ac:dyDescent="0.2">
      <c r="A9" s="141">
        <v>44487.936893703707</v>
      </c>
      <c r="B9" s="139" t="s">
        <v>24</v>
      </c>
      <c r="C9" s="139" t="s">
        <v>91</v>
      </c>
      <c r="D9" s="139" t="s">
        <v>62</v>
      </c>
      <c r="E9" s="139" t="s">
        <v>103</v>
      </c>
      <c r="F9" s="139">
        <v>4</v>
      </c>
      <c r="G9" s="139">
        <v>4</v>
      </c>
      <c r="H9" s="139">
        <v>4</v>
      </c>
      <c r="I9" s="139">
        <v>3</v>
      </c>
      <c r="J9" s="139">
        <v>3</v>
      </c>
      <c r="K9" s="139">
        <v>4</v>
      </c>
      <c r="L9" s="139">
        <v>4</v>
      </c>
      <c r="M9" s="139">
        <v>4</v>
      </c>
      <c r="N9" s="139">
        <v>4</v>
      </c>
      <c r="O9" s="139">
        <v>4</v>
      </c>
      <c r="P9" s="139">
        <v>3</v>
      </c>
      <c r="Q9" s="139">
        <v>4</v>
      </c>
      <c r="R9" s="139">
        <v>4</v>
      </c>
      <c r="S9" s="139">
        <v>3</v>
      </c>
      <c r="T9" s="139">
        <v>4</v>
      </c>
      <c r="U9" s="139">
        <v>3</v>
      </c>
      <c r="V9" s="139">
        <v>4</v>
      </c>
    </row>
    <row r="10" spans="1:29" x14ac:dyDescent="0.2">
      <c r="A10" s="141">
        <v>44488.443508657409</v>
      </c>
      <c r="B10" s="139" t="s">
        <v>24</v>
      </c>
      <c r="C10" s="139" t="s">
        <v>94</v>
      </c>
      <c r="D10" s="139" t="s">
        <v>59</v>
      </c>
      <c r="E10" s="139" t="s">
        <v>104</v>
      </c>
      <c r="F10" s="139">
        <v>4</v>
      </c>
      <c r="G10" s="139">
        <v>4</v>
      </c>
      <c r="H10" s="139">
        <v>4</v>
      </c>
      <c r="I10" s="139">
        <v>4</v>
      </c>
      <c r="J10" s="139">
        <v>3</v>
      </c>
      <c r="K10" s="139">
        <v>3</v>
      </c>
      <c r="L10" s="139">
        <v>3</v>
      </c>
      <c r="M10" s="139">
        <v>3</v>
      </c>
      <c r="N10" s="139">
        <v>4</v>
      </c>
      <c r="O10" s="139">
        <v>4</v>
      </c>
      <c r="P10" s="139">
        <v>4</v>
      </c>
      <c r="Q10" s="139">
        <v>4</v>
      </c>
      <c r="R10" s="139">
        <v>4</v>
      </c>
      <c r="S10" s="139">
        <v>4</v>
      </c>
      <c r="T10" s="139">
        <v>4</v>
      </c>
      <c r="U10" s="139">
        <v>4</v>
      </c>
      <c r="V10" s="139">
        <v>4</v>
      </c>
      <c r="Y10" s="139" t="s">
        <v>52</v>
      </c>
      <c r="Z10" s="139" t="s">
        <v>52</v>
      </c>
    </row>
    <row r="11" spans="1:29" x14ac:dyDescent="0.2">
      <c r="A11" s="141">
        <v>44488.459927569449</v>
      </c>
      <c r="B11" s="139" t="s">
        <v>23</v>
      </c>
      <c r="C11" s="139" t="s">
        <v>96</v>
      </c>
      <c r="D11" s="139" t="s">
        <v>62</v>
      </c>
      <c r="E11" s="139" t="s">
        <v>105</v>
      </c>
      <c r="F11" s="139">
        <v>4</v>
      </c>
      <c r="G11" s="139">
        <v>4</v>
      </c>
      <c r="H11" s="139">
        <v>4</v>
      </c>
      <c r="I11" s="139">
        <v>4</v>
      </c>
      <c r="J11" s="139">
        <v>4</v>
      </c>
      <c r="K11" s="139">
        <v>4</v>
      </c>
      <c r="L11" s="139">
        <v>5</v>
      </c>
      <c r="M11" s="139">
        <v>5</v>
      </c>
      <c r="N11" s="139">
        <v>4</v>
      </c>
      <c r="O11" s="139">
        <v>4</v>
      </c>
      <c r="P11" s="139">
        <v>4</v>
      </c>
      <c r="Q11" s="139">
        <v>4</v>
      </c>
      <c r="R11" s="139">
        <v>4</v>
      </c>
      <c r="S11" s="139">
        <v>4</v>
      </c>
      <c r="T11" s="139">
        <v>4</v>
      </c>
      <c r="U11" s="139">
        <v>4</v>
      </c>
      <c r="V11" s="139">
        <v>4</v>
      </c>
      <c r="Y11" s="139" t="s">
        <v>52</v>
      </c>
      <c r="Z11" s="139" t="s">
        <v>52</v>
      </c>
    </row>
    <row r="12" spans="1:29" x14ac:dyDescent="0.2">
      <c r="A12" s="141">
        <v>44488.463303009259</v>
      </c>
      <c r="B12" s="139" t="s">
        <v>24</v>
      </c>
      <c r="C12" s="139" t="s">
        <v>96</v>
      </c>
      <c r="D12" s="139" t="s">
        <v>62</v>
      </c>
      <c r="E12" s="139" t="s">
        <v>106</v>
      </c>
      <c r="F12" s="139">
        <v>4</v>
      </c>
      <c r="G12" s="139">
        <v>4</v>
      </c>
      <c r="H12" s="139">
        <v>4</v>
      </c>
      <c r="I12" s="139">
        <v>3</v>
      </c>
      <c r="J12" s="139">
        <v>4</v>
      </c>
      <c r="K12" s="139">
        <v>4</v>
      </c>
      <c r="L12" s="139">
        <v>4</v>
      </c>
      <c r="M12" s="139">
        <v>4</v>
      </c>
      <c r="N12" s="139">
        <v>4</v>
      </c>
      <c r="O12" s="139">
        <v>4</v>
      </c>
      <c r="P12" s="139">
        <v>4</v>
      </c>
      <c r="Q12" s="139">
        <v>4</v>
      </c>
      <c r="R12" s="139">
        <v>4</v>
      </c>
      <c r="S12" s="139">
        <v>4</v>
      </c>
      <c r="T12" s="139">
        <v>4</v>
      </c>
      <c r="U12" s="139">
        <v>4</v>
      </c>
      <c r="V12" s="139">
        <v>4</v>
      </c>
      <c r="Y12" s="139" t="s">
        <v>52</v>
      </c>
      <c r="Z12" s="139" t="s">
        <v>52</v>
      </c>
    </row>
    <row r="13" spans="1:29" x14ac:dyDescent="0.2">
      <c r="A13" s="141">
        <v>44488.464600798616</v>
      </c>
      <c r="B13" s="139" t="s">
        <v>24</v>
      </c>
      <c r="C13" s="139" t="s">
        <v>96</v>
      </c>
      <c r="D13" s="139" t="s">
        <v>59</v>
      </c>
      <c r="E13" s="139" t="s">
        <v>107</v>
      </c>
      <c r="F13" s="139">
        <v>4</v>
      </c>
      <c r="G13" s="139">
        <v>4</v>
      </c>
      <c r="H13" s="139">
        <v>4</v>
      </c>
      <c r="I13" s="139">
        <v>3</v>
      </c>
      <c r="J13" s="139">
        <v>4</v>
      </c>
      <c r="K13" s="139">
        <v>3</v>
      </c>
      <c r="L13" s="139">
        <v>4</v>
      </c>
      <c r="M13" s="139">
        <v>4</v>
      </c>
      <c r="N13" s="139">
        <v>3</v>
      </c>
      <c r="O13" s="139">
        <v>3</v>
      </c>
      <c r="P13" s="139">
        <v>3</v>
      </c>
      <c r="Q13" s="139">
        <v>3</v>
      </c>
      <c r="R13" s="139">
        <v>3</v>
      </c>
      <c r="S13" s="139">
        <v>3</v>
      </c>
      <c r="T13" s="139">
        <v>3</v>
      </c>
      <c r="U13" s="139">
        <v>3</v>
      </c>
      <c r="V13" s="139">
        <v>3</v>
      </c>
      <c r="Y13" s="139" t="s">
        <v>52</v>
      </c>
      <c r="Z13" s="139" t="s">
        <v>52</v>
      </c>
    </row>
    <row r="14" spans="1:29" x14ac:dyDescent="0.2">
      <c r="A14" s="141">
        <v>44488.465661817128</v>
      </c>
      <c r="B14" s="139" t="s">
        <v>24</v>
      </c>
      <c r="C14" s="139" t="s">
        <v>96</v>
      </c>
      <c r="D14" s="139" t="s">
        <v>62</v>
      </c>
      <c r="E14" s="139" t="s">
        <v>92</v>
      </c>
      <c r="F14" s="139">
        <v>4</v>
      </c>
      <c r="G14" s="139">
        <v>4</v>
      </c>
      <c r="H14" s="139">
        <v>4</v>
      </c>
      <c r="I14" s="139">
        <v>4</v>
      </c>
      <c r="J14" s="139">
        <v>4</v>
      </c>
      <c r="K14" s="139">
        <v>4</v>
      </c>
      <c r="L14" s="139">
        <v>4</v>
      </c>
      <c r="M14" s="139">
        <v>4</v>
      </c>
      <c r="N14" s="139">
        <v>5</v>
      </c>
      <c r="O14" s="139">
        <v>5</v>
      </c>
      <c r="P14" s="139">
        <v>5</v>
      </c>
      <c r="Q14" s="139">
        <v>5</v>
      </c>
      <c r="R14" s="139">
        <v>5</v>
      </c>
      <c r="S14" s="139">
        <v>4</v>
      </c>
      <c r="T14" s="139">
        <v>4</v>
      </c>
      <c r="U14" s="139">
        <v>5</v>
      </c>
      <c r="V14" s="139">
        <v>5</v>
      </c>
      <c r="W14" s="139" t="s">
        <v>108</v>
      </c>
      <c r="X14" s="139" t="s">
        <v>108</v>
      </c>
      <c r="Y14" s="139" t="s">
        <v>52</v>
      </c>
      <c r="Z14" s="139" t="s">
        <v>52</v>
      </c>
      <c r="AA14" s="139" t="s">
        <v>108</v>
      </c>
      <c r="AB14" s="139"/>
      <c r="AC14" s="139"/>
    </row>
    <row r="15" spans="1:29" x14ac:dyDescent="0.2">
      <c r="A15" s="141">
        <v>44488.468837465276</v>
      </c>
      <c r="B15" s="139" t="s">
        <v>24</v>
      </c>
      <c r="C15" s="139" t="s">
        <v>96</v>
      </c>
      <c r="D15" s="139" t="s">
        <v>62</v>
      </c>
      <c r="E15" s="139" t="s">
        <v>98</v>
      </c>
      <c r="F15" s="139">
        <v>4</v>
      </c>
      <c r="G15" s="139">
        <v>4</v>
      </c>
      <c r="H15" s="139">
        <v>4</v>
      </c>
      <c r="I15" s="139">
        <v>4</v>
      </c>
      <c r="J15" s="139">
        <v>4</v>
      </c>
      <c r="K15" s="139">
        <v>4</v>
      </c>
      <c r="L15" s="139">
        <v>4</v>
      </c>
      <c r="M15" s="139">
        <v>4</v>
      </c>
      <c r="N15" s="139">
        <v>5</v>
      </c>
      <c r="O15" s="139">
        <v>5</v>
      </c>
      <c r="P15" s="139">
        <v>5</v>
      </c>
      <c r="Q15" s="139">
        <v>5</v>
      </c>
      <c r="R15" s="139">
        <v>5</v>
      </c>
      <c r="S15" s="139">
        <v>5</v>
      </c>
      <c r="T15" s="139">
        <v>5</v>
      </c>
      <c r="U15" s="139">
        <v>5</v>
      </c>
      <c r="V15" s="139">
        <v>5</v>
      </c>
      <c r="Y15" s="139" t="s">
        <v>52</v>
      </c>
      <c r="Z15" s="139" t="s">
        <v>52</v>
      </c>
    </row>
    <row r="16" spans="1:29" x14ac:dyDescent="0.2">
      <c r="A16" s="141">
        <v>44488.476763402781</v>
      </c>
      <c r="B16" s="139" t="s">
        <v>24</v>
      </c>
      <c r="C16" s="139" t="s">
        <v>91</v>
      </c>
      <c r="D16" s="139" t="s">
        <v>59</v>
      </c>
      <c r="E16" s="139" t="s">
        <v>109</v>
      </c>
      <c r="F16" s="139">
        <v>4</v>
      </c>
      <c r="G16" s="139">
        <v>4</v>
      </c>
      <c r="H16" s="139">
        <v>4</v>
      </c>
      <c r="I16" s="139">
        <v>4</v>
      </c>
      <c r="J16" s="139">
        <v>4</v>
      </c>
      <c r="K16" s="139">
        <v>4</v>
      </c>
      <c r="L16" s="139">
        <v>4</v>
      </c>
      <c r="M16" s="139">
        <v>4</v>
      </c>
      <c r="N16" s="139">
        <v>4</v>
      </c>
      <c r="O16" s="139">
        <v>4</v>
      </c>
      <c r="P16" s="139">
        <v>4</v>
      </c>
      <c r="Q16" s="139">
        <v>4</v>
      </c>
      <c r="R16" s="139">
        <v>4</v>
      </c>
      <c r="S16" s="139">
        <v>4</v>
      </c>
      <c r="T16" s="139">
        <v>4</v>
      </c>
      <c r="U16" s="139">
        <v>4</v>
      </c>
      <c r="V16" s="139">
        <v>4</v>
      </c>
      <c r="Y16" s="139" t="s">
        <v>52</v>
      </c>
      <c r="Z16" s="139" t="s">
        <v>52</v>
      </c>
    </row>
    <row r="17" spans="1:29" x14ac:dyDescent="0.2">
      <c r="A17" s="141">
        <v>44488.477494131948</v>
      </c>
      <c r="B17" s="139" t="s">
        <v>23</v>
      </c>
      <c r="C17" s="139" t="s">
        <v>96</v>
      </c>
      <c r="D17" s="139" t="s">
        <v>59</v>
      </c>
      <c r="E17" s="139" t="s">
        <v>92</v>
      </c>
      <c r="F17" s="139">
        <v>4</v>
      </c>
      <c r="G17" s="139">
        <v>4</v>
      </c>
      <c r="H17" s="139">
        <v>4</v>
      </c>
      <c r="I17" s="139">
        <v>4</v>
      </c>
      <c r="J17" s="139">
        <v>3</v>
      </c>
      <c r="K17" s="139">
        <v>4</v>
      </c>
      <c r="L17" s="139">
        <v>4</v>
      </c>
      <c r="M17" s="139">
        <v>4</v>
      </c>
      <c r="N17" s="139">
        <v>4</v>
      </c>
      <c r="O17" s="139">
        <v>4</v>
      </c>
      <c r="P17" s="139">
        <v>4</v>
      </c>
      <c r="Q17" s="139">
        <v>4</v>
      </c>
      <c r="R17" s="139">
        <v>4</v>
      </c>
      <c r="S17" s="139">
        <v>3</v>
      </c>
      <c r="T17" s="139">
        <v>4</v>
      </c>
      <c r="U17" s="139">
        <v>3</v>
      </c>
      <c r="V17" s="139">
        <v>4</v>
      </c>
      <c r="Y17" s="139" t="s">
        <v>52</v>
      </c>
      <c r="Z17" s="139" t="s">
        <v>52</v>
      </c>
    </row>
    <row r="18" spans="1:29" x14ac:dyDescent="0.2">
      <c r="A18" s="141">
        <v>44488.478143599539</v>
      </c>
      <c r="B18" s="139" t="s">
        <v>23</v>
      </c>
      <c r="C18" s="139" t="s">
        <v>91</v>
      </c>
      <c r="D18" s="139" t="s">
        <v>62</v>
      </c>
      <c r="E18" s="139" t="s">
        <v>110</v>
      </c>
      <c r="F18" s="139">
        <v>4</v>
      </c>
      <c r="G18" s="139">
        <v>4</v>
      </c>
      <c r="H18" s="139">
        <v>4</v>
      </c>
      <c r="I18" s="139">
        <v>4</v>
      </c>
      <c r="J18" s="139">
        <v>4</v>
      </c>
      <c r="K18" s="139">
        <v>4</v>
      </c>
      <c r="L18" s="139">
        <v>4</v>
      </c>
      <c r="M18" s="139">
        <v>4</v>
      </c>
      <c r="N18" s="139">
        <v>4</v>
      </c>
      <c r="O18" s="139">
        <v>4</v>
      </c>
      <c r="P18" s="139">
        <v>4</v>
      </c>
      <c r="Q18" s="139">
        <v>4</v>
      </c>
      <c r="R18" s="139">
        <v>4</v>
      </c>
      <c r="S18" s="139">
        <v>4</v>
      </c>
      <c r="T18" s="139">
        <v>4</v>
      </c>
      <c r="U18" s="139">
        <v>4</v>
      </c>
      <c r="V18" s="139">
        <v>4</v>
      </c>
      <c r="Y18" s="139" t="s">
        <v>52</v>
      </c>
      <c r="Z18" s="139" t="s">
        <v>52</v>
      </c>
    </row>
    <row r="19" spans="1:29" x14ac:dyDescent="0.2">
      <c r="A19" s="141">
        <v>44488.478722893517</v>
      </c>
      <c r="B19" s="139" t="s">
        <v>24</v>
      </c>
      <c r="C19" s="139" t="s">
        <v>91</v>
      </c>
      <c r="D19" s="139" t="s">
        <v>62</v>
      </c>
      <c r="E19" s="139" t="s">
        <v>93</v>
      </c>
      <c r="F19" s="139">
        <v>4</v>
      </c>
      <c r="G19" s="139">
        <v>3</v>
      </c>
      <c r="H19" s="139">
        <v>3</v>
      </c>
      <c r="I19" s="139">
        <v>3</v>
      </c>
      <c r="J19" s="139">
        <v>3</v>
      </c>
      <c r="K19" s="139">
        <v>4</v>
      </c>
      <c r="L19" s="139">
        <v>3</v>
      </c>
      <c r="M19" s="139">
        <v>3</v>
      </c>
      <c r="N19" s="139">
        <v>4</v>
      </c>
      <c r="O19" s="139">
        <v>5</v>
      </c>
      <c r="P19" s="139">
        <v>4</v>
      </c>
      <c r="Q19" s="139">
        <v>3</v>
      </c>
      <c r="R19" s="139">
        <v>4</v>
      </c>
      <c r="S19" s="139">
        <v>3</v>
      </c>
      <c r="T19" s="139">
        <v>4</v>
      </c>
      <c r="U19" s="139">
        <v>3</v>
      </c>
      <c r="V19" s="139">
        <v>3</v>
      </c>
      <c r="Y19" s="139" t="s">
        <v>52</v>
      </c>
      <c r="Z19" s="139" t="s">
        <v>52</v>
      </c>
    </row>
    <row r="20" spans="1:29" x14ac:dyDescent="0.2">
      <c r="A20" s="141">
        <v>44488.478735023149</v>
      </c>
      <c r="B20" s="139" t="s">
        <v>24</v>
      </c>
      <c r="C20" s="139" t="s">
        <v>111</v>
      </c>
      <c r="D20" s="139" t="s">
        <v>60</v>
      </c>
      <c r="E20" s="139" t="s">
        <v>112</v>
      </c>
      <c r="F20" s="139">
        <v>5</v>
      </c>
      <c r="G20" s="139">
        <v>5</v>
      </c>
      <c r="H20" s="139">
        <v>5</v>
      </c>
      <c r="I20" s="139">
        <v>5</v>
      </c>
      <c r="J20" s="139">
        <v>4</v>
      </c>
      <c r="K20" s="139">
        <v>4</v>
      </c>
      <c r="L20" s="139">
        <v>4</v>
      </c>
      <c r="M20" s="139">
        <v>5</v>
      </c>
      <c r="N20" s="139">
        <v>4</v>
      </c>
      <c r="O20" s="139">
        <v>4</v>
      </c>
      <c r="P20" s="139">
        <v>4</v>
      </c>
      <c r="Q20" s="139">
        <v>4</v>
      </c>
      <c r="R20" s="139">
        <v>4</v>
      </c>
      <c r="S20" s="139">
        <v>5</v>
      </c>
      <c r="T20" s="139">
        <v>4</v>
      </c>
      <c r="U20" s="139">
        <v>4</v>
      </c>
      <c r="V20" s="139">
        <v>4</v>
      </c>
      <c r="Y20" s="139" t="s">
        <v>52</v>
      </c>
      <c r="Z20" s="139" t="s">
        <v>52</v>
      </c>
    </row>
    <row r="21" spans="1:29" x14ac:dyDescent="0.2">
      <c r="A21" s="141">
        <v>44488.479060578698</v>
      </c>
      <c r="B21" s="139" t="s">
        <v>24</v>
      </c>
      <c r="C21" s="139" t="s">
        <v>91</v>
      </c>
      <c r="D21" s="139" t="s">
        <v>62</v>
      </c>
      <c r="E21" s="139" t="s">
        <v>93</v>
      </c>
      <c r="F21" s="139">
        <v>4</v>
      </c>
      <c r="G21" s="139">
        <v>4</v>
      </c>
      <c r="H21" s="139">
        <v>4</v>
      </c>
      <c r="I21" s="139">
        <v>4</v>
      </c>
      <c r="J21" s="139">
        <v>3</v>
      </c>
      <c r="K21" s="139">
        <v>4</v>
      </c>
      <c r="L21" s="139">
        <v>4</v>
      </c>
      <c r="M21" s="139">
        <v>4</v>
      </c>
      <c r="N21" s="139">
        <v>4</v>
      </c>
      <c r="O21" s="139">
        <v>4</v>
      </c>
      <c r="P21" s="139">
        <v>4</v>
      </c>
      <c r="Q21" s="139">
        <v>4</v>
      </c>
      <c r="R21" s="139">
        <v>4</v>
      </c>
      <c r="S21" s="139">
        <v>4</v>
      </c>
      <c r="T21" s="139">
        <v>4</v>
      </c>
      <c r="U21" s="139">
        <v>4</v>
      </c>
      <c r="V21" s="139">
        <v>4</v>
      </c>
      <c r="Y21" s="139" t="s">
        <v>52</v>
      </c>
      <c r="Z21" s="139" t="s">
        <v>52</v>
      </c>
    </row>
    <row r="22" spans="1:29" x14ac:dyDescent="0.2">
      <c r="A22" s="141">
        <v>44488.479164074073</v>
      </c>
      <c r="B22" s="139" t="s">
        <v>23</v>
      </c>
      <c r="C22" s="139" t="s">
        <v>91</v>
      </c>
      <c r="D22" s="139" t="s">
        <v>59</v>
      </c>
      <c r="E22" s="139" t="s">
        <v>93</v>
      </c>
      <c r="F22" s="139">
        <v>5</v>
      </c>
      <c r="G22" s="139">
        <v>4</v>
      </c>
      <c r="H22" s="139">
        <v>4</v>
      </c>
      <c r="I22" s="139">
        <v>5</v>
      </c>
      <c r="J22" s="139">
        <v>5</v>
      </c>
      <c r="K22" s="139">
        <v>5</v>
      </c>
      <c r="L22" s="139">
        <v>5</v>
      </c>
      <c r="M22" s="139">
        <v>5</v>
      </c>
      <c r="N22" s="139">
        <v>5</v>
      </c>
      <c r="O22" s="139">
        <v>5</v>
      </c>
      <c r="P22" s="139">
        <v>5</v>
      </c>
      <c r="Q22" s="139">
        <v>5</v>
      </c>
      <c r="R22" s="139">
        <v>5</v>
      </c>
      <c r="S22" s="139">
        <v>5</v>
      </c>
      <c r="T22" s="139">
        <v>5</v>
      </c>
      <c r="U22" s="139">
        <v>5</v>
      </c>
      <c r="V22" s="139">
        <v>5</v>
      </c>
      <c r="W22" s="139" t="s">
        <v>108</v>
      </c>
      <c r="X22" s="139" t="s">
        <v>108</v>
      </c>
      <c r="Y22" s="139" t="s">
        <v>52</v>
      </c>
      <c r="Z22" s="139" t="s">
        <v>52</v>
      </c>
      <c r="AA22" s="139" t="s">
        <v>108</v>
      </c>
      <c r="AB22" s="139"/>
      <c r="AC22" s="139"/>
    </row>
    <row r="23" spans="1:29" x14ac:dyDescent="0.2">
      <c r="A23" s="141">
        <v>44488.481212199069</v>
      </c>
      <c r="B23" s="139" t="s">
        <v>24</v>
      </c>
      <c r="C23" s="139" t="s">
        <v>96</v>
      </c>
      <c r="D23" s="139" t="s">
        <v>62</v>
      </c>
      <c r="E23" s="139" t="s">
        <v>92</v>
      </c>
      <c r="F23" s="139">
        <v>4</v>
      </c>
      <c r="G23" s="139">
        <v>4</v>
      </c>
      <c r="H23" s="139">
        <v>4</v>
      </c>
      <c r="I23" s="139">
        <v>4</v>
      </c>
      <c r="J23" s="139">
        <v>4</v>
      </c>
      <c r="K23" s="139">
        <v>4</v>
      </c>
      <c r="L23" s="139">
        <v>4</v>
      </c>
      <c r="M23" s="139">
        <v>4</v>
      </c>
      <c r="N23" s="139">
        <v>5</v>
      </c>
      <c r="O23" s="139">
        <v>5</v>
      </c>
      <c r="P23" s="139">
        <v>5</v>
      </c>
      <c r="Q23" s="139">
        <v>5</v>
      </c>
      <c r="R23" s="139">
        <v>5</v>
      </c>
      <c r="S23" s="139">
        <v>5</v>
      </c>
      <c r="T23" s="139">
        <v>5</v>
      </c>
      <c r="U23" s="139">
        <v>5</v>
      </c>
      <c r="V23" s="139">
        <v>5</v>
      </c>
      <c r="W23" s="139" t="s">
        <v>99</v>
      </c>
      <c r="X23" s="139" t="s">
        <v>99</v>
      </c>
      <c r="Y23" s="139" t="s">
        <v>52</v>
      </c>
      <c r="Z23" s="139" t="s">
        <v>52</v>
      </c>
      <c r="AA23" s="139" t="s">
        <v>99</v>
      </c>
      <c r="AB23" s="139"/>
      <c r="AC23" s="139"/>
    </row>
    <row r="24" spans="1:29" x14ac:dyDescent="0.2">
      <c r="A24" s="141">
        <v>44488.48127971065</v>
      </c>
      <c r="B24" s="139" t="s">
        <v>24</v>
      </c>
      <c r="C24" s="139" t="s">
        <v>91</v>
      </c>
      <c r="D24" s="139" t="s">
        <v>62</v>
      </c>
      <c r="E24" s="139" t="s">
        <v>110</v>
      </c>
      <c r="F24" s="139">
        <v>5</v>
      </c>
      <c r="G24" s="139">
        <v>5</v>
      </c>
      <c r="H24" s="139">
        <v>5</v>
      </c>
      <c r="I24" s="139">
        <v>5</v>
      </c>
      <c r="J24" s="139">
        <v>5</v>
      </c>
      <c r="K24" s="139">
        <v>5</v>
      </c>
      <c r="L24" s="139">
        <v>5</v>
      </c>
      <c r="M24" s="139">
        <v>5</v>
      </c>
      <c r="N24" s="139">
        <v>5</v>
      </c>
      <c r="O24" s="139">
        <v>5</v>
      </c>
      <c r="P24" s="139">
        <v>5</v>
      </c>
      <c r="Q24" s="139">
        <v>5</v>
      </c>
      <c r="R24" s="139">
        <v>5</v>
      </c>
      <c r="S24" s="139">
        <v>5</v>
      </c>
      <c r="T24" s="139">
        <v>5</v>
      </c>
      <c r="U24" s="139">
        <v>5</v>
      </c>
      <c r="V24" s="139">
        <v>5</v>
      </c>
      <c r="W24" s="139" t="s">
        <v>99</v>
      </c>
      <c r="X24" s="139" t="s">
        <v>99</v>
      </c>
      <c r="Y24" s="139" t="s">
        <v>52</v>
      </c>
      <c r="Z24" s="139" t="s">
        <v>52</v>
      </c>
      <c r="AA24" s="139" t="s">
        <v>99</v>
      </c>
      <c r="AB24" s="139"/>
      <c r="AC24" s="139"/>
    </row>
    <row r="25" spans="1:29" x14ac:dyDescent="0.2">
      <c r="A25" s="141">
        <v>44488.482176354169</v>
      </c>
      <c r="B25" s="139" t="s">
        <v>24</v>
      </c>
      <c r="C25" s="139" t="s">
        <v>91</v>
      </c>
      <c r="D25" s="139" t="s">
        <v>62</v>
      </c>
      <c r="E25" s="139" t="s">
        <v>100</v>
      </c>
      <c r="F25" s="139">
        <v>5</v>
      </c>
      <c r="G25" s="139">
        <v>5</v>
      </c>
      <c r="H25" s="139">
        <v>4</v>
      </c>
      <c r="I25" s="139">
        <v>4</v>
      </c>
      <c r="J25" s="139">
        <v>5</v>
      </c>
      <c r="K25" s="139">
        <v>4</v>
      </c>
      <c r="L25" s="139">
        <v>4</v>
      </c>
      <c r="M25" s="139">
        <v>4</v>
      </c>
      <c r="N25" s="139">
        <v>4</v>
      </c>
      <c r="O25" s="139">
        <v>4</v>
      </c>
      <c r="P25" s="139">
        <v>4</v>
      </c>
      <c r="Q25" s="139">
        <v>4</v>
      </c>
      <c r="R25" s="139">
        <v>4</v>
      </c>
      <c r="S25" s="139">
        <v>4</v>
      </c>
      <c r="T25" s="139">
        <v>4</v>
      </c>
      <c r="U25" s="139">
        <v>4</v>
      </c>
      <c r="V25" s="139">
        <v>4</v>
      </c>
      <c r="Y25" s="139" t="s">
        <v>52</v>
      </c>
      <c r="Z25" s="139" t="s">
        <v>52</v>
      </c>
    </row>
    <row r="26" spans="1:29" x14ac:dyDescent="0.2">
      <c r="A26" s="141">
        <v>44488.482227534725</v>
      </c>
      <c r="B26" s="139" t="s">
        <v>23</v>
      </c>
      <c r="C26" s="139" t="s">
        <v>91</v>
      </c>
      <c r="D26" s="139" t="s">
        <v>62</v>
      </c>
      <c r="E26" s="139" t="s">
        <v>110</v>
      </c>
      <c r="F26" s="139">
        <v>4</v>
      </c>
      <c r="G26" s="139">
        <v>5</v>
      </c>
      <c r="H26" s="139">
        <v>3</v>
      </c>
      <c r="I26" s="139">
        <v>4</v>
      </c>
      <c r="J26" s="139">
        <v>4</v>
      </c>
      <c r="K26" s="139">
        <v>4</v>
      </c>
      <c r="L26" s="139">
        <v>4</v>
      </c>
      <c r="M26" s="139">
        <v>5</v>
      </c>
      <c r="N26" s="139">
        <v>4</v>
      </c>
      <c r="O26" s="139">
        <v>4</v>
      </c>
      <c r="P26" s="139">
        <v>4</v>
      </c>
      <c r="Q26" s="139">
        <v>4</v>
      </c>
      <c r="R26" s="139">
        <v>4</v>
      </c>
      <c r="S26" s="139">
        <v>4</v>
      </c>
      <c r="T26" s="139">
        <v>4</v>
      </c>
      <c r="U26" s="139">
        <v>4</v>
      </c>
      <c r="V26" s="139">
        <v>4</v>
      </c>
      <c r="X26" s="139" t="s">
        <v>113</v>
      </c>
      <c r="Y26" s="139" t="s">
        <v>52</v>
      </c>
      <c r="Z26" s="139" t="s">
        <v>52</v>
      </c>
      <c r="AA26" s="139" t="s">
        <v>114</v>
      </c>
      <c r="AB26" s="139"/>
      <c r="AC26" s="139"/>
    </row>
    <row r="27" spans="1:29" x14ac:dyDescent="0.2">
      <c r="A27" s="141">
        <v>44488.482249780092</v>
      </c>
      <c r="B27" s="139" t="s">
        <v>24</v>
      </c>
      <c r="C27" s="139" t="s">
        <v>91</v>
      </c>
      <c r="D27" s="139" t="s">
        <v>62</v>
      </c>
      <c r="E27" s="139" t="s">
        <v>92</v>
      </c>
      <c r="F27" s="139">
        <v>2</v>
      </c>
      <c r="G27" s="139">
        <v>2</v>
      </c>
      <c r="H27" s="139">
        <v>2</v>
      </c>
      <c r="I27" s="139">
        <v>3</v>
      </c>
      <c r="J27" s="139">
        <v>2</v>
      </c>
      <c r="K27" s="139">
        <v>3</v>
      </c>
      <c r="L27" s="139">
        <v>4</v>
      </c>
      <c r="M27" s="139">
        <v>3</v>
      </c>
      <c r="N27" s="139">
        <v>3</v>
      </c>
      <c r="O27" s="139">
        <v>4</v>
      </c>
      <c r="P27" s="139">
        <v>3</v>
      </c>
      <c r="Q27" s="139">
        <v>3</v>
      </c>
      <c r="R27" s="139">
        <v>2</v>
      </c>
      <c r="S27" s="139">
        <v>3</v>
      </c>
      <c r="T27" s="139">
        <v>3</v>
      </c>
      <c r="U27" s="139">
        <v>3</v>
      </c>
      <c r="V27" s="139">
        <v>2</v>
      </c>
      <c r="W27" s="139" t="s">
        <v>99</v>
      </c>
      <c r="X27" s="139" t="s">
        <v>99</v>
      </c>
      <c r="Y27" s="139" t="s">
        <v>52</v>
      </c>
      <c r="Z27" s="139" t="s">
        <v>53</v>
      </c>
      <c r="AA27" s="139" t="s">
        <v>115</v>
      </c>
      <c r="AB27" s="139"/>
      <c r="AC27" s="139"/>
    </row>
    <row r="28" spans="1:29" x14ac:dyDescent="0.2">
      <c r="A28" s="141">
        <v>44488.484707048614</v>
      </c>
      <c r="B28" s="139" t="s">
        <v>24</v>
      </c>
      <c r="C28" s="139" t="s">
        <v>91</v>
      </c>
      <c r="D28" s="139" t="s">
        <v>62</v>
      </c>
      <c r="E28" s="139" t="s">
        <v>116</v>
      </c>
      <c r="F28" s="139">
        <v>4</v>
      </c>
      <c r="G28" s="139">
        <v>4</v>
      </c>
      <c r="H28" s="139">
        <v>4</v>
      </c>
      <c r="I28" s="139">
        <v>4</v>
      </c>
      <c r="J28" s="139">
        <v>4</v>
      </c>
      <c r="K28" s="139">
        <v>4</v>
      </c>
      <c r="L28" s="139">
        <v>4</v>
      </c>
      <c r="M28" s="139">
        <v>4</v>
      </c>
      <c r="N28" s="139">
        <v>3</v>
      </c>
      <c r="O28" s="139">
        <v>3</v>
      </c>
      <c r="P28" s="139">
        <v>4</v>
      </c>
      <c r="Q28" s="139">
        <v>3</v>
      </c>
      <c r="R28" s="139">
        <v>3</v>
      </c>
      <c r="S28" s="139">
        <v>3</v>
      </c>
      <c r="T28" s="139">
        <v>4</v>
      </c>
      <c r="U28" s="139">
        <v>4</v>
      </c>
      <c r="V28" s="139">
        <v>3</v>
      </c>
      <c r="Y28" s="139" t="s">
        <v>52</v>
      </c>
      <c r="Z28" s="139" t="s">
        <v>52</v>
      </c>
    </row>
    <row r="29" spans="1:29" x14ac:dyDescent="0.2">
      <c r="A29" s="141">
        <v>44488.484823206018</v>
      </c>
      <c r="B29" s="139" t="s">
        <v>24</v>
      </c>
      <c r="C29" s="139" t="s">
        <v>96</v>
      </c>
      <c r="D29" s="139" t="s">
        <v>62</v>
      </c>
      <c r="E29" s="139" t="s">
        <v>117</v>
      </c>
      <c r="F29" s="139">
        <v>4</v>
      </c>
      <c r="G29" s="139">
        <v>4</v>
      </c>
      <c r="H29" s="139">
        <v>4</v>
      </c>
      <c r="I29" s="139">
        <v>4</v>
      </c>
      <c r="J29" s="139">
        <v>3</v>
      </c>
      <c r="K29" s="139">
        <v>3</v>
      </c>
      <c r="L29" s="139">
        <v>4</v>
      </c>
      <c r="M29" s="139">
        <v>4</v>
      </c>
      <c r="N29" s="139">
        <v>4</v>
      </c>
      <c r="O29" s="139">
        <v>4</v>
      </c>
      <c r="P29" s="139">
        <v>4</v>
      </c>
      <c r="Q29" s="139">
        <v>4</v>
      </c>
      <c r="R29" s="139">
        <v>4</v>
      </c>
      <c r="S29" s="139">
        <v>4</v>
      </c>
      <c r="T29" s="139">
        <v>4</v>
      </c>
      <c r="U29" s="139">
        <v>4</v>
      </c>
      <c r="V29" s="139">
        <v>4</v>
      </c>
      <c r="Y29" s="139" t="s">
        <v>52</v>
      </c>
      <c r="Z29" s="139" t="s">
        <v>52</v>
      </c>
    </row>
    <row r="30" spans="1:29" x14ac:dyDescent="0.2">
      <c r="A30" s="141">
        <v>44488.485670451388</v>
      </c>
      <c r="B30" s="139" t="s">
        <v>23</v>
      </c>
      <c r="C30" s="139" t="s">
        <v>91</v>
      </c>
      <c r="D30" s="139" t="s">
        <v>60</v>
      </c>
      <c r="E30" s="139" t="s">
        <v>92</v>
      </c>
      <c r="F30" s="139">
        <v>5</v>
      </c>
      <c r="G30" s="139">
        <v>5</v>
      </c>
      <c r="H30" s="139">
        <v>5</v>
      </c>
      <c r="I30" s="139">
        <v>5</v>
      </c>
      <c r="J30" s="139">
        <v>5</v>
      </c>
      <c r="K30" s="139">
        <v>5</v>
      </c>
      <c r="L30" s="139">
        <v>5</v>
      </c>
      <c r="M30" s="139">
        <v>5</v>
      </c>
      <c r="N30" s="139">
        <v>5</v>
      </c>
      <c r="O30" s="139">
        <v>5</v>
      </c>
      <c r="P30" s="139">
        <v>5</v>
      </c>
      <c r="Q30" s="139">
        <v>5</v>
      </c>
      <c r="R30" s="139">
        <v>5</v>
      </c>
      <c r="S30" s="139">
        <v>5</v>
      </c>
      <c r="T30" s="139">
        <v>5</v>
      </c>
      <c r="U30" s="139">
        <v>5</v>
      </c>
      <c r="V30" s="139">
        <v>5</v>
      </c>
      <c r="W30" s="139" t="s">
        <v>108</v>
      </c>
      <c r="X30" s="139" t="s">
        <v>108</v>
      </c>
      <c r="Y30" s="139" t="s">
        <v>52</v>
      </c>
      <c r="Z30" s="139" t="s">
        <v>52</v>
      </c>
      <c r="AA30" s="139" t="s">
        <v>118</v>
      </c>
      <c r="AB30" s="139"/>
      <c r="AC30" s="139"/>
    </row>
    <row r="31" spans="1:29" x14ac:dyDescent="0.2">
      <c r="A31" s="141">
        <v>44488.485984479164</v>
      </c>
      <c r="B31" s="139" t="s">
        <v>23</v>
      </c>
      <c r="C31" s="139" t="s">
        <v>96</v>
      </c>
      <c r="D31" s="139" t="s">
        <v>62</v>
      </c>
      <c r="E31" s="139" t="s">
        <v>92</v>
      </c>
      <c r="F31" s="139">
        <v>5</v>
      </c>
      <c r="G31" s="139">
        <v>5</v>
      </c>
      <c r="H31" s="139">
        <v>5</v>
      </c>
      <c r="I31" s="139">
        <v>5</v>
      </c>
      <c r="J31" s="139">
        <v>5</v>
      </c>
      <c r="K31" s="139">
        <v>5</v>
      </c>
      <c r="L31" s="139">
        <v>5</v>
      </c>
      <c r="M31" s="139">
        <v>5</v>
      </c>
      <c r="N31" s="139">
        <v>5</v>
      </c>
      <c r="O31" s="139">
        <v>5</v>
      </c>
      <c r="P31" s="139">
        <v>5</v>
      </c>
      <c r="Q31" s="139">
        <v>4</v>
      </c>
      <c r="R31" s="139">
        <v>5</v>
      </c>
      <c r="S31" s="139">
        <v>5</v>
      </c>
      <c r="T31" s="139">
        <v>5</v>
      </c>
      <c r="U31" s="139">
        <v>5</v>
      </c>
      <c r="V31" s="139">
        <v>5</v>
      </c>
      <c r="Y31" s="139" t="s">
        <v>52</v>
      </c>
      <c r="Z31" s="139" t="s">
        <v>52</v>
      </c>
    </row>
    <row r="32" spans="1:29" x14ac:dyDescent="0.2">
      <c r="A32" s="141">
        <v>44488.486394178239</v>
      </c>
      <c r="B32" s="139" t="s">
        <v>24</v>
      </c>
      <c r="C32" s="139" t="s">
        <v>91</v>
      </c>
      <c r="D32" s="139" t="s">
        <v>60</v>
      </c>
      <c r="E32" s="139" t="s">
        <v>119</v>
      </c>
      <c r="F32" s="139">
        <v>3</v>
      </c>
      <c r="G32" s="139">
        <v>3</v>
      </c>
      <c r="H32" s="139">
        <v>2</v>
      </c>
      <c r="I32" s="139">
        <v>3</v>
      </c>
      <c r="J32" s="139">
        <v>3</v>
      </c>
      <c r="K32" s="139">
        <v>3</v>
      </c>
      <c r="L32" s="139">
        <v>3</v>
      </c>
      <c r="M32" s="139">
        <v>3</v>
      </c>
      <c r="N32" s="139">
        <v>3</v>
      </c>
      <c r="O32" s="139">
        <v>3</v>
      </c>
      <c r="P32" s="139">
        <v>3</v>
      </c>
      <c r="Q32" s="139">
        <v>3</v>
      </c>
      <c r="R32" s="139">
        <v>3</v>
      </c>
      <c r="S32" s="139">
        <v>3</v>
      </c>
      <c r="T32" s="139">
        <v>3</v>
      </c>
      <c r="U32" s="139">
        <v>3</v>
      </c>
      <c r="V32" s="139">
        <v>3</v>
      </c>
      <c r="Z32" s="139" t="s">
        <v>53</v>
      </c>
    </row>
    <row r="33" spans="1:29" x14ac:dyDescent="0.2">
      <c r="A33" s="141">
        <v>44488.48748546296</v>
      </c>
      <c r="B33" s="139" t="s">
        <v>23</v>
      </c>
      <c r="C33" s="139" t="s">
        <v>91</v>
      </c>
      <c r="D33" s="139" t="s">
        <v>59</v>
      </c>
      <c r="E33" s="139" t="s">
        <v>120</v>
      </c>
      <c r="F33" s="139">
        <v>4</v>
      </c>
      <c r="G33" s="139">
        <v>4</v>
      </c>
      <c r="H33" s="139">
        <v>4</v>
      </c>
      <c r="I33" s="139">
        <v>4</v>
      </c>
      <c r="J33" s="139">
        <v>4</v>
      </c>
      <c r="L33" s="139">
        <v>4</v>
      </c>
      <c r="M33" s="139">
        <v>4</v>
      </c>
      <c r="N33" s="139">
        <v>4</v>
      </c>
      <c r="O33" s="139">
        <v>4</v>
      </c>
      <c r="P33" s="139">
        <v>4</v>
      </c>
      <c r="Q33" s="139">
        <v>4</v>
      </c>
      <c r="R33" s="139">
        <v>4</v>
      </c>
      <c r="S33" s="139">
        <v>4</v>
      </c>
      <c r="T33" s="139">
        <v>4</v>
      </c>
      <c r="U33" s="139">
        <v>4</v>
      </c>
      <c r="V33" s="139">
        <v>4</v>
      </c>
      <c r="Y33" s="139" t="s">
        <v>52</v>
      </c>
      <c r="Z33" s="139" t="s">
        <v>52</v>
      </c>
    </row>
    <row r="34" spans="1:29" x14ac:dyDescent="0.2">
      <c r="A34" s="141">
        <v>44488.48754008102</v>
      </c>
      <c r="B34" s="139" t="s">
        <v>24</v>
      </c>
      <c r="C34" s="139" t="s">
        <v>96</v>
      </c>
      <c r="D34" s="139" t="s">
        <v>62</v>
      </c>
      <c r="E34" s="139" t="s">
        <v>121</v>
      </c>
      <c r="F34" s="139">
        <v>5</v>
      </c>
      <c r="G34" s="139">
        <v>4</v>
      </c>
      <c r="H34" s="139">
        <v>5</v>
      </c>
      <c r="I34" s="139">
        <v>5</v>
      </c>
      <c r="J34" s="139">
        <v>5</v>
      </c>
      <c r="K34" s="139">
        <v>5</v>
      </c>
      <c r="L34" s="139">
        <v>5</v>
      </c>
      <c r="M34" s="139">
        <v>5</v>
      </c>
      <c r="N34" s="139">
        <v>5</v>
      </c>
      <c r="O34" s="139">
        <v>5</v>
      </c>
      <c r="P34" s="139">
        <v>5</v>
      </c>
      <c r="Q34" s="139">
        <v>5</v>
      </c>
      <c r="R34" s="139">
        <v>5</v>
      </c>
      <c r="S34" s="139">
        <v>5</v>
      </c>
      <c r="T34" s="139">
        <v>5</v>
      </c>
      <c r="U34" s="139">
        <v>5</v>
      </c>
      <c r="V34" s="139">
        <v>5</v>
      </c>
      <c r="W34" s="139" t="s">
        <v>108</v>
      </c>
      <c r="X34" s="139" t="s">
        <v>108</v>
      </c>
      <c r="Y34" s="139" t="s">
        <v>52</v>
      </c>
      <c r="Z34" s="139" t="s">
        <v>52</v>
      </c>
      <c r="AA34" s="139" t="s">
        <v>108</v>
      </c>
      <c r="AB34" s="139"/>
      <c r="AC34" s="139"/>
    </row>
    <row r="35" spans="1:29" x14ac:dyDescent="0.2">
      <c r="A35" s="141">
        <v>44488.488080115741</v>
      </c>
      <c r="B35" s="139" t="s">
        <v>23</v>
      </c>
      <c r="C35" s="139" t="s">
        <v>96</v>
      </c>
      <c r="D35" s="139" t="s">
        <v>62</v>
      </c>
      <c r="E35" s="139" t="s">
        <v>92</v>
      </c>
      <c r="F35" s="139">
        <v>4</v>
      </c>
      <c r="G35" s="139">
        <v>4</v>
      </c>
      <c r="H35" s="139">
        <v>4</v>
      </c>
      <c r="I35" s="139">
        <v>4</v>
      </c>
      <c r="J35" s="139">
        <v>3</v>
      </c>
      <c r="K35" s="139">
        <v>2</v>
      </c>
      <c r="L35" s="139">
        <v>2</v>
      </c>
      <c r="M35" s="139">
        <v>2</v>
      </c>
      <c r="N35" s="139">
        <v>3</v>
      </c>
      <c r="O35" s="139">
        <v>3</v>
      </c>
      <c r="P35" s="139">
        <v>3</v>
      </c>
      <c r="Q35" s="139">
        <v>4</v>
      </c>
      <c r="R35" s="139">
        <v>3</v>
      </c>
      <c r="S35" s="139">
        <v>3</v>
      </c>
      <c r="T35" s="139">
        <v>3</v>
      </c>
      <c r="U35" s="139">
        <v>3</v>
      </c>
      <c r="V35" s="139">
        <v>3</v>
      </c>
      <c r="Y35" s="139" t="s">
        <v>52</v>
      </c>
      <c r="Z35" s="139" t="s">
        <v>52</v>
      </c>
    </row>
    <row r="36" spans="1:29" x14ac:dyDescent="0.2">
      <c r="A36" s="141">
        <v>44488.488822118059</v>
      </c>
      <c r="B36" s="139" t="s">
        <v>24</v>
      </c>
      <c r="C36" s="139" t="s">
        <v>96</v>
      </c>
      <c r="D36" s="139" t="s">
        <v>62</v>
      </c>
      <c r="E36" s="139" t="s">
        <v>122</v>
      </c>
      <c r="F36" s="139">
        <v>5</v>
      </c>
      <c r="G36" s="139">
        <v>5</v>
      </c>
      <c r="H36" s="139">
        <v>5</v>
      </c>
      <c r="I36" s="139">
        <v>5</v>
      </c>
      <c r="J36" s="139">
        <v>5</v>
      </c>
      <c r="K36" s="139">
        <v>5</v>
      </c>
      <c r="L36" s="139">
        <v>5</v>
      </c>
      <c r="M36" s="139">
        <v>5</v>
      </c>
      <c r="N36" s="139">
        <v>5</v>
      </c>
      <c r="O36" s="139">
        <v>5</v>
      </c>
      <c r="P36" s="139">
        <v>5</v>
      </c>
      <c r="Q36" s="139">
        <v>5</v>
      </c>
      <c r="R36" s="139">
        <v>5</v>
      </c>
      <c r="S36" s="139">
        <v>5</v>
      </c>
      <c r="T36" s="139">
        <v>5</v>
      </c>
      <c r="U36" s="139">
        <v>5</v>
      </c>
      <c r="V36" s="139">
        <v>5</v>
      </c>
      <c r="Y36" s="139" t="s">
        <v>52</v>
      </c>
      <c r="Z36" s="139" t="s">
        <v>52</v>
      </c>
    </row>
    <row r="37" spans="1:29" x14ac:dyDescent="0.2">
      <c r="A37" s="141">
        <v>44488.489628611111</v>
      </c>
      <c r="B37" s="139" t="s">
        <v>24</v>
      </c>
      <c r="C37" s="139" t="s">
        <v>91</v>
      </c>
      <c r="D37" s="139" t="s">
        <v>60</v>
      </c>
      <c r="E37" s="139" t="s">
        <v>123</v>
      </c>
      <c r="F37" s="139">
        <v>3</v>
      </c>
      <c r="G37" s="139">
        <v>2</v>
      </c>
      <c r="H37" s="139">
        <v>3</v>
      </c>
      <c r="I37" s="139">
        <v>4</v>
      </c>
      <c r="J37" s="139">
        <v>4</v>
      </c>
      <c r="K37" s="139">
        <v>4</v>
      </c>
      <c r="L37" s="139">
        <v>5</v>
      </c>
      <c r="M37" s="139">
        <v>5</v>
      </c>
      <c r="N37" s="139">
        <v>3</v>
      </c>
      <c r="O37" s="139">
        <v>3</v>
      </c>
      <c r="P37" s="139">
        <v>4</v>
      </c>
      <c r="Q37" s="139">
        <v>4</v>
      </c>
      <c r="R37" s="139">
        <v>4</v>
      </c>
      <c r="S37" s="139">
        <v>4</v>
      </c>
      <c r="T37" s="139">
        <v>4</v>
      </c>
      <c r="U37" s="139">
        <v>4</v>
      </c>
      <c r="V37" s="139">
        <v>4</v>
      </c>
      <c r="Y37" s="139" t="s">
        <v>52</v>
      </c>
      <c r="Z37" s="139" t="s">
        <v>52</v>
      </c>
    </row>
    <row r="38" spans="1:29" x14ac:dyDescent="0.2">
      <c r="A38" s="141">
        <v>44488.490313796297</v>
      </c>
      <c r="B38" s="139" t="s">
        <v>24</v>
      </c>
      <c r="C38" s="139" t="s">
        <v>124</v>
      </c>
      <c r="D38" s="139" t="s">
        <v>60</v>
      </c>
      <c r="E38" s="139" t="s">
        <v>97</v>
      </c>
      <c r="F38" s="139">
        <v>3</v>
      </c>
      <c r="G38" s="139">
        <v>4</v>
      </c>
      <c r="H38" s="139">
        <v>3</v>
      </c>
      <c r="I38" s="139">
        <v>4</v>
      </c>
      <c r="J38" s="139">
        <v>3</v>
      </c>
      <c r="K38" s="139">
        <v>4</v>
      </c>
      <c r="L38" s="139">
        <v>3</v>
      </c>
      <c r="M38" s="139">
        <v>3</v>
      </c>
      <c r="N38" s="139">
        <v>1</v>
      </c>
      <c r="O38" s="139">
        <v>1</v>
      </c>
      <c r="P38" s="139">
        <v>1</v>
      </c>
      <c r="Q38" s="139">
        <v>3</v>
      </c>
      <c r="R38" s="139">
        <v>3</v>
      </c>
      <c r="S38" s="139">
        <v>2</v>
      </c>
      <c r="T38" s="139">
        <v>3</v>
      </c>
      <c r="U38" s="139">
        <v>3</v>
      </c>
      <c r="V38" s="139">
        <v>3</v>
      </c>
      <c r="X38" s="139" t="s">
        <v>125</v>
      </c>
      <c r="Y38" s="139" t="s">
        <v>52</v>
      </c>
      <c r="Z38" s="139" t="s">
        <v>52</v>
      </c>
      <c r="AA38" s="139" t="s">
        <v>126</v>
      </c>
      <c r="AB38" s="139"/>
      <c r="AC38" s="139"/>
    </row>
    <row r="39" spans="1:29" x14ac:dyDescent="0.2">
      <c r="A39" s="141">
        <v>44488.490497303239</v>
      </c>
      <c r="B39" s="139" t="s">
        <v>23</v>
      </c>
      <c r="C39" s="139" t="s">
        <v>91</v>
      </c>
      <c r="D39" s="139" t="s">
        <v>62</v>
      </c>
      <c r="E39" s="139" t="s">
        <v>127</v>
      </c>
      <c r="F39" s="139">
        <v>4</v>
      </c>
      <c r="G39" s="139">
        <v>4</v>
      </c>
      <c r="H39" s="139">
        <v>4</v>
      </c>
      <c r="I39" s="139">
        <v>5</v>
      </c>
      <c r="J39" s="139">
        <v>4</v>
      </c>
      <c r="K39" s="139">
        <v>3</v>
      </c>
      <c r="L39" s="139">
        <v>4</v>
      </c>
      <c r="M39" s="139">
        <v>4</v>
      </c>
      <c r="N39" s="139">
        <v>4</v>
      </c>
      <c r="O39" s="139">
        <v>4</v>
      </c>
      <c r="P39" s="139">
        <v>5</v>
      </c>
      <c r="Q39" s="139">
        <v>5</v>
      </c>
      <c r="R39" s="139">
        <v>4</v>
      </c>
      <c r="S39" s="139">
        <v>5</v>
      </c>
      <c r="T39" s="139">
        <v>4</v>
      </c>
      <c r="U39" s="139">
        <v>4</v>
      </c>
      <c r="V39" s="139">
        <v>4</v>
      </c>
      <c r="Y39" s="139" t="s">
        <v>52</v>
      </c>
      <c r="Z39" s="139" t="s">
        <v>52</v>
      </c>
    </row>
    <row r="40" spans="1:29" x14ac:dyDescent="0.2">
      <c r="A40" s="141">
        <v>44488.4952175</v>
      </c>
      <c r="B40" s="139" t="s">
        <v>24</v>
      </c>
      <c r="C40" s="139" t="s">
        <v>124</v>
      </c>
      <c r="D40" s="139" t="s">
        <v>62</v>
      </c>
      <c r="E40" s="139" t="s">
        <v>128</v>
      </c>
      <c r="F40" s="139">
        <v>4</v>
      </c>
      <c r="G40" s="139">
        <v>4</v>
      </c>
      <c r="H40" s="139">
        <v>4</v>
      </c>
      <c r="I40" s="139">
        <v>4</v>
      </c>
      <c r="J40" s="139">
        <v>4</v>
      </c>
      <c r="K40" s="139">
        <v>4</v>
      </c>
      <c r="L40" s="139">
        <v>4</v>
      </c>
      <c r="M40" s="139">
        <v>4</v>
      </c>
      <c r="N40" s="139">
        <v>5</v>
      </c>
      <c r="O40" s="139">
        <v>5</v>
      </c>
      <c r="P40" s="139">
        <v>5</v>
      </c>
      <c r="Q40" s="139">
        <v>4</v>
      </c>
      <c r="R40" s="139">
        <v>4</v>
      </c>
      <c r="S40" s="139">
        <v>5</v>
      </c>
      <c r="T40" s="139">
        <v>5</v>
      </c>
      <c r="U40" s="139">
        <v>5</v>
      </c>
      <c r="V40" s="139">
        <v>5</v>
      </c>
      <c r="W40" s="139" t="s">
        <v>99</v>
      </c>
      <c r="X40" s="139" t="s">
        <v>99</v>
      </c>
      <c r="Y40" s="139" t="s">
        <v>52</v>
      </c>
      <c r="Z40" s="139" t="s">
        <v>52</v>
      </c>
      <c r="AA40" s="139" t="s">
        <v>99</v>
      </c>
      <c r="AB40" s="139"/>
      <c r="AC40" s="139"/>
    </row>
    <row r="41" spans="1:29" x14ac:dyDescent="0.2">
      <c r="A41" s="141">
        <v>44488.495950520832</v>
      </c>
      <c r="B41" s="139" t="s">
        <v>23</v>
      </c>
      <c r="C41" s="139" t="s">
        <v>91</v>
      </c>
      <c r="D41" s="139" t="s">
        <v>62</v>
      </c>
      <c r="E41" s="139" t="s">
        <v>129</v>
      </c>
      <c r="F41" s="139">
        <v>4</v>
      </c>
      <c r="G41" s="139">
        <v>3</v>
      </c>
      <c r="H41" s="139">
        <v>3</v>
      </c>
      <c r="I41" s="139">
        <v>3</v>
      </c>
      <c r="J41" s="139">
        <v>2</v>
      </c>
      <c r="K41" s="139">
        <v>3</v>
      </c>
      <c r="L41" s="139">
        <v>3</v>
      </c>
      <c r="M41" s="139">
        <v>3</v>
      </c>
      <c r="N41" s="139">
        <v>3</v>
      </c>
      <c r="O41" s="139">
        <v>4</v>
      </c>
      <c r="P41" s="139">
        <v>3</v>
      </c>
      <c r="Q41" s="139">
        <v>4</v>
      </c>
      <c r="R41" s="139">
        <v>3</v>
      </c>
      <c r="S41" s="139">
        <v>3</v>
      </c>
      <c r="T41" s="139">
        <v>3</v>
      </c>
      <c r="U41" s="139">
        <v>2</v>
      </c>
      <c r="V41" s="139">
        <v>3</v>
      </c>
      <c r="W41" s="139" t="s">
        <v>99</v>
      </c>
      <c r="X41" s="139" t="s">
        <v>99</v>
      </c>
      <c r="Y41" s="139" t="s">
        <v>52</v>
      </c>
      <c r="Z41" s="139" t="s">
        <v>52</v>
      </c>
      <c r="AA41" s="139" t="s">
        <v>99</v>
      </c>
      <c r="AB41" s="139"/>
      <c r="AC41" s="139"/>
    </row>
    <row r="42" spans="1:29" x14ac:dyDescent="0.2">
      <c r="A42" s="141">
        <v>44488.496965798608</v>
      </c>
      <c r="B42" s="139" t="s">
        <v>24</v>
      </c>
      <c r="C42" s="139" t="s">
        <v>124</v>
      </c>
      <c r="D42" s="139" t="s">
        <v>59</v>
      </c>
      <c r="E42" s="139" t="s">
        <v>97</v>
      </c>
      <c r="F42" s="139">
        <v>4</v>
      </c>
      <c r="G42" s="139">
        <v>4</v>
      </c>
      <c r="H42" s="139">
        <v>4</v>
      </c>
      <c r="I42" s="139">
        <v>4</v>
      </c>
      <c r="J42" s="139">
        <v>3</v>
      </c>
      <c r="K42" s="139">
        <v>3</v>
      </c>
      <c r="L42" s="139">
        <v>3</v>
      </c>
      <c r="M42" s="139">
        <v>4</v>
      </c>
      <c r="N42" s="139">
        <v>4</v>
      </c>
      <c r="O42" s="139">
        <v>4</v>
      </c>
      <c r="P42" s="139">
        <v>4</v>
      </c>
      <c r="Q42" s="139">
        <v>3</v>
      </c>
      <c r="R42" s="139">
        <v>3</v>
      </c>
      <c r="S42" s="139">
        <v>3</v>
      </c>
      <c r="T42" s="139">
        <v>4</v>
      </c>
      <c r="U42" s="139">
        <v>3</v>
      </c>
      <c r="V42" s="139">
        <v>3</v>
      </c>
      <c r="W42" s="139" t="s">
        <v>99</v>
      </c>
      <c r="X42" s="139" t="s">
        <v>99</v>
      </c>
      <c r="Y42" s="139" t="s">
        <v>52</v>
      </c>
      <c r="Z42" s="139" t="s">
        <v>52</v>
      </c>
    </row>
    <row r="43" spans="1:29" x14ac:dyDescent="0.2">
      <c r="A43" s="141">
        <v>44488.501688946759</v>
      </c>
      <c r="B43" s="139" t="s">
        <v>24</v>
      </c>
      <c r="C43" s="139" t="s">
        <v>96</v>
      </c>
      <c r="D43" s="139" t="s">
        <v>62</v>
      </c>
      <c r="E43" s="139" t="s">
        <v>92</v>
      </c>
      <c r="F43" s="139">
        <v>4</v>
      </c>
      <c r="G43" s="139">
        <v>4</v>
      </c>
      <c r="H43" s="139">
        <v>4</v>
      </c>
      <c r="I43" s="139">
        <v>4</v>
      </c>
      <c r="J43" s="139">
        <v>4</v>
      </c>
      <c r="K43" s="139">
        <v>4</v>
      </c>
      <c r="L43" s="139">
        <v>4</v>
      </c>
      <c r="M43" s="139">
        <v>4</v>
      </c>
      <c r="N43" s="139">
        <v>5</v>
      </c>
      <c r="O43" s="139">
        <v>5</v>
      </c>
      <c r="P43" s="139">
        <v>5</v>
      </c>
      <c r="Q43" s="139">
        <v>5</v>
      </c>
      <c r="R43" s="139">
        <v>5</v>
      </c>
      <c r="S43" s="139">
        <v>5</v>
      </c>
      <c r="T43" s="139">
        <v>5</v>
      </c>
      <c r="U43" s="139">
        <v>5</v>
      </c>
      <c r="V43" s="139">
        <v>5</v>
      </c>
      <c r="Y43" s="139" t="s">
        <v>52</v>
      </c>
      <c r="Z43" s="139" t="s">
        <v>52</v>
      </c>
    </row>
    <row r="44" spans="1:29" x14ac:dyDescent="0.2">
      <c r="A44" s="141">
        <v>44488.501980729168</v>
      </c>
      <c r="B44" s="139" t="s">
        <v>24</v>
      </c>
      <c r="C44" s="139" t="s">
        <v>91</v>
      </c>
      <c r="D44" s="139" t="s">
        <v>62</v>
      </c>
      <c r="E44" s="139" t="s">
        <v>130</v>
      </c>
      <c r="F44" s="139">
        <v>1</v>
      </c>
      <c r="G44" s="139">
        <v>1</v>
      </c>
      <c r="H44" s="139">
        <v>1</v>
      </c>
      <c r="I44" s="139">
        <v>1</v>
      </c>
      <c r="J44" s="139">
        <v>1</v>
      </c>
      <c r="K44" s="139">
        <v>1</v>
      </c>
      <c r="L44" s="139">
        <v>1</v>
      </c>
      <c r="M44" s="139">
        <v>4</v>
      </c>
      <c r="N44" s="139">
        <v>3</v>
      </c>
      <c r="O44" s="139">
        <v>3</v>
      </c>
      <c r="P44" s="139">
        <v>2</v>
      </c>
      <c r="Q44" s="139">
        <v>3</v>
      </c>
      <c r="R44" s="139">
        <v>3</v>
      </c>
      <c r="S44" s="139">
        <v>1</v>
      </c>
      <c r="T44" s="139">
        <v>1</v>
      </c>
      <c r="U44" s="139">
        <v>1</v>
      </c>
      <c r="V44" s="139">
        <v>2</v>
      </c>
      <c r="Y44" s="139" t="s">
        <v>53</v>
      </c>
      <c r="Z44" s="139" t="s">
        <v>53</v>
      </c>
    </row>
    <row r="45" spans="1:29" x14ac:dyDescent="0.2">
      <c r="A45" s="141">
        <v>44488.503359050927</v>
      </c>
      <c r="B45" s="139" t="s">
        <v>24</v>
      </c>
      <c r="C45" s="139" t="s">
        <v>91</v>
      </c>
      <c r="D45" s="139" t="s">
        <v>62</v>
      </c>
      <c r="E45" s="139" t="s">
        <v>110</v>
      </c>
      <c r="F45" s="139">
        <v>4</v>
      </c>
      <c r="G45" s="139">
        <v>4</v>
      </c>
      <c r="H45" s="139">
        <v>4</v>
      </c>
      <c r="I45" s="139">
        <v>4</v>
      </c>
      <c r="J45" s="139">
        <v>4</v>
      </c>
      <c r="K45" s="139">
        <v>4</v>
      </c>
      <c r="L45" s="139">
        <v>4</v>
      </c>
      <c r="M45" s="139">
        <v>4</v>
      </c>
      <c r="N45" s="139">
        <v>4</v>
      </c>
      <c r="O45" s="139">
        <v>4</v>
      </c>
      <c r="P45" s="139">
        <v>4</v>
      </c>
      <c r="Q45" s="139">
        <v>4</v>
      </c>
      <c r="R45" s="139">
        <v>4</v>
      </c>
      <c r="S45" s="139">
        <v>4</v>
      </c>
      <c r="T45" s="139">
        <v>4</v>
      </c>
      <c r="U45" s="139">
        <v>4</v>
      </c>
      <c r="V45" s="139">
        <v>4</v>
      </c>
      <c r="W45" s="139" t="s">
        <v>99</v>
      </c>
      <c r="X45" s="139" t="s">
        <v>99</v>
      </c>
      <c r="Y45" s="139" t="s">
        <v>52</v>
      </c>
      <c r="Z45" s="139" t="s">
        <v>52</v>
      </c>
      <c r="AA45" s="139" t="s">
        <v>99</v>
      </c>
      <c r="AB45" s="139"/>
      <c r="AC45" s="139"/>
    </row>
    <row r="46" spans="1:29" x14ac:dyDescent="0.2">
      <c r="A46" s="141">
        <v>44488.503731793986</v>
      </c>
      <c r="B46" s="139" t="s">
        <v>23</v>
      </c>
      <c r="C46" s="139" t="s">
        <v>91</v>
      </c>
      <c r="D46" s="139" t="s">
        <v>62</v>
      </c>
      <c r="E46" s="139" t="s">
        <v>100</v>
      </c>
      <c r="F46" s="139">
        <v>4</v>
      </c>
      <c r="G46" s="139">
        <v>5</v>
      </c>
      <c r="H46" s="139">
        <v>4</v>
      </c>
      <c r="I46" s="139">
        <v>3</v>
      </c>
      <c r="J46" s="139">
        <v>4</v>
      </c>
      <c r="K46" s="139">
        <v>4</v>
      </c>
      <c r="L46" s="139">
        <v>4</v>
      </c>
      <c r="M46" s="139">
        <v>4</v>
      </c>
      <c r="N46" s="139">
        <v>4</v>
      </c>
      <c r="O46" s="139">
        <v>5</v>
      </c>
      <c r="P46" s="139">
        <v>4</v>
      </c>
      <c r="Q46" s="139">
        <v>3</v>
      </c>
      <c r="R46" s="139">
        <v>4</v>
      </c>
      <c r="S46" s="139">
        <v>3</v>
      </c>
      <c r="T46" s="139">
        <v>3</v>
      </c>
      <c r="U46" s="139">
        <v>4</v>
      </c>
      <c r="V46" s="139">
        <v>3</v>
      </c>
      <c r="W46" s="139" t="s">
        <v>131</v>
      </c>
      <c r="X46" s="139" t="s">
        <v>132</v>
      </c>
      <c r="Y46" s="139" t="s">
        <v>52</v>
      </c>
      <c r="Z46" s="139" t="s">
        <v>52</v>
      </c>
    </row>
    <row r="47" spans="1:29" x14ac:dyDescent="0.2">
      <c r="A47" s="141">
        <v>44488.506655902776</v>
      </c>
      <c r="B47" s="139" t="s">
        <v>24</v>
      </c>
      <c r="C47" s="139" t="s">
        <v>96</v>
      </c>
      <c r="D47" s="139" t="s">
        <v>60</v>
      </c>
      <c r="E47" s="139" t="s">
        <v>92</v>
      </c>
      <c r="F47" s="139">
        <v>5</v>
      </c>
      <c r="G47" s="139">
        <v>5</v>
      </c>
      <c r="H47" s="139">
        <v>5</v>
      </c>
      <c r="I47" s="139">
        <v>5</v>
      </c>
      <c r="J47" s="139">
        <v>5</v>
      </c>
      <c r="K47" s="139">
        <v>5</v>
      </c>
      <c r="L47" s="139">
        <v>5</v>
      </c>
      <c r="M47" s="139">
        <v>5</v>
      </c>
      <c r="N47" s="139">
        <v>5</v>
      </c>
      <c r="O47" s="139">
        <v>5</v>
      </c>
      <c r="P47" s="139">
        <v>5</v>
      </c>
      <c r="Q47" s="139">
        <v>5</v>
      </c>
      <c r="R47" s="139">
        <v>5</v>
      </c>
      <c r="S47" s="139">
        <v>5</v>
      </c>
      <c r="T47" s="139">
        <v>5</v>
      </c>
      <c r="U47" s="139">
        <v>5</v>
      </c>
      <c r="V47" s="139">
        <v>5</v>
      </c>
      <c r="Y47" s="139" t="s">
        <v>52</v>
      </c>
      <c r="Z47" s="139" t="s">
        <v>52</v>
      </c>
    </row>
    <row r="48" spans="1:29" x14ac:dyDescent="0.2">
      <c r="A48" s="141">
        <v>44488.507355173613</v>
      </c>
      <c r="B48" s="139" t="s">
        <v>24</v>
      </c>
      <c r="C48" s="139" t="s">
        <v>124</v>
      </c>
      <c r="D48" s="139" t="s">
        <v>59</v>
      </c>
      <c r="E48" s="139" t="s">
        <v>112</v>
      </c>
      <c r="F48" s="139">
        <v>4</v>
      </c>
      <c r="G48" s="139">
        <v>4</v>
      </c>
      <c r="H48" s="139">
        <v>4</v>
      </c>
      <c r="I48" s="139">
        <v>4</v>
      </c>
      <c r="J48" s="139">
        <v>4</v>
      </c>
      <c r="K48" s="139">
        <v>4</v>
      </c>
      <c r="L48" s="139">
        <v>4</v>
      </c>
      <c r="M48" s="139">
        <v>4</v>
      </c>
      <c r="N48" s="139">
        <v>4</v>
      </c>
      <c r="O48" s="139">
        <v>4</v>
      </c>
      <c r="P48" s="139">
        <v>4</v>
      </c>
      <c r="Q48" s="139">
        <v>4</v>
      </c>
      <c r="R48" s="139">
        <v>4</v>
      </c>
      <c r="S48" s="139">
        <v>4</v>
      </c>
      <c r="U48" s="139">
        <v>4</v>
      </c>
      <c r="V48" s="139">
        <v>4</v>
      </c>
      <c r="Y48" s="139" t="s">
        <v>52</v>
      </c>
      <c r="Z48" s="139" t="s">
        <v>52</v>
      </c>
    </row>
    <row r="49" spans="1:29" x14ac:dyDescent="0.2">
      <c r="A49" s="141">
        <v>44488.515521493056</v>
      </c>
      <c r="B49" s="139" t="s">
        <v>24</v>
      </c>
      <c r="C49" s="139" t="s">
        <v>91</v>
      </c>
      <c r="D49" s="139" t="s">
        <v>62</v>
      </c>
      <c r="E49" s="139" t="s">
        <v>119</v>
      </c>
      <c r="F49" s="139">
        <v>4</v>
      </c>
      <c r="G49" s="139">
        <v>4</v>
      </c>
      <c r="H49" s="139">
        <v>4</v>
      </c>
      <c r="I49" s="139">
        <v>4</v>
      </c>
      <c r="J49" s="139">
        <v>4</v>
      </c>
      <c r="K49" s="139">
        <v>4</v>
      </c>
      <c r="L49" s="139">
        <v>4</v>
      </c>
      <c r="M49" s="139">
        <v>4</v>
      </c>
      <c r="N49" s="139">
        <v>5</v>
      </c>
      <c r="O49" s="139">
        <v>5</v>
      </c>
      <c r="P49" s="139">
        <v>5</v>
      </c>
      <c r="Q49" s="139">
        <v>5</v>
      </c>
      <c r="R49" s="139">
        <v>5</v>
      </c>
      <c r="S49" s="139">
        <v>5</v>
      </c>
      <c r="T49" s="139">
        <v>5</v>
      </c>
      <c r="U49" s="139">
        <v>5</v>
      </c>
      <c r="V49" s="139">
        <v>5</v>
      </c>
      <c r="Y49" s="139" t="s">
        <v>52</v>
      </c>
      <c r="Z49" s="139" t="s">
        <v>52</v>
      </c>
    </row>
    <row r="50" spans="1:29" x14ac:dyDescent="0.2">
      <c r="A50" s="141">
        <v>44488.517519594912</v>
      </c>
      <c r="B50" s="139" t="s">
        <v>24</v>
      </c>
      <c r="C50" s="139" t="s">
        <v>91</v>
      </c>
      <c r="D50" s="139" t="s">
        <v>62</v>
      </c>
      <c r="E50" s="139" t="s">
        <v>133</v>
      </c>
      <c r="F50" s="139">
        <v>5</v>
      </c>
      <c r="G50" s="139">
        <v>5</v>
      </c>
      <c r="H50" s="139">
        <v>5</v>
      </c>
      <c r="I50" s="139">
        <v>5</v>
      </c>
      <c r="J50" s="139">
        <v>5</v>
      </c>
      <c r="L50" s="139">
        <v>5</v>
      </c>
      <c r="M50" s="139">
        <v>5</v>
      </c>
      <c r="N50" s="139">
        <v>5</v>
      </c>
      <c r="O50" s="139">
        <v>4</v>
      </c>
      <c r="P50" s="139">
        <v>5</v>
      </c>
      <c r="Q50" s="139">
        <v>4</v>
      </c>
      <c r="R50" s="139">
        <v>4</v>
      </c>
      <c r="S50" s="139">
        <v>5</v>
      </c>
      <c r="T50" s="139">
        <v>4</v>
      </c>
      <c r="U50" s="139">
        <v>4</v>
      </c>
      <c r="V50" s="139">
        <v>4</v>
      </c>
      <c r="Y50" s="139" t="s">
        <v>52</v>
      </c>
      <c r="Z50" s="139" t="s">
        <v>52</v>
      </c>
    </row>
    <row r="51" spans="1:29" x14ac:dyDescent="0.2">
      <c r="A51" s="141">
        <v>44488.520046319449</v>
      </c>
      <c r="B51" s="139" t="s">
        <v>23</v>
      </c>
      <c r="C51" s="139" t="s">
        <v>96</v>
      </c>
      <c r="D51" s="139" t="s">
        <v>61</v>
      </c>
      <c r="E51" s="139" t="s">
        <v>134</v>
      </c>
      <c r="F51" s="139">
        <v>4</v>
      </c>
      <c r="G51" s="139">
        <v>4</v>
      </c>
      <c r="H51" s="139">
        <v>4</v>
      </c>
      <c r="I51" s="139">
        <v>4</v>
      </c>
      <c r="J51" s="139">
        <v>4</v>
      </c>
      <c r="K51" s="139">
        <v>4</v>
      </c>
      <c r="L51" s="139">
        <v>4</v>
      </c>
      <c r="M51" s="139">
        <v>4</v>
      </c>
      <c r="N51" s="139">
        <v>3</v>
      </c>
      <c r="O51" s="139">
        <v>3</v>
      </c>
      <c r="P51" s="139">
        <v>3</v>
      </c>
      <c r="Q51" s="139">
        <v>4</v>
      </c>
      <c r="R51" s="139">
        <v>4</v>
      </c>
      <c r="S51" s="139">
        <v>3</v>
      </c>
      <c r="T51" s="139">
        <v>3</v>
      </c>
      <c r="U51" s="139">
        <v>3</v>
      </c>
      <c r="V51" s="139">
        <v>4</v>
      </c>
      <c r="W51" s="139" t="s">
        <v>135</v>
      </c>
      <c r="Y51" s="139" t="s">
        <v>52</v>
      </c>
      <c r="Z51" s="139" t="s">
        <v>52</v>
      </c>
      <c r="AA51" s="139" t="s">
        <v>136</v>
      </c>
      <c r="AB51" s="139"/>
      <c r="AC51" s="139"/>
    </row>
    <row r="52" spans="1:29" x14ac:dyDescent="0.2">
      <c r="A52" s="141">
        <v>44488.520421921297</v>
      </c>
      <c r="B52" s="139" t="s">
        <v>24</v>
      </c>
      <c r="C52" s="139" t="s">
        <v>91</v>
      </c>
      <c r="D52" s="139" t="s">
        <v>62</v>
      </c>
      <c r="E52" s="139" t="s">
        <v>137</v>
      </c>
      <c r="F52" s="139">
        <v>5</v>
      </c>
      <c r="G52" s="139">
        <v>5</v>
      </c>
      <c r="H52" s="139">
        <v>5</v>
      </c>
      <c r="I52" s="139">
        <v>3</v>
      </c>
      <c r="J52" s="139">
        <v>3</v>
      </c>
      <c r="K52" s="139">
        <v>4</v>
      </c>
      <c r="L52" s="139">
        <v>3</v>
      </c>
      <c r="M52" s="139">
        <v>4</v>
      </c>
      <c r="N52" s="139">
        <v>3</v>
      </c>
      <c r="O52" s="139">
        <v>3</v>
      </c>
      <c r="P52" s="139">
        <v>4</v>
      </c>
      <c r="Q52" s="139">
        <v>3</v>
      </c>
      <c r="R52" s="139">
        <v>2</v>
      </c>
      <c r="S52" s="139">
        <v>2</v>
      </c>
      <c r="T52" s="139">
        <v>2</v>
      </c>
      <c r="U52" s="139">
        <v>2</v>
      </c>
      <c r="V52" s="139">
        <v>3</v>
      </c>
      <c r="W52" s="139" t="s">
        <v>138</v>
      </c>
      <c r="X52" s="139" t="s">
        <v>139</v>
      </c>
      <c r="Y52" s="139" t="s">
        <v>52</v>
      </c>
      <c r="Z52" s="139" t="s">
        <v>52</v>
      </c>
      <c r="AA52" s="139" t="s">
        <v>108</v>
      </c>
      <c r="AB52" s="139"/>
      <c r="AC52" s="139"/>
    </row>
    <row r="53" spans="1:29" x14ac:dyDescent="0.2">
      <c r="A53" s="141">
        <v>44488.52129856481</v>
      </c>
      <c r="B53" s="139" t="s">
        <v>24</v>
      </c>
      <c r="C53" s="139" t="s">
        <v>91</v>
      </c>
      <c r="D53" s="139" t="s">
        <v>59</v>
      </c>
      <c r="E53" s="139" t="s">
        <v>140</v>
      </c>
      <c r="F53" s="139">
        <v>4</v>
      </c>
      <c r="G53" s="139">
        <v>4</v>
      </c>
      <c r="H53" s="139">
        <v>4</v>
      </c>
      <c r="I53" s="139">
        <v>4</v>
      </c>
      <c r="J53" s="139">
        <v>4</v>
      </c>
      <c r="K53" s="139">
        <v>4</v>
      </c>
      <c r="L53" s="139">
        <v>4</v>
      </c>
      <c r="M53" s="139">
        <v>4</v>
      </c>
      <c r="N53" s="139">
        <v>5</v>
      </c>
      <c r="O53" s="139">
        <v>5</v>
      </c>
      <c r="P53" s="139">
        <v>5</v>
      </c>
      <c r="Q53" s="139">
        <v>5</v>
      </c>
      <c r="R53" s="139">
        <v>5</v>
      </c>
      <c r="S53" s="139">
        <v>5</v>
      </c>
      <c r="T53" s="139">
        <v>5</v>
      </c>
      <c r="U53" s="139">
        <v>5</v>
      </c>
      <c r="V53" s="139">
        <v>5</v>
      </c>
      <c r="W53" s="139" t="s">
        <v>99</v>
      </c>
      <c r="X53" s="139" t="s">
        <v>99</v>
      </c>
      <c r="Y53" s="139" t="s">
        <v>52</v>
      </c>
      <c r="Z53" s="139" t="s">
        <v>52</v>
      </c>
      <c r="AA53" s="139" t="s">
        <v>99</v>
      </c>
      <c r="AB53" s="139"/>
      <c r="AC53" s="139"/>
    </row>
    <row r="54" spans="1:29" x14ac:dyDescent="0.2">
      <c r="A54" s="141">
        <v>44488.521505023149</v>
      </c>
      <c r="B54" s="139" t="s">
        <v>24</v>
      </c>
      <c r="C54" s="139" t="s">
        <v>96</v>
      </c>
      <c r="D54" s="139" t="s">
        <v>62</v>
      </c>
      <c r="E54" s="139" t="s">
        <v>109</v>
      </c>
      <c r="F54" s="139">
        <v>5</v>
      </c>
      <c r="G54" s="139">
        <v>5</v>
      </c>
      <c r="H54" s="139">
        <v>5</v>
      </c>
      <c r="I54" s="139">
        <v>5</v>
      </c>
      <c r="J54" s="139">
        <v>5</v>
      </c>
      <c r="K54" s="139">
        <v>5</v>
      </c>
      <c r="L54" s="139">
        <v>5</v>
      </c>
      <c r="M54" s="139">
        <v>5</v>
      </c>
      <c r="N54" s="139">
        <v>5</v>
      </c>
      <c r="O54" s="139">
        <v>5</v>
      </c>
      <c r="P54" s="139">
        <v>5</v>
      </c>
      <c r="Q54" s="139">
        <v>5</v>
      </c>
      <c r="R54" s="139">
        <v>5</v>
      </c>
      <c r="S54" s="139">
        <v>5</v>
      </c>
      <c r="T54" s="139">
        <v>5</v>
      </c>
      <c r="U54" s="139">
        <v>5</v>
      </c>
      <c r="V54" s="139">
        <v>5</v>
      </c>
      <c r="W54" s="139" t="s">
        <v>108</v>
      </c>
      <c r="X54" s="139" t="s">
        <v>108</v>
      </c>
      <c r="Y54" s="139" t="s">
        <v>52</v>
      </c>
      <c r="Z54" s="139" t="s">
        <v>52</v>
      </c>
      <c r="AA54" s="139" t="s">
        <v>141</v>
      </c>
      <c r="AB54" s="139"/>
      <c r="AC54" s="139"/>
    </row>
    <row r="55" spans="1:29" x14ac:dyDescent="0.2">
      <c r="A55" s="141">
        <v>44488.52240663195</v>
      </c>
      <c r="B55" s="139" t="s">
        <v>23</v>
      </c>
      <c r="C55" s="139" t="s">
        <v>91</v>
      </c>
      <c r="D55" s="139" t="s">
        <v>62</v>
      </c>
      <c r="E55" s="139" t="s">
        <v>93</v>
      </c>
      <c r="F55" s="139">
        <v>4</v>
      </c>
      <c r="G55" s="139">
        <v>4</v>
      </c>
      <c r="H55" s="139">
        <v>4</v>
      </c>
      <c r="I55" s="139">
        <v>4</v>
      </c>
      <c r="J55" s="139">
        <v>4</v>
      </c>
      <c r="K55" s="139">
        <v>4</v>
      </c>
      <c r="L55" s="139">
        <v>4</v>
      </c>
      <c r="M55" s="139">
        <v>4</v>
      </c>
      <c r="N55" s="139">
        <v>4</v>
      </c>
      <c r="O55" s="139">
        <v>4</v>
      </c>
      <c r="P55" s="139">
        <v>4</v>
      </c>
      <c r="Q55" s="139">
        <v>4</v>
      </c>
      <c r="R55" s="139">
        <v>4</v>
      </c>
      <c r="S55" s="139">
        <v>4</v>
      </c>
      <c r="T55" s="139">
        <v>4</v>
      </c>
      <c r="U55" s="139">
        <v>4</v>
      </c>
      <c r="V55" s="139">
        <v>4</v>
      </c>
      <c r="Y55" s="139" t="s">
        <v>52</v>
      </c>
      <c r="Z55" s="139" t="s">
        <v>52</v>
      </c>
    </row>
    <row r="56" spans="1:29" x14ac:dyDescent="0.2">
      <c r="A56" s="141">
        <v>44488.527485416664</v>
      </c>
      <c r="B56" s="139" t="s">
        <v>23</v>
      </c>
      <c r="C56" s="139" t="s">
        <v>96</v>
      </c>
      <c r="D56" s="139" t="s">
        <v>59</v>
      </c>
      <c r="E56" s="139" t="s">
        <v>122</v>
      </c>
      <c r="F56" s="139">
        <v>4</v>
      </c>
      <c r="G56" s="139">
        <v>4</v>
      </c>
      <c r="H56" s="139">
        <v>4</v>
      </c>
      <c r="I56" s="139">
        <v>4</v>
      </c>
      <c r="J56" s="139">
        <v>4</v>
      </c>
      <c r="K56" s="139">
        <v>4</v>
      </c>
      <c r="L56" s="139">
        <v>4</v>
      </c>
      <c r="M56" s="139">
        <v>4</v>
      </c>
      <c r="N56" s="139">
        <v>4</v>
      </c>
      <c r="O56" s="139">
        <v>4</v>
      </c>
      <c r="P56" s="139">
        <v>4</v>
      </c>
      <c r="Q56" s="139">
        <v>4</v>
      </c>
      <c r="R56" s="139">
        <v>4</v>
      </c>
      <c r="S56" s="139">
        <v>4</v>
      </c>
      <c r="T56" s="139">
        <v>4</v>
      </c>
      <c r="U56" s="139">
        <v>4</v>
      </c>
      <c r="V56" s="139">
        <v>4</v>
      </c>
      <c r="Y56" s="139" t="s">
        <v>52</v>
      </c>
      <c r="Z56" s="139" t="s">
        <v>52</v>
      </c>
    </row>
    <row r="57" spans="1:29" x14ac:dyDescent="0.2">
      <c r="A57" s="141">
        <v>44488.530195763888</v>
      </c>
      <c r="B57" s="139" t="s">
        <v>24</v>
      </c>
      <c r="C57" s="139" t="s">
        <v>91</v>
      </c>
      <c r="D57" s="139" t="s">
        <v>62</v>
      </c>
      <c r="E57" s="139" t="s">
        <v>100</v>
      </c>
      <c r="F57" s="139">
        <v>3</v>
      </c>
      <c r="G57" s="139">
        <v>3</v>
      </c>
      <c r="H57" s="139">
        <v>3</v>
      </c>
      <c r="I57" s="139">
        <v>3</v>
      </c>
      <c r="J57" s="139">
        <v>3</v>
      </c>
      <c r="K57" s="139">
        <v>3</v>
      </c>
      <c r="L57" s="139">
        <v>3</v>
      </c>
      <c r="M57" s="139">
        <v>3</v>
      </c>
      <c r="N57" s="139">
        <v>4</v>
      </c>
      <c r="O57" s="139">
        <v>4</v>
      </c>
      <c r="P57" s="139">
        <v>4</v>
      </c>
      <c r="Q57" s="139">
        <v>2</v>
      </c>
      <c r="R57" s="139">
        <v>2</v>
      </c>
      <c r="S57" s="139">
        <v>3</v>
      </c>
      <c r="T57" s="139">
        <v>3</v>
      </c>
      <c r="U57" s="139">
        <v>3</v>
      </c>
      <c r="V57" s="139">
        <v>3</v>
      </c>
      <c r="W57" s="139" t="s">
        <v>99</v>
      </c>
      <c r="X57" s="139" t="s">
        <v>99</v>
      </c>
      <c r="Y57" s="139" t="s">
        <v>52</v>
      </c>
      <c r="Z57" s="139" t="s">
        <v>52</v>
      </c>
      <c r="AA57" s="139" t="s">
        <v>204</v>
      </c>
      <c r="AB57" s="139"/>
      <c r="AC57" s="139"/>
    </row>
    <row r="58" spans="1:29" x14ac:dyDescent="0.2">
      <c r="A58" s="141">
        <v>44488.530673263886</v>
      </c>
      <c r="B58" s="139" t="s">
        <v>24</v>
      </c>
      <c r="C58" s="139" t="s">
        <v>91</v>
      </c>
      <c r="D58" s="139" t="s">
        <v>61</v>
      </c>
      <c r="E58" s="139" t="s">
        <v>93</v>
      </c>
      <c r="F58" s="139">
        <v>5</v>
      </c>
      <c r="G58" s="139">
        <v>4</v>
      </c>
      <c r="H58" s="139">
        <v>4</v>
      </c>
      <c r="I58" s="139">
        <v>4</v>
      </c>
      <c r="J58" s="139">
        <v>3</v>
      </c>
      <c r="K58" s="139">
        <v>4</v>
      </c>
      <c r="L58" s="139">
        <v>4</v>
      </c>
      <c r="M58" s="139">
        <v>4</v>
      </c>
      <c r="N58" s="139">
        <v>4</v>
      </c>
      <c r="O58" s="139">
        <v>4</v>
      </c>
      <c r="P58" s="139">
        <v>4</v>
      </c>
      <c r="Q58" s="139">
        <v>5</v>
      </c>
      <c r="R58" s="139">
        <v>5</v>
      </c>
      <c r="S58" s="139">
        <v>4</v>
      </c>
      <c r="T58" s="139">
        <v>4</v>
      </c>
      <c r="U58" s="139">
        <v>4</v>
      </c>
      <c r="V58" s="139">
        <v>4</v>
      </c>
      <c r="Y58" s="139" t="s">
        <v>52</v>
      </c>
      <c r="Z58" s="139" t="s">
        <v>52</v>
      </c>
    </row>
    <row r="59" spans="1:29" x14ac:dyDescent="0.2">
      <c r="A59" s="141">
        <v>44488.530976423615</v>
      </c>
      <c r="B59" s="139" t="s">
        <v>24</v>
      </c>
      <c r="C59" s="139" t="s">
        <v>91</v>
      </c>
      <c r="D59" s="139" t="s">
        <v>62</v>
      </c>
      <c r="E59" s="139" t="s">
        <v>142</v>
      </c>
      <c r="F59" s="139">
        <v>4</v>
      </c>
      <c r="G59" s="139">
        <v>4</v>
      </c>
      <c r="H59" s="139">
        <v>5</v>
      </c>
      <c r="I59" s="139">
        <v>4</v>
      </c>
      <c r="J59" s="139">
        <v>4</v>
      </c>
      <c r="K59" s="139">
        <v>4</v>
      </c>
      <c r="L59" s="139">
        <v>4</v>
      </c>
      <c r="M59" s="139">
        <v>5</v>
      </c>
      <c r="N59" s="139">
        <v>4</v>
      </c>
      <c r="O59" s="139">
        <v>5</v>
      </c>
      <c r="P59" s="139">
        <v>4</v>
      </c>
      <c r="Q59" s="139">
        <v>4</v>
      </c>
      <c r="R59" s="139">
        <v>4</v>
      </c>
      <c r="S59" s="139">
        <v>4</v>
      </c>
      <c r="T59" s="139">
        <v>5</v>
      </c>
      <c r="U59" s="139">
        <v>4</v>
      </c>
      <c r="V59" s="139">
        <v>4</v>
      </c>
      <c r="Y59" s="139" t="s">
        <v>52</v>
      </c>
      <c r="Z59" s="139" t="s">
        <v>52</v>
      </c>
    </row>
    <row r="60" spans="1:29" x14ac:dyDescent="0.2">
      <c r="A60" s="141">
        <v>44488.540726331019</v>
      </c>
      <c r="B60" s="139" t="s">
        <v>24</v>
      </c>
      <c r="C60" s="139" t="s">
        <v>96</v>
      </c>
      <c r="D60" s="139" t="s">
        <v>62</v>
      </c>
      <c r="E60" s="139" t="s">
        <v>143</v>
      </c>
      <c r="F60" s="139">
        <v>5</v>
      </c>
      <c r="G60" s="139">
        <v>5</v>
      </c>
      <c r="H60" s="139">
        <v>5</v>
      </c>
      <c r="I60" s="139">
        <v>5</v>
      </c>
      <c r="J60" s="139">
        <v>5</v>
      </c>
      <c r="K60" s="139">
        <v>5</v>
      </c>
      <c r="L60" s="139">
        <v>5</v>
      </c>
      <c r="M60" s="139">
        <v>5</v>
      </c>
      <c r="N60" s="139">
        <v>5</v>
      </c>
      <c r="O60" s="139">
        <v>5</v>
      </c>
      <c r="P60" s="139">
        <v>5</v>
      </c>
      <c r="Q60" s="139">
        <v>5</v>
      </c>
      <c r="R60" s="139">
        <v>5</v>
      </c>
      <c r="S60" s="139">
        <v>5</v>
      </c>
      <c r="T60" s="139">
        <v>5</v>
      </c>
      <c r="U60" s="139">
        <v>5</v>
      </c>
      <c r="V60" s="139">
        <v>5</v>
      </c>
      <c r="Y60" s="139" t="s">
        <v>52</v>
      </c>
      <c r="Z60" s="139" t="s">
        <v>52</v>
      </c>
    </row>
    <row r="61" spans="1:29" x14ac:dyDescent="0.2">
      <c r="A61" s="141">
        <v>44488.541662673611</v>
      </c>
      <c r="B61" s="139" t="s">
        <v>24</v>
      </c>
      <c r="C61" s="139" t="s">
        <v>91</v>
      </c>
      <c r="D61" s="139" t="s">
        <v>62</v>
      </c>
      <c r="E61" s="139" t="s">
        <v>93</v>
      </c>
      <c r="F61" s="139">
        <v>4</v>
      </c>
      <c r="G61" s="139">
        <v>4</v>
      </c>
      <c r="H61" s="139">
        <v>4</v>
      </c>
      <c r="I61" s="139">
        <v>4</v>
      </c>
      <c r="J61" s="139">
        <v>4</v>
      </c>
      <c r="K61" s="139">
        <v>4</v>
      </c>
      <c r="L61" s="139">
        <v>4</v>
      </c>
      <c r="M61" s="139">
        <v>4</v>
      </c>
      <c r="N61" s="139">
        <v>4</v>
      </c>
      <c r="O61" s="139">
        <v>4</v>
      </c>
      <c r="P61" s="139">
        <v>4</v>
      </c>
      <c r="Q61" s="139">
        <v>4</v>
      </c>
      <c r="R61" s="139">
        <v>4</v>
      </c>
      <c r="S61" s="139">
        <v>4</v>
      </c>
      <c r="T61" s="139">
        <v>4</v>
      </c>
      <c r="U61" s="139">
        <v>4</v>
      </c>
      <c r="V61" s="139">
        <v>4</v>
      </c>
      <c r="W61" s="139" t="s">
        <v>108</v>
      </c>
      <c r="X61" s="139" t="s">
        <v>108</v>
      </c>
      <c r="Y61" s="139" t="s">
        <v>52</v>
      </c>
      <c r="Z61" s="139" t="s">
        <v>52</v>
      </c>
      <c r="AA61" s="139" t="s">
        <v>99</v>
      </c>
      <c r="AB61" s="139"/>
      <c r="AC61" s="139"/>
    </row>
    <row r="62" spans="1:29" x14ac:dyDescent="0.2">
      <c r="A62" s="141">
        <v>44488.541893680551</v>
      </c>
      <c r="B62" s="139" t="s">
        <v>24</v>
      </c>
      <c r="C62" s="139" t="s">
        <v>91</v>
      </c>
      <c r="D62" s="139" t="s">
        <v>62</v>
      </c>
      <c r="E62" s="139" t="s">
        <v>117</v>
      </c>
      <c r="F62" s="139">
        <v>5</v>
      </c>
      <c r="G62" s="139">
        <v>5</v>
      </c>
      <c r="H62" s="139">
        <v>5</v>
      </c>
      <c r="I62" s="139">
        <v>5</v>
      </c>
      <c r="J62" s="139">
        <v>5</v>
      </c>
      <c r="K62" s="139">
        <v>5</v>
      </c>
      <c r="L62" s="139">
        <v>5</v>
      </c>
      <c r="M62" s="139">
        <v>5</v>
      </c>
      <c r="N62" s="139">
        <v>5</v>
      </c>
      <c r="O62" s="139">
        <v>5</v>
      </c>
      <c r="P62" s="139">
        <v>5</v>
      </c>
      <c r="Q62" s="139">
        <v>5</v>
      </c>
      <c r="R62" s="139">
        <v>5</v>
      </c>
      <c r="S62" s="139">
        <v>5</v>
      </c>
      <c r="T62" s="139">
        <v>5</v>
      </c>
      <c r="U62" s="139">
        <v>5</v>
      </c>
      <c r="V62" s="139">
        <v>5</v>
      </c>
      <c r="Y62" s="139" t="s">
        <v>52</v>
      </c>
      <c r="Z62" s="139" t="s">
        <v>52</v>
      </c>
    </row>
    <row r="63" spans="1:29" x14ac:dyDescent="0.2">
      <c r="A63" s="141">
        <v>44488.543632199071</v>
      </c>
      <c r="B63" s="139" t="s">
        <v>23</v>
      </c>
      <c r="C63" s="139" t="s">
        <v>91</v>
      </c>
      <c r="D63" s="139" t="s">
        <v>62</v>
      </c>
      <c r="E63" s="139" t="s">
        <v>144</v>
      </c>
      <c r="F63" s="139">
        <v>5</v>
      </c>
      <c r="G63" s="139">
        <v>5</v>
      </c>
      <c r="H63" s="139">
        <v>5</v>
      </c>
      <c r="I63" s="139">
        <v>5</v>
      </c>
      <c r="J63" s="139">
        <v>5</v>
      </c>
      <c r="K63" s="139">
        <v>5</v>
      </c>
      <c r="L63" s="139">
        <v>5</v>
      </c>
      <c r="M63" s="139">
        <v>5</v>
      </c>
      <c r="N63" s="139">
        <v>5</v>
      </c>
      <c r="O63" s="139">
        <v>5</v>
      </c>
      <c r="P63" s="139">
        <v>5</v>
      </c>
      <c r="Q63" s="139">
        <v>5</v>
      </c>
      <c r="R63" s="139">
        <v>5</v>
      </c>
      <c r="S63" s="139">
        <v>5</v>
      </c>
      <c r="T63" s="139">
        <v>5</v>
      </c>
      <c r="U63" s="139">
        <v>5</v>
      </c>
      <c r="V63" s="139">
        <v>5</v>
      </c>
      <c r="Y63" s="139" t="s">
        <v>52</v>
      </c>
      <c r="Z63" s="139" t="s">
        <v>52</v>
      </c>
    </row>
    <row r="64" spans="1:29" x14ac:dyDescent="0.2">
      <c r="A64" s="141">
        <v>44488.545188368051</v>
      </c>
      <c r="B64" s="139" t="s">
        <v>24</v>
      </c>
      <c r="C64" s="139" t="s">
        <v>91</v>
      </c>
      <c r="D64" s="139" t="s">
        <v>60</v>
      </c>
      <c r="E64" s="139" t="s">
        <v>145</v>
      </c>
      <c r="F64" s="139">
        <v>3</v>
      </c>
      <c r="G64" s="139">
        <v>3</v>
      </c>
      <c r="H64" s="139">
        <v>3</v>
      </c>
      <c r="I64" s="139">
        <v>2</v>
      </c>
      <c r="J64" s="139">
        <v>3</v>
      </c>
      <c r="K64" s="139">
        <v>3</v>
      </c>
      <c r="L64" s="139">
        <v>3</v>
      </c>
      <c r="M64" s="139">
        <v>4</v>
      </c>
      <c r="N64" s="139">
        <v>3</v>
      </c>
      <c r="O64" s="139">
        <v>4</v>
      </c>
      <c r="P64" s="139">
        <v>3</v>
      </c>
      <c r="Q64" s="139">
        <v>2</v>
      </c>
      <c r="R64" s="139">
        <v>2</v>
      </c>
      <c r="S64" s="139">
        <v>2</v>
      </c>
      <c r="T64" s="139">
        <v>3</v>
      </c>
      <c r="U64" s="139">
        <v>3</v>
      </c>
      <c r="V64" s="139">
        <v>3</v>
      </c>
      <c r="W64" s="139" t="s">
        <v>146</v>
      </c>
      <c r="X64" s="139" t="s">
        <v>108</v>
      </c>
      <c r="Y64" s="139" t="s">
        <v>52</v>
      </c>
      <c r="Z64" s="139" t="s">
        <v>52</v>
      </c>
      <c r="AA64" s="139" t="s">
        <v>108</v>
      </c>
      <c r="AB64" s="139"/>
      <c r="AC64" s="139"/>
    </row>
    <row r="65" spans="1:29" x14ac:dyDescent="0.2">
      <c r="A65" s="141">
        <v>44488.545446087963</v>
      </c>
      <c r="B65" s="139" t="s">
        <v>24</v>
      </c>
      <c r="C65" s="139" t="s">
        <v>91</v>
      </c>
      <c r="D65" s="139" t="s">
        <v>62</v>
      </c>
      <c r="E65" s="139" t="s">
        <v>144</v>
      </c>
      <c r="F65" s="139">
        <v>5</v>
      </c>
      <c r="G65" s="139">
        <v>5</v>
      </c>
      <c r="H65" s="139">
        <v>5</v>
      </c>
      <c r="I65" s="139">
        <v>5</v>
      </c>
      <c r="J65" s="139">
        <v>5</v>
      </c>
      <c r="K65" s="139">
        <v>5</v>
      </c>
      <c r="L65" s="139">
        <v>5</v>
      </c>
      <c r="M65" s="139">
        <v>5</v>
      </c>
      <c r="N65" s="139">
        <v>5</v>
      </c>
      <c r="O65" s="139">
        <v>5</v>
      </c>
      <c r="P65" s="139">
        <v>5</v>
      </c>
      <c r="Q65" s="139">
        <v>5</v>
      </c>
      <c r="R65" s="139">
        <v>5</v>
      </c>
      <c r="S65" s="139">
        <v>5</v>
      </c>
      <c r="T65" s="139">
        <v>5</v>
      </c>
      <c r="U65" s="139">
        <v>5</v>
      </c>
      <c r="V65" s="139">
        <v>5</v>
      </c>
      <c r="Y65" s="139" t="s">
        <v>52</v>
      </c>
      <c r="Z65" s="139" t="s">
        <v>52</v>
      </c>
    </row>
    <row r="66" spans="1:29" x14ac:dyDescent="0.2">
      <c r="A66" s="141">
        <v>44488.557622569446</v>
      </c>
      <c r="B66" s="139" t="s">
        <v>24</v>
      </c>
      <c r="C66" s="139" t="s">
        <v>91</v>
      </c>
      <c r="D66" s="139" t="s">
        <v>60</v>
      </c>
      <c r="E66" s="139" t="s">
        <v>93</v>
      </c>
      <c r="F66" s="139">
        <v>4</v>
      </c>
      <c r="G66" s="139">
        <v>4</v>
      </c>
      <c r="H66" s="139">
        <v>4</v>
      </c>
      <c r="I66" s="139">
        <v>3</v>
      </c>
      <c r="J66" s="139">
        <v>4</v>
      </c>
      <c r="K66" s="139">
        <v>4</v>
      </c>
      <c r="L66" s="139">
        <v>4</v>
      </c>
      <c r="M66" s="139">
        <v>4</v>
      </c>
      <c r="N66" s="139">
        <v>5</v>
      </c>
      <c r="O66" s="139">
        <v>5</v>
      </c>
      <c r="P66" s="139">
        <v>5</v>
      </c>
      <c r="Q66" s="139">
        <v>5</v>
      </c>
      <c r="R66" s="139">
        <v>5</v>
      </c>
      <c r="S66" s="139">
        <v>4</v>
      </c>
      <c r="T66" s="139">
        <v>4</v>
      </c>
      <c r="U66" s="139">
        <v>4</v>
      </c>
      <c r="V66" s="139">
        <v>4</v>
      </c>
      <c r="Y66" s="139" t="s">
        <v>52</v>
      </c>
      <c r="Z66" s="139" t="s">
        <v>52</v>
      </c>
    </row>
    <row r="67" spans="1:29" x14ac:dyDescent="0.2">
      <c r="A67" s="141">
        <v>44488.56206251157</v>
      </c>
      <c r="B67" s="139" t="s">
        <v>23</v>
      </c>
      <c r="C67" s="139" t="s">
        <v>91</v>
      </c>
      <c r="D67" s="139" t="s">
        <v>62</v>
      </c>
      <c r="E67" s="139" t="s">
        <v>147</v>
      </c>
      <c r="F67" s="139">
        <v>4</v>
      </c>
      <c r="G67" s="139">
        <v>4</v>
      </c>
      <c r="H67" s="139">
        <v>4</v>
      </c>
      <c r="I67" s="139">
        <v>4</v>
      </c>
      <c r="J67" s="139">
        <v>4</v>
      </c>
      <c r="K67" s="139">
        <v>4</v>
      </c>
      <c r="L67" s="139">
        <v>4</v>
      </c>
      <c r="M67" s="139">
        <v>4</v>
      </c>
      <c r="N67" s="139">
        <v>4</v>
      </c>
      <c r="O67" s="139">
        <v>4</v>
      </c>
      <c r="P67" s="139">
        <v>4</v>
      </c>
      <c r="Q67" s="139">
        <v>4</v>
      </c>
      <c r="R67" s="139">
        <v>4</v>
      </c>
      <c r="S67" s="139">
        <v>4</v>
      </c>
      <c r="T67" s="139">
        <v>4</v>
      </c>
      <c r="U67" s="139">
        <v>4</v>
      </c>
      <c r="V67" s="139">
        <v>4</v>
      </c>
      <c r="W67" s="139" t="s">
        <v>148</v>
      </c>
      <c r="X67" s="139" t="s">
        <v>99</v>
      </c>
      <c r="Y67" s="139" t="s">
        <v>52</v>
      </c>
      <c r="Z67" s="139" t="s">
        <v>52</v>
      </c>
      <c r="AA67" s="139" t="s">
        <v>99</v>
      </c>
      <c r="AB67" s="139"/>
      <c r="AC67" s="139"/>
    </row>
    <row r="68" spans="1:29" x14ac:dyDescent="0.2">
      <c r="A68" s="141">
        <v>44488.566445312499</v>
      </c>
      <c r="B68" s="139" t="s">
        <v>24</v>
      </c>
      <c r="C68" s="139" t="s">
        <v>91</v>
      </c>
      <c r="D68" s="139" t="s">
        <v>62</v>
      </c>
      <c r="E68" s="139" t="s">
        <v>149</v>
      </c>
      <c r="F68" s="139">
        <v>4</v>
      </c>
      <c r="G68" s="139">
        <v>4</v>
      </c>
      <c r="H68" s="139">
        <v>4</v>
      </c>
      <c r="I68" s="139">
        <v>4</v>
      </c>
      <c r="J68" s="139">
        <v>4</v>
      </c>
      <c r="K68" s="139">
        <v>4</v>
      </c>
      <c r="L68" s="139">
        <v>4</v>
      </c>
      <c r="M68" s="139">
        <v>4</v>
      </c>
      <c r="N68" s="139">
        <v>4</v>
      </c>
      <c r="O68" s="139">
        <v>4</v>
      </c>
      <c r="P68" s="139">
        <v>4</v>
      </c>
      <c r="Q68" s="139">
        <v>4</v>
      </c>
      <c r="R68" s="139">
        <v>4</v>
      </c>
      <c r="S68" s="139">
        <v>4</v>
      </c>
      <c r="T68" s="139">
        <v>4</v>
      </c>
      <c r="U68" s="139">
        <v>4</v>
      </c>
      <c r="V68" s="139">
        <v>4</v>
      </c>
      <c r="W68" s="139" t="s">
        <v>99</v>
      </c>
      <c r="X68" s="139" t="s">
        <v>99</v>
      </c>
      <c r="Y68" s="139" t="s">
        <v>52</v>
      </c>
      <c r="Z68" s="139" t="s">
        <v>52</v>
      </c>
      <c r="AA68" s="139" t="s">
        <v>99</v>
      </c>
      <c r="AB68" s="139"/>
      <c r="AC68" s="139"/>
    </row>
    <row r="69" spans="1:29" x14ac:dyDescent="0.2">
      <c r="A69" s="141">
        <v>44488.568722476848</v>
      </c>
      <c r="B69" s="139" t="s">
        <v>23</v>
      </c>
      <c r="C69" s="139" t="s">
        <v>96</v>
      </c>
      <c r="D69" s="139" t="s">
        <v>62</v>
      </c>
      <c r="E69" s="139" t="s">
        <v>150</v>
      </c>
      <c r="F69" s="139">
        <v>3</v>
      </c>
      <c r="G69" s="139">
        <v>4</v>
      </c>
      <c r="H69" s="139">
        <v>4</v>
      </c>
      <c r="I69" s="139">
        <v>4</v>
      </c>
      <c r="J69" s="139">
        <v>4</v>
      </c>
      <c r="K69" s="139">
        <v>4</v>
      </c>
      <c r="L69" s="139">
        <v>3</v>
      </c>
      <c r="M69" s="139">
        <v>4</v>
      </c>
      <c r="N69" s="139">
        <v>5</v>
      </c>
      <c r="O69" s="139">
        <v>5</v>
      </c>
      <c r="P69" s="139">
        <v>5</v>
      </c>
      <c r="Q69" s="139">
        <v>5</v>
      </c>
      <c r="R69" s="139">
        <v>5</v>
      </c>
      <c r="S69" s="139">
        <v>5</v>
      </c>
      <c r="T69" s="139">
        <v>5</v>
      </c>
      <c r="U69" s="139">
        <v>5</v>
      </c>
      <c r="V69" s="139">
        <v>5</v>
      </c>
      <c r="Y69" s="139" t="s">
        <v>52</v>
      </c>
      <c r="Z69" s="139" t="s">
        <v>52</v>
      </c>
    </row>
    <row r="70" spans="1:29" x14ac:dyDescent="0.2">
      <c r="A70" s="141">
        <v>44488.573129236116</v>
      </c>
      <c r="B70" s="139" t="s">
        <v>23</v>
      </c>
      <c r="C70" s="139" t="s">
        <v>96</v>
      </c>
      <c r="D70" s="139" t="s">
        <v>62</v>
      </c>
      <c r="E70" s="139" t="s">
        <v>130</v>
      </c>
      <c r="F70" s="139">
        <v>4</v>
      </c>
      <c r="G70" s="139">
        <v>4</v>
      </c>
      <c r="H70" s="139">
        <v>4</v>
      </c>
      <c r="I70" s="139">
        <v>4</v>
      </c>
      <c r="J70" s="139">
        <v>4</v>
      </c>
      <c r="K70" s="139">
        <v>4</v>
      </c>
      <c r="L70" s="139">
        <v>4</v>
      </c>
      <c r="M70" s="139">
        <v>4</v>
      </c>
      <c r="N70" s="139">
        <v>4</v>
      </c>
      <c r="O70" s="139">
        <v>3</v>
      </c>
      <c r="P70" s="139">
        <v>4</v>
      </c>
      <c r="Q70" s="139">
        <v>3</v>
      </c>
      <c r="R70" s="139">
        <v>3</v>
      </c>
      <c r="S70" s="139">
        <v>4</v>
      </c>
      <c r="T70" s="139">
        <v>4</v>
      </c>
      <c r="U70" s="139">
        <v>4</v>
      </c>
      <c r="V70" s="139">
        <v>4</v>
      </c>
      <c r="Y70" s="139" t="s">
        <v>52</v>
      </c>
      <c r="Z70" s="139" t="s">
        <v>52</v>
      </c>
    </row>
    <row r="71" spans="1:29" x14ac:dyDescent="0.2">
      <c r="A71" s="141">
        <v>44488.575911388893</v>
      </c>
      <c r="B71" s="139" t="s">
        <v>24</v>
      </c>
      <c r="C71" s="139" t="s">
        <v>96</v>
      </c>
      <c r="D71" s="139" t="s">
        <v>60</v>
      </c>
      <c r="E71" s="139" t="s">
        <v>100</v>
      </c>
      <c r="F71" s="139">
        <v>5</v>
      </c>
      <c r="G71" s="139">
        <v>5</v>
      </c>
      <c r="H71" s="139">
        <v>5</v>
      </c>
      <c r="I71" s="139">
        <v>5</v>
      </c>
      <c r="J71" s="139">
        <v>5</v>
      </c>
      <c r="K71" s="139">
        <v>5</v>
      </c>
      <c r="L71" s="139">
        <v>5</v>
      </c>
      <c r="M71" s="139">
        <v>5</v>
      </c>
      <c r="N71" s="139">
        <v>5</v>
      </c>
      <c r="O71" s="139">
        <v>5</v>
      </c>
      <c r="P71" s="139">
        <v>5</v>
      </c>
      <c r="Q71" s="139">
        <v>5</v>
      </c>
      <c r="R71" s="139">
        <v>5</v>
      </c>
      <c r="S71" s="139">
        <v>5</v>
      </c>
      <c r="T71" s="139">
        <v>5</v>
      </c>
      <c r="U71" s="139">
        <v>5</v>
      </c>
      <c r="V71" s="139">
        <v>5</v>
      </c>
      <c r="Y71" s="139" t="s">
        <v>52</v>
      </c>
      <c r="Z71" s="139" t="s">
        <v>52</v>
      </c>
    </row>
    <row r="72" spans="1:29" x14ac:dyDescent="0.2">
      <c r="A72" s="141">
        <v>44488.583150127313</v>
      </c>
      <c r="B72" s="139" t="s">
        <v>24</v>
      </c>
      <c r="C72" s="139" t="s">
        <v>96</v>
      </c>
      <c r="D72" s="139" t="s">
        <v>59</v>
      </c>
      <c r="E72" s="139" t="s">
        <v>112</v>
      </c>
      <c r="F72" s="139">
        <v>3</v>
      </c>
      <c r="G72" s="139">
        <v>3</v>
      </c>
      <c r="H72" s="139">
        <v>3</v>
      </c>
      <c r="I72" s="139">
        <v>3</v>
      </c>
      <c r="J72" s="139">
        <v>3</v>
      </c>
      <c r="K72" s="139">
        <v>3</v>
      </c>
      <c r="L72" s="139">
        <v>3</v>
      </c>
      <c r="M72" s="139">
        <v>3</v>
      </c>
      <c r="N72" s="139">
        <v>4</v>
      </c>
      <c r="O72" s="139">
        <v>4</v>
      </c>
      <c r="P72" s="139">
        <v>4</v>
      </c>
      <c r="Q72" s="139">
        <v>3</v>
      </c>
      <c r="R72" s="139">
        <v>4</v>
      </c>
      <c r="S72" s="139">
        <v>4</v>
      </c>
      <c r="T72" s="139">
        <v>4</v>
      </c>
      <c r="U72" s="139">
        <v>4</v>
      </c>
      <c r="V72" s="139">
        <v>4</v>
      </c>
      <c r="W72" s="139" t="s">
        <v>108</v>
      </c>
      <c r="X72" s="139" t="s">
        <v>108</v>
      </c>
      <c r="Y72" s="139" t="s">
        <v>52</v>
      </c>
      <c r="Z72" s="139" t="s">
        <v>52</v>
      </c>
      <c r="AA72" s="139" t="s">
        <v>151</v>
      </c>
      <c r="AB72" s="139"/>
      <c r="AC72" s="139"/>
    </row>
    <row r="73" spans="1:29" x14ac:dyDescent="0.2">
      <c r="A73" s="141">
        <v>44488.585666284722</v>
      </c>
      <c r="B73" s="139" t="s">
        <v>24</v>
      </c>
      <c r="C73" s="139" t="s">
        <v>96</v>
      </c>
      <c r="D73" s="139" t="s">
        <v>59</v>
      </c>
      <c r="E73" s="139" t="s">
        <v>152</v>
      </c>
      <c r="F73" s="139">
        <v>4</v>
      </c>
      <c r="G73" s="139">
        <v>4</v>
      </c>
      <c r="H73" s="139">
        <v>4</v>
      </c>
      <c r="I73" s="139">
        <v>4</v>
      </c>
      <c r="J73" s="139">
        <v>4</v>
      </c>
      <c r="K73" s="139">
        <v>4</v>
      </c>
      <c r="L73" s="139">
        <v>4</v>
      </c>
      <c r="M73" s="139">
        <v>4</v>
      </c>
      <c r="N73" s="139">
        <v>4</v>
      </c>
      <c r="O73" s="139">
        <v>4</v>
      </c>
      <c r="P73" s="139">
        <v>4</v>
      </c>
      <c r="Q73" s="139">
        <v>4</v>
      </c>
      <c r="R73" s="139">
        <v>4</v>
      </c>
      <c r="S73" s="139">
        <v>4</v>
      </c>
      <c r="T73" s="139">
        <v>4</v>
      </c>
      <c r="U73" s="139">
        <v>4</v>
      </c>
      <c r="V73" s="139">
        <v>4</v>
      </c>
      <c r="W73" s="139" t="s">
        <v>99</v>
      </c>
      <c r="X73" s="139" t="s">
        <v>99</v>
      </c>
      <c r="Y73" s="139" t="s">
        <v>52</v>
      </c>
      <c r="Z73" s="139" t="s">
        <v>52</v>
      </c>
      <c r="AA73" s="139" t="s">
        <v>99</v>
      </c>
      <c r="AB73" s="139"/>
      <c r="AC73" s="139"/>
    </row>
    <row r="74" spans="1:29" x14ac:dyDescent="0.2">
      <c r="A74" s="141">
        <v>44488.59026798611</v>
      </c>
      <c r="B74" s="139" t="s">
        <v>23</v>
      </c>
      <c r="C74" s="139" t="s">
        <v>96</v>
      </c>
      <c r="D74" s="139" t="s">
        <v>62</v>
      </c>
      <c r="E74" s="139" t="s">
        <v>92</v>
      </c>
      <c r="F74" s="139">
        <v>4</v>
      </c>
      <c r="G74" s="139">
        <v>4</v>
      </c>
      <c r="H74" s="139">
        <v>4</v>
      </c>
      <c r="I74" s="139">
        <v>3</v>
      </c>
      <c r="J74" s="139">
        <v>4</v>
      </c>
      <c r="K74" s="139">
        <v>3</v>
      </c>
      <c r="L74" s="139">
        <v>4</v>
      </c>
      <c r="M74" s="139">
        <v>4</v>
      </c>
      <c r="N74" s="139">
        <v>4</v>
      </c>
      <c r="O74" s="139">
        <v>4</v>
      </c>
      <c r="P74" s="139">
        <v>3</v>
      </c>
      <c r="Q74" s="139">
        <v>4</v>
      </c>
      <c r="R74" s="139">
        <v>3</v>
      </c>
      <c r="S74" s="139">
        <v>4</v>
      </c>
      <c r="T74" s="139">
        <v>4</v>
      </c>
      <c r="U74" s="139">
        <v>4</v>
      </c>
      <c r="V74" s="139">
        <v>4</v>
      </c>
      <c r="Y74" s="139" t="s">
        <v>52</v>
      </c>
      <c r="Z74" s="139" t="s">
        <v>52</v>
      </c>
    </row>
    <row r="75" spans="1:29" x14ac:dyDescent="0.2">
      <c r="A75" s="141">
        <v>44488.610960046295</v>
      </c>
      <c r="B75" s="139" t="s">
        <v>24</v>
      </c>
      <c r="C75" s="139" t="s">
        <v>91</v>
      </c>
      <c r="D75" s="139" t="s">
        <v>62</v>
      </c>
      <c r="E75" s="139" t="s">
        <v>93</v>
      </c>
      <c r="F75" s="139">
        <v>3</v>
      </c>
      <c r="G75" s="139">
        <v>4</v>
      </c>
      <c r="H75" s="139">
        <v>3</v>
      </c>
      <c r="I75" s="139">
        <v>4</v>
      </c>
      <c r="J75" s="139">
        <v>3</v>
      </c>
      <c r="K75" s="139">
        <v>3</v>
      </c>
      <c r="L75" s="139">
        <v>4</v>
      </c>
      <c r="M75" s="139">
        <v>3</v>
      </c>
      <c r="N75" s="139">
        <v>3</v>
      </c>
      <c r="O75" s="139">
        <v>5</v>
      </c>
      <c r="P75" s="139">
        <v>3</v>
      </c>
      <c r="Q75" s="139">
        <v>4</v>
      </c>
      <c r="R75" s="139">
        <v>4</v>
      </c>
      <c r="S75" s="139">
        <v>5</v>
      </c>
      <c r="T75" s="139">
        <v>4</v>
      </c>
      <c r="U75" s="139">
        <v>4</v>
      </c>
      <c r="V75" s="139">
        <v>4</v>
      </c>
      <c r="Y75" s="139" t="s">
        <v>52</v>
      </c>
      <c r="Z75" s="139" t="s">
        <v>52</v>
      </c>
    </row>
    <row r="76" spans="1:29" x14ac:dyDescent="0.2">
      <c r="A76" s="141">
        <v>44488.616254907407</v>
      </c>
      <c r="B76" s="139" t="s">
        <v>24</v>
      </c>
      <c r="C76" s="139" t="s">
        <v>91</v>
      </c>
      <c r="D76" s="139" t="s">
        <v>62</v>
      </c>
      <c r="E76" s="139" t="s">
        <v>117</v>
      </c>
      <c r="F76" s="139">
        <v>5</v>
      </c>
      <c r="G76" s="139">
        <v>5</v>
      </c>
      <c r="H76" s="139">
        <v>5</v>
      </c>
      <c r="I76" s="139">
        <v>4</v>
      </c>
      <c r="J76" s="139">
        <v>4</v>
      </c>
      <c r="K76" s="139">
        <v>5</v>
      </c>
      <c r="L76" s="139">
        <v>5</v>
      </c>
      <c r="M76" s="139">
        <v>5</v>
      </c>
      <c r="N76" s="139">
        <v>5</v>
      </c>
      <c r="O76" s="139">
        <v>5</v>
      </c>
      <c r="P76" s="139">
        <v>5</v>
      </c>
      <c r="Q76" s="139">
        <v>5</v>
      </c>
      <c r="R76" s="139">
        <v>5</v>
      </c>
      <c r="S76" s="139">
        <v>5</v>
      </c>
      <c r="T76" s="139">
        <v>5</v>
      </c>
      <c r="U76" s="139">
        <v>5</v>
      </c>
      <c r="V76" s="139">
        <v>5</v>
      </c>
      <c r="Y76" s="139" t="s">
        <v>52</v>
      </c>
      <c r="Z76" s="139" t="s">
        <v>52</v>
      </c>
    </row>
    <row r="77" spans="1:29" x14ac:dyDescent="0.2">
      <c r="A77" s="141">
        <v>44488.619177465276</v>
      </c>
      <c r="B77" s="139" t="s">
        <v>24</v>
      </c>
      <c r="C77" s="139" t="s">
        <v>91</v>
      </c>
      <c r="D77" s="139" t="s">
        <v>62</v>
      </c>
      <c r="E77" s="139" t="s">
        <v>93</v>
      </c>
      <c r="F77" s="139">
        <v>4</v>
      </c>
      <c r="G77" s="139">
        <v>4</v>
      </c>
      <c r="H77" s="139">
        <v>4</v>
      </c>
      <c r="I77" s="139">
        <v>4</v>
      </c>
      <c r="J77" s="139">
        <v>4</v>
      </c>
      <c r="K77" s="139">
        <v>4</v>
      </c>
      <c r="L77" s="139">
        <v>4</v>
      </c>
      <c r="M77" s="139">
        <v>4</v>
      </c>
      <c r="N77" s="139">
        <v>4</v>
      </c>
      <c r="O77" s="139">
        <v>4</v>
      </c>
      <c r="P77" s="139">
        <v>4</v>
      </c>
      <c r="Q77" s="139">
        <v>4</v>
      </c>
      <c r="R77" s="139">
        <v>4</v>
      </c>
      <c r="S77" s="139">
        <v>4</v>
      </c>
      <c r="T77" s="139">
        <v>4</v>
      </c>
      <c r="U77" s="139">
        <v>4</v>
      </c>
      <c r="V77" s="139">
        <v>4</v>
      </c>
      <c r="Y77" s="139" t="s">
        <v>52</v>
      </c>
      <c r="Z77" s="139" t="s">
        <v>52</v>
      </c>
    </row>
    <row r="78" spans="1:29" x14ac:dyDescent="0.2">
      <c r="A78" s="141">
        <v>44488.639583136573</v>
      </c>
      <c r="B78" s="139" t="s">
        <v>24</v>
      </c>
      <c r="C78" s="139" t="s">
        <v>91</v>
      </c>
      <c r="D78" s="139" t="s">
        <v>60</v>
      </c>
      <c r="E78" s="139" t="s">
        <v>92</v>
      </c>
      <c r="F78" s="139">
        <v>1</v>
      </c>
      <c r="G78" s="139">
        <v>1</v>
      </c>
      <c r="H78" s="139">
        <v>1</v>
      </c>
      <c r="I78" s="139">
        <v>1</v>
      </c>
      <c r="J78" s="139">
        <v>1</v>
      </c>
      <c r="K78" s="139">
        <v>1</v>
      </c>
      <c r="L78" s="139">
        <v>1</v>
      </c>
      <c r="M78" s="139">
        <v>1</v>
      </c>
      <c r="N78" s="139">
        <v>1</v>
      </c>
      <c r="O78" s="139">
        <v>1</v>
      </c>
      <c r="P78" s="139">
        <v>1</v>
      </c>
      <c r="Q78" s="139">
        <v>1</v>
      </c>
      <c r="R78" s="139">
        <v>1</v>
      </c>
      <c r="S78" s="139">
        <v>1</v>
      </c>
      <c r="T78" s="139">
        <v>1</v>
      </c>
      <c r="U78" s="139">
        <v>1</v>
      </c>
      <c r="V78" s="139">
        <v>1</v>
      </c>
      <c r="W78" s="139" t="s">
        <v>153</v>
      </c>
      <c r="Y78" s="139" t="s">
        <v>52</v>
      </c>
      <c r="Z78" s="139" t="s">
        <v>52</v>
      </c>
      <c r="AA78" s="139" t="s">
        <v>154</v>
      </c>
      <c r="AB78" s="139"/>
      <c r="AC78" s="139"/>
    </row>
    <row r="79" spans="1:29" x14ac:dyDescent="0.2">
      <c r="A79" s="141">
        <v>44488.659347372683</v>
      </c>
      <c r="B79" s="139" t="s">
        <v>24</v>
      </c>
      <c r="C79" s="139" t="s">
        <v>91</v>
      </c>
      <c r="D79" s="139" t="s">
        <v>62</v>
      </c>
      <c r="E79" s="139" t="s">
        <v>155</v>
      </c>
      <c r="F79" s="139">
        <v>4</v>
      </c>
      <c r="G79" s="139">
        <v>4</v>
      </c>
      <c r="H79" s="139">
        <v>4</v>
      </c>
      <c r="I79" s="139">
        <v>4</v>
      </c>
      <c r="J79" s="139">
        <v>4</v>
      </c>
      <c r="K79" s="139">
        <v>4</v>
      </c>
      <c r="L79" s="139">
        <v>4</v>
      </c>
      <c r="M79" s="139">
        <v>4</v>
      </c>
      <c r="N79" s="139">
        <v>4</v>
      </c>
      <c r="O79" s="139">
        <v>4</v>
      </c>
      <c r="P79" s="139">
        <v>4</v>
      </c>
      <c r="Q79" s="139">
        <v>5</v>
      </c>
      <c r="R79" s="139">
        <v>5</v>
      </c>
      <c r="S79" s="139">
        <v>4</v>
      </c>
      <c r="T79" s="139">
        <v>4</v>
      </c>
      <c r="U79" s="139">
        <v>4</v>
      </c>
      <c r="V79" s="139">
        <v>4</v>
      </c>
      <c r="W79" s="139" t="s">
        <v>99</v>
      </c>
      <c r="X79" s="139" t="s">
        <v>99</v>
      </c>
      <c r="Y79" s="139" t="s">
        <v>52</v>
      </c>
      <c r="Z79" s="139" t="s">
        <v>52</v>
      </c>
      <c r="AA79" s="139" t="s">
        <v>99</v>
      </c>
      <c r="AB79" s="139"/>
      <c r="AC79" s="139"/>
    </row>
    <row r="80" spans="1:29" x14ac:dyDescent="0.2">
      <c r="A80" s="141">
        <v>44488.660419675929</v>
      </c>
      <c r="B80" s="139" t="s">
        <v>24</v>
      </c>
      <c r="C80" s="139" t="s">
        <v>91</v>
      </c>
      <c r="D80" s="139" t="s">
        <v>62</v>
      </c>
      <c r="E80" s="139" t="s">
        <v>93</v>
      </c>
      <c r="F80" s="139">
        <v>3</v>
      </c>
      <c r="G80" s="139">
        <v>4</v>
      </c>
      <c r="H80" s="139">
        <v>4</v>
      </c>
      <c r="I80" s="139">
        <v>4</v>
      </c>
      <c r="J80" s="139">
        <v>3</v>
      </c>
      <c r="K80" s="139">
        <v>4</v>
      </c>
      <c r="L80" s="139">
        <v>3</v>
      </c>
      <c r="M80" s="139">
        <v>3</v>
      </c>
      <c r="N80" s="139">
        <v>4</v>
      </c>
      <c r="O80" s="139">
        <v>4</v>
      </c>
      <c r="P80" s="139">
        <v>4</v>
      </c>
      <c r="Q80" s="139">
        <v>4</v>
      </c>
      <c r="R80" s="139">
        <v>4</v>
      </c>
      <c r="S80" s="139">
        <v>4</v>
      </c>
      <c r="U80" s="139">
        <v>4</v>
      </c>
      <c r="V80" s="139">
        <v>4</v>
      </c>
      <c r="Y80" s="139" t="s">
        <v>52</v>
      </c>
      <c r="Z80" s="139" t="s">
        <v>52</v>
      </c>
    </row>
    <row r="81" spans="1:29" x14ac:dyDescent="0.2">
      <c r="A81" s="141">
        <v>44488.662179386578</v>
      </c>
      <c r="B81" s="139" t="s">
        <v>24</v>
      </c>
      <c r="C81" s="139" t="s">
        <v>91</v>
      </c>
      <c r="D81" s="139" t="s">
        <v>62</v>
      </c>
      <c r="E81" s="139" t="s">
        <v>155</v>
      </c>
      <c r="F81" s="139">
        <v>5</v>
      </c>
      <c r="G81" s="139">
        <v>5</v>
      </c>
      <c r="H81" s="139">
        <v>5</v>
      </c>
      <c r="I81" s="139">
        <v>5</v>
      </c>
      <c r="J81" s="139">
        <v>5</v>
      </c>
      <c r="K81" s="139">
        <v>5</v>
      </c>
      <c r="L81" s="139">
        <v>5</v>
      </c>
      <c r="M81" s="139">
        <v>5</v>
      </c>
      <c r="N81" s="139">
        <v>5</v>
      </c>
      <c r="O81" s="139">
        <v>5</v>
      </c>
      <c r="P81" s="139">
        <v>5</v>
      </c>
      <c r="Q81" s="139">
        <v>5</v>
      </c>
      <c r="R81" s="139">
        <v>5</v>
      </c>
      <c r="S81" s="139">
        <v>5</v>
      </c>
      <c r="T81" s="139">
        <v>5</v>
      </c>
      <c r="U81" s="139">
        <v>5</v>
      </c>
      <c r="V81" s="139">
        <v>5</v>
      </c>
      <c r="Y81" s="139" t="s">
        <v>52</v>
      </c>
      <c r="Z81" s="139" t="s">
        <v>52</v>
      </c>
    </row>
    <row r="82" spans="1:29" x14ac:dyDescent="0.2">
      <c r="A82" s="141">
        <v>44488.664625300924</v>
      </c>
      <c r="B82" s="139" t="s">
        <v>23</v>
      </c>
      <c r="C82" s="139" t="s">
        <v>91</v>
      </c>
      <c r="D82" s="139" t="s">
        <v>60</v>
      </c>
      <c r="E82" s="139" t="s">
        <v>156</v>
      </c>
      <c r="F82" s="139">
        <v>3</v>
      </c>
      <c r="G82" s="139">
        <v>3</v>
      </c>
      <c r="H82" s="139">
        <v>3</v>
      </c>
      <c r="I82" s="139">
        <v>3</v>
      </c>
      <c r="J82" s="139">
        <v>3</v>
      </c>
      <c r="K82" s="139">
        <v>3</v>
      </c>
      <c r="L82" s="139">
        <v>3</v>
      </c>
      <c r="M82" s="139">
        <v>3</v>
      </c>
      <c r="N82" s="139">
        <v>4</v>
      </c>
      <c r="O82" s="139">
        <v>4</v>
      </c>
      <c r="P82" s="139">
        <v>4</v>
      </c>
      <c r="Q82" s="139">
        <v>4</v>
      </c>
      <c r="R82" s="139">
        <v>4</v>
      </c>
      <c r="S82" s="139">
        <v>4</v>
      </c>
      <c r="T82" s="139">
        <v>4</v>
      </c>
      <c r="U82" s="139">
        <v>4</v>
      </c>
      <c r="V82" s="139">
        <v>4</v>
      </c>
      <c r="Y82" s="139" t="s">
        <v>52</v>
      </c>
      <c r="Z82" s="139" t="s">
        <v>52</v>
      </c>
    </row>
    <row r="83" spans="1:29" x14ac:dyDescent="0.2">
      <c r="A83" s="141">
        <v>44488.66777443287</v>
      </c>
      <c r="B83" s="139" t="s">
        <v>24</v>
      </c>
      <c r="C83" s="139" t="s">
        <v>91</v>
      </c>
      <c r="D83" s="139" t="s">
        <v>60</v>
      </c>
      <c r="E83" s="139" t="s">
        <v>121</v>
      </c>
      <c r="F83" s="139">
        <v>4</v>
      </c>
      <c r="G83" s="139">
        <v>4</v>
      </c>
      <c r="H83" s="139">
        <v>4</v>
      </c>
      <c r="I83" s="139">
        <v>4</v>
      </c>
      <c r="J83" s="139">
        <v>4</v>
      </c>
      <c r="K83" s="139">
        <v>4</v>
      </c>
      <c r="L83" s="139">
        <v>4</v>
      </c>
      <c r="M83" s="139">
        <v>4</v>
      </c>
      <c r="N83" s="139">
        <v>4</v>
      </c>
      <c r="O83" s="139">
        <v>4</v>
      </c>
      <c r="P83" s="139">
        <v>4</v>
      </c>
      <c r="Q83" s="139">
        <v>4</v>
      </c>
      <c r="R83" s="139">
        <v>4</v>
      </c>
      <c r="S83" s="139">
        <v>4</v>
      </c>
      <c r="T83" s="139">
        <v>4</v>
      </c>
      <c r="U83" s="139">
        <v>4</v>
      </c>
      <c r="V83" s="139">
        <v>4</v>
      </c>
      <c r="Y83" s="139" t="s">
        <v>52</v>
      </c>
      <c r="Z83" s="139" t="s">
        <v>52</v>
      </c>
      <c r="AA83" s="139" t="s">
        <v>157</v>
      </c>
      <c r="AB83" s="139"/>
      <c r="AC83" s="139"/>
    </row>
    <row r="84" spans="1:29" x14ac:dyDescent="0.2">
      <c r="A84" s="141">
        <v>44488.669712511575</v>
      </c>
      <c r="B84" s="139" t="s">
        <v>24</v>
      </c>
      <c r="C84" s="139" t="s">
        <v>91</v>
      </c>
      <c r="D84" s="139" t="s">
        <v>60</v>
      </c>
      <c r="E84" s="139" t="s">
        <v>150</v>
      </c>
      <c r="F84" s="139">
        <v>4</v>
      </c>
      <c r="G84" s="139">
        <v>4</v>
      </c>
      <c r="H84" s="139">
        <v>4</v>
      </c>
      <c r="I84" s="139">
        <v>4</v>
      </c>
      <c r="J84" s="139">
        <v>4</v>
      </c>
      <c r="K84" s="139">
        <v>4</v>
      </c>
      <c r="L84" s="139">
        <v>4</v>
      </c>
      <c r="M84" s="139">
        <v>4</v>
      </c>
      <c r="N84" s="139">
        <v>4</v>
      </c>
      <c r="O84" s="139">
        <v>4</v>
      </c>
      <c r="P84" s="139">
        <v>4</v>
      </c>
      <c r="Q84" s="139">
        <v>4</v>
      </c>
      <c r="R84" s="139">
        <v>4</v>
      </c>
      <c r="S84" s="139">
        <v>4</v>
      </c>
      <c r="T84" s="139">
        <v>4</v>
      </c>
      <c r="U84" s="139">
        <v>4</v>
      </c>
      <c r="V84" s="139">
        <v>4</v>
      </c>
      <c r="Y84" s="139" t="s">
        <v>52</v>
      </c>
      <c r="Z84" s="139" t="s">
        <v>52</v>
      </c>
    </row>
    <row r="85" spans="1:29" x14ac:dyDescent="0.2">
      <c r="A85" s="141">
        <v>44488.676628379631</v>
      </c>
      <c r="B85" s="139" t="s">
        <v>24</v>
      </c>
      <c r="C85" s="139" t="s">
        <v>91</v>
      </c>
      <c r="D85" s="139" t="s">
        <v>59</v>
      </c>
      <c r="E85" s="139" t="s">
        <v>92</v>
      </c>
      <c r="F85" s="139">
        <v>4</v>
      </c>
      <c r="G85" s="139">
        <v>3</v>
      </c>
      <c r="H85" s="139">
        <v>3</v>
      </c>
      <c r="I85" s="139">
        <v>3</v>
      </c>
      <c r="J85" s="139">
        <v>4</v>
      </c>
      <c r="K85" s="139">
        <v>4</v>
      </c>
      <c r="L85" s="139">
        <v>4</v>
      </c>
      <c r="M85" s="139">
        <v>4</v>
      </c>
      <c r="N85" s="139">
        <v>5</v>
      </c>
      <c r="O85" s="139">
        <v>5</v>
      </c>
      <c r="P85" s="139">
        <v>5</v>
      </c>
      <c r="Q85" s="139">
        <v>5</v>
      </c>
      <c r="R85" s="139">
        <v>5</v>
      </c>
      <c r="S85" s="139">
        <v>5</v>
      </c>
      <c r="T85" s="139">
        <v>5</v>
      </c>
      <c r="U85" s="139">
        <v>5</v>
      </c>
      <c r="V85" s="139">
        <v>5</v>
      </c>
      <c r="Y85" s="139" t="s">
        <v>52</v>
      </c>
      <c r="Z85" s="139" t="s">
        <v>52</v>
      </c>
    </row>
    <row r="86" spans="1:29" x14ac:dyDescent="0.2">
      <c r="A86" s="141">
        <v>44488.679375648149</v>
      </c>
      <c r="B86" s="139" t="s">
        <v>24</v>
      </c>
      <c r="C86" s="139" t="s">
        <v>91</v>
      </c>
      <c r="D86" s="139" t="s">
        <v>60</v>
      </c>
      <c r="E86" s="139" t="s">
        <v>97</v>
      </c>
      <c r="F86" s="139">
        <v>2</v>
      </c>
      <c r="G86" s="139">
        <v>2</v>
      </c>
      <c r="H86" s="139">
        <v>2</v>
      </c>
      <c r="I86" s="139">
        <v>2</v>
      </c>
      <c r="J86" s="139">
        <v>3</v>
      </c>
      <c r="K86" s="139">
        <v>3</v>
      </c>
      <c r="L86" s="139">
        <v>3</v>
      </c>
      <c r="M86" s="139">
        <v>3</v>
      </c>
      <c r="N86" s="139">
        <v>4</v>
      </c>
      <c r="O86" s="139">
        <v>4</v>
      </c>
      <c r="P86" s="139">
        <v>4</v>
      </c>
      <c r="Q86" s="139">
        <v>4</v>
      </c>
      <c r="R86" s="139">
        <v>4</v>
      </c>
      <c r="S86" s="139">
        <v>4</v>
      </c>
      <c r="T86" s="139">
        <v>4</v>
      </c>
      <c r="U86" s="139">
        <v>4</v>
      </c>
      <c r="V86" s="139">
        <v>4</v>
      </c>
      <c r="Y86" s="139" t="s">
        <v>52</v>
      </c>
      <c r="Z86" s="139" t="s">
        <v>52</v>
      </c>
    </row>
    <row r="87" spans="1:29" x14ac:dyDescent="0.2">
      <c r="A87" s="141">
        <v>44488.681225497683</v>
      </c>
      <c r="B87" s="139" t="s">
        <v>24</v>
      </c>
      <c r="C87" s="139" t="s">
        <v>91</v>
      </c>
      <c r="D87" s="139" t="s">
        <v>62</v>
      </c>
      <c r="E87" s="139" t="s">
        <v>112</v>
      </c>
      <c r="F87" s="139">
        <v>3</v>
      </c>
      <c r="G87" s="139">
        <v>3</v>
      </c>
      <c r="H87" s="139">
        <v>3</v>
      </c>
      <c r="I87" s="139">
        <v>3</v>
      </c>
      <c r="J87" s="139">
        <v>2</v>
      </c>
      <c r="K87" s="139">
        <v>3</v>
      </c>
      <c r="L87" s="139">
        <v>3</v>
      </c>
      <c r="M87" s="139">
        <v>3</v>
      </c>
      <c r="N87" s="139">
        <v>4</v>
      </c>
      <c r="O87" s="139">
        <v>4</v>
      </c>
      <c r="P87" s="139">
        <v>3</v>
      </c>
      <c r="Q87" s="139">
        <v>4</v>
      </c>
      <c r="R87" s="139">
        <v>4</v>
      </c>
      <c r="S87" s="139">
        <v>4</v>
      </c>
      <c r="T87" s="139">
        <v>4</v>
      </c>
      <c r="U87" s="139">
        <v>3</v>
      </c>
      <c r="V87" s="139">
        <v>3</v>
      </c>
      <c r="Y87" s="139" t="s">
        <v>52</v>
      </c>
      <c r="Z87" s="139" t="s">
        <v>52</v>
      </c>
    </row>
    <row r="88" spans="1:29" x14ac:dyDescent="0.2">
      <c r="A88" s="141">
        <v>44488.6833634375</v>
      </c>
      <c r="B88" s="139" t="s">
        <v>24</v>
      </c>
      <c r="C88" s="139" t="s">
        <v>91</v>
      </c>
      <c r="D88" s="139" t="s">
        <v>62</v>
      </c>
      <c r="E88" s="139" t="s">
        <v>158</v>
      </c>
      <c r="F88" s="139">
        <v>4</v>
      </c>
      <c r="G88" s="139">
        <v>3</v>
      </c>
      <c r="H88" s="139">
        <v>3</v>
      </c>
      <c r="I88" s="139">
        <v>4</v>
      </c>
      <c r="J88" s="139">
        <v>3</v>
      </c>
      <c r="K88" s="139">
        <v>3</v>
      </c>
      <c r="L88" s="139">
        <v>3</v>
      </c>
      <c r="M88" s="139">
        <v>3</v>
      </c>
      <c r="N88" s="139">
        <v>4</v>
      </c>
      <c r="O88" s="139">
        <v>4</v>
      </c>
      <c r="P88" s="139">
        <v>4</v>
      </c>
      <c r="Q88" s="139">
        <v>4</v>
      </c>
      <c r="R88" s="139">
        <v>4</v>
      </c>
      <c r="S88" s="139">
        <v>4</v>
      </c>
      <c r="T88" s="139">
        <v>4</v>
      </c>
      <c r="U88" s="139">
        <v>4</v>
      </c>
      <c r="V88" s="139">
        <v>4</v>
      </c>
      <c r="Y88" s="139" t="s">
        <v>52</v>
      </c>
      <c r="Z88" s="139" t="s">
        <v>52</v>
      </c>
    </row>
    <row r="89" spans="1:29" x14ac:dyDescent="0.2">
      <c r="A89" s="141">
        <v>44488.694997719911</v>
      </c>
      <c r="B89" s="139" t="s">
        <v>24</v>
      </c>
      <c r="C89" s="139" t="s">
        <v>91</v>
      </c>
      <c r="D89" s="139" t="s">
        <v>59</v>
      </c>
      <c r="E89" s="139" t="s">
        <v>159</v>
      </c>
      <c r="F89" s="139">
        <v>4</v>
      </c>
      <c r="G89" s="139">
        <v>4</v>
      </c>
      <c r="H89" s="139">
        <v>4</v>
      </c>
      <c r="I89" s="139">
        <v>4</v>
      </c>
      <c r="J89" s="139">
        <v>4</v>
      </c>
      <c r="K89" s="139">
        <v>3</v>
      </c>
      <c r="L89" s="139">
        <v>3</v>
      </c>
      <c r="M89" s="139">
        <v>4</v>
      </c>
      <c r="N89" s="139">
        <v>4</v>
      </c>
      <c r="O89" s="139">
        <v>4</v>
      </c>
      <c r="P89" s="139">
        <v>4</v>
      </c>
      <c r="Q89" s="139">
        <v>4</v>
      </c>
      <c r="R89" s="139">
        <v>4</v>
      </c>
      <c r="S89" s="139">
        <v>4</v>
      </c>
      <c r="T89" s="139">
        <v>4</v>
      </c>
      <c r="U89" s="139">
        <v>4</v>
      </c>
      <c r="V89" s="139">
        <v>5</v>
      </c>
      <c r="Y89" s="139" t="s">
        <v>52</v>
      </c>
      <c r="Z89" s="139" t="s">
        <v>52</v>
      </c>
    </row>
    <row r="90" spans="1:29" x14ac:dyDescent="0.2">
      <c r="A90" s="141">
        <v>44488.695738530092</v>
      </c>
      <c r="B90" s="139" t="s">
        <v>24</v>
      </c>
      <c r="C90" s="139" t="s">
        <v>91</v>
      </c>
      <c r="D90" s="139" t="s">
        <v>62</v>
      </c>
      <c r="E90" s="139" t="s">
        <v>98</v>
      </c>
      <c r="F90" s="139">
        <v>4</v>
      </c>
      <c r="G90" s="139">
        <v>4</v>
      </c>
      <c r="H90" s="139">
        <v>4</v>
      </c>
      <c r="I90" s="139">
        <v>4</v>
      </c>
      <c r="J90" s="139">
        <v>4</v>
      </c>
      <c r="K90" s="139">
        <v>4</v>
      </c>
      <c r="L90" s="139">
        <v>4</v>
      </c>
      <c r="M90" s="139">
        <v>4</v>
      </c>
      <c r="N90" s="139">
        <v>5</v>
      </c>
      <c r="O90" s="139">
        <v>5</v>
      </c>
      <c r="P90" s="139">
        <v>5</v>
      </c>
      <c r="Q90" s="139">
        <v>4</v>
      </c>
      <c r="R90" s="139">
        <v>4</v>
      </c>
      <c r="S90" s="139">
        <v>4</v>
      </c>
      <c r="T90" s="139">
        <v>4</v>
      </c>
      <c r="U90" s="139">
        <v>4</v>
      </c>
      <c r="V90" s="139">
        <v>4</v>
      </c>
      <c r="W90" s="139" t="s">
        <v>108</v>
      </c>
      <c r="X90" s="139" t="s">
        <v>108</v>
      </c>
      <c r="Y90" s="139" t="s">
        <v>52</v>
      </c>
      <c r="Z90" s="139" t="s">
        <v>52</v>
      </c>
      <c r="AA90" s="139" t="s">
        <v>160</v>
      </c>
      <c r="AB90" s="139"/>
      <c r="AC90" s="139"/>
    </row>
    <row r="91" spans="1:29" x14ac:dyDescent="0.2">
      <c r="A91" s="141">
        <v>44488.699814803243</v>
      </c>
      <c r="B91" s="139" t="s">
        <v>24</v>
      </c>
      <c r="C91" s="139" t="s">
        <v>96</v>
      </c>
      <c r="D91" s="139" t="s">
        <v>62</v>
      </c>
      <c r="E91" s="139" t="s">
        <v>106</v>
      </c>
      <c r="F91" s="139">
        <v>4</v>
      </c>
      <c r="G91" s="139">
        <v>4</v>
      </c>
      <c r="H91" s="139">
        <v>5</v>
      </c>
      <c r="I91" s="139">
        <v>4</v>
      </c>
      <c r="J91" s="139">
        <v>4</v>
      </c>
      <c r="K91" s="139">
        <v>4</v>
      </c>
      <c r="L91" s="139">
        <v>4</v>
      </c>
      <c r="M91" s="139">
        <v>4</v>
      </c>
      <c r="N91" s="139">
        <v>3</v>
      </c>
      <c r="O91" s="139">
        <v>4</v>
      </c>
      <c r="P91" s="139">
        <v>4</v>
      </c>
      <c r="Q91" s="139">
        <v>4</v>
      </c>
      <c r="R91" s="139">
        <v>4</v>
      </c>
      <c r="S91" s="139">
        <v>4</v>
      </c>
      <c r="T91" s="139">
        <v>4</v>
      </c>
      <c r="U91" s="139">
        <v>4</v>
      </c>
      <c r="V91" s="139">
        <v>4</v>
      </c>
      <c r="Y91" s="139" t="s">
        <v>52</v>
      </c>
      <c r="Z91" s="139" t="s">
        <v>52</v>
      </c>
    </row>
    <row r="92" spans="1:29" x14ac:dyDescent="0.2">
      <c r="A92" s="141">
        <v>44488.705102939814</v>
      </c>
      <c r="B92" s="139" t="s">
        <v>24</v>
      </c>
      <c r="C92" s="139" t="s">
        <v>96</v>
      </c>
      <c r="D92" s="139" t="s">
        <v>60</v>
      </c>
      <c r="E92" s="139" t="s">
        <v>100</v>
      </c>
      <c r="F92" s="139">
        <v>4</v>
      </c>
      <c r="G92" s="139">
        <v>4</v>
      </c>
      <c r="H92" s="139">
        <v>4</v>
      </c>
      <c r="I92" s="139">
        <v>4</v>
      </c>
      <c r="J92" s="139">
        <v>4</v>
      </c>
      <c r="K92" s="139">
        <v>4</v>
      </c>
      <c r="L92" s="139">
        <v>4</v>
      </c>
      <c r="M92" s="139">
        <v>4</v>
      </c>
      <c r="N92" s="139">
        <v>4</v>
      </c>
      <c r="O92" s="139">
        <v>4</v>
      </c>
      <c r="P92" s="139">
        <v>4</v>
      </c>
      <c r="Q92" s="139">
        <v>4</v>
      </c>
      <c r="R92" s="139">
        <v>4</v>
      </c>
      <c r="S92" s="139">
        <v>3</v>
      </c>
      <c r="T92" s="139">
        <v>3</v>
      </c>
      <c r="U92" s="139">
        <v>3</v>
      </c>
      <c r="V92" s="139">
        <v>4</v>
      </c>
      <c r="W92" s="139" t="s">
        <v>99</v>
      </c>
      <c r="X92" s="139" t="s">
        <v>99</v>
      </c>
      <c r="Y92" s="139" t="s">
        <v>52</v>
      </c>
      <c r="Z92" s="139" t="s">
        <v>52</v>
      </c>
      <c r="AA92" s="139" t="s">
        <v>99</v>
      </c>
      <c r="AB92" s="139"/>
      <c r="AC92" s="139"/>
    </row>
    <row r="93" spans="1:29" x14ac:dyDescent="0.2">
      <c r="A93" s="141">
        <v>44488.716409212968</v>
      </c>
      <c r="B93" s="139" t="s">
        <v>24</v>
      </c>
      <c r="C93" s="139" t="s">
        <v>91</v>
      </c>
      <c r="D93" s="139" t="s">
        <v>62</v>
      </c>
      <c r="E93" s="139" t="s">
        <v>130</v>
      </c>
      <c r="F93" s="139">
        <v>3</v>
      </c>
      <c r="G93" s="139">
        <v>3</v>
      </c>
      <c r="H93" s="139">
        <v>3</v>
      </c>
      <c r="I93" s="139">
        <v>3</v>
      </c>
      <c r="J93" s="139">
        <v>3</v>
      </c>
      <c r="K93" s="139">
        <v>3</v>
      </c>
      <c r="L93" s="139">
        <v>3</v>
      </c>
      <c r="M93" s="139">
        <v>3</v>
      </c>
      <c r="N93" s="139">
        <v>3</v>
      </c>
      <c r="O93" s="139">
        <v>3</v>
      </c>
      <c r="P93" s="139">
        <v>3</v>
      </c>
      <c r="Q93" s="139">
        <v>3</v>
      </c>
      <c r="R93" s="139">
        <v>3</v>
      </c>
      <c r="S93" s="139">
        <v>3</v>
      </c>
      <c r="T93" s="139">
        <v>3</v>
      </c>
      <c r="U93" s="139">
        <v>3</v>
      </c>
      <c r="V93" s="139">
        <v>3</v>
      </c>
      <c r="W93" s="139" t="s">
        <v>99</v>
      </c>
      <c r="X93" s="139" t="s">
        <v>99</v>
      </c>
      <c r="Y93" s="139" t="s">
        <v>52</v>
      </c>
      <c r="Z93" s="139" t="s">
        <v>52</v>
      </c>
      <c r="AA93" s="139" t="s">
        <v>99</v>
      </c>
      <c r="AB93" s="139"/>
      <c r="AC93" s="139"/>
    </row>
    <row r="94" spans="1:29" x14ac:dyDescent="0.2">
      <c r="A94" s="141">
        <v>44488.718943368054</v>
      </c>
      <c r="B94" s="139" t="s">
        <v>24</v>
      </c>
      <c r="C94" s="139" t="s">
        <v>91</v>
      </c>
      <c r="D94" s="139" t="s">
        <v>62</v>
      </c>
      <c r="E94" s="139" t="s">
        <v>140</v>
      </c>
      <c r="F94" s="139">
        <v>5</v>
      </c>
      <c r="G94" s="139">
        <v>5</v>
      </c>
      <c r="H94" s="139">
        <v>5</v>
      </c>
      <c r="I94" s="139">
        <v>4</v>
      </c>
      <c r="J94" s="139">
        <v>4</v>
      </c>
      <c r="K94" s="139">
        <v>4</v>
      </c>
      <c r="L94" s="139">
        <v>4</v>
      </c>
      <c r="M94" s="139">
        <v>4</v>
      </c>
      <c r="N94" s="139">
        <v>4</v>
      </c>
      <c r="O94" s="139">
        <v>4</v>
      </c>
      <c r="P94" s="139">
        <v>4</v>
      </c>
      <c r="Q94" s="139">
        <v>4</v>
      </c>
      <c r="R94" s="139">
        <v>4</v>
      </c>
      <c r="S94" s="139">
        <v>4</v>
      </c>
      <c r="T94" s="139">
        <v>4</v>
      </c>
      <c r="U94" s="139">
        <v>4</v>
      </c>
      <c r="V94" s="139">
        <v>4</v>
      </c>
      <c r="W94" s="139" t="s">
        <v>99</v>
      </c>
      <c r="X94" s="139" t="s">
        <v>99</v>
      </c>
      <c r="Y94" s="139" t="s">
        <v>52</v>
      </c>
      <c r="Z94" s="139" t="s">
        <v>52</v>
      </c>
      <c r="AA94" s="139" t="s">
        <v>99</v>
      </c>
      <c r="AB94" s="139"/>
      <c r="AC94" s="139"/>
    </row>
    <row r="95" spans="1:29" x14ac:dyDescent="0.2">
      <c r="A95" s="141">
        <v>44488.736578483797</v>
      </c>
      <c r="B95" s="139" t="s">
        <v>24</v>
      </c>
      <c r="C95" s="139" t="s">
        <v>96</v>
      </c>
      <c r="D95" s="139" t="s">
        <v>62</v>
      </c>
      <c r="E95" s="139" t="s">
        <v>161</v>
      </c>
      <c r="F95" s="139">
        <v>4</v>
      </c>
      <c r="G95" s="139">
        <v>4</v>
      </c>
      <c r="H95" s="139">
        <v>4</v>
      </c>
      <c r="I95" s="139">
        <v>4</v>
      </c>
      <c r="J95" s="139">
        <v>4</v>
      </c>
      <c r="K95" s="139">
        <v>4</v>
      </c>
      <c r="L95" s="139">
        <v>4</v>
      </c>
      <c r="M95" s="139">
        <v>4</v>
      </c>
      <c r="N95" s="139">
        <v>4</v>
      </c>
      <c r="O95" s="139">
        <v>4</v>
      </c>
      <c r="P95" s="139">
        <v>4</v>
      </c>
      <c r="Q95" s="139">
        <v>4</v>
      </c>
      <c r="R95" s="139">
        <v>4</v>
      </c>
      <c r="S95" s="139">
        <v>4</v>
      </c>
      <c r="T95" s="139">
        <v>4</v>
      </c>
      <c r="U95" s="139">
        <v>4</v>
      </c>
      <c r="V95" s="139">
        <v>4</v>
      </c>
      <c r="Y95" s="139" t="s">
        <v>52</v>
      </c>
      <c r="Z95" s="139" t="s">
        <v>52</v>
      </c>
    </row>
    <row r="96" spans="1:29" x14ac:dyDescent="0.2">
      <c r="A96" s="141">
        <v>44488.73704388889</v>
      </c>
      <c r="B96" s="139" t="s">
        <v>23</v>
      </c>
      <c r="C96" s="139" t="s">
        <v>96</v>
      </c>
      <c r="D96" s="139" t="s">
        <v>62</v>
      </c>
      <c r="E96" s="139" t="s">
        <v>106</v>
      </c>
      <c r="F96" s="139">
        <v>4</v>
      </c>
      <c r="G96" s="139">
        <v>4</v>
      </c>
      <c r="H96" s="139">
        <v>4</v>
      </c>
      <c r="I96" s="139">
        <v>4</v>
      </c>
      <c r="J96" s="139">
        <v>4</v>
      </c>
      <c r="K96" s="139">
        <v>4</v>
      </c>
      <c r="L96" s="139">
        <v>4</v>
      </c>
      <c r="M96" s="139">
        <v>4</v>
      </c>
      <c r="N96" s="139">
        <v>5</v>
      </c>
      <c r="O96" s="139">
        <v>5</v>
      </c>
      <c r="P96" s="139">
        <v>5</v>
      </c>
      <c r="Q96" s="139">
        <v>5</v>
      </c>
      <c r="R96" s="139">
        <v>5</v>
      </c>
      <c r="S96" s="139">
        <v>5</v>
      </c>
      <c r="T96" s="139">
        <v>5</v>
      </c>
      <c r="U96" s="139">
        <v>5</v>
      </c>
      <c r="V96" s="139">
        <v>5</v>
      </c>
      <c r="W96" s="139" t="s">
        <v>108</v>
      </c>
      <c r="X96" s="139" t="s">
        <v>108</v>
      </c>
      <c r="Y96" s="139" t="s">
        <v>52</v>
      </c>
      <c r="Z96" s="139" t="s">
        <v>52</v>
      </c>
      <c r="AA96" s="139" t="s">
        <v>108</v>
      </c>
      <c r="AB96" s="139"/>
      <c r="AC96" s="139"/>
    </row>
    <row r="97" spans="1:29" x14ac:dyDescent="0.2">
      <c r="A97" s="141">
        <v>44488.7419347338</v>
      </c>
      <c r="B97" s="139" t="s">
        <v>24</v>
      </c>
      <c r="C97" s="139" t="s">
        <v>91</v>
      </c>
      <c r="D97" s="139" t="s">
        <v>61</v>
      </c>
      <c r="E97" s="139" t="s">
        <v>162</v>
      </c>
      <c r="F97" s="139">
        <v>3</v>
      </c>
      <c r="G97" s="139">
        <v>4</v>
      </c>
      <c r="H97" s="139">
        <v>4</v>
      </c>
      <c r="I97" s="139">
        <v>4</v>
      </c>
      <c r="J97" s="139">
        <v>3</v>
      </c>
      <c r="K97" s="139">
        <v>3</v>
      </c>
      <c r="L97" s="139">
        <v>3</v>
      </c>
      <c r="M97" s="139">
        <v>3</v>
      </c>
      <c r="N97" s="139">
        <v>4</v>
      </c>
      <c r="O97" s="139">
        <v>4</v>
      </c>
      <c r="P97" s="139">
        <v>4</v>
      </c>
      <c r="Q97" s="139">
        <v>4</v>
      </c>
      <c r="R97" s="139">
        <v>4</v>
      </c>
      <c r="S97" s="139">
        <v>4</v>
      </c>
      <c r="T97" s="139">
        <v>4</v>
      </c>
      <c r="V97" s="139">
        <v>4</v>
      </c>
      <c r="W97" s="139" t="s">
        <v>99</v>
      </c>
      <c r="X97" s="139" t="s">
        <v>99</v>
      </c>
      <c r="Y97" s="139" t="s">
        <v>52</v>
      </c>
      <c r="Z97" s="139" t="s">
        <v>52</v>
      </c>
      <c r="AA97" s="139" t="s">
        <v>99</v>
      </c>
      <c r="AB97" s="139"/>
      <c r="AC97" s="139"/>
    </row>
    <row r="98" spans="1:29" x14ac:dyDescent="0.2">
      <c r="A98" s="141">
        <v>44488.767752800923</v>
      </c>
      <c r="B98" s="139" t="s">
        <v>24</v>
      </c>
      <c r="C98" s="139" t="s">
        <v>96</v>
      </c>
      <c r="D98" s="139" t="s">
        <v>62</v>
      </c>
      <c r="E98" s="139" t="s">
        <v>119</v>
      </c>
      <c r="F98" s="139">
        <v>2</v>
      </c>
      <c r="G98" s="139">
        <v>2</v>
      </c>
      <c r="H98" s="139">
        <v>3</v>
      </c>
      <c r="I98" s="139">
        <v>3</v>
      </c>
      <c r="J98" s="139">
        <v>2</v>
      </c>
      <c r="K98" s="139">
        <v>3</v>
      </c>
      <c r="L98" s="139">
        <v>3</v>
      </c>
      <c r="M98" s="139">
        <v>2</v>
      </c>
      <c r="N98" s="139">
        <v>2</v>
      </c>
      <c r="O98" s="139">
        <v>3</v>
      </c>
      <c r="P98" s="139">
        <v>2</v>
      </c>
      <c r="Q98" s="139">
        <v>3</v>
      </c>
      <c r="R98" s="139">
        <v>3</v>
      </c>
      <c r="S98" s="139">
        <v>3</v>
      </c>
      <c r="T98" s="139">
        <v>2</v>
      </c>
      <c r="U98" s="139">
        <v>3</v>
      </c>
      <c r="V98" s="139">
        <v>2</v>
      </c>
      <c r="W98" s="139" t="s">
        <v>163</v>
      </c>
      <c r="Y98" s="139" t="s">
        <v>52</v>
      </c>
      <c r="Z98" s="139" t="s">
        <v>52</v>
      </c>
    </row>
    <row r="99" spans="1:29" x14ac:dyDescent="0.2">
      <c r="A99" s="141">
        <v>44488.800075081017</v>
      </c>
      <c r="B99" s="139" t="s">
        <v>24</v>
      </c>
      <c r="C99" s="139" t="s">
        <v>91</v>
      </c>
      <c r="D99" s="139" t="s">
        <v>62</v>
      </c>
      <c r="E99" s="139" t="s">
        <v>110</v>
      </c>
      <c r="F99" s="139">
        <v>4</v>
      </c>
      <c r="G99" s="139">
        <v>4</v>
      </c>
      <c r="H99" s="139">
        <v>4</v>
      </c>
      <c r="I99" s="139">
        <v>4</v>
      </c>
      <c r="J99" s="139">
        <v>4</v>
      </c>
      <c r="K99" s="139">
        <v>4</v>
      </c>
      <c r="L99" s="139">
        <v>4</v>
      </c>
      <c r="M99" s="139">
        <v>4</v>
      </c>
      <c r="N99" s="139">
        <v>4</v>
      </c>
      <c r="O99" s="139">
        <v>4</v>
      </c>
      <c r="P99" s="139">
        <v>4</v>
      </c>
      <c r="Q99" s="139">
        <v>4</v>
      </c>
      <c r="R99" s="139">
        <v>4</v>
      </c>
      <c r="S99" s="139">
        <v>4</v>
      </c>
      <c r="T99" s="139">
        <v>4</v>
      </c>
      <c r="U99" s="139">
        <v>4</v>
      </c>
      <c r="V99" s="139">
        <v>4</v>
      </c>
      <c r="Y99" s="139" t="s">
        <v>52</v>
      </c>
      <c r="Z99" s="139" t="s">
        <v>52</v>
      </c>
    </row>
    <row r="100" spans="1:29" x14ac:dyDescent="0.2">
      <c r="A100" s="141">
        <v>44488.86535886574</v>
      </c>
      <c r="B100" s="139" t="s">
        <v>24</v>
      </c>
      <c r="C100" s="139" t="s">
        <v>96</v>
      </c>
      <c r="D100" s="139" t="s">
        <v>62</v>
      </c>
      <c r="E100" s="139" t="s">
        <v>92</v>
      </c>
      <c r="F100" s="139">
        <v>4</v>
      </c>
      <c r="G100" s="139">
        <v>4</v>
      </c>
      <c r="H100" s="139">
        <v>4</v>
      </c>
      <c r="I100" s="139">
        <v>4</v>
      </c>
      <c r="J100" s="139">
        <v>4</v>
      </c>
      <c r="K100" s="139">
        <v>4</v>
      </c>
      <c r="L100" s="139">
        <v>4</v>
      </c>
      <c r="M100" s="139">
        <v>4</v>
      </c>
      <c r="N100" s="139">
        <v>4</v>
      </c>
      <c r="O100" s="139">
        <v>4</v>
      </c>
      <c r="P100" s="139">
        <v>5</v>
      </c>
      <c r="Q100" s="139">
        <v>4</v>
      </c>
      <c r="R100" s="139">
        <v>4</v>
      </c>
      <c r="S100" s="139">
        <v>4</v>
      </c>
      <c r="T100" s="139">
        <v>4</v>
      </c>
      <c r="U100" s="139">
        <v>4</v>
      </c>
      <c r="V100" s="139">
        <v>4</v>
      </c>
      <c r="Y100" s="139" t="s">
        <v>52</v>
      </c>
      <c r="Z100" s="139" t="s">
        <v>52</v>
      </c>
    </row>
    <row r="101" spans="1:29" x14ac:dyDescent="0.2">
      <c r="A101" s="141">
        <v>44488.867018217592</v>
      </c>
      <c r="B101" s="139" t="s">
        <v>23</v>
      </c>
      <c r="C101" s="139" t="s">
        <v>96</v>
      </c>
      <c r="D101" s="139" t="s">
        <v>62</v>
      </c>
      <c r="E101" s="139" t="s">
        <v>121</v>
      </c>
      <c r="F101" s="139">
        <v>5</v>
      </c>
      <c r="G101" s="139">
        <v>4</v>
      </c>
      <c r="H101" s="139">
        <v>4</v>
      </c>
      <c r="I101" s="139">
        <v>4</v>
      </c>
      <c r="J101" s="139">
        <v>4</v>
      </c>
      <c r="K101" s="139">
        <v>4</v>
      </c>
      <c r="L101" s="139">
        <v>5</v>
      </c>
      <c r="M101" s="139">
        <v>5</v>
      </c>
      <c r="N101" s="139">
        <v>5</v>
      </c>
      <c r="O101" s="139">
        <v>5</v>
      </c>
      <c r="P101" s="139">
        <v>4</v>
      </c>
      <c r="Q101" s="139">
        <v>4</v>
      </c>
      <c r="R101" s="139">
        <v>4</v>
      </c>
      <c r="S101" s="139">
        <v>4</v>
      </c>
      <c r="T101" s="139">
        <v>4</v>
      </c>
      <c r="U101" s="139">
        <v>4</v>
      </c>
      <c r="V101" s="139">
        <v>4</v>
      </c>
      <c r="Y101" s="139" t="s">
        <v>52</v>
      </c>
      <c r="Z101" s="139" t="s">
        <v>52</v>
      </c>
    </row>
    <row r="102" spans="1:29" x14ac:dyDescent="0.2">
      <c r="A102" s="141">
        <v>44488.869486215277</v>
      </c>
      <c r="B102" s="139" t="s">
        <v>24</v>
      </c>
      <c r="C102" s="139" t="s">
        <v>96</v>
      </c>
      <c r="D102" s="139" t="s">
        <v>60</v>
      </c>
      <c r="E102" s="139" t="s">
        <v>164</v>
      </c>
      <c r="F102" s="139">
        <v>4</v>
      </c>
      <c r="G102" s="139">
        <v>4</v>
      </c>
      <c r="H102" s="139">
        <v>4</v>
      </c>
      <c r="I102" s="139">
        <v>3</v>
      </c>
      <c r="J102" s="139">
        <v>4</v>
      </c>
      <c r="K102" s="139">
        <v>4</v>
      </c>
      <c r="L102" s="139">
        <v>4</v>
      </c>
      <c r="M102" s="139">
        <v>4</v>
      </c>
      <c r="N102" s="139">
        <v>4</v>
      </c>
      <c r="O102" s="139">
        <v>4</v>
      </c>
      <c r="P102" s="139">
        <v>4</v>
      </c>
      <c r="Q102" s="139">
        <v>3</v>
      </c>
      <c r="R102" s="139">
        <v>3</v>
      </c>
      <c r="S102" s="139">
        <v>3</v>
      </c>
      <c r="T102" s="139">
        <v>3</v>
      </c>
      <c r="U102" s="139">
        <v>3</v>
      </c>
      <c r="V102" s="139">
        <v>4</v>
      </c>
      <c r="Y102" s="139" t="s">
        <v>52</v>
      </c>
      <c r="Z102" s="139" t="s">
        <v>52</v>
      </c>
    </row>
    <row r="103" spans="1:29" x14ac:dyDescent="0.2">
      <c r="A103" s="141">
        <v>44488.869941840283</v>
      </c>
      <c r="B103" s="139" t="s">
        <v>24</v>
      </c>
      <c r="C103" s="139" t="s">
        <v>91</v>
      </c>
      <c r="D103" s="139" t="s">
        <v>60</v>
      </c>
      <c r="E103" s="139" t="s">
        <v>92</v>
      </c>
      <c r="F103" s="139">
        <v>4</v>
      </c>
      <c r="G103" s="139">
        <v>4</v>
      </c>
      <c r="H103" s="139">
        <v>4</v>
      </c>
      <c r="I103" s="139">
        <v>3</v>
      </c>
      <c r="J103" s="139">
        <v>3</v>
      </c>
      <c r="K103" s="139">
        <v>4</v>
      </c>
      <c r="L103" s="139">
        <v>4</v>
      </c>
      <c r="M103" s="139">
        <v>3</v>
      </c>
      <c r="N103" s="139">
        <v>4</v>
      </c>
      <c r="O103" s="139">
        <v>4</v>
      </c>
      <c r="P103" s="139">
        <v>4</v>
      </c>
      <c r="Q103" s="139">
        <v>3</v>
      </c>
      <c r="R103" s="139">
        <v>4</v>
      </c>
      <c r="S103" s="139">
        <v>4</v>
      </c>
      <c r="T103" s="139">
        <v>4</v>
      </c>
      <c r="U103" s="139">
        <v>3</v>
      </c>
      <c r="V103" s="139">
        <v>4</v>
      </c>
      <c r="W103" s="139" t="s">
        <v>99</v>
      </c>
      <c r="X103" s="139" t="s">
        <v>99</v>
      </c>
      <c r="Y103" s="139" t="s">
        <v>52</v>
      </c>
      <c r="Z103" s="139" t="s">
        <v>52</v>
      </c>
      <c r="AA103" s="139" t="s">
        <v>99</v>
      </c>
      <c r="AB103" s="139"/>
      <c r="AC103" s="139"/>
    </row>
    <row r="104" spans="1:29" x14ac:dyDescent="0.2">
      <c r="A104" s="141">
        <v>44488.897238495367</v>
      </c>
      <c r="B104" s="139" t="s">
        <v>23</v>
      </c>
      <c r="C104" s="139" t="s">
        <v>96</v>
      </c>
      <c r="D104" s="139" t="s">
        <v>59</v>
      </c>
      <c r="E104" s="139" t="s">
        <v>162</v>
      </c>
      <c r="F104" s="139">
        <v>4</v>
      </c>
      <c r="G104" s="139">
        <v>4</v>
      </c>
      <c r="H104" s="139">
        <v>4</v>
      </c>
      <c r="I104" s="139">
        <v>4</v>
      </c>
      <c r="J104" s="139">
        <v>4</v>
      </c>
      <c r="K104" s="139">
        <v>4</v>
      </c>
      <c r="L104" s="139">
        <v>4</v>
      </c>
      <c r="M104" s="139">
        <v>4</v>
      </c>
      <c r="N104" s="139">
        <v>5</v>
      </c>
      <c r="O104" s="139">
        <v>5</v>
      </c>
      <c r="P104" s="139">
        <v>5</v>
      </c>
      <c r="Q104" s="139">
        <v>5</v>
      </c>
      <c r="R104" s="139">
        <v>5</v>
      </c>
      <c r="S104" s="139">
        <v>5</v>
      </c>
      <c r="T104" s="139">
        <v>5</v>
      </c>
      <c r="U104" s="139">
        <v>5</v>
      </c>
      <c r="V104" s="139">
        <v>5</v>
      </c>
      <c r="Y104" s="139" t="s">
        <v>52</v>
      </c>
      <c r="Z104" s="139" t="s">
        <v>52</v>
      </c>
    </row>
    <row r="105" spans="1:29" x14ac:dyDescent="0.2">
      <c r="A105" s="141">
        <v>44488.901158576387</v>
      </c>
      <c r="B105" s="139" t="s">
        <v>24</v>
      </c>
      <c r="C105" s="139" t="s">
        <v>91</v>
      </c>
      <c r="D105" s="139" t="s">
        <v>62</v>
      </c>
      <c r="E105" s="139" t="s">
        <v>112</v>
      </c>
      <c r="F105" s="139">
        <v>4</v>
      </c>
      <c r="G105" s="139">
        <v>4</v>
      </c>
      <c r="H105" s="139">
        <v>4</v>
      </c>
      <c r="I105" s="139">
        <v>4</v>
      </c>
      <c r="J105" s="139">
        <v>3</v>
      </c>
      <c r="K105" s="139">
        <v>4</v>
      </c>
      <c r="L105" s="139">
        <v>3</v>
      </c>
      <c r="M105" s="139">
        <v>4</v>
      </c>
      <c r="N105" s="139">
        <v>4</v>
      </c>
      <c r="O105" s="139">
        <v>4</v>
      </c>
      <c r="P105" s="139">
        <v>4</v>
      </c>
      <c r="Q105" s="139">
        <v>3</v>
      </c>
      <c r="R105" s="139">
        <v>5</v>
      </c>
      <c r="S105" s="139">
        <v>4</v>
      </c>
      <c r="T105" s="139">
        <v>4</v>
      </c>
      <c r="U105" s="139">
        <v>4</v>
      </c>
      <c r="V105" s="139">
        <v>4</v>
      </c>
      <c r="W105" s="139" t="s">
        <v>108</v>
      </c>
      <c r="X105" s="139" t="s">
        <v>108</v>
      </c>
      <c r="Y105" s="139" t="s">
        <v>52</v>
      </c>
      <c r="Z105" s="139" t="s">
        <v>52</v>
      </c>
    </row>
    <row r="106" spans="1:29" x14ac:dyDescent="0.2">
      <c r="A106" s="141">
        <v>44488.93961184028</v>
      </c>
      <c r="B106" s="139" t="s">
        <v>24</v>
      </c>
      <c r="C106" s="139" t="s">
        <v>91</v>
      </c>
      <c r="D106" s="139" t="s">
        <v>59</v>
      </c>
      <c r="E106" s="139" t="s">
        <v>112</v>
      </c>
      <c r="F106" s="139">
        <v>5</v>
      </c>
      <c r="G106" s="139">
        <v>5</v>
      </c>
      <c r="H106" s="139">
        <v>5</v>
      </c>
      <c r="I106" s="139">
        <v>5</v>
      </c>
      <c r="J106" s="139">
        <v>5</v>
      </c>
      <c r="K106" s="139">
        <v>5</v>
      </c>
      <c r="L106" s="139">
        <v>5</v>
      </c>
      <c r="M106" s="139">
        <v>5</v>
      </c>
      <c r="N106" s="139">
        <v>5</v>
      </c>
      <c r="O106" s="139">
        <v>5</v>
      </c>
      <c r="P106" s="139">
        <v>5</v>
      </c>
      <c r="Q106" s="139">
        <v>5</v>
      </c>
      <c r="R106" s="139">
        <v>5</v>
      </c>
      <c r="S106" s="139">
        <v>4</v>
      </c>
      <c r="T106" s="139">
        <v>4</v>
      </c>
      <c r="U106" s="139">
        <v>4</v>
      </c>
      <c r="V106" s="139">
        <v>5</v>
      </c>
      <c r="Y106" s="139" t="s">
        <v>52</v>
      </c>
      <c r="Z106" s="139" t="s">
        <v>52</v>
      </c>
    </row>
    <row r="107" spans="1:29" x14ac:dyDescent="0.2">
      <c r="A107" s="141">
        <v>44489.088618854163</v>
      </c>
      <c r="B107" s="139" t="s">
        <v>23</v>
      </c>
      <c r="C107" s="139" t="s">
        <v>96</v>
      </c>
      <c r="D107" s="139" t="s">
        <v>59</v>
      </c>
      <c r="E107" s="139" t="s">
        <v>93</v>
      </c>
      <c r="F107" s="139">
        <v>5</v>
      </c>
      <c r="G107" s="139">
        <v>5</v>
      </c>
      <c r="H107" s="139">
        <v>5</v>
      </c>
      <c r="I107" s="139">
        <v>5</v>
      </c>
      <c r="J107" s="139">
        <v>5</v>
      </c>
      <c r="K107" s="139">
        <v>5</v>
      </c>
      <c r="L107" s="139">
        <v>5</v>
      </c>
      <c r="M107" s="139">
        <v>5</v>
      </c>
      <c r="N107" s="139">
        <v>5</v>
      </c>
      <c r="O107" s="139">
        <v>5</v>
      </c>
      <c r="P107" s="139">
        <v>5</v>
      </c>
      <c r="Q107" s="139">
        <v>5</v>
      </c>
      <c r="R107" s="139">
        <v>5</v>
      </c>
      <c r="S107" s="139">
        <v>5</v>
      </c>
      <c r="T107" s="139">
        <v>5</v>
      </c>
      <c r="U107" s="139">
        <v>5</v>
      </c>
      <c r="V107" s="139">
        <v>5</v>
      </c>
      <c r="Y107" s="139" t="s">
        <v>52</v>
      </c>
      <c r="Z107" s="139" t="s">
        <v>52</v>
      </c>
    </row>
    <row r="108" spans="1:29" x14ac:dyDescent="0.2">
      <c r="A108" s="141">
        <v>44489.372255358801</v>
      </c>
      <c r="B108" s="139" t="s">
        <v>24</v>
      </c>
      <c r="C108" s="139" t="s">
        <v>94</v>
      </c>
      <c r="D108" s="139" t="s">
        <v>60</v>
      </c>
      <c r="E108" s="139" t="s">
        <v>100</v>
      </c>
      <c r="F108" s="139">
        <v>5</v>
      </c>
      <c r="G108" s="139">
        <v>5</v>
      </c>
      <c r="H108" s="139">
        <v>5</v>
      </c>
      <c r="I108" s="139">
        <v>5</v>
      </c>
      <c r="J108" s="139">
        <v>5</v>
      </c>
      <c r="K108" s="139">
        <v>5</v>
      </c>
      <c r="L108" s="139">
        <v>5</v>
      </c>
      <c r="M108" s="139">
        <v>5</v>
      </c>
      <c r="N108" s="139">
        <v>4</v>
      </c>
      <c r="O108" s="139">
        <v>4</v>
      </c>
      <c r="P108" s="139">
        <v>4</v>
      </c>
      <c r="Q108" s="139">
        <v>4</v>
      </c>
      <c r="R108" s="139">
        <v>4</v>
      </c>
      <c r="S108" s="139">
        <v>5</v>
      </c>
      <c r="T108" s="139">
        <v>5</v>
      </c>
      <c r="U108" s="139">
        <v>5</v>
      </c>
      <c r="V108" s="139">
        <v>5</v>
      </c>
      <c r="Y108" s="139" t="s">
        <v>52</v>
      </c>
      <c r="Z108" s="139" t="s">
        <v>52</v>
      </c>
    </row>
    <row r="109" spans="1:29" x14ac:dyDescent="0.2">
      <c r="A109" s="141">
        <v>44489.39979653935</v>
      </c>
      <c r="B109" s="139" t="s">
        <v>24</v>
      </c>
      <c r="C109" s="139" t="s">
        <v>91</v>
      </c>
      <c r="D109" s="139" t="s">
        <v>62</v>
      </c>
      <c r="E109" s="139" t="s">
        <v>110</v>
      </c>
      <c r="F109" s="139">
        <v>5</v>
      </c>
      <c r="G109" s="139">
        <v>5</v>
      </c>
      <c r="H109" s="139">
        <v>5</v>
      </c>
      <c r="I109" s="139">
        <v>5</v>
      </c>
      <c r="J109" s="139">
        <v>5</v>
      </c>
      <c r="K109" s="139">
        <v>4</v>
      </c>
      <c r="L109" s="139">
        <v>4</v>
      </c>
      <c r="M109" s="139">
        <v>5</v>
      </c>
      <c r="N109" s="139">
        <v>4</v>
      </c>
      <c r="O109" s="139">
        <v>4</v>
      </c>
      <c r="P109" s="139">
        <v>4</v>
      </c>
      <c r="Q109" s="139">
        <v>4</v>
      </c>
      <c r="R109" s="139">
        <v>4</v>
      </c>
      <c r="S109" s="139">
        <v>4</v>
      </c>
      <c r="T109" s="139">
        <v>4</v>
      </c>
      <c r="U109" s="139">
        <v>4</v>
      </c>
      <c r="V109" s="139">
        <v>3</v>
      </c>
      <c r="Y109" s="139" t="s">
        <v>53</v>
      </c>
      <c r="Z109" s="139" t="s">
        <v>53</v>
      </c>
    </row>
    <row r="110" spans="1:29" x14ac:dyDescent="0.2">
      <c r="A110" s="141">
        <v>44489.400845810189</v>
      </c>
      <c r="B110" s="139" t="s">
        <v>24</v>
      </c>
      <c r="C110" s="139" t="s">
        <v>96</v>
      </c>
      <c r="D110" s="139" t="s">
        <v>62</v>
      </c>
      <c r="E110" s="139" t="s">
        <v>165</v>
      </c>
      <c r="F110" s="139">
        <v>5</v>
      </c>
      <c r="G110" s="139">
        <v>5</v>
      </c>
      <c r="H110" s="139">
        <v>5</v>
      </c>
      <c r="I110" s="139">
        <v>5</v>
      </c>
      <c r="J110" s="139">
        <v>4</v>
      </c>
      <c r="K110" s="139">
        <v>4</v>
      </c>
      <c r="L110" s="139">
        <v>5</v>
      </c>
      <c r="M110" s="139">
        <v>5</v>
      </c>
      <c r="N110" s="139">
        <v>5</v>
      </c>
      <c r="O110" s="139">
        <v>5</v>
      </c>
      <c r="P110" s="139">
        <v>5</v>
      </c>
      <c r="Q110" s="139">
        <v>5</v>
      </c>
      <c r="R110" s="139">
        <v>5</v>
      </c>
      <c r="S110" s="139">
        <v>5</v>
      </c>
      <c r="T110" s="139">
        <v>5</v>
      </c>
      <c r="U110" s="139">
        <v>5</v>
      </c>
      <c r="V110" s="139">
        <v>5</v>
      </c>
      <c r="Y110" s="139" t="s">
        <v>52</v>
      </c>
      <c r="Z110" s="139" t="s">
        <v>52</v>
      </c>
    </row>
    <row r="111" spans="1:29" x14ac:dyDescent="0.2">
      <c r="A111" s="141">
        <v>44489.418438125002</v>
      </c>
      <c r="B111" s="139" t="s">
        <v>23</v>
      </c>
      <c r="C111" s="139" t="s">
        <v>91</v>
      </c>
      <c r="D111" s="139" t="s">
        <v>62</v>
      </c>
      <c r="E111" s="139" t="s">
        <v>155</v>
      </c>
      <c r="F111" s="139">
        <v>4</v>
      </c>
      <c r="G111" s="139">
        <v>5</v>
      </c>
      <c r="H111" s="139">
        <v>5</v>
      </c>
      <c r="I111" s="139">
        <v>4</v>
      </c>
      <c r="J111" s="139">
        <v>4</v>
      </c>
      <c r="K111" s="139">
        <v>4</v>
      </c>
      <c r="L111" s="139">
        <v>4</v>
      </c>
      <c r="M111" s="139">
        <v>4</v>
      </c>
      <c r="N111" s="139">
        <v>4</v>
      </c>
      <c r="O111" s="139">
        <v>4</v>
      </c>
      <c r="P111" s="139">
        <v>5</v>
      </c>
      <c r="Q111" s="139">
        <v>4</v>
      </c>
      <c r="R111" s="139">
        <v>4</v>
      </c>
      <c r="S111" s="139">
        <v>4</v>
      </c>
      <c r="T111" s="139">
        <v>4</v>
      </c>
      <c r="U111" s="139">
        <v>4</v>
      </c>
      <c r="V111" s="139">
        <v>4</v>
      </c>
      <c r="Y111" s="139" t="s">
        <v>52</v>
      </c>
      <c r="Z111" s="139" t="s">
        <v>52</v>
      </c>
      <c r="AA111" s="139" t="s">
        <v>99</v>
      </c>
      <c r="AB111" s="139"/>
      <c r="AC111" s="139"/>
    </row>
    <row r="112" spans="1:29" x14ac:dyDescent="0.2">
      <c r="A112" s="141">
        <v>44489.420994895831</v>
      </c>
      <c r="B112" s="139" t="s">
        <v>24</v>
      </c>
      <c r="C112" s="139" t="s">
        <v>96</v>
      </c>
      <c r="D112" s="139" t="s">
        <v>166</v>
      </c>
      <c r="E112" s="139" t="s">
        <v>167</v>
      </c>
      <c r="F112" s="139">
        <v>5</v>
      </c>
      <c r="G112" s="139">
        <v>5</v>
      </c>
      <c r="H112" s="139">
        <v>5</v>
      </c>
      <c r="I112" s="139">
        <v>5</v>
      </c>
      <c r="J112" s="139">
        <v>4</v>
      </c>
      <c r="K112" s="139">
        <v>5</v>
      </c>
      <c r="L112" s="139">
        <v>5</v>
      </c>
      <c r="M112" s="139">
        <v>5</v>
      </c>
      <c r="N112" s="139">
        <v>3</v>
      </c>
      <c r="O112" s="139">
        <v>3</v>
      </c>
      <c r="P112" s="139">
        <v>3</v>
      </c>
      <c r="Q112" s="139">
        <v>3</v>
      </c>
      <c r="R112" s="139">
        <v>3</v>
      </c>
      <c r="S112" s="139">
        <v>4</v>
      </c>
      <c r="T112" s="139">
        <v>4</v>
      </c>
      <c r="U112" s="139">
        <v>4</v>
      </c>
      <c r="V112" s="139">
        <v>4</v>
      </c>
      <c r="Z112" s="139" t="s">
        <v>52</v>
      </c>
    </row>
    <row r="113" spans="1:29" x14ac:dyDescent="0.2">
      <c r="A113" s="141">
        <v>44489.443996342598</v>
      </c>
      <c r="B113" s="139" t="s">
        <v>23</v>
      </c>
      <c r="C113" s="139" t="s">
        <v>124</v>
      </c>
      <c r="D113" s="139" t="s">
        <v>62</v>
      </c>
      <c r="E113" s="139" t="s">
        <v>168</v>
      </c>
      <c r="F113" s="139">
        <v>4</v>
      </c>
      <c r="G113" s="139">
        <v>4</v>
      </c>
      <c r="H113" s="139">
        <v>4</v>
      </c>
      <c r="I113" s="139">
        <v>4</v>
      </c>
      <c r="J113" s="139">
        <v>4</v>
      </c>
      <c r="K113" s="139">
        <v>4</v>
      </c>
      <c r="L113" s="139">
        <v>4</v>
      </c>
      <c r="M113" s="139">
        <v>4</v>
      </c>
      <c r="N113" s="139">
        <v>5</v>
      </c>
      <c r="O113" s="139">
        <v>5</v>
      </c>
      <c r="P113" s="139">
        <v>5</v>
      </c>
      <c r="Q113" s="139">
        <v>5</v>
      </c>
      <c r="R113" s="139">
        <v>5</v>
      </c>
      <c r="S113" s="139">
        <v>5</v>
      </c>
      <c r="T113" s="139">
        <v>5</v>
      </c>
      <c r="U113" s="139">
        <v>5</v>
      </c>
      <c r="V113" s="139">
        <v>5</v>
      </c>
      <c r="Y113" s="139" t="s">
        <v>52</v>
      </c>
      <c r="Z113" s="139" t="s">
        <v>52</v>
      </c>
      <c r="AA113" s="139" t="s">
        <v>169</v>
      </c>
      <c r="AB113" s="139"/>
      <c r="AC113" s="139"/>
    </row>
    <row r="114" spans="1:29" x14ac:dyDescent="0.2">
      <c r="A114" s="141">
        <v>44489.531185601852</v>
      </c>
      <c r="B114" s="139" t="s">
        <v>23</v>
      </c>
      <c r="C114" s="139" t="s">
        <v>124</v>
      </c>
      <c r="D114" s="139" t="s">
        <v>60</v>
      </c>
      <c r="E114" s="139" t="s">
        <v>170</v>
      </c>
      <c r="F114" s="139">
        <v>4</v>
      </c>
      <c r="G114" s="139">
        <v>4</v>
      </c>
      <c r="H114" s="139">
        <v>4</v>
      </c>
      <c r="I114" s="139">
        <v>4</v>
      </c>
      <c r="J114" s="139">
        <v>3</v>
      </c>
      <c r="K114" s="139">
        <v>4</v>
      </c>
      <c r="L114" s="139">
        <v>4</v>
      </c>
      <c r="M114" s="139">
        <v>4</v>
      </c>
      <c r="N114" s="139">
        <v>4</v>
      </c>
      <c r="O114" s="139">
        <v>3</v>
      </c>
      <c r="P114" s="139">
        <v>4</v>
      </c>
      <c r="Q114" s="139">
        <v>3</v>
      </c>
      <c r="R114" s="139">
        <v>4</v>
      </c>
      <c r="S114" s="139">
        <v>4</v>
      </c>
      <c r="T114" s="139">
        <v>4</v>
      </c>
      <c r="U114" s="139">
        <v>4</v>
      </c>
      <c r="V114" s="139">
        <v>4</v>
      </c>
      <c r="W114" s="139" t="s">
        <v>108</v>
      </c>
      <c r="X114" s="139" t="s">
        <v>108</v>
      </c>
      <c r="Y114" s="139" t="s">
        <v>52</v>
      </c>
      <c r="Z114" s="139" t="s">
        <v>52</v>
      </c>
      <c r="AA114" s="139" t="s">
        <v>108</v>
      </c>
      <c r="AB114" s="139"/>
      <c r="AC114" s="139"/>
    </row>
    <row r="115" spans="1:29" x14ac:dyDescent="0.2">
      <c r="A115" s="141">
        <v>44489.601852824075</v>
      </c>
      <c r="B115" s="139" t="s">
        <v>24</v>
      </c>
      <c r="C115" s="139" t="s">
        <v>94</v>
      </c>
      <c r="D115" s="139" t="s">
        <v>60</v>
      </c>
      <c r="E115" s="139" t="s">
        <v>171</v>
      </c>
      <c r="F115" s="139">
        <v>5</v>
      </c>
      <c r="G115" s="139">
        <v>5</v>
      </c>
      <c r="H115" s="139">
        <v>5</v>
      </c>
      <c r="I115" s="139">
        <v>5</v>
      </c>
      <c r="J115" s="139">
        <v>3</v>
      </c>
      <c r="K115" s="139">
        <v>3</v>
      </c>
      <c r="L115" s="139">
        <v>3</v>
      </c>
      <c r="M115" s="139">
        <v>3</v>
      </c>
      <c r="N115" s="139">
        <v>4</v>
      </c>
      <c r="O115" s="139">
        <v>4</v>
      </c>
      <c r="P115" s="139">
        <v>4</v>
      </c>
      <c r="Q115" s="139">
        <v>4</v>
      </c>
      <c r="R115" s="139">
        <v>4</v>
      </c>
      <c r="S115" s="139">
        <v>4</v>
      </c>
      <c r="T115" s="139">
        <v>4</v>
      </c>
      <c r="U115" s="139">
        <v>4</v>
      </c>
      <c r="V115" s="139">
        <v>4</v>
      </c>
      <c r="Y115" s="139" t="s">
        <v>52</v>
      </c>
      <c r="Z115" s="139" t="s">
        <v>52</v>
      </c>
    </row>
    <row r="116" spans="1:29" x14ac:dyDescent="0.2">
      <c r="A116" s="141">
        <v>44489.618540347219</v>
      </c>
      <c r="B116" s="139" t="s">
        <v>24</v>
      </c>
      <c r="C116" s="139" t="s">
        <v>91</v>
      </c>
      <c r="D116" s="139" t="s">
        <v>60</v>
      </c>
      <c r="E116" s="139" t="s">
        <v>110</v>
      </c>
      <c r="F116" s="139">
        <v>4</v>
      </c>
      <c r="G116" s="139">
        <v>4</v>
      </c>
      <c r="H116" s="139">
        <v>3</v>
      </c>
      <c r="I116" s="139">
        <v>5</v>
      </c>
      <c r="J116" s="139">
        <v>5</v>
      </c>
      <c r="K116" s="139">
        <v>5</v>
      </c>
      <c r="L116" s="139">
        <v>4</v>
      </c>
      <c r="M116" s="139">
        <v>5</v>
      </c>
      <c r="N116" s="139">
        <v>5</v>
      </c>
      <c r="O116" s="139">
        <v>5</v>
      </c>
      <c r="P116" s="139">
        <v>5</v>
      </c>
      <c r="Q116" s="139">
        <v>3</v>
      </c>
      <c r="R116" s="139">
        <v>3</v>
      </c>
      <c r="S116" s="139">
        <v>3</v>
      </c>
      <c r="T116" s="139">
        <v>3</v>
      </c>
      <c r="U116" s="139">
        <v>3</v>
      </c>
      <c r="V116" s="139">
        <v>4</v>
      </c>
      <c r="W116" s="139" t="s">
        <v>99</v>
      </c>
      <c r="X116" s="139" t="s">
        <v>99</v>
      </c>
      <c r="Y116" s="139" t="s">
        <v>52</v>
      </c>
      <c r="Z116" s="139" t="s">
        <v>52</v>
      </c>
      <c r="AA116" s="139" t="s">
        <v>99</v>
      </c>
      <c r="AB116" s="139"/>
      <c r="AC116" s="139"/>
    </row>
    <row r="117" spans="1:29" x14ac:dyDescent="0.2">
      <c r="A117" s="141">
        <v>44489.622691631943</v>
      </c>
      <c r="B117" s="139" t="s">
        <v>24</v>
      </c>
      <c r="C117" s="139" t="s">
        <v>91</v>
      </c>
      <c r="D117" s="139" t="s">
        <v>62</v>
      </c>
      <c r="E117" s="139" t="s">
        <v>167</v>
      </c>
      <c r="F117" s="139">
        <v>3</v>
      </c>
      <c r="G117" s="139">
        <v>3</v>
      </c>
      <c r="H117" s="139">
        <v>1</v>
      </c>
      <c r="I117" s="139">
        <v>4</v>
      </c>
      <c r="J117" s="139">
        <v>3</v>
      </c>
      <c r="K117" s="139">
        <v>4</v>
      </c>
      <c r="L117" s="139">
        <v>1</v>
      </c>
      <c r="M117" s="139">
        <v>4</v>
      </c>
      <c r="N117" s="139">
        <v>4</v>
      </c>
      <c r="O117" s="139">
        <v>4</v>
      </c>
      <c r="P117" s="139">
        <v>4</v>
      </c>
      <c r="Q117" s="139">
        <v>4</v>
      </c>
      <c r="R117" s="139">
        <v>4</v>
      </c>
      <c r="S117" s="139">
        <v>3</v>
      </c>
      <c r="T117" s="139">
        <v>3</v>
      </c>
      <c r="U117" s="139">
        <v>4</v>
      </c>
      <c r="V117" s="139">
        <v>4</v>
      </c>
      <c r="W117" s="139" t="s">
        <v>99</v>
      </c>
      <c r="X117" s="139" t="s">
        <v>99</v>
      </c>
      <c r="Y117" s="139" t="s">
        <v>52</v>
      </c>
      <c r="Z117" s="139" t="s">
        <v>52</v>
      </c>
      <c r="AA117" s="139" t="s">
        <v>172</v>
      </c>
      <c r="AB117" s="139"/>
      <c r="AC117" s="139"/>
    </row>
    <row r="118" spans="1:29" x14ac:dyDescent="0.2">
      <c r="A118" s="141">
        <v>44489.63412722222</v>
      </c>
      <c r="B118" s="139" t="s">
        <v>24</v>
      </c>
      <c r="C118" s="139" t="s">
        <v>94</v>
      </c>
      <c r="D118" s="139" t="s">
        <v>60</v>
      </c>
      <c r="E118" s="139" t="s">
        <v>173</v>
      </c>
      <c r="F118" s="139">
        <v>5</v>
      </c>
      <c r="G118" s="139">
        <v>5</v>
      </c>
      <c r="H118" s="139">
        <v>5</v>
      </c>
      <c r="I118" s="139">
        <v>4</v>
      </c>
      <c r="J118" s="139">
        <v>4</v>
      </c>
      <c r="K118" s="139">
        <v>3</v>
      </c>
      <c r="L118" s="139">
        <v>4</v>
      </c>
      <c r="M118" s="139">
        <v>4</v>
      </c>
      <c r="N118" s="139">
        <v>4</v>
      </c>
      <c r="O118" s="139">
        <v>4</v>
      </c>
      <c r="P118" s="139">
        <v>3</v>
      </c>
      <c r="Q118" s="139">
        <v>4</v>
      </c>
      <c r="R118" s="139">
        <v>4</v>
      </c>
      <c r="S118" s="139">
        <v>4</v>
      </c>
      <c r="T118" s="139">
        <v>4</v>
      </c>
      <c r="U118" s="139">
        <v>4</v>
      </c>
      <c r="V118" s="139">
        <v>4</v>
      </c>
      <c r="Y118" s="139" t="s">
        <v>52</v>
      </c>
      <c r="Z118" s="139" t="s">
        <v>52</v>
      </c>
    </row>
    <row r="119" spans="1:29" x14ac:dyDescent="0.2">
      <c r="A119" s="141">
        <v>44489.634918750002</v>
      </c>
      <c r="B119" s="139" t="s">
        <v>24</v>
      </c>
      <c r="C119" s="139" t="s">
        <v>91</v>
      </c>
      <c r="D119" s="139" t="s">
        <v>62</v>
      </c>
      <c r="E119" s="139" t="s">
        <v>110</v>
      </c>
      <c r="F119" s="139">
        <v>3</v>
      </c>
      <c r="G119" s="139">
        <v>3</v>
      </c>
      <c r="H119" s="139">
        <v>4</v>
      </c>
      <c r="I119" s="139">
        <v>3</v>
      </c>
      <c r="J119" s="139">
        <v>3</v>
      </c>
      <c r="K119" s="139">
        <v>4</v>
      </c>
      <c r="L119" s="139">
        <v>4</v>
      </c>
      <c r="M119" s="139">
        <v>4</v>
      </c>
      <c r="N119" s="139">
        <v>4</v>
      </c>
      <c r="O119" s="139">
        <v>4</v>
      </c>
      <c r="P119" s="139">
        <v>4</v>
      </c>
      <c r="Q119" s="139">
        <v>4</v>
      </c>
      <c r="R119" s="139">
        <v>3</v>
      </c>
      <c r="S119" s="139">
        <v>4</v>
      </c>
      <c r="T119" s="139">
        <v>4</v>
      </c>
      <c r="U119" s="139">
        <v>3</v>
      </c>
      <c r="V119" s="139">
        <v>4</v>
      </c>
      <c r="W119" s="139" t="s">
        <v>99</v>
      </c>
      <c r="X119" s="139" t="s">
        <v>99</v>
      </c>
      <c r="Y119" s="139" t="s">
        <v>52</v>
      </c>
      <c r="Z119" s="139" t="s">
        <v>52</v>
      </c>
      <c r="AA119" s="139" t="s">
        <v>174</v>
      </c>
      <c r="AB119" s="139"/>
      <c r="AC119" s="139"/>
    </row>
    <row r="120" spans="1:29" x14ac:dyDescent="0.2">
      <c r="A120" s="141">
        <v>44489.656571701387</v>
      </c>
      <c r="B120" s="139" t="s">
        <v>23</v>
      </c>
      <c r="C120" s="139" t="s">
        <v>124</v>
      </c>
      <c r="D120" s="139" t="s">
        <v>59</v>
      </c>
      <c r="E120" s="139" t="s">
        <v>175</v>
      </c>
      <c r="F120" s="139">
        <v>5</v>
      </c>
      <c r="G120" s="139">
        <v>5</v>
      </c>
      <c r="H120" s="139">
        <v>5</v>
      </c>
      <c r="I120" s="139">
        <v>5</v>
      </c>
      <c r="J120" s="139">
        <v>5</v>
      </c>
      <c r="K120" s="139">
        <v>5</v>
      </c>
      <c r="L120" s="139">
        <v>5</v>
      </c>
      <c r="M120" s="139">
        <v>5</v>
      </c>
      <c r="N120" s="139">
        <v>5</v>
      </c>
      <c r="O120" s="139">
        <v>5</v>
      </c>
      <c r="P120" s="139">
        <v>5</v>
      </c>
      <c r="Q120" s="139">
        <v>5</v>
      </c>
      <c r="R120" s="139">
        <v>5</v>
      </c>
      <c r="S120" s="139">
        <v>5</v>
      </c>
      <c r="T120" s="139">
        <v>5</v>
      </c>
      <c r="U120" s="139">
        <v>5</v>
      </c>
      <c r="V120" s="139">
        <v>5</v>
      </c>
      <c r="W120" s="139" t="s">
        <v>108</v>
      </c>
      <c r="X120" s="139" t="s">
        <v>108</v>
      </c>
      <c r="Y120" s="139" t="s">
        <v>52</v>
      </c>
      <c r="Z120" s="139" t="s">
        <v>52</v>
      </c>
      <c r="AA120" s="139" t="s">
        <v>176</v>
      </c>
      <c r="AB120" s="139"/>
      <c r="AC120" s="139"/>
    </row>
    <row r="121" spans="1:29" x14ac:dyDescent="0.2">
      <c r="A121" s="141">
        <v>44489.661591967597</v>
      </c>
      <c r="B121" s="139" t="s">
        <v>23</v>
      </c>
      <c r="C121" s="139" t="s">
        <v>124</v>
      </c>
      <c r="D121" s="139" t="s">
        <v>62</v>
      </c>
      <c r="E121" s="139" t="s">
        <v>156</v>
      </c>
      <c r="F121" s="139">
        <v>4</v>
      </c>
      <c r="G121" s="139">
        <v>4</v>
      </c>
      <c r="H121" s="139">
        <v>5</v>
      </c>
      <c r="I121" s="139">
        <v>5</v>
      </c>
      <c r="J121" s="139">
        <v>4</v>
      </c>
      <c r="K121" s="139">
        <v>4</v>
      </c>
      <c r="L121" s="139">
        <v>4</v>
      </c>
      <c r="M121" s="139">
        <v>4</v>
      </c>
      <c r="N121" s="139">
        <v>4</v>
      </c>
      <c r="O121" s="139">
        <v>4</v>
      </c>
      <c r="P121" s="139">
        <v>4</v>
      </c>
      <c r="Q121" s="139">
        <v>4</v>
      </c>
      <c r="R121" s="139">
        <v>4</v>
      </c>
      <c r="S121" s="139">
        <v>4</v>
      </c>
      <c r="T121" s="139">
        <v>4</v>
      </c>
      <c r="U121" s="139">
        <v>4</v>
      </c>
      <c r="V121" s="139">
        <v>4</v>
      </c>
      <c r="Y121" s="139" t="s">
        <v>52</v>
      </c>
      <c r="Z121" s="139" t="s">
        <v>52</v>
      </c>
    </row>
    <row r="122" spans="1:29" x14ac:dyDescent="0.2">
      <c r="A122" s="141">
        <v>44489.688518020834</v>
      </c>
      <c r="B122" s="139" t="s">
        <v>24</v>
      </c>
      <c r="C122" s="139" t="s">
        <v>124</v>
      </c>
      <c r="D122" s="139" t="s">
        <v>62</v>
      </c>
      <c r="E122" s="139" t="s">
        <v>177</v>
      </c>
      <c r="F122" s="139">
        <v>3</v>
      </c>
      <c r="G122" s="139">
        <v>3</v>
      </c>
      <c r="H122" s="139">
        <v>4</v>
      </c>
      <c r="I122" s="139">
        <v>4</v>
      </c>
      <c r="J122" s="139">
        <v>3</v>
      </c>
      <c r="K122" s="139">
        <v>3</v>
      </c>
      <c r="L122" s="139">
        <v>3</v>
      </c>
      <c r="M122" s="139">
        <v>3</v>
      </c>
      <c r="N122" s="139">
        <v>2</v>
      </c>
      <c r="O122" s="139">
        <v>2</v>
      </c>
      <c r="P122" s="139">
        <v>3</v>
      </c>
      <c r="Q122" s="139">
        <v>3</v>
      </c>
      <c r="R122" s="139">
        <v>3</v>
      </c>
      <c r="S122" s="139">
        <v>3</v>
      </c>
      <c r="T122" s="139">
        <v>3</v>
      </c>
      <c r="U122" s="139">
        <v>3</v>
      </c>
      <c r="V122" s="139">
        <v>3</v>
      </c>
      <c r="W122" s="139" t="s">
        <v>178</v>
      </c>
      <c r="X122" s="139" t="s">
        <v>179</v>
      </c>
      <c r="Y122" s="139" t="s">
        <v>52</v>
      </c>
    </row>
    <row r="123" spans="1:29" x14ac:dyDescent="0.2">
      <c r="A123" s="141">
        <v>44489.728145925925</v>
      </c>
      <c r="B123" s="139" t="s">
        <v>23</v>
      </c>
      <c r="C123" s="139" t="s">
        <v>96</v>
      </c>
      <c r="D123" s="139" t="s">
        <v>62</v>
      </c>
      <c r="E123" s="139" t="s">
        <v>175</v>
      </c>
      <c r="F123" s="139">
        <v>4</v>
      </c>
      <c r="G123" s="139">
        <v>5</v>
      </c>
      <c r="H123" s="139">
        <v>5</v>
      </c>
      <c r="I123" s="139">
        <v>5</v>
      </c>
      <c r="J123" s="139">
        <v>5</v>
      </c>
      <c r="K123" s="139">
        <v>4</v>
      </c>
      <c r="L123" s="139">
        <v>4</v>
      </c>
      <c r="M123" s="139">
        <v>5</v>
      </c>
      <c r="N123" s="139">
        <v>5</v>
      </c>
      <c r="O123" s="139">
        <v>5</v>
      </c>
      <c r="P123" s="139">
        <v>5</v>
      </c>
      <c r="Q123" s="139">
        <v>5</v>
      </c>
      <c r="R123" s="139">
        <v>4</v>
      </c>
      <c r="S123" s="139">
        <v>4</v>
      </c>
      <c r="T123" s="139">
        <v>4</v>
      </c>
      <c r="U123" s="139">
        <v>4</v>
      </c>
      <c r="V123" s="139">
        <v>5</v>
      </c>
      <c r="W123" s="139" t="s">
        <v>99</v>
      </c>
      <c r="X123" s="139" t="s">
        <v>99</v>
      </c>
      <c r="Y123" s="139" t="s">
        <v>52</v>
      </c>
      <c r="Z123" s="139" t="s">
        <v>52</v>
      </c>
      <c r="AA123" s="139" t="s">
        <v>108</v>
      </c>
      <c r="AB123" s="139"/>
      <c r="AC123" s="139"/>
    </row>
    <row r="124" spans="1:29" x14ac:dyDescent="0.2">
      <c r="A124" s="141">
        <v>44489.733510486112</v>
      </c>
      <c r="B124" s="139" t="s">
        <v>24</v>
      </c>
      <c r="C124" s="139" t="s">
        <v>96</v>
      </c>
      <c r="D124" s="139" t="s">
        <v>62</v>
      </c>
      <c r="E124" s="139" t="s">
        <v>150</v>
      </c>
      <c r="F124" s="139">
        <v>4</v>
      </c>
      <c r="G124" s="139">
        <v>4</v>
      </c>
      <c r="H124" s="139">
        <v>4</v>
      </c>
      <c r="I124" s="139">
        <v>4</v>
      </c>
      <c r="J124" s="139">
        <v>4</v>
      </c>
      <c r="K124" s="139">
        <v>4</v>
      </c>
      <c r="L124" s="139">
        <v>4</v>
      </c>
      <c r="M124" s="139">
        <v>4</v>
      </c>
      <c r="N124" s="139">
        <v>4</v>
      </c>
      <c r="O124" s="139">
        <v>4</v>
      </c>
      <c r="P124" s="139">
        <v>4</v>
      </c>
      <c r="Q124" s="139">
        <v>4</v>
      </c>
      <c r="R124" s="139">
        <v>4</v>
      </c>
      <c r="S124" s="139">
        <v>4</v>
      </c>
      <c r="T124" s="139">
        <v>4</v>
      </c>
      <c r="U124" s="139">
        <v>4</v>
      </c>
      <c r="V124" s="139">
        <v>4</v>
      </c>
      <c r="Y124" s="139" t="s">
        <v>52</v>
      </c>
      <c r="Z124" s="139" t="s">
        <v>52</v>
      </c>
    </row>
    <row r="125" spans="1:29" x14ac:dyDescent="0.2">
      <c r="A125" s="141">
        <v>44489.735509745369</v>
      </c>
      <c r="B125" s="139" t="s">
        <v>23</v>
      </c>
      <c r="C125" s="139" t="s">
        <v>96</v>
      </c>
      <c r="D125" s="139" t="s">
        <v>59</v>
      </c>
      <c r="E125" s="139" t="s">
        <v>150</v>
      </c>
      <c r="F125" s="139">
        <v>1</v>
      </c>
      <c r="G125" s="139">
        <v>1</v>
      </c>
      <c r="H125" s="139">
        <v>1</v>
      </c>
      <c r="I125" s="139">
        <v>1</v>
      </c>
      <c r="J125" s="139">
        <v>4</v>
      </c>
      <c r="K125" s="139">
        <v>4</v>
      </c>
      <c r="L125" s="139">
        <v>4</v>
      </c>
      <c r="M125" s="139">
        <v>4</v>
      </c>
      <c r="N125" s="139">
        <v>4</v>
      </c>
      <c r="O125" s="139">
        <v>5</v>
      </c>
      <c r="P125" s="139">
        <v>5</v>
      </c>
      <c r="Q125" s="139">
        <v>5</v>
      </c>
      <c r="R125" s="139">
        <v>5</v>
      </c>
      <c r="S125" s="139">
        <v>5</v>
      </c>
      <c r="T125" s="139">
        <v>5</v>
      </c>
      <c r="U125" s="139">
        <v>5</v>
      </c>
      <c r="V125" s="139">
        <v>5</v>
      </c>
      <c r="Y125" s="139" t="s">
        <v>52</v>
      </c>
      <c r="Z125" s="139" t="s">
        <v>52</v>
      </c>
    </row>
    <row r="126" spans="1:29" x14ac:dyDescent="0.2">
      <c r="A126" s="141">
        <v>44489.756746354164</v>
      </c>
      <c r="B126" s="139" t="s">
        <v>23</v>
      </c>
      <c r="C126" s="139" t="s">
        <v>96</v>
      </c>
      <c r="D126" s="139" t="s">
        <v>62</v>
      </c>
      <c r="E126" s="139" t="s">
        <v>173</v>
      </c>
      <c r="F126" s="139">
        <v>1</v>
      </c>
      <c r="G126" s="139">
        <v>1</v>
      </c>
      <c r="H126" s="139">
        <v>3</v>
      </c>
      <c r="I126" s="139">
        <v>3</v>
      </c>
      <c r="J126" s="139">
        <v>3</v>
      </c>
      <c r="K126" s="139">
        <v>2</v>
      </c>
      <c r="L126" s="139">
        <v>2</v>
      </c>
      <c r="M126" s="139">
        <v>2</v>
      </c>
      <c r="N126" s="139">
        <v>2</v>
      </c>
      <c r="O126" s="139">
        <v>2</v>
      </c>
      <c r="P126" s="139">
        <v>2</v>
      </c>
      <c r="Q126" s="139">
        <v>2</v>
      </c>
      <c r="R126" s="139">
        <v>2</v>
      </c>
      <c r="S126" s="139">
        <v>2</v>
      </c>
      <c r="T126" s="139">
        <v>2</v>
      </c>
      <c r="U126" s="139">
        <v>2</v>
      </c>
      <c r="V126" s="139">
        <v>2</v>
      </c>
      <c r="Y126" s="139" t="s">
        <v>52</v>
      </c>
      <c r="Z126" s="139" t="s">
        <v>52</v>
      </c>
    </row>
    <row r="127" spans="1:29" x14ac:dyDescent="0.2">
      <c r="A127" s="141">
        <v>44489.759026944448</v>
      </c>
      <c r="B127" s="139" t="s">
        <v>24</v>
      </c>
      <c r="C127" s="139" t="s">
        <v>96</v>
      </c>
      <c r="D127" s="139" t="s">
        <v>62</v>
      </c>
      <c r="E127" s="139" t="s">
        <v>116</v>
      </c>
      <c r="F127" s="139">
        <v>4</v>
      </c>
      <c r="G127" s="139">
        <v>4</v>
      </c>
      <c r="H127" s="139">
        <v>4</v>
      </c>
      <c r="I127" s="139">
        <v>4</v>
      </c>
      <c r="J127" s="139">
        <v>4</v>
      </c>
      <c r="K127" s="139">
        <v>4</v>
      </c>
      <c r="L127" s="139">
        <v>4</v>
      </c>
      <c r="M127" s="139">
        <v>4</v>
      </c>
      <c r="N127" s="139">
        <v>4</v>
      </c>
      <c r="O127" s="139">
        <v>4</v>
      </c>
      <c r="P127" s="139">
        <v>4</v>
      </c>
      <c r="Q127" s="139">
        <v>4</v>
      </c>
      <c r="R127" s="139">
        <v>4</v>
      </c>
      <c r="S127" s="139">
        <v>4</v>
      </c>
      <c r="T127" s="139">
        <v>4</v>
      </c>
      <c r="U127" s="139">
        <v>4</v>
      </c>
      <c r="V127" s="139">
        <v>4</v>
      </c>
      <c r="Y127" s="139" t="s">
        <v>52</v>
      </c>
      <c r="Z127" s="139" t="s">
        <v>52</v>
      </c>
    </row>
    <row r="128" spans="1:29" x14ac:dyDescent="0.2">
      <c r="A128" s="141">
        <v>44489.813506655089</v>
      </c>
      <c r="B128" s="139" t="s">
        <v>23</v>
      </c>
      <c r="C128" s="139" t="s">
        <v>180</v>
      </c>
      <c r="D128" s="139" t="s">
        <v>59</v>
      </c>
      <c r="E128" s="139" t="s">
        <v>181</v>
      </c>
      <c r="F128" s="139">
        <v>3</v>
      </c>
      <c r="G128" s="139">
        <v>3</v>
      </c>
      <c r="H128" s="139">
        <v>3</v>
      </c>
      <c r="I128" s="139">
        <v>2</v>
      </c>
      <c r="J128" s="139">
        <v>2</v>
      </c>
      <c r="K128" s="139">
        <v>2</v>
      </c>
      <c r="L128" s="139">
        <v>2</v>
      </c>
      <c r="M128" s="139">
        <v>3</v>
      </c>
      <c r="N128" s="139">
        <v>3</v>
      </c>
      <c r="O128" s="139">
        <v>2</v>
      </c>
      <c r="P128" s="139">
        <v>2</v>
      </c>
      <c r="Q128" s="139">
        <v>4</v>
      </c>
      <c r="R128" s="139">
        <v>3</v>
      </c>
      <c r="S128" s="139">
        <v>3</v>
      </c>
      <c r="T128" s="139">
        <v>3</v>
      </c>
      <c r="U128" s="139">
        <v>3</v>
      </c>
      <c r="V128" s="139">
        <v>2</v>
      </c>
      <c r="W128" s="139" t="s">
        <v>182</v>
      </c>
      <c r="Y128" s="139" t="s">
        <v>52</v>
      </c>
      <c r="Z128" s="139" t="s">
        <v>52</v>
      </c>
      <c r="AA128" s="139" t="s">
        <v>183</v>
      </c>
      <c r="AB128" s="139"/>
      <c r="AC128" s="139"/>
    </row>
    <row r="129" spans="1:29" x14ac:dyDescent="0.2">
      <c r="A129" s="141">
        <v>44489.884431689818</v>
      </c>
      <c r="B129" s="139" t="s">
        <v>23</v>
      </c>
      <c r="C129" s="139" t="s">
        <v>96</v>
      </c>
      <c r="D129" s="139" t="s">
        <v>62</v>
      </c>
      <c r="E129" s="139" t="s">
        <v>107</v>
      </c>
      <c r="F129" s="139">
        <v>3</v>
      </c>
      <c r="G129" s="139">
        <v>3</v>
      </c>
      <c r="H129" s="139">
        <v>3</v>
      </c>
      <c r="I129" s="139">
        <v>3</v>
      </c>
      <c r="J129" s="139">
        <v>3</v>
      </c>
      <c r="K129" s="139">
        <v>3</v>
      </c>
      <c r="L129" s="139">
        <v>3</v>
      </c>
      <c r="M129" s="139">
        <v>3</v>
      </c>
      <c r="N129" s="139">
        <v>3</v>
      </c>
      <c r="O129" s="139">
        <v>3</v>
      </c>
      <c r="P129" s="139">
        <v>3</v>
      </c>
      <c r="Q129" s="139">
        <v>3</v>
      </c>
      <c r="R129" s="139">
        <v>3</v>
      </c>
      <c r="S129" s="139">
        <v>3</v>
      </c>
      <c r="T129" s="139">
        <v>3</v>
      </c>
      <c r="U129" s="139">
        <v>3</v>
      </c>
      <c r="V129" s="139">
        <v>3</v>
      </c>
      <c r="Y129" s="139" t="s">
        <v>52</v>
      </c>
      <c r="Z129" s="139" t="s">
        <v>52</v>
      </c>
    </row>
    <row r="130" spans="1:29" x14ac:dyDescent="0.2">
      <c r="A130" s="141">
        <v>44489.915418356482</v>
      </c>
      <c r="B130" s="139" t="s">
        <v>24</v>
      </c>
      <c r="C130" s="139" t="s">
        <v>91</v>
      </c>
      <c r="D130" s="139" t="s">
        <v>59</v>
      </c>
      <c r="E130" s="139" t="s">
        <v>184</v>
      </c>
      <c r="F130" s="139">
        <v>4</v>
      </c>
      <c r="G130" s="139">
        <v>4</v>
      </c>
      <c r="H130" s="139">
        <v>3</v>
      </c>
      <c r="I130" s="139">
        <v>4</v>
      </c>
      <c r="J130" s="139">
        <v>4</v>
      </c>
      <c r="K130" s="139">
        <v>4</v>
      </c>
      <c r="L130" s="139">
        <v>4</v>
      </c>
      <c r="M130" s="139">
        <v>4</v>
      </c>
      <c r="N130" s="139">
        <v>4</v>
      </c>
      <c r="O130" s="139">
        <v>4</v>
      </c>
      <c r="P130" s="139">
        <v>4</v>
      </c>
      <c r="Q130" s="139">
        <v>4</v>
      </c>
      <c r="R130" s="139">
        <v>4</v>
      </c>
      <c r="S130" s="139">
        <v>4</v>
      </c>
      <c r="T130" s="139">
        <v>4</v>
      </c>
      <c r="U130" s="139">
        <v>4</v>
      </c>
      <c r="V130" s="139">
        <v>4</v>
      </c>
      <c r="Y130" s="139" t="s">
        <v>52</v>
      </c>
      <c r="Z130" s="139" t="s">
        <v>52</v>
      </c>
    </row>
    <row r="131" spans="1:29" x14ac:dyDescent="0.2">
      <c r="A131" s="141">
        <v>44490.364436574077</v>
      </c>
      <c r="B131" s="139" t="s">
        <v>23</v>
      </c>
      <c r="C131" s="139" t="s">
        <v>91</v>
      </c>
      <c r="D131" s="139" t="s">
        <v>62</v>
      </c>
      <c r="E131" s="139" t="s">
        <v>185</v>
      </c>
      <c r="F131" s="139">
        <v>3</v>
      </c>
      <c r="G131" s="139">
        <v>4</v>
      </c>
      <c r="H131" s="139">
        <v>3</v>
      </c>
      <c r="I131" s="139">
        <v>3</v>
      </c>
      <c r="J131" s="139">
        <v>3</v>
      </c>
      <c r="K131" s="139">
        <v>3</v>
      </c>
      <c r="L131" s="139">
        <v>3</v>
      </c>
      <c r="M131" s="139">
        <v>3</v>
      </c>
      <c r="N131" s="139">
        <v>3</v>
      </c>
      <c r="O131" s="139">
        <v>3</v>
      </c>
      <c r="P131" s="139">
        <v>3</v>
      </c>
      <c r="Q131" s="139">
        <v>3</v>
      </c>
      <c r="R131" s="139">
        <v>3</v>
      </c>
      <c r="S131" s="139">
        <v>3</v>
      </c>
      <c r="T131" s="139">
        <v>3</v>
      </c>
      <c r="U131" s="139">
        <v>4</v>
      </c>
      <c r="V131" s="139">
        <v>4</v>
      </c>
      <c r="Y131" s="139" t="s">
        <v>52</v>
      </c>
      <c r="Z131" s="139" t="s">
        <v>52</v>
      </c>
    </row>
    <row r="132" spans="1:29" x14ac:dyDescent="0.2">
      <c r="A132" s="141">
        <v>44490.414365266202</v>
      </c>
      <c r="B132" s="139" t="s">
        <v>24</v>
      </c>
      <c r="C132" s="139" t="s">
        <v>94</v>
      </c>
      <c r="D132" s="139" t="s">
        <v>60</v>
      </c>
      <c r="E132" s="139" t="s">
        <v>92</v>
      </c>
      <c r="F132" s="139">
        <v>4</v>
      </c>
      <c r="G132" s="139">
        <v>5</v>
      </c>
      <c r="H132" s="139">
        <v>5</v>
      </c>
      <c r="I132" s="139">
        <v>4</v>
      </c>
      <c r="J132" s="139">
        <v>4</v>
      </c>
      <c r="K132" s="139">
        <v>4</v>
      </c>
      <c r="L132" s="139">
        <v>4</v>
      </c>
      <c r="M132" s="139">
        <v>4</v>
      </c>
      <c r="N132" s="139">
        <v>2</v>
      </c>
      <c r="O132" s="139">
        <v>2</v>
      </c>
      <c r="P132" s="139">
        <v>2</v>
      </c>
      <c r="Q132" s="139">
        <v>3</v>
      </c>
      <c r="R132" s="139">
        <v>3</v>
      </c>
      <c r="S132" s="139">
        <v>4</v>
      </c>
      <c r="T132" s="139">
        <v>5</v>
      </c>
      <c r="U132" s="139">
        <v>4</v>
      </c>
      <c r="V132" s="139">
        <v>5</v>
      </c>
      <c r="Y132" s="139" t="s">
        <v>52</v>
      </c>
      <c r="Z132" s="139" t="s">
        <v>52</v>
      </c>
    </row>
    <row r="133" spans="1:29" x14ac:dyDescent="0.2">
      <c r="A133" s="141">
        <v>44490.510342245369</v>
      </c>
      <c r="B133" s="139" t="s">
        <v>24</v>
      </c>
      <c r="C133" s="139" t="s">
        <v>94</v>
      </c>
      <c r="D133" s="139" t="s">
        <v>62</v>
      </c>
      <c r="E133" s="139" t="s">
        <v>155</v>
      </c>
      <c r="F133" s="139">
        <v>3</v>
      </c>
      <c r="G133" s="139">
        <v>3</v>
      </c>
      <c r="H133" s="139">
        <v>3</v>
      </c>
      <c r="I133" s="139">
        <v>3</v>
      </c>
      <c r="J133" s="139">
        <v>3</v>
      </c>
      <c r="K133" s="139">
        <v>3</v>
      </c>
      <c r="L133" s="139">
        <v>3</v>
      </c>
      <c r="M133" s="139">
        <v>3</v>
      </c>
      <c r="N133" s="139">
        <v>4</v>
      </c>
      <c r="O133" s="139">
        <v>4</v>
      </c>
      <c r="P133" s="139">
        <v>4</v>
      </c>
      <c r="Q133" s="139">
        <v>5</v>
      </c>
      <c r="R133" s="139">
        <v>5</v>
      </c>
      <c r="S133" s="139">
        <v>3</v>
      </c>
      <c r="T133" s="139">
        <v>3</v>
      </c>
      <c r="U133" s="139">
        <v>3</v>
      </c>
      <c r="V133" s="139">
        <v>3</v>
      </c>
      <c r="Y133" s="139" t="s">
        <v>52</v>
      </c>
      <c r="Z133" s="139" t="s">
        <v>52</v>
      </c>
    </row>
    <row r="134" spans="1:29" x14ac:dyDescent="0.2">
      <c r="A134" s="141">
        <v>44490.601685601854</v>
      </c>
      <c r="B134" s="139" t="s">
        <v>24</v>
      </c>
      <c r="C134" s="139" t="s">
        <v>94</v>
      </c>
      <c r="D134" s="139" t="s">
        <v>60</v>
      </c>
      <c r="E134" s="139" t="s">
        <v>130</v>
      </c>
      <c r="F134" s="139">
        <v>1</v>
      </c>
      <c r="G134" s="139">
        <v>1</v>
      </c>
      <c r="H134" s="139">
        <v>1</v>
      </c>
      <c r="I134" s="139">
        <v>1</v>
      </c>
      <c r="J134" s="139">
        <v>1</v>
      </c>
      <c r="K134" s="139">
        <v>1</v>
      </c>
      <c r="L134" s="139">
        <v>1</v>
      </c>
      <c r="M134" s="139">
        <v>1</v>
      </c>
      <c r="N134" s="139">
        <v>1</v>
      </c>
      <c r="O134" s="139">
        <v>1</v>
      </c>
      <c r="P134" s="139">
        <v>1</v>
      </c>
      <c r="Q134" s="139">
        <v>1</v>
      </c>
      <c r="R134" s="139">
        <v>1</v>
      </c>
      <c r="S134" s="139">
        <v>1</v>
      </c>
      <c r="T134" s="139">
        <v>1</v>
      </c>
      <c r="U134" s="139">
        <v>1</v>
      </c>
      <c r="V134" s="139">
        <v>4</v>
      </c>
      <c r="Y134" s="139" t="s">
        <v>52</v>
      </c>
      <c r="Z134" s="139" t="s">
        <v>52</v>
      </c>
    </row>
    <row r="135" spans="1:29" x14ac:dyDescent="0.2">
      <c r="A135" s="141">
        <v>44490.640509849538</v>
      </c>
      <c r="B135" s="139" t="s">
        <v>24</v>
      </c>
      <c r="C135" s="139" t="s">
        <v>94</v>
      </c>
      <c r="D135" s="139" t="s">
        <v>60</v>
      </c>
      <c r="E135" s="139" t="s">
        <v>150</v>
      </c>
      <c r="F135" s="139">
        <v>3</v>
      </c>
      <c r="G135" s="139">
        <v>3</v>
      </c>
      <c r="H135" s="139">
        <v>3</v>
      </c>
      <c r="I135" s="139">
        <v>3</v>
      </c>
      <c r="J135" s="139">
        <v>4</v>
      </c>
      <c r="K135" s="139">
        <v>4</v>
      </c>
      <c r="L135" s="139">
        <v>4</v>
      </c>
      <c r="M135" s="139">
        <v>4</v>
      </c>
      <c r="N135" s="139">
        <v>4</v>
      </c>
      <c r="O135" s="139">
        <v>4</v>
      </c>
      <c r="P135" s="139">
        <v>4</v>
      </c>
      <c r="Q135" s="139">
        <v>4</v>
      </c>
      <c r="R135" s="139">
        <v>4</v>
      </c>
      <c r="S135" s="139">
        <v>4</v>
      </c>
      <c r="T135" s="139">
        <v>4</v>
      </c>
      <c r="U135" s="139">
        <v>4</v>
      </c>
      <c r="V135" s="139">
        <v>4</v>
      </c>
      <c r="W135" s="139" t="s">
        <v>108</v>
      </c>
      <c r="X135" s="139" t="s">
        <v>108</v>
      </c>
      <c r="Y135" s="139" t="s">
        <v>52</v>
      </c>
      <c r="Z135" s="139" t="s">
        <v>52</v>
      </c>
      <c r="AA135" s="139" t="s">
        <v>108</v>
      </c>
      <c r="AB135" s="139"/>
      <c r="AC135" s="139"/>
    </row>
    <row r="136" spans="1:29" x14ac:dyDescent="0.2">
      <c r="A136" s="141">
        <v>44490.772296423616</v>
      </c>
      <c r="B136" s="139" t="s">
        <v>24</v>
      </c>
      <c r="C136" s="139" t="s">
        <v>91</v>
      </c>
      <c r="D136" s="139" t="s">
        <v>59</v>
      </c>
      <c r="E136" s="139" t="s">
        <v>186</v>
      </c>
      <c r="F136" s="139">
        <v>5</v>
      </c>
      <c r="G136" s="139">
        <v>4</v>
      </c>
      <c r="H136" s="139">
        <v>4</v>
      </c>
      <c r="I136" s="139">
        <v>4</v>
      </c>
      <c r="J136" s="139">
        <v>4</v>
      </c>
      <c r="K136" s="139">
        <v>4</v>
      </c>
      <c r="L136" s="139">
        <v>5</v>
      </c>
      <c r="M136" s="139">
        <v>5</v>
      </c>
      <c r="N136" s="139">
        <v>4</v>
      </c>
      <c r="O136" s="139">
        <v>5</v>
      </c>
      <c r="P136" s="139">
        <v>4</v>
      </c>
      <c r="Q136" s="139">
        <v>4</v>
      </c>
      <c r="R136" s="139">
        <v>4</v>
      </c>
      <c r="S136" s="139">
        <v>4</v>
      </c>
      <c r="T136" s="139">
        <v>4</v>
      </c>
      <c r="U136" s="139">
        <v>4</v>
      </c>
      <c r="V136" s="139">
        <v>4</v>
      </c>
      <c r="Y136" s="139" t="s">
        <v>52</v>
      </c>
      <c r="Z136" s="139" t="s">
        <v>52</v>
      </c>
    </row>
    <row r="137" spans="1:29" x14ac:dyDescent="0.2">
      <c r="A137" s="141">
        <v>44490.822323182874</v>
      </c>
      <c r="B137" s="139" t="s">
        <v>23</v>
      </c>
      <c r="C137" s="139" t="s">
        <v>91</v>
      </c>
      <c r="D137" s="139" t="s">
        <v>62</v>
      </c>
      <c r="E137" s="139" t="s">
        <v>187</v>
      </c>
      <c r="F137" s="139">
        <v>3</v>
      </c>
      <c r="G137" s="139">
        <v>3</v>
      </c>
      <c r="H137" s="139">
        <v>3</v>
      </c>
      <c r="I137" s="139">
        <v>3</v>
      </c>
      <c r="J137" s="139">
        <v>3</v>
      </c>
      <c r="K137" s="139">
        <v>3</v>
      </c>
      <c r="L137" s="139">
        <v>3</v>
      </c>
      <c r="M137" s="139">
        <v>3</v>
      </c>
      <c r="N137" s="139">
        <v>3</v>
      </c>
      <c r="O137" s="139">
        <v>3</v>
      </c>
      <c r="P137" s="139">
        <v>3</v>
      </c>
      <c r="Q137" s="139">
        <v>3</v>
      </c>
      <c r="R137" s="139">
        <v>3</v>
      </c>
      <c r="S137" s="139">
        <v>3</v>
      </c>
      <c r="T137" s="139">
        <v>3</v>
      </c>
      <c r="U137" s="139">
        <v>3</v>
      </c>
      <c r="V137" s="139">
        <v>3</v>
      </c>
      <c r="Y137" s="139" t="s">
        <v>52</v>
      </c>
      <c r="Z137" s="139" t="s">
        <v>52</v>
      </c>
    </row>
    <row r="138" spans="1:29" x14ac:dyDescent="0.2">
      <c r="A138" s="141">
        <v>44490.8607362037</v>
      </c>
      <c r="B138" s="139" t="s">
        <v>24</v>
      </c>
      <c r="C138" s="139" t="s">
        <v>91</v>
      </c>
      <c r="D138" s="139" t="s">
        <v>60</v>
      </c>
      <c r="E138" s="139" t="s">
        <v>188</v>
      </c>
      <c r="F138" s="139">
        <v>4</v>
      </c>
      <c r="G138" s="139">
        <v>4</v>
      </c>
      <c r="H138" s="139">
        <v>4</v>
      </c>
      <c r="I138" s="139">
        <v>4</v>
      </c>
      <c r="J138" s="139">
        <v>4</v>
      </c>
      <c r="K138" s="139">
        <v>4</v>
      </c>
      <c r="L138" s="139">
        <v>4</v>
      </c>
      <c r="M138" s="139">
        <v>4</v>
      </c>
      <c r="N138" s="139">
        <v>5</v>
      </c>
      <c r="O138" s="139">
        <v>5</v>
      </c>
      <c r="P138" s="139">
        <v>5</v>
      </c>
      <c r="Q138" s="139">
        <v>5</v>
      </c>
      <c r="R138" s="139">
        <v>5</v>
      </c>
      <c r="S138" s="139">
        <v>5</v>
      </c>
      <c r="T138" s="139">
        <v>5</v>
      </c>
      <c r="U138" s="139">
        <v>5</v>
      </c>
      <c r="V138" s="139">
        <v>5</v>
      </c>
      <c r="Y138" s="139" t="s">
        <v>52</v>
      </c>
      <c r="Z138" s="139" t="s">
        <v>52</v>
      </c>
    </row>
    <row r="139" spans="1:29" x14ac:dyDescent="0.2">
      <c r="A139" s="141">
        <v>44490.929179988423</v>
      </c>
      <c r="B139" s="139" t="s">
        <v>24</v>
      </c>
      <c r="C139" s="139" t="s">
        <v>91</v>
      </c>
      <c r="D139" s="139" t="s">
        <v>60</v>
      </c>
      <c r="E139" s="139" t="s">
        <v>93</v>
      </c>
      <c r="F139" s="139">
        <v>4</v>
      </c>
      <c r="G139" s="139">
        <v>4</v>
      </c>
      <c r="H139" s="139">
        <v>4</v>
      </c>
      <c r="I139" s="139">
        <v>4</v>
      </c>
      <c r="J139" s="139">
        <v>4</v>
      </c>
      <c r="K139" s="139">
        <v>4</v>
      </c>
      <c r="L139" s="139">
        <v>4</v>
      </c>
      <c r="M139" s="139">
        <v>4</v>
      </c>
      <c r="N139" s="139">
        <v>4</v>
      </c>
      <c r="O139" s="139">
        <v>4</v>
      </c>
      <c r="P139" s="139">
        <v>4</v>
      </c>
      <c r="Q139" s="139">
        <v>3</v>
      </c>
      <c r="R139" s="139">
        <v>3</v>
      </c>
      <c r="S139" s="139">
        <v>4</v>
      </c>
      <c r="T139" s="139">
        <v>4</v>
      </c>
      <c r="U139" s="139">
        <v>4</v>
      </c>
      <c r="V139" s="139">
        <v>4</v>
      </c>
      <c r="Y139" s="139" t="s">
        <v>52</v>
      </c>
      <c r="Z139" s="139" t="s">
        <v>52</v>
      </c>
    </row>
    <row r="140" spans="1:29" x14ac:dyDescent="0.2">
      <c r="A140" s="141">
        <v>44491.944336064815</v>
      </c>
      <c r="B140" s="139" t="s">
        <v>23</v>
      </c>
      <c r="C140" s="139" t="s">
        <v>91</v>
      </c>
      <c r="D140" s="139" t="s">
        <v>62</v>
      </c>
      <c r="E140" s="139" t="s">
        <v>110</v>
      </c>
      <c r="F140" s="139">
        <v>5</v>
      </c>
      <c r="G140" s="139">
        <v>5</v>
      </c>
      <c r="H140" s="139">
        <v>5</v>
      </c>
      <c r="I140" s="139">
        <v>5</v>
      </c>
      <c r="J140" s="139">
        <v>5</v>
      </c>
      <c r="K140" s="139">
        <v>5</v>
      </c>
      <c r="L140" s="139">
        <v>5</v>
      </c>
      <c r="M140" s="139">
        <v>5</v>
      </c>
      <c r="N140" s="139">
        <v>5</v>
      </c>
      <c r="O140" s="139">
        <v>5</v>
      </c>
      <c r="P140" s="139">
        <v>5</v>
      </c>
      <c r="Q140" s="139">
        <v>5</v>
      </c>
      <c r="R140" s="139">
        <v>4</v>
      </c>
      <c r="S140" s="139">
        <v>5</v>
      </c>
      <c r="T140" s="139">
        <v>5</v>
      </c>
      <c r="U140" s="139">
        <v>5</v>
      </c>
      <c r="V140" s="139">
        <v>5</v>
      </c>
      <c r="Y140" s="139" t="s">
        <v>52</v>
      </c>
      <c r="Z140" s="139" t="s">
        <v>52</v>
      </c>
    </row>
    <row r="141" spans="1:29" x14ac:dyDescent="0.2">
      <c r="A141" s="141">
        <v>44492.652221365744</v>
      </c>
      <c r="B141" s="139" t="s">
        <v>23</v>
      </c>
      <c r="C141" s="139" t="s">
        <v>91</v>
      </c>
      <c r="D141" s="139" t="s">
        <v>62</v>
      </c>
      <c r="E141" s="139" t="s">
        <v>112</v>
      </c>
      <c r="F141" s="139">
        <v>4</v>
      </c>
      <c r="G141" s="139">
        <v>4</v>
      </c>
      <c r="H141" s="139">
        <v>3</v>
      </c>
      <c r="I141" s="139">
        <v>3</v>
      </c>
      <c r="J141" s="139">
        <v>3</v>
      </c>
      <c r="K141" s="139">
        <v>4</v>
      </c>
      <c r="L141" s="139">
        <v>4</v>
      </c>
      <c r="M141" s="139">
        <v>4</v>
      </c>
      <c r="N141" s="139">
        <v>3</v>
      </c>
      <c r="O141" s="139">
        <v>4</v>
      </c>
      <c r="P141" s="139">
        <v>4</v>
      </c>
      <c r="Q141" s="139">
        <v>4</v>
      </c>
      <c r="R141" s="139">
        <v>3</v>
      </c>
      <c r="S141" s="139">
        <v>3</v>
      </c>
      <c r="T141" s="139">
        <v>4</v>
      </c>
      <c r="U141" s="139">
        <v>3</v>
      </c>
      <c r="V141" s="139">
        <v>4</v>
      </c>
      <c r="Y141" s="139" t="s">
        <v>52</v>
      </c>
      <c r="Z141" s="139" t="s">
        <v>52</v>
      </c>
    </row>
    <row r="142" spans="1:29" x14ac:dyDescent="0.2">
      <c r="A142" s="141">
        <v>44493.701607106486</v>
      </c>
      <c r="B142" s="139" t="s">
        <v>24</v>
      </c>
      <c r="C142" s="139" t="s">
        <v>91</v>
      </c>
      <c r="D142" s="139" t="s">
        <v>62</v>
      </c>
      <c r="E142" s="139" t="s">
        <v>93</v>
      </c>
      <c r="F142" s="139">
        <v>4</v>
      </c>
      <c r="G142" s="139">
        <v>4</v>
      </c>
      <c r="H142" s="139">
        <v>4</v>
      </c>
      <c r="I142" s="139">
        <v>4</v>
      </c>
      <c r="J142" s="139">
        <v>3</v>
      </c>
      <c r="K142" s="139">
        <v>3</v>
      </c>
      <c r="L142" s="139">
        <v>3</v>
      </c>
      <c r="M142" s="139">
        <v>3</v>
      </c>
      <c r="N142" s="139">
        <v>3</v>
      </c>
      <c r="O142" s="139">
        <v>3</v>
      </c>
      <c r="P142" s="139">
        <v>3</v>
      </c>
      <c r="Q142" s="139">
        <v>3</v>
      </c>
      <c r="R142" s="139">
        <v>3</v>
      </c>
      <c r="S142" s="139">
        <v>3</v>
      </c>
      <c r="T142" s="139">
        <v>3</v>
      </c>
      <c r="U142" s="139">
        <v>3</v>
      </c>
      <c r="V142" s="139">
        <v>3</v>
      </c>
    </row>
    <row r="143" spans="1:29" x14ac:dyDescent="0.2">
      <c r="A143" s="141">
        <v>44494.37377229167</v>
      </c>
      <c r="B143" s="139" t="s">
        <v>24</v>
      </c>
      <c r="C143" s="139" t="s">
        <v>91</v>
      </c>
      <c r="D143" s="139" t="s">
        <v>62</v>
      </c>
      <c r="E143" s="139" t="s">
        <v>155</v>
      </c>
      <c r="F143" s="139">
        <v>4</v>
      </c>
      <c r="G143" s="139">
        <v>4</v>
      </c>
      <c r="H143" s="139">
        <v>4</v>
      </c>
      <c r="I143" s="139">
        <v>4</v>
      </c>
      <c r="J143" s="139">
        <v>4</v>
      </c>
      <c r="K143" s="139">
        <v>3</v>
      </c>
      <c r="L143" s="139">
        <v>3</v>
      </c>
      <c r="M143" s="139">
        <v>4</v>
      </c>
      <c r="N143" s="139">
        <v>4</v>
      </c>
      <c r="O143" s="139">
        <v>4</v>
      </c>
      <c r="P143" s="139">
        <v>4</v>
      </c>
      <c r="Q143" s="139">
        <v>4</v>
      </c>
      <c r="R143" s="139">
        <v>4</v>
      </c>
      <c r="S143" s="139">
        <v>4</v>
      </c>
      <c r="T143" s="139">
        <v>4</v>
      </c>
      <c r="U143" s="139">
        <v>4</v>
      </c>
      <c r="V143" s="139">
        <v>4</v>
      </c>
      <c r="Y143" s="139" t="s">
        <v>52</v>
      </c>
      <c r="Z143" s="139" t="s">
        <v>52</v>
      </c>
    </row>
    <row r="144" spans="1:29" x14ac:dyDescent="0.2">
      <c r="A144" s="141">
        <v>44494.374341145834</v>
      </c>
      <c r="B144" s="139" t="s">
        <v>24</v>
      </c>
      <c r="C144" s="139" t="s">
        <v>91</v>
      </c>
      <c r="D144" s="139" t="s">
        <v>61</v>
      </c>
      <c r="E144" s="139" t="s">
        <v>93</v>
      </c>
      <c r="F144" s="139">
        <v>4</v>
      </c>
      <c r="G144" s="139">
        <v>4</v>
      </c>
      <c r="H144" s="139">
        <v>4</v>
      </c>
      <c r="I144" s="139">
        <v>4</v>
      </c>
      <c r="J144" s="139">
        <v>4</v>
      </c>
      <c r="K144" s="139">
        <v>4</v>
      </c>
      <c r="L144" s="139">
        <v>4</v>
      </c>
      <c r="M144" s="139">
        <v>4</v>
      </c>
      <c r="N144" s="139">
        <v>4</v>
      </c>
      <c r="O144" s="139">
        <v>4</v>
      </c>
      <c r="P144" s="139">
        <v>4</v>
      </c>
      <c r="Q144" s="139">
        <v>4</v>
      </c>
      <c r="R144" s="139">
        <v>4</v>
      </c>
      <c r="S144" s="139">
        <v>4</v>
      </c>
      <c r="T144" s="139">
        <v>4</v>
      </c>
      <c r="U144" s="139">
        <v>4</v>
      </c>
      <c r="V144" s="139">
        <v>4</v>
      </c>
      <c r="W144" s="139" t="s">
        <v>99</v>
      </c>
      <c r="X144" s="139" t="s">
        <v>99</v>
      </c>
      <c r="Y144" s="139" t="s">
        <v>52</v>
      </c>
      <c r="Z144" s="139" t="s">
        <v>52</v>
      </c>
      <c r="AA144" s="139" t="s">
        <v>99</v>
      </c>
      <c r="AB144" s="139"/>
      <c r="AC144" s="139"/>
    </row>
    <row r="145" spans="1:29" x14ac:dyDescent="0.2">
      <c r="A145" s="141">
        <v>44494.375674687501</v>
      </c>
      <c r="B145" s="139" t="s">
        <v>24</v>
      </c>
      <c r="C145" s="139" t="s">
        <v>96</v>
      </c>
      <c r="D145" s="139" t="s">
        <v>62</v>
      </c>
      <c r="E145" s="139" t="s">
        <v>187</v>
      </c>
      <c r="F145" s="139">
        <v>5</v>
      </c>
      <c r="G145" s="139">
        <v>5</v>
      </c>
      <c r="H145" s="139">
        <v>5</v>
      </c>
      <c r="I145" s="139">
        <v>5</v>
      </c>
      <c r="J145" s="139">
        <v>4</v>
      </c>
      <c r="K145" s="139">
        <v>4</v>
      </c>
      <c r="L145" s="139">
        <v>4</v>
      </c>
      <c r="M145" s="139">
        <v>4</v>
      </c>
      <c r="N145" s="139">
        <v>5</v>
      </c>
      <c r="O145" s="139">
        <v>5</v>
      </c>
      <c r="P145" s="139">
        <v>5</v>
      </c>
      <c r="Q145" s="139">
        <v>5</v>
      </c>
      <c r="R145" s="139">
        <v>5</v>
      </c>
      <c r="S145" s="139">
        <v>5</v>
      </c>
      <c r="T145" s="139">
        <v>5</v>
      </c>
      <c r="U145" s="139">
        <v>5</v>
      </c>
      <c r="V145" s="139">
        <v>5</v>
      </c>
      <c r="Y145" s="139" t="s">
        <v>52</v>
      </c>
      <c r="Z145" s="139" t="s">
        <v>52</v>
      </c>
    </row>
    <row r="146" spans="1:29" x14ac:dyDescent="0.2">
      <c r="A146" s="141">
        <v>44494.379184398145</v>
      </c>
      <c r="B146" s="139" t="s">
        <v>24</v>
      </c>
      <c r="C146" s="139" t="s">
        <v>91</v>
      </c>
      <c r="D146" s="139" t="s">
        <v>60</v>
      </c>
      <c r="E146" s="139" t="s">
        <v>93</v>
      </c>
      <c r="F146" s="139">
        <v>3</v>
      </c>
      <c r="G146" s="139">
        <v>4</v>
      </c>
      <c r="H146" s="139">
        <v>4</v>
      </c>
      <c r="I146" s="139">
        <v>4</v>
      </c>
      <c r="J146" s="139">
        <v>3</v>
      </c>
      <c r="K146" s="139">
        <v>4</v>
      </c>
      <c r="L146" s="139">
        <v>4</v>
      </c>
      <c r="M146" s="139">
        <v>4</v>
      </c>
      <c r="N146" s="139">
        <v>4</v>
      </c>
      <c r="O146" s="139">
        <v>4</v>
      </c>
      <c r="P146" s="139">
        <v>4</v>
      </c>
      <c r="Q146" s="139">
        <v>3</v>
      </c>
      <c r="R146" s="139">
        <v>3</v>
      </c>
      <c r="S146" s="139">
        <v>3</v>
      </c>
      <c r="T146" s="139">
        <v>3</v>
      </c>
      <c r="U146" s="139">
        <v>3</v>
      </c>
      <c r="V146" s="139">
        <v>3</v>
      </c>
      <c r="W146" s="139" t="s">
        <v>99</v>
      </c>
      <c r="X146" s="139" t="s">
        <v>99</v>
      </c>
      <c r="Y146" s="139" t="s">
        <v>52</v>
      </c>
      <c r="Z146" s="139" t="s">
        <v>52</v>
      </c>
      <c r="AA146" s="139" t="s">
        <v>99</v>
      </c>
      <c r="AB146" s="139"/>
      <c r="AC146" s="139"/>
    </row>
    <row r="147" spans="1:29" x14ac:dyDescent="0.2">
      <c r="A147" s="141">
        <v>44494.380391527782</v>
      </c>
      <c r="B147" s="139" t="s">
        <v>23</v>
      </c>
      <c r="C147" s="139" t="s">
        <v>91</v>
      </c>
      <c r="D147" s="139" t="s">
        <v>62</v>
      </c>
      <c r="E147" s="139" t="s">
        <v>98</v>
      </c>
      <c r="F147" s="139">
        <v>5</v>
      </c>
      <c r="G147" s="139">
        <v>5</v>
      </c>
      <c r="H147" s="139">
        <v>5</v>
      </c>
      <c r="I147" s="139">
        <v>5</v>
      </c>
      <c r="J147" s="139">
        <v>5</v>
      </c>
      <c r="K147" s="139">
        <v>5</v>
      </c>
      <c r="L147" s="139">
        <v>5</v>
      </c>
      <c r="M147" s="139">
        <v>5</v>
      </c>
      <c r="N147" s="139">
        <v>5</v>
      </c>
      <c r="O147" s="139">
        <v>5</v>
      </c>
      <c r="P147" s="139">
        <v>5</v>
      </c>
      <c r="Q147" s="139">
        <v>5</v>
      </c>
      <c r="R147" s="139">
        <v>5</v>
      </c>
      <c r="S147" s="139">
        <v>5</v>
      </c>
      <c r="T147" s="139">
        <v>5</v>
      </c>
      <c r="U147" s="139">
        <v>5</v>
      </c>
      <c r="V147" s="139">
        <v>5</v>
      </c>
      <c r="Y147" s="139" t="s">
        <v>52</v>
      </c>
      <c r="Z147" s="139" t="s">
        <v>52</v>
      </c>
    </row>
    <row r="148" spans="1:29" x14ac:dyDescent="0.2">
      <c r="A148" s="141">
        <v>44494.386149247686</v>
      </c>
      <c r="B148" s="139" t="s">
        <v>23</v>
      </c>
      <c r="C148" s="139" t="s">
        <v>91</v>
      </c>
      <c r="D148" s="139" t="s">
        <v>62</v>
      </c>
      <c r="E148" s="139" t="s">
        <v>150</v>
      </c>
      <c r="F148" s="139">
        <v>4</v>
      </c>
      <c r="G148" s="139">
        <v>3</v>
      </c>
      <c r="H148" s="139">
        <v>4</v>
      </c>
      <c r="I148" s="139">
        <v>3</v>
      </c>
      <c r="J148" s="139">
        <v>3</v>
      </c>
      <c r="K148" s="139">
        <v>3</v>
      </c>
      <c r="L148" s="139">
        <v>3</v>
      </c>
      <c r="M148" s="139">
        <v>4</v>
      </c>
      <c r="N148" s="139">
        <v>4</v>
      </c>
      <c r="O148" s="139">
        <v>4</v>
      </c>
      <c r="P148" s="139">
        <v>3</v>
      </c>
      <c r="Q148" s="139">
        <v>3</v>
      </c>
      <c r="R148" s="139">
        <v>3</v>
      </c>
      <c r="S148" s="139">
        <v>3</v>
      </c>
      <c r="T148" s="139">
        <v>3</v>
      </c>
      <c r="U148" s="139">
        <v>3</v>
      </c>
      <c r="V148" s="139">
        <v>3</v>
      </c>
      <c r="Y148" s="139" t="s">
        <v>52</v>
      </c>
      <c r="Z148" s="139" t="s">
        <v>52</v>
      </c>
    </row>
    <row r="149" spans="1:29" x14ac:dyDescent="0.2">
      <c r="A149" s="141">
        <v>44494.422175358792</v>
      </c>
      <c r="B149" s="139" t="s">
        <v>24</v>
      </c>
      <c r="C149" s="139" t="s">
        <v>96</v>
      </c>
      <c r="D149" s="139" t="s">
        <v>62</v>
      </c>
      <c r="E149" s="139" t="s">
        <v>155</v>
      </c>
      <c r="F149" s="139">
        <v>5</v>
      </c>
      <c r="G149" s="139">
        <v>5</v>
      </c>
      <c r="H149" s="139">
        <v>5</v>
      </c>
      <c r="I149" s="139">
        <v>5</v>
      </c>
      <c r="J149" s="139">
        <v>5</v>
      </c>
      <c r="K149" s="139">
        <v>5</v>
      </c>
      <c r="L149" s="139">
        <v>5</v>
      </c>
      <c r="M149" s="139">
        <v>5</v>
      </c>
      <c r="N149" s="139">
        <v>5</v>
      </c>
      <c r="O149" s="139">
        <v>5</v>
      </c>
      <c r="P149" s="139">
        <v>5</v>
      </c>
      <c r="Q149" s="139">
        <v>5</v>
      </c>
      <c r="R149" s="139">
        <v>5</v>
      </c>
      <c r="S149" s="139">
        <v>5</v>
      </c>
      <c r="T149" s="139">
        <v>5</v>
      </c>
      <c r="U149" s="139">
        <v>5</v>
      </c>
      <c r="V149" s="139">
        <v>5</v>
      </c>
      <c r="Y149" s="139" t="s">
        <v>52</v>
      </c>
      <c r="Z149" s="139" t="s">
        <v>52</v>
      </c>
    </row>
    <row r="150" spans="1:29" x14ac:dyDescent="0.2">
      <c r="A150" s="141">
        <v>44494.442168958332</v>
      </c>
      <c r="B150" s="139" t="s">
        <v>24</v>
      </c>
      <c r="C150" s="139" t="s">
        <v>96</v>
      </c>
      <c r="D150" s="139" t="s">
        <v>62</v>
      </c>
      <c r="E150" s="139" t="s">
        <v>189</v>
      </c>
      <c r="F150" s="139">
        <v>5</v>
      </c>
      <c r="G150" s="139">
        <v>5</v>
      </c>
      <c r="H150" s="139">
        <v>5</v>
      </c>
      <c r="I150" s="139">
        <v>5</v>
      </c>
      <c r="J150" s="139">
        <v>5</v>
      </c>
      <c r="K150" s="139">
        <v>5</v>
      </c>
      <c r="L150" s="139">
        <v>5</v>
      </c>
      <c r="M150" s="139">
        <v>5</v>
      </c>
      <c r="N150" s="139">
        <v>5</v>
      </c>
      <c r="O150" s="139">
        <v>5</v>
      </c>
      <c r="P150" s="139">
        <v>5</v>
      </c>
      <c r="Q150" s="139">
        <v>5</v>
      </c>
      <c r="R150" s="139">
        <v>5</v>
      </c>
      <c r="S150" s="139">
        <v>5</v>
      </c>
      <c r="T150" s="139">
        <v>5</v>
      </c>
      <c r="U150" s="139">
        <v>5</v>
      </c>
      <c r="V150" s="139">
        <v>5</v>
      </c>
      <c r="W150" s="139" t="s">
        <v>108</v>
      </c>
      <c r="X150" s="139" t="s">
        <v>108</v>
      </c>
      <c r="Y150" s="139" t="s">
        <v>52</v>
      </c>
      <c r="Z150" s="139" t="s">
        <v>52</v>
      </c>
      <c r="AA150" s="139" t="s">
        <v>99</v>
      </c>
      <c r="AB150" s="139"/>
      <c r="AC150" s="139"/>
    </row>
    <row r="151" spans="1:29" x14ac:dyDescent="0.2">
      <c r="A151" s="141">
        <v>44494.48226798611</v>
      </c>
      <c r="B151" s="139" t="s">
        <v>23</v>
      </c>
      <c r="C151" s="139" t="s">
        <v>96</v>
      </c>
      <c r="D151" s="139" t="s">
        <v>62</v>
      </c>
      <c r="E151" s="139" t="s">
        <v>116</v>
      </c>
      <c r="F151" s="139">
        <v>4</v>
      </c>
      <c r="G151" s="139">
        <v>4</v>
      </c>
      <c r="H151" s="139">
        <v>4</v>
      </c>
      <c r="I151" s="139">
        <v>4</v>
      </c>
      <c r="J151" s="139">
        <v>4</v>
      </c>
      <c r="K151" s="139">
        <v>4</v>
      </c>
      <c r="L151" s="139">
        <v>4</v>
      </c>
      <c r="M151" s="139">
        <v>4</v>
      </c>
      <c r="N151" s="139">
        <v>4</v>
      </c>
      <c r="O151" s="139">
        <v>4</v>
      </c>
      <c r="P151" s="139">
        <v>4</v>
      </c>
      <c r="Q151" s="139">
        <v>4</v>
      </c>
      <c r="R151" s="139">
        <v>4</v>
      </c>
      <c r="S151" s="139">
        <v>4</v>
      </c>
      <c r="T151" s="139">
        <v>4</v>
      </c>
      <c r="U151" s="139">
        <v>4</v>
      </c>
      <c r="V151" s="139">
        <v>4</v>
      </c>
      <c r="W151" s="139" t="s">
        <v>99</v>
      </c>
      <c r="X151" s="139" t="s">
        <v>99</v>
      </c>
      <c r="Y151" s="139" t="s">
        <v>52</v>
      </c>
      <c r="Z151" s="139" t="s">
        <v>52</v>
      </c>
      <c r="AA151" s="139" t="s">
        <v>99</v>
      </c>
      <c r="AB151" s="139"/>
      <c r="AC151" s="139"/>
    </row>
    <row r="152" spans="1:29" x14ac:dyDescent="0.2">
      <c r="A152" s="141">
        <v>44494.492816215279</v>
      </c>
      <c r="B152" s="139" t="s">
        <v>23</v>
      </c>
      <c r="C152" s="139" t="s">
        <v>94</v>
      </c>
      <c r="D152" s="139" t="s">
        <v>60</v>
      </c>
      <c r="E152" s="139" t="s">
        <v>97</v>
      </c>
      <c r="F152" s="139">
        <v>3</v>
      </c>
      <c r="G152" s="139">
        <v>3</v>
      </c>
      <c r="H152" s="139">
        <v>5</v>
      </c>
      <c r="I152" s="139">
        <v>3</v>
      </c>
      <c r="J152" s="139">
        <v>3</v>
      </c>
      <c r="K152" s="139">
        <v>3</v>
      </c>
      <c r="L152" s="139">
        <v>3</v>
      </c>
      <c r="M152" s="139">
        <v>3</v>
      </c>
      <c r="N152" s="139">
        <v>3</v>
      </c>
      <c r="O152" s="139">
        <v>3</v>
      </c>
      <c r="P152" s="139">
        <v>3</v>
      </c>
      <c r="Q152" s="139">
        <v>3</v>
      </c>
      <c r="R152" s="139">
        <v>3</v>
      </c>
      <c r="S152" s="139">
        <v>3</v>
      </c>
      <c r="T152" s="139">
        <v>3</v>
      </c>
      <c r="U152" s="139">
        <v>3</v>
      </c>
      <c r="V152" s="139">
        <v>3</v>
      </c>
      <c r="Y152" s="139" t="s">
        <v>52</v>
      </c>
      <c r="Z152" s="139" t="s">
        <v>52</v>
      </c>
    </row>
    <row r="153" spans="1:29" x14ac:dyDescent="0.2">
      <c r="A153" s="141">
        <v>44494.510609398145</v>
      </c>
      <c r="B153" s="139" t="s">
        <v>24</v>
      </c>
      <c r="C153" s="139" t="s">
        <v>96</v>
      </c>
      <c r="D153" s="139" t="s">
        <v>62</v>
      </c>
      <c r="E153" s="139" t="s">
        <v>152</v>
      </c>
      <c r="F153" s="139">
        <v>4</v>
      </c>
      <c r="G153" s="139">
        <v>4</v>
      </c>
      <c r="H153" s="139">
        <v>4</v>
      </c>
      <c r="I153" s="139">
        <v>3</v>
      </c>
      <c r="J153" s="139">
        <v>3</v>
      </c>
      <c r="K153" s="139">
        <v>3</v>
      </c>
      <c r="L153" s="139">
        <v>4</v>
      </c>
      <c r="M153" s="139">
        <v>4</v>
      </c>
      <c r="N153" s="139">
        <v>4</v>
      </c>
      <c r="O153" s="139">
        <v>3</v>
      </c>
      <c r="P153" s="139">
        <v>4</v>
      </c>
      <c r="Q153" s="139">
        <v>4</v>
      </c>
      <c r="R153" s="139">
        <v>4</v>
      </c>
      <c r="S153" s="139">
        <v>4</v>
      </c>
      <c r="T153" s="139">
        <v>4</v>
      </c>
      <c r="U153" s="139">
        <v>3</v>
      </c>
      <c r="V153" s="139">
        <v>4</v>
      </c>
      <c r="W153" s="139" t="s">
        <v>205</v>
      </c>
      <c r="X153" s="139" t="s">
        <v>108</v>
      </c>
      <c r="Y153" s="139" t="s">
        <v>52</v>
      </c>
      <c r="Z153" s="139" t="s">
        <v>52</v>
      </c>
      <c r="AA153" s="139" t="s">
        <v>190</v>
      </c>
      <c r="AB153" s="139"/>
      <c r="AC153" s="139"/>
    </row>
    <row r="154" spans="1:29" x14ac:dyDescent="0.2">
      <c r="A154" s="141">
        <v>44494.574883009263</v>
      </c>
      <c r="B154" s="139" t="s">
        <v>24</v>
      </c>
      <c r="C154" s="139" t="s">
        <v>96</v>
      </c>
      <c r="D154" s="139" t="s">
        <v>60</v>
      </c>
      <c r="E154" s="139" t="s">
        <v>93</v>
      </c>
      <c r="F154" s="139">
        <v>4</v>
      </c>
      <c r="G154" s="139">
        <v>4</v>
      </c>
      <c r="H154" s="139">
        <v>4</v>
      </c>
      <c r="I154" s="139">
        <v>4</v>
      </c>
      <c r="J154" s="139">
        <v>4</v>
      </c>
      <c r="K154" s="139">
        <v>4</v>
      </c>
      <c r="L154" s="139">
        <v>4</v>
      </c>
      <c r="M154" s="139">
        <v>4</v>
      </c>
      <c r="N154" s="139">
        <v>4</v>
      </c>
      <c r="O154" s="139">
        <v>4</v>
      </c>
      <c r="P154" s="139">
        <v>4</v>
      </c>
      <c r="Q154" s="139">
        <v>4</v>
      </c>
      <c r="R154" s="139">
        <v>4</v>
      </c>
      <c r="S154" s="139">
        <v>4</v>
      </c>
      <c r="T154" s="139">
        <v>4</v>
      </c>
      <c r="U154" s="139">
        <v>4</v>
      </c>
      <c r="V154" s="139">
        <v>4</v>
      </c>
      <c r="W154" s="139" t="s">
        <v>108</v>
      </c>
      <c r="X154" s="139" t="s">
        <v>108</v>
      </c>
      <c r="Y154" s="139" t="s">
        <v>52</v>
      </c>
      <c r="Z154" s="139" t="s">
        <v>52</v>
      </c>
      <c r="AA154" s="139" t="s">
        <v>108</v>
      </c>
      <c r="AB154" s="139"/>
      <c r="AC154" s="139"/>
    </row>
    <row r="155" spans="1:29" x14ac:dyDescent="0.2">
      <c r="A155" s="141">
        <v>44494.581533576391</v>
      </c>
      <c r="B155" s="139" t="s">
        <v>23</v>
      </c>
      <c r="C155" s="139" t="s">
        <v>91</v>
      </c>
      <c r="D155" s="139" t="s">
        <v>62</v>
      </c>
      <c r="E155" s="139" t="s">
        <v>117</v>
      </c>
      <c r="F155" s="139">
        <v>3</v>
      </c>
      <c r="G155" s="139">
        <v>4</v>
      </c>
      <c r="H155" s="139">
        <v>4</v>
      </c>
      <c r="I155" s="139">
        <v>4</v>
      </c>
      <c r="J155" s="139">
        <v>4</v>
      </c>
      <c r="K155" s="139">
        <v>4</v>
      </c>
      <c r="L155" s="139">
        <v>4</v>
      </c>
      <c r="M155" s="139">
        <v>4</v>
      </c>
      <c r="N155" s="139">
        <v>4</v>
      </c>
      <c r="O155" s="139">
        <v>4</v>
      </c>
      <c r="P155" s="139">
        <v>4</v>
      </c>
      <c r="Q155" s="139">
        <v>4</v>
      </c>
      <c r="R155" s="139">
        <v>4</v>
      </c>
      <c r="S155" s="139">
        <v>4</v>
      </c>
      <c r="T155" s="139">
        <v>4</v>
      </c>
      <c r="U155" s="139">
        <v>4</v>
      </c>
      <c r="V155" s="139">
        <v>4</v>
      </c>
      <c r="W155" s="139" t="s">
        <v>99</v>
      </c>
      <c r="X155" s="139" t="s">
        <v>99</v>
      </c>
      <c r="Y155" s="139" t="s">
        <v>52</v>
      </c>
      <c r="Z155" s="139" t="s">
        <v>52</v>
      </c>
      <c r="AA155" s="139" t="s">
        <v>99</v>
      </c>
      <c r="AB155" s="139"/>
      <c r="AC155" s="139"/>
    </row>
    <row r="156" spans="1:29" x14ac:dyDescent="0.2">
      <c r="A156" s="141">
        <v>44494.582174976851</v>
      </c>
      <c r="B156" s="139" t="s">
        <v>24</v>
      </c>
      <c r="C156" s="139" t="s">
        <v>96</v>
      </c>
      <c r="D156" s="139" t="s">
        <v>62</v>
      </c>
      <c r="E156" s="139" t="s">
        <v>110</v>
      </c>
      <c r="F156" s="139">
        <v>5</v>
      </c>
      <c r="G156" s="139">
        <v>5</v>
      </c>
      <c r="H156" s="139">
        <v>5</v>
      </c>
      <c r="I156" s="139">
        <v>5</v>
      </c>
      <c r="J156" s="139">
        <v>4</v>
      </c>
      <c r="K156" s="139">
        <v>5</v>
      </c>
      <c r="L156" s="139">
        <v>4</v>
      </c>
      <c r="M156" s="139">
        <v>5</v>
      </c>
      <c r="N156" s="139">
        <v>2</v>
      </c>
      <c r="O156" s="139">
        <v>3</v>
      </c>
      <c r="P156" s="139">
        <v>2</v>
      </c>
      <c r="Q156" s="139">
        <v>3</v>
      </c>
      <c r="R156" s="139">
        <v>4</v>
      </c>
      <c r="S156" s="139">
        <v>5</v>
      </c>
      <c r="T156" s="139">
        <v>4</v>
      </c>
      <c r="U156" s="139">
        <v>5</v>
      </c>
      <c r="V156" s="139">
        <v>5</v>
      </c>
      <c r="Y156" s="139" t="s">
        <v>52</v>
      </c>
      <c r="Z156" s="139" t="s">
        <v>52</v>
      </c>
    </row>
    <row r="157" spans="1:29" x14ac:dyDescent="0.2">
      <c r="A157" s="141">
        <v>44494.687407719903</v>
      </c>
      <c r="B157" s="139" t="s">
        <v>24</v>
      </c>
      <c r="C157" s="139" t="s">
        <v>91</v>
      </c>
      <c r="D157" s="139" t="s">
        <v>62</v>
      </c>
      <c r="E157" s="139" t="s">
        <v>110</v>
      </c>
      <c r="F157" s="139">
        <v>3</v>
      </c>
      <c r="G157" s="139">
        <v>3</v>
      </c>
      <c r="H157" s="139">
        <v>3</v>
      </c>
      <c r="I157" s="139">
        <v>3</v>
      </c>
      <c r="J157" s="139">
        <v>3</v>
      </c>
      <c r="K157" s="139">
        <v>3</v>
      </c>
      <c r="L157" s="139">
        <v>3</v>
      </c>
      <c r="M157" s="139">
        <v>3</v>
      </c>
      <c r="N157" s="139">
        <v>3</v>
      </c>
      <c r="O157" s="139">
        <v>3</v>
      </c>
      <c r="P157" s="139">
        <v>3</v>
      </c>
      <c r="Q157" s="139">
        <v>3</v>
      </c>
      <c r="R157" s="139">
        <v>3</v>
      </c>
      <c r="S157" s="139">
        <v>3</v>
      </c>
      <c r="T157" s="139">
        <v>3</v>
      </c>
      <c r="U157" s="139">
        <v>3</v>
      </c>
      <c r="V157" s="139">
        <v>3</v>
      </c>
      <c r="W157" s="139" t="s">
        <v>99</v>
      </c>
      <c r="X157" s="139" t="s">
        <v>99</v>
      </c>
      <c r="Y157" s="139" t="s">
        <v>52</v>
      </c>
      <c r="Z157" s="139" t="s">
        <v>52</v>
      </c>
      <c r="AA157" s="139" t="s">
        <v>99</v>
      </c>
      <c r="AB157" s="139"/>
      <c r="AC157" s="139"/>
    </row>
    <row r="158" spans="1:29" x14ac:dyDescent="0.2">
      <c r="A158" s="141">
        <v>44494.697441770833</v>
      </c>
      <c r="B158" s="139" t="s">
        <v>24</v>
      </c>
      <c r="C158" s="139" t="s">
        <v>96</v>
      </c>
      <c r="D158" s="139" t="s">
        <v>62</v>
      </c>
      <c r="E158" s="139" t="s">
        <v>93</v>
      </c>
      <c r="F158" s="139">
        <v>1</v>
      </c>
      <c r="G158" s="139">
        <v>1</v>
      </c>
      <c r="H158" s="139">
        <v>1</v>
      </c>
      <c r="I158" s="139">
        <v>1</v>
      </c>
      <c r="J158" s="139">
        <v>1</v>
      </c>
      <c r="K158" s="139">
        <v>1</v>
      </c>
      <c r="L158" s="139">
        <v>1</v>
      </c>
      <c r="M158" s="139">
        <v>1</v>
      </c>
      <c r="N158" s="139">
        <v>1</v>
      </c>
      <c r="O158" s="139">
        <v>1</v>
      </c>
      <c r="P158" s="139">
        <v>1</v>
      </c>
      <c r="Q158" s="139">
        <v>1</v>
      </c>
      <c r="R158" s="139">
        <v>1</v>
      </c>
      <c r="S158" s="139">
        <v>1</v>
      </c>
      <c r="T158" s="139">
        <v>1</v>
      </c>
      <c r="U158" s="139">
        <v>1</v>
      </c>
      <c r="V158" s="139">
        <v>1</v>
      </c>
      <c r="Y158" s="139" t="s">
        <v>52</v>
      </c>
      <c r="Z158" s="139" t="s">
        <v>52</v>
      </c>
      <c r="AA158" s="139" t="s">
        <v>191</v>
      </c>
      <c r="AB158" s="139"/>
      <c r="AC158" s="139"/>
    </row>
    <row r="159" spans="1:29" x14ac:dyDescent="0.2">
      <c r="A159" s="141">
        <v>44495.430139189819</v>
      </c>
      <c r="B159" s="139" t="s">
        <v>24</v>
      </c>
      <c r="C159" s="139" t="s">
        <v>96</v>
      </c>
      <c r="D159" s="139" t="s">
        <v>61</v>
      </c>
      <c r="E159" s="139" t="s">
        <v>93</v>
      </c>
      <c r="F159" s="139">
        <v>5</v>
      </c>
      <c r="G159" s="139">
        <v>5</v>
      </c>
      <c r="H159" s="139">
        <v>5</v>
      </c>
      <c r="I159" s="139">
        <v>5</v>
      </c>
      <c r="J159" s="139">
        <v>5</v>
      </c>
      <c r="K159" s="139">
        <v>5</v>
      </c>
      <c r="L159" s="139">
        <v>5</v>
      </c>
      <c r="M159" s="139">
        <v>5</v>
      </c>
      <c r="N159" s="139">
        <v>5</v>
      </c>
      <c r="O159" s="139">
        <v>5</v>
      </c>
      <c r="P159" s="139">
        <v>5</v>
      </c>
      <c r="Q159" s="139">
        <v>5</v>
      </c>
      <c r="R159" s="139">
        <v>5</v>
      </c>
      <c r="S159" s="139">
        <v>5</v>
      </c>
      <c r="T159" s="139">
        <v>5</v>
      </c>
      <c r="U159" s="139">
        <v>5</v>
      </c>
      <c r="V159" s="139">
        <v>5</v>
      </c>
      <c r="Y159" s="139" t="s">
        <v>52</v>
      </c>
      <c r="Z159" s="139" t="s">
        <v>52</v>
      </c>
    </row>
    <row r="160" spans="1:29" x14ac:dyDescent="0.2">
      <c r="A160" s="141">
        <v>44495.441142384254</v>
      </c>
      <c r="B160" s="139" t="s">
        <v>23</v>
      </c>
      <c r="C160" s="139" t="s">
        <v>91</v>
      </c>
      <c r="D160" s="139" t="s">
        <v>62</v>
      </c>
      <c r="E160" s="139" t="s">
        <v>110</v>
      </c>
      <c r="F160" s="139">
        <v>5</v>
      </c>
      <c r="G160" s="139">
        <v>5</v>
      </c>
      <c r="H160" s="139">
        <v>5</v>
      </c>
      <c r="I160" s="139">
        <v>5</v>
      </c>
      <c r="J160" s="139">
        <v>3</v>
      </c>
      <c r="K160" s="139">
        <v>5</v>
      </c>
      <c r="L160" s="139">
        <v>5</v>
      </c>
      <c r="M160" s="139">
        <v>5</v>
      </c>
      <c r="N160" s="139">
        <v>5</v>
      </c>
      <c r="O160" s="139">
        <v>5</v>
      </c>
      <c r="P160" s="139">
        <v>5</v>
      </c>
      <c r="Q160" s="139">
        <v>4</v>
      </c>
      <c r="R160" s="139">
        <v>4</v>
      </c>
      <c r="S160" s="139">
        <v>5</v>
      </c>
      <c r="T160" s="139">
        <v>5</v>
      </c>
      <c r="U160" s="139">
        <v>5</v>
      </c>
      <c r="V160" s="139">
        <v>5</v>
      </c>
      <c r="Y160" s="139" t="s">
        <v>52</v>
      </c>
      <c r="Z160" s="139" t="s">
        <v>52</v>
      </c>
    </row>
    <row r="161" spans="1:29" x14ac:dyDescent="0.2">
      <c r="A161" s="141">
        <v>44495.493940555556</v>
      </c>
      <c r="B161" s="139" t="s">
        <v>24</v>
      </c>
      <c r="C161" s="139" t="s">
        <v>96</v>
      </c>
      <c r="D161" s="139" t="s">
        <v>60</v>
      </c>
      <c r="E161" s="139" t="s">
        <v>100</v>
      </c>
      <c r="F161" s="139">
        <v>4</v>
      </c>
      <c r="G161" s="139">
        <v>4</v>
      </c>
      <c r="H161" s="139">
        <v>4</v>
      </c>
      <c r="I161" s="139">
        <v>4</v>
      </c>
      <c r="J161" s="139">
        <v>4</v>
      </c>
      <c r="K161" s="139">
        <v>4</v>
      </c>
      <c r="L161" s="139">
        <v>4</v>
      </c>
      <c r="M161" s="139">
        <v>4</v>
      </c>
      <c r="N161" s="139">
        <v>4</v>
      </c>
      <c r="O161" s="139">
        <v>3</v>
      </c>
      <c r="P161" s="139">
        <v>3</v>
      </c>
      <c r="Q161" s="139">
        <v>4</v>
      </c>
      <c r="R161" s="139">
        <v>4</v>
      </c>
      <c r="S161" s="139">
        <v>4</v>
      </c>
      <c r="T161" s="139">
        <v>4</v>
      </c>
      <c r="U161" s="139">
        <v>4</v>
      </c>
      <c r="V161" s="139">
        <v>4</v>
      </c>
      <c r="Y161" s="139" t="s">
        <v>52</v>
      </c>
      <c r="Z161" s="139" t="s">
        <v>52</v>
      </c>
    </row>
    <row r="162" spans="1:29" x14ac:dyDescent="0.2">
      <c r="A162" s="141">
        <v>44496.45430302083</v>
      </c>
      <c r="B162" s="139" t="s">
        <v>24</v>
      </c>
      <c r="C162" s="139" t="s">
        <v>124</v>
      </c>
      <c r="D162" s="139" t="s">
        <v>192</v>
      </c>
      <c r="E162" s="139" t="s">
        <v>193</v>
      </c>
      <c r="F162" s="139">
        <v>4</v>
      </c>
      <c r="G162" s="139">
        <v>5</v>
      </c>
      <c r="H162" s="139">
        <v>4</v>
      </c>
      <c r="I162" s="139">
        <v>4</v>
      </c>
      <c r="J162" s="139">
        <v>4</v>
      </c>
      <c r="K162" s="139">
        <v>3</v>
      </c>
      <c r="L162" s="139">
        <v>3</v>
      </c>
      <c r="M162" s="139">
        <v>4</v>
      </c>
      <c r="N162" s="139">
        <v>3</v>
      </c>
      <c r="O162" s="139">
        <v>3</v>
      </c>
      <c r="P162" s="139">
        <v>3</v>
      </c>
      <c r="Q162" s="139">
        <v>5</v>
      </c>
      <c r="R162" s="139">
        <v>4</v>
      </c>
      <c r="S162" s="139">
        <v>4</v>
      </c>
      <c r="T162" s="139">
        <v>4</v>
      </c>
      <c r="U162" s="139">
        <v>4</v>
      </c>
      <c r="V162" s="139">
        <v>4</v>
      </c>
      <c r="W162" s="139" t="s">
        <v>194</v>
      </c>
      <c r="X162" s="139" t="s">
        <v>108</v>
      </c>
      <c r="Z162" s="139" t="s">
        <v>52</v>
      </c>
      <c r="AA162" s="139" t="s">
        <v>195</v>
      </c>
      <c r="AB162" s="139"/>
      <c r="AC162" s="139"/>
    </row>
    <row r="163" spans="1:29" x14ac:dyDescent="0.2">
      <c r="A163" s="141">
        <v>44496.460460219911</v>
      </c>
      <c r="B163" s="139" t="s">
        <v>24</v>
      </c>
      <c r="C163" s="139" t="s">
        <v>180</v>
      </c>
      <c r="D163" s="139" t="s">
        <v>61</v>
      </c>
      <c r="E163" s="139" t="s">
        <v>92</v>
      </c>
      <c r="F163" s="139">
        <v>4</v>
      </c>
      <c r="G163" s="139">
        <v>4</v>
      </c>
      <c r="H163" s="139">
        <v>4</v>
      </c>
      <c r="I163" s="139">
        <v>4</v>
      </c>
      <c r="J163" s="139">
        <v>3</v>
      </c>
      <c r="K163" s="139">
        <v>3</v>
      </c>
      <c r="L163" s="139">
        <v>3</v>
      </c>
      <c r="M163" s="139">
        <v>3</v>
      </c>
      <c r="N163" s="139">
        <v>3</v>
      </c>
      <c r="O163" s="139">
        <v>3</v>
      </c>
      <c r="P163" s="139">
        <v>3</v>
      </c>
      <c r="Q163" s="139">
        <v>3</v>
      </c>
      <c r="R163" s="139">
        <v>3</v>
      </c>
      <c r="S163" s="139">
        <v>3</v>
      </c>
      <c r="T163" s="139">
        <v>3</v>
      </c>
      <c r="U163" s="139">
        <v>3</v>
      </c>
      <c r="V163" s="139">
        <v>3</v>
      </c>
      <c r="W163" s="139" t="s">
        <v>196</v>
      </c>
      <c r="Y163" s="139" t="s">
        <v>52</v>
      </c>
      <c r="Z163" s="139" t="s">
        <v>52</v>
      </c>
    </row>
    <row r="164" spans="1:29" x14ac:dyDescent="0.2">
      <c r="A164" s="141">
        <v>44496.46930798611</v>
      </c>
      <c r="B164" s="139" t="s">
        <v>23</v>
      </c>
      <c r="C164" s="139" t="s">
        <v>91</v>
      </c>
      <c r="D164" s="139" t="s">
        <v>197</v>
      </c>
      <c r="E164" s="139" t="s">
        <v>117</v>
      </c>
      <c r="F164" s="139">
        <v>3</v>
      </c>
      <c r="G164" s="139">
        <v>4</v>
      </c>
      <c r="H164" s="139">
        <v>3</v>
      </c>
      <c r="I164" s="139">
        <v>3</v>
      </c>
      <c r="J164" s="139">
        <v>4</v>
      </c>
      <c r="K164" s="139">
        <v>3</v>
      </c>
      <c r="L164" s="139">
        <v>4</v>
      </c>
      <c r="M164" s="139">
        <v>3</v>
      </c>
      <c r="N164" s="139">
        <v>5</v>
      </c>
      <c r="O164" s="139">
        <v>4</v>
      </c>
      <c r="P164" s="139">
        <v>5</v>
      </c>
      <c r="Q164" s="139">
        <v>5</v>
      </c>
      <c r="R164" s="139">
        <v>4</v>
      </c>
      <c r="S164" s="139">
        <v>5</v>
      </c>
      <c r="T164" s="139">
        <v>4</v>
      </c>
      <c r="U164" s="139">
        <v>5</v>
      </c>
      <c r="V164" s="139">
        <v>5</v>
      </c>
      <c r="Y164" s="139" t="s">
        <v>52</v>
      </c>
      <c r="Z164" s="139" t="s">
        <v>52</v>
      </c>
    </row>
    <row r="165" spans="1:29" x14ac:dyDescent="0.2">
      <c r="A165" s="141">
        <v>44496.479703483797</v>
      </c>
      <c r="B165" s="139" t="s">
        <v>24</v>
      </c>
      <c r="C165" s="139" t="s">
        <v>91</v>
      </c>
      <c r="D165" s="139" t="s">
        <v>62</v>
      </c>
      <c r="E165" s="139" t="s">
        <v>130</v>
      </c>
      <c r="F165" s="139">
        <v>4</v>
      </c>
      <c r="G165" s="139">
        <v>4</v>
      </c>
      <c r="H165" s="139">
        <v>4</v>
      </c>
      <c r="I165" s="139">
        <v>4</v>
      </c>
      <c r="J165" s="139">
        <v>4</v>
      </c>
      <c r="K165" s="139">
        <v>4</v>
      </c>
      <c r="L165" s="139">
        <v>4</v>
      </c>
      <c r="M165" s="139">
        <v>4</v>
      </c>
      <c r="N165" s="139">
        <v>4</v>
      </c>
      <c r="O165" s="139">
        <v>4</v>
      </c>
      <c r="P165" s="139">
        <v>4</v>
      </c>
      <c r="Q165" s="139">
        <v>4</v>
      </c>
      <c r="R165" s="139">
        <v>4</v>
      </c>
      <c r="S165" s="139">
        <v>4</v>
      </c>
      <c r="T165" s="139">
        <v>4</v>
      </c>
      <c r="U165" s="139">
        <v>4</v>
      </c>
      <c r="V165" s="139">
        <v>4</v>
      </c>
      <c r="W165" s="139" t="s">
        <v>99</v>
      </c>
      <c r="X165" s="139" t="s">
        <v>99</v>
      </c>
      <c r="Y165" s="139" t="s">
        <v>52</v>
      </c>
      <c r="Z165" s="139" t="s">
        <v>52</v>
      </c>
      <c r="AA165" s="139" t="s">
        <v>99</v>
      </c>
      <c r="AB165" s="139"/>
      <c r="AC165" s="139"/>
    </row>
    <row r="166" spans="1:29" x14ac:dyDescent="0.2">
      <c r="A166" s="141">
        <v>44496.532624618056</v>
      </c>
      <c r="B166" s="139" t="s">
        <v>24</v>
      </c>
      <c r="C166" s="139" t="s">
        <v>96</v>
      </c>
      <c r="D166" s="139" t="s">
        <v>198</v>
      </c>
      <c r="E166" s="139" t="s">
        <v>168</v>
      </c>
      <c r="F166" s="139">
        <v>5</v>
      </c>
      <c r="G166" s="139">
        <v>5</v>
      </c>
      <c r="H166" s="139">
        <v>5</v>
      </c>
      <c r="I166" s="139">
        <v>5</v>
      </c>
      <c r="J166" s="139">
        <v>5</v>
      </c>
      <c r="K166" s="139">
        <v>5</v>
      </c>
      <c r="L166" s="139">
        <v>5</v>
      </c>
      <c r="M166" s="139">
        <v>5</v>
      </c>
      <c r="N166" s="139">
        <v>5</v>
      </c>
      <c r="O166" s="139">
        <v>5</v>
      </c>
      <c r="P166" s="139">
        <v>5</v>
      </c>
      <c r="Q166" s="139">
        <v>5</v>
      </c>
      <c r="R166" s="139">
        <v>5</v>
      </c>
      <c r="S166" s="139">
        <v>5</v>
      </c>
      <c r="T166" s="139">
        <v>5</v>
      </c>
      <c r="U166" s="139">
        <v>5</v>
      </c>
      <c r="V166" s="139">
        <v>5</v>
      </c>
      <c r="W166" s="139" t="s">
        <v>99</v>
      </c>
      <c r="X166" s="139" t="s">
        <v>99</v>
      </c>
      <c r="Y166" s="139" t="s">
        <v>52</v>
      </c>
      <c r="Z166" s="139" t="s">
        <v>52</v>
      </c>
      <c r="AA166" s="139" t="s">
        <v>99</v>
      </c>
      <c r="AB166" s="139"/>
      <c r="AC166" s="139"/>
    </row>
    <row r="167" spans="1:29" ht="13.5" customHeight="1" x14ac:dyDescent="0.2">
      <c r="A167" s="141">
        <v>44496.881345081019</v>
      </c>
      <c r="B167" s="139" t="s">
        <v>24</v>
      </c>
      <c r="C167" s="139" t="s">
        <v>91</v>
      </c>
      <c r="D167" s="139" t="s">
        <v>62</v>
      </c>
      <c r="E167" s="139" t="s">
        <v>158</v>
      </c>
      <c r="F167" s="139">
        <v>4</v>
      </c>
      <c r="G167" s="139">
        <v>3</v>
      </c>
      <c r="H167" s="139">
        <v>4</v>
      </c>
      <c r="I167" s="139">
        <v>4</v>
      </c>
      <c r="J167" s="139">
        <v>3</v>
      </c>
      <c r="K167" s="139">
        <v>3</v>
      </c>
      <c r="L167" s="139">
        <v>4</v>
      </c>
      <c r="M167" s="139">
        <v>4</v>
      </c>
      <c r="N167" s="139">
        <v>4</v>
      </c>
      <c r="O167" s="139">
        <v>4</v>
      </c>
      <c r="P167" s="139">
        <v>4</v>
      </c>
      <c r="Q167" s="139">
        <v>4</v>
      </c>
      <c r="R167" s="139">
        <v>4</v>
      </c>
      <c r="S167" s="139">
        <v>4</v>
      </c>
      <c r="T167" s="139">
        <v>4</v>
      </c>
      <c r="U167" s="139">
        <v>4</v>
      </c>
      <c r="V167" s="139">
        <v>4</v>
      </c>
      <c r="Y167" s="139" t="s">
        <v>52</v>
      </c>
      <c r="Z167" s="139" t="s">
        <v>52</v>
      </c>
      <c r="AA167" s="139" t="s">
        <v>199</v>
      </c>
      <c r="AB167" s="139"/>
      <c r="AC167" s="139"/>
    </row>
    <row r="168" spans="1:29" x14ac:dyDescent="0.2">
      <c r="A168" s="140" t="s">
        <v>206</v>
      </c>
      <c r="B168" s="140" t="s">
        <v>24</v>
      </c>
      <c r="C168" s="140" t="s">
        <v>94</v>
      </c>
      <c r="D168" s="140" t="s">
        <v>60</v>
      </c>
      <c r="E168" s="140" t="s">
        <v>207</v>
      </c>
      <c r="F168" s="140">
        <v>4</v>
      </c>
      <c r="G168" s="140">
        <v>4</v>
      </c>
      <c r="H168" s="140">
        <v>4</v>
      </c>
      <c r="I168" s="140">
        <v>4</v>
      </c>
      <c r="J168" s="140">
        <v>3</v>
      </c>
      <c r="K168" s="140">
        <v>3</v>
      </c>
      <c r="L168" s="140">
        <v>4</v>
      </c>
      <c r="M168" s="140">
        <v>4</v>
      </c>
      <c r="N168" s="140">
        <v>4</v>
      </c>
      <c r="O168" s="140">
        <v>4</v>
      </c>
      <c r="P168" s="140">
        <v>4</v>
      </c>
      <c r="Q168" s="140">
        <v>4</v>
      </c>
      <c r="R168" s="140">
        <v>4</v>
      </c>
      <c r="S168" s="140">
        <v>4</v>
      </c>
      <c r="T168" s="140">
        <v>3</v>
      </c>
      <c r="U168" s="140">
        <v>4</v>
      </c>
      <c r="V168" s="140">
        <v>3</v>
      </c>
      <c r="Y168" s="140" t="s">
        <v>52</v>
      </c>
      <c r="Z168" s="140" t="s">
        <v>52</v>
      </c>
      <c r="AC168" s="140" t="s">
        <v>208</v>
      </c>
    </row>
    <row r="169" spans="1:29" x14ac:dyDescent="0.2">
      <c r="A169" s="140" t="s">
        <v>209</v>
      </c>
      <c r="B169" s="140" t="s">
        <v>24</v>
      </c>
      <c r="C169" s="140" t="s">
        <v>94</v>
      </c>
      <c r="D169" s="140" t="s">
        <v>210</v>
      </c>
      <c r="E169" s="140" t="s">
        <v>95</v>
      </c>
      <c r="F169" s="140">
        <v>5</v>
      </c>
      <c r="G169" s="140">
        <v>5</v>
      </c>
      <c r="H169" s="140">
        <v>5</v>
      </c>
      <c r="I169" s="140">
        <v>5</v>
      </c>
      <c r="J169" s="140">
        <v>5</v>
      </c>
      <c r="K169" s="140">
        <v>5</v>
      </c>
      <c r="L169" s="140">
        <v>5</v>
      </c>
      <c r="M169" s="140">
        <v>5</v>
      </c>
      <c r="N169" s="140">
        <v>5</v>
      </c>
      <c r="O169" s="140">
        <v>5</v>
      </c>
      <c r="P169" s="140">
        <v>5</v>
      </c>
      <c r="Q169" s="140">
        <v>5</v>
      </c>
      <c r="R169" s="140">
        <v>5</v>
      </c>
      <c r="S169" s="140">
        <v>5</v>
      </c>
      <c r="T169" s="140">
        <v>5</v>
      </c>
      <c r="U169" s="140">
        <v>5</v>
      </c>
      <c r="V169" s="140">
        <v>5</v>
      </c>
      <c r="W169" s="140" t="s">
        <v>108</v>
      </c>
      <c r="X169" s="140" t="s">
        <v>108</v>
      </c>
      <c r="Y169" s="140" t="s">
        <v>52</v>
      </c>
      <c r="Z169" s="140" t="s">
        <v>52</v>
      </c>
      <c r="AC169" s="140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ADE4"/>
  </sheetPr>
  <dimension ref="A1:BU323"/>
  <sheetViews>
    <sheetView zoomScale="90" zoomScaleNormal="90" workbookViewId="0">
      <pane ySplit="1560" topLeftCell="A185" activePane="bottomLeft"/>
      <selection pane="bottomLeft" activeCell="E194" sqref="E194"/>
    </sheetView>
  </sheetViews>
  <sheetFormatPr defaultColWidth="15" defaultRowHeight="15" x14ac:dyDescent="0.25"/>
  <cols>
    <col min="1" max="1" width="6" style="82" bestFit="1" customWidth="1"/>
    <col min="2" max="2" width="18.625" style="82" customWidth="1"/>
    <col min="3" max="3" width="18.875" style="82" customWidth="1"/>
    <col min="4" max="4" width="6.375" style="82" customWidth="1"/>
    <col min="5" max="5" width="20.5" style="82" bestFit="1" customWidth="1"/>
    <col min="6" max="6" width="6.5" style="82" customWidth="1"/>
    <col min="7" max="7" width="7.625" style="82" customWidth="1"/>
    <col min="8" max="8" width="2.875" style="149" customWidth="1"/>
    <col min="9" max="9" width="9.625" style="151" customWidth="1"/>
    <col min="10" max="10" width="7.625" style="165" customWidth="1"/>
    <col min="11" max="11" width="7.625" style="154" customWidth="1"/>
    <col min="12" max="12" width="7.625" style="157" customWidth="1"/>
    <col min="13" max="13" width="7.625" style="159" customWidth="1"/>
    <col min="14" max="14" width="7.625" style="88" customWidth="1"/>
    <col min="15" max="15" width="7.625" style="82" customWidth="1"/>
    <col min="16" max="16" width="7.625" style="163" customWidth="1"/>
    <col min="17" max="17" width="7.625" style="154" customWidth="1"/>
    <col min="18" max="18" width="6.5" style="154" customWidth="1"/>
    <col min="19" max="22" width="4.125" style="86" customWidth="1"/>
    <col min="23" max="26" width="4.25" style="86" customWidth="1"/>
    <col min="27" max="29" width="4.25" style="82" bestFit="1" customWidth="1"/>
    <col min="30" max="31" width="4.25" style="88" bestFit="1" customWidth="1"/>
    <col min="32" max="34" width="4.25" style="89" bestFit="1" customWidth="1"/>
    <col min="35" max="35" width="5.125" style="82" bestFit="1" customWidth="1"/>
    <col min="36" max="36" width="11.125" style="82" bestFit="1" customWidth="1"/>
    <col min="37" max="16384" width="15" style="82"/>
  </cols>
  <sheetData>
    <row r="1" spans="1:73" s="79" customFormat="1" ht="72.75" customHeight="1" x14ac:dyDescent="0.25">
      <c r="A1" s="121" t="s">
        <v>10</v>
      </c>
      <c r="B1" s="145" t="s">
        <v>22</v>
      </c>
      <c r="C1" s="123" t="s">
        <v>18</v>
      </c>
      <c r="D1" s="127" t="s">
        <v>59</v>
      </c>
      <c r="E1" s="131" t="s">
        <v>60</v>
      </c>
      <c r="F1" s="133" t="s">
        <v>61</v>
      </c>
      <c r="G1" s="135" t="s">
        <v>62</v>
      </c>
      <c r="H1" s="148"/>
      <c r="I1" s="180" t="s">
        <v>93</v>
      </c>
      <c r="J1" s="166" t="s">
        <v>92</v>
      </c>
      <c r="K1" s="152" t="s">
        <v>156</v>
      </c>
      <c r="L1" s="155" t="s">
        <v>112</v>
      </c>
      <c r="M1" s="167" t="s">
        <v>212</v>
      </c>
      <c r="N1" s="160" t="s">
        <v>213</v>
      </c>
      <c r="O1" s="170" t="s">
        <v>175</v>
      </c>
      <c r="P1" s="161" t="s">
        <v>130</v>
      </c>
      <c r="Q1" s="152" t="s">
        <v>214</v>
      </c>
      <c r="R1" s="181" t="s">
        <v>102</v>
      </c>
      <c r="S1" s="124">
        <v>1.1000000000000001</v>
      </c>
      <c r="T1" s="124">
        <v>1.2</v>
      </c>
      <c r="U1" s="124">
        <v>1.3</v>
      </c>
      <c r="V1" s="124">
        <v>1.4</v>
      </c>
      <c r="W1" s="122">
        <v>2.1</v>
      </c>
      <c r="X1" s="122">
        <v>2.2000000000000002</v>
      </c>
      <c r="Y1" s="122">
        <v>2.2999999999999998</v>
      </c>
      <c r="Z1" s="122">
        <v>2.4</v>
      </c>
      <c r="AA1" s="125">
        <v>3.1</v>
      </c>
      <c r="AB1" s="125">
        <v>3.2</v>
      </c>
      <c r="AC1" s="125">
        <v>3.3</v>
      </c>
      <c r="AD1" s="123">
        <v>4.0999999999999996</v>
      </c>
      <c r="AE1" s="123">
        <v>4.2</v>
      </c>
      <c r="AF1" s="126">
        <v>5.0999999999999996</v>
      </c>
      <c r="AG1" s="126">
        <v>5.2</v>
      </c>
      <c r="AH1" s="126">
        <v>5.3</v>
      </c>
      <c r="AI1" s="143" t="s">
        <v>200</v>
      </c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</row>
    <row r="2" spans="1:73" s="80" customFormat="1" x14ac:dyDescent="0.25">
      <c r="A2" s="80">
        <v>1</v>
      </c>
      <c r="B2" s="146" t="s">
        <v>23</v>
      </c>
      <c r="C2" s="120" t="s">
        <v>91</v>
      </c>
      <c r="D2" s="128">
        <v>0</v>
      </c>
      <c r="E2" s="132">
        <v>0</v>
      </c>
      <c r="F2" s="134">
        <v>1</v>
      </c>
      <c r="G2" s="136">
        <v>0</v>
      </c>
      <c r="H2" s="139"/>
      <c r="I2" s="150">
        <v>0</v>
      </c>
      <c r="J2" s="164">
        <v>1</v>
      </c>
      <c r="K2" s="153">
        <v>0</v>
      </c>
      <c r="L2" s="156">
        <v>0</v>
      </c>
      <c r="M2" s="158">
        <v>0</v>
      </c>
      <c r="N2" s="128">
        <v>0</v>
      </c>
      <c r="O2" s="136">
        <v>0</v>
      </c>
      <c r="P2" s="162">
        <v>0</v>
      </c>
      <c r="Q2" s="153">
        <v>0</v>
      </c>
      <c r="R2" s="182">
        <v>0</v>
      </c>
      <c r="S2" s="116">
        <v>4</v>
      </c>
      <c r="T2" s="116">
        <v>4</v>
      </c>
      <c r="U2" s="116">
        <v>4</v>
      </c>
      <c r="V2" s="116">
        <v>4</v>
      </c>
      <c r="W2" s="114">
        <v>4</v>
      </c>
      <c r="X2" s="114">
        <v>4</v>
      </c>
      <c r="Y2" s="114">
        <v>4</v>
      </c>
      <c r="Z2" s="114">
        <v>4</v>
      </c>
      <c r="AA2" s="110">
        <v>4</v>
      </c>
      <c r="AB2" s="110">
        <v>4</v>
      </c>
      <c r="AC2" s="110">
        <v>4</v>
      </c>
      <c r="AD2" s="118">
        <v>4</v>
      </c>
      <c r="AE2" s="118">
        <v>4</v>
      </c>
      <c r="AF2" s="112">
        <v>4</v>
      </c>
      <c r="AG2" s="112">
        <v>4</v>
      </c>
      <c r="AH2" s="112">
        <v>4</v>
      </c>
      <c r="AI2" s="144">
        <v>4</v>
      </c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</row>
    <row r="3" spans="1:73" s="80" customFormat="1" x14ac:dyDescent="0.25">
      <c r="A3" s="80">
        <v>2</v>
      </c>
      <c r="B3" s="146" t="s">
        <v>24</v>
      </c>
      <c r="C3" s="120" t="s">
        <v>91</v>
      </c>
      <c r="D3" s="128">
        <v>0</v>
      </c>
      <c r="E3" s="132">
        <v>0</v>
      </c>
      <c r="F3" s="134">
        <v>1</v>
      </c>
      <c r="G3" s="136">
        <v>0</v>
      </c>
      <c r="H3" s="139"/>
      <c r="I3" s="150">
        <v>1</v>
      </c>
      <c r="J3" s="164">
        <v>0</v>
      </c>
      <c r="K3" s="153">
        <v>0</v>
      </c>
      <c r="L3" s="156">
        <v>0</v>
      </c>
      <c r="M3" s="158">
        <v>0</v>
      </c>
      <c r="N3" s="128">
        <v>0</v>
      </c>
      <c r="O3" s="136">
        <v>0</v>
      </c>
      <c r="P3" s="162">
        <v>0</v>
      </c>
      <c r="Q3" s="153">
        <v>0</v>
      </c>
      <c r="R3" s="182">
        <v>0</v>
      </c>
      <c r="S3" s="117">
        <v>3</v>
      </c>
      <c r="T3" s="117">
        <v>3</v>
      </c>
      <c r="U3" s="116">
        <v>3</v>
      </c>
      <c r="V3" s="117">
        <v>3</v>
      </c>
      <c r="W3" s="115">
        <v>3</v>
      </c>
      <c r="X3" s="115">
        <v>3</v>
      </c>
      <c r="Y3" s="115">
        <v>3</v>
      </c>
      <c r="Z3" s="115">
        <v>3</v>
      </c>
      <c r="AA3" s="111">
        <v>3</v>
      </c>
      <c r="AB3" s="111">
        <v>3</v>
      </c>
      <c r="AC3" s="111">
        <v>3</v>
      </c>
      <c r="AD3" s="119">
        <v>4</v>
      </c>
      <c r="AE3" s="119">
        <v>4</v>
      </c>
      <c r="AF3" s="113">
        <v>3</v>
      </c>
      <c r="AG3" s="113">
        <v>3</v>
      </c>
      <c r="AH3" s="113">
        <v>3</v>
      </c>
      <c r="AI3" s="144">
        <v>3</v>
      </c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</row>
    <row r="4" spans="1:73" s="80" customFormat="1" x14ac:dyDescent="0.25">
      <c r="A4" s="80">
        <v>3</v>
      </c>
      <c r="B4" s="146" t="s">
        <v>24</v>
      </c>
      <c r="C4" s="120" t="s">
        <v>94</v>
      </c>
      <c r="D4" s="128">
        <v>0</v>
      </c>
      <c r="E4" s="132">
        <v>1</v>
      </c>
      <c r="F4" s="134">
        <v>0</v>
      </c>
      <c r="G4" s="136">
        <v>0</v>
      </c>
      <c r="H4" s="171"/>
      <c r="I4" s="150">
        <v>1</v>
      </c>
      <c r="J4" s="164">
        <v>1</v>
      </c>
      <c r="K4" s="153">
        <v>1</v>
      </c>
      <c r="L4" s="156">
        <v>1</v>
      </c>
      <c r="M4" s="158">
        <v>1</v>
      </c>
      <c r="N4" s="128">
        <v>1</v>
      </c>
      <c r="O4" s="136">
        <v>1</v>
      </c>
      <c r="P4" s="162">
        <v>1</v>
      </c>
      <c r="Q4" s="153">
        <v>1</v>
      </c>
      <c r="R4" s="182">
        <v>0</v>
      </c>
      <c r="S4" s="116">
        <v>4</v>
      </c>
      <c r="T4" s="116">
        <v>3</v>
      </c>
      <c r="U4" s="116">
        <v>3</v>
      </c>
      <c r="V4" s="116">
        <v>3</v>
      </c>
      <c r="W4" s="114">
        <v>3</v>
      </c>
      <c r="X4" s="114">
        <v>3</v>
      </c>
      <c r="Y4" s="114">
        <v>4</v>
      </c>
      <c r="Z4" s="114">
        <v>3</v>
      </c>
      <c r="AA4" s="110">
        <v>3</v>
      </c>
      <c r="AB4" s="110">
        <v>4</v>
      </c>
      <c r="AC4" s="110">
        <v>3</v>
      </c>
      <c r="AD4" s="118">
        <v>3</v>
      </c>
      <c r="AE4" s="118">
        <v>3</v>
      </c>
      <c r="AF4" s="112">
        <v>3</v>
      </c>
      <c r="AG4" s="112">
        <v>4</v>
      </c>
      <c r="AH4" s="112">
        <v>3</v>
      </c>
      <c r="AI4" s="144">
        <v>4</v>
      </c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</row>
    <row r="5" spans="1:73" s="80" customFormat="1" x14ac:dyDescent="0.25">
      <c r="A5" s="80">
        <v>4</v>
      </c>
      <c r="B5" s="146" t="s">
        <v>23</v>
      </c>
      <c r="C5" s="120" t="s">
        <v>96</v>
      </c>
      <c r="D5" s="128">
        <v>0</v>
      </c>
      <c r="E5" s="132">
        <v>0</v>
      </c>
      <c r="F5" s="134">
        <v>1</v>
      </c>
      <c r="G5" s="136">
        <v>0</v>
      </c>
      <c r="H5" s="139"/>
      <c r="I5" s="150">
        <v>1</v>
      </c>
      <c r="J5" s="164">
        <v>0</v>
      </c>
      <c r="K5" s="153">
        <v>1</v>
      </c>
      <c r="L5" s="156">
        <v>0</v>
      </c>
      <c r="M5" s="158">
        <v>0</v>
      </c>
      <c r="N5" s="128">
        <v>0</v>
      </c>
      <c r="O5" s="136">
        <v>0</v>
      </c>
      <c r="P5" s="162">
        <v>0</v>
      </c>
      <c r="Q5" s="153">
        <v>0</v>
      </c>
      <c r="R5" s="182">
        <v>0</v>
      </c>
      <c r="S5" s="117">
        <v>4</v>
      </c>
      <c r="T5" s="117">
        <v>4</v>
      </c>
      <c r="U5" s="116">
        <v>4</v>
      </c>
      <c r="V5" s="117">
        <v>4</v>
      </c>
      <c r="W5" s="115">
        <v>3</v>
      </c>
      <c r="X5" s="115">
        <v>3</v>
      </c>
      <c r="Y5" s="115">
        <v>4</v>
      </c>
      <c r="Z5" s="115">
        <v>4</v>
      </c>
      <c r="AA5" s="111">
        <v>4</v>
      </c>
      <c r="AB5" s="111">
        <v>4</v>
      </c>
      <c r="AC5" s="111">
        <v>3</v>
      </c>
      <c r="AD5" s="119">
        <v>4</v>
      </c>
      <c r="AE5" s="119">
        <v>4</v>
      </c>
      <c r="AF5" s="113">
        <v>4</v>
      </c>
      <c r="AG5" s="113">
        <v>4</v>
      </c>
      <c r="AH5" s="113">
        <v>4</v>
      </c>
      <c r="AI5" s="144">
        <v>4</v>
      </c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</row>
    <row r="6" spans="1:73" s="80" customFormat="1" x14ac:dyDescent="0.25">
      <c r="A6" s="80">
        <v>5</v>
      </c>
      <c r="B6" s="146" t="s">
        <v>23</v>
      </c>
      <c r="C6" s="120" t="s">
        <v>96</v>
      </c>
      <c r="D6" s="128">
        <v>0</v>
      </c>
      <c r="E6" s="132">
        <v>1</v>
      </c>
      <c r="F6" s="134">
        <v>0</v>
      </c>
      <c r="G6" s="136">
        <v>0</v>
      </c>
      <c r="H6" s="171"/>
      <c r="I6" s="150">
        <v>1</v>
      </c>
      <c r="J6" s="164">
        <v>1</v>
      </c>
      <c r="K6" s="153">
        <v>1</v>
      </c>
      <c r="L6" s="156">
        <v>0</v>
      </c>
      <c r="M6" s="158">
        <v>0</v>
      </c>
      <c r="N6" s="128">
        <v>0</v>
      </c>
      <c r="O6" s="136">
        <v>0</v>
      </c>
      <c r="P6" s="162">
        <v>1</v>
      </c>
      <c r="Q6" s="153">
        <v>0</v>
      </c>
      <c r="R6" s="182">
        <v>0</v>
      </c>
      <c r="S6" s="116">
        <v>4</v>
      </c>
      <c r="T6" s="116">
        <v>4</v>
      </c>
      <c r="U6" s="116">
        <v>4</v>
      </c>
      <c r="V6" s="116">
        <v>4</v>
      </c>
      <c r="W6" s="114">
        <v>4</v>
      </c>
      <c r="X6" s="114">
        <v>4</v>
      </c>
      <c r="Y6" s="114">
        <v>4</v>
      </c>
      <c r="Z6" s="114">
        <v>4</v>
      </c>
      <c r="AA6" s="110">
        <v>4</v>
      </c>
      <c r="AB6" s="110">
        <v>4</v>
      </c>
      <c r="AC6" s="110">
        <v>4</v>
      </c>
      <c r="AD6" s="118">
        <v>4</v>
      </c>
      <c r="AE6" s="118">
        <v>4</v>
      </c>
      <c r="AF6" s="112">
        <v>4</v>
      </c>
      <c r="AG6" s="112">
        <v>4</v>
      </c>
      <c r="AH6" s="112">
        <v>4</v>
      </c>
      <c r="AI6" s="144">
        <v>4</v>
      </c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</row>
    <row r="7" spans="1:73" s="81" customFormat="1" x14ac:dyDescent="0.25">
      <c r="A7" s="81">
        <v>6</v>
      </c>
      <c r="B7" s="146" t="s">
        <v>24</v>
      </c>
      <c r="C7" s="120" t="s">
        <v>94</v>
      </c>
      <c r="D7" s="128">
        <v>0</v>
      </c>
      <c r="E7" s="132">
        <v>0</v>
      </c>
      <c r="F7" s="134">
        <v>0</v>
      </c>
      <c r="G7" s="136">
        <v>1</v>
      </c>
      <c r="H7" s="139"/>
      <c r="I7" s="150">
        <v>1</v>
      </c>
      <c r="J7" s="164">
        <v>1</v>
      </c>
      <c r="K7" s="153">
        <v>1</v>
      </c>
      <c r="L7" s="156">
        <v>0</v>
      </c>
      <c r="M7" s="158">
        <v>0</v>
      </c>
      <c r="N7" s="128">
        <v>0</v>
      </c>
      <c r="O7" s="136">
        <v>0</v>
      </c>
      <c r="P7" s="162">
        <v>0</v>
      </c>
      <c r="Q7" s="153">
        <v>0</v>
      </c>
      <c r="R7" s="182">
        <v>0</v>
      </c>
      <c r="S7" s="117">
        <v>5</v>
      </c>
      <c r="T7" s="117">
        <v>4</v>
      </c>
      <c r="U7" s="116">
        <v>4</v>
      </c>
      <c r="V7" s="117">
        <v>4</v>
      </c>
      <c r="W7" s="115">
        <v>4</v>
      </c>
      <c r="X7" s="115">
        <v>4</v>
      </c>
      <c r="Y7" s="115">
        <v>4</v>
      </c>
      <c r="Z7" s="115">
        <v>4</v>
      </c>
      <c r="AA7" s="111">
        <v>4</v>
      </c>
      <c r="AB7" s="111">
        <v>4</v>
      </c>
      <c r="AC7" s="111">
        <v>5</v>
      </c>
      <c r="AD7" s="119">
        <v>5</v>
      </c>
      <c r="AE7" s="119">
        <v>5</v>
      </c>
      <c r="AF7" s="113">
        <v>5</v>
      </c>
      <c r="AG7" s="113">
        <v>5</v>
      </c>
      <c r="AH7" s="113">
        <v>5</v>
      </c>
      <c r="AI7" s="144">
        <v>4</v>
      </c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</row>
    <row r="8" spans="1:73" s="80" customFormat="1" x14ac:dyDescent="0.25">
      <c r="A8" s="80">
        <v>7</v>
      </c>
      <c r="B8" s="146" t="s">
        <v>24</v>
      </c>
      <c r="C8" s="120" t="s">
        <v>94</v>
      </c>
      <c r="D8" s="128">
        <v>0</v>
      </c>
      <c r="E8" s="132">
        <v>0</v>
      </c>
      <c r="F8" s="134">
        <v>1</v>
      </c>
      <c r="G8" s="136">
        <v>0</v>
      </c>
      <c r="H8" s="139"/>
      <c r="I8" s="150">
        <v>0</v>
      </c>
      <c r="J8" s="164">
        <v>0</v>
      </c>
      <c r="K8" s="153">
        <v>0</v>
      </c>
      <c r="L8" s="156">
        <v>0</v>
      </c>
      <c r="M8" s="158">
        <v>0</v>
      </c>
      <c r="N8" s="128">
        <v>0</v>
      </c>
      <c r="O8" s="136">
        <v>0</v>
      </c>
      <c r="P8" s="162">
        <v>0</v>
      </c>
      <c r="Q8" s="153">
        <v>0</v>
      </c>
      <c r="R8" s="182">
        <v>1</v>
      </c>
      <c r="S8" s="116">
        <v>4</v>
      </c>
      <c r="T8" s="116">
        <v>4</v>
      </c>
      <c r="U8" s="116">
        <v>4</v>
      </c>
      <c r="V8" s="116">
        <v>4</v>
      </c>
      <c r="W8" s="114">
        <v>4</v>
      </c>
      <c r="X8" s="114">
        <v>4</v>
      </c>
      <c r="Y8" s="114">
        <v>4</v>
      </c>
      <c r="Z8" s="114">
        <v>4</v>
      </c>
      <c r="AA8" s="110">
        <v>4</v>
      </c>
      <c r="AB8" s="110">
        <v>4</v>
      </c>
      <c r="AC8" s="110">
        <v>4</v>
      </c>
      <c r="AD8" s="118">
        <v>4</v>
      </c>
      <c r="AE8" s="118">
        <v>4</v>
      </c>
      <c r="AF8" s="112">
        <v>4</v>
      </c>
      <c r="AG8" s="112">
        <v>4</v>
      </c>
      <c r="AH8" s="112">
        <v>4</v>
      </c>
      <c r="AI8" s="144">
        <v>4</v>
      </c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</row>
    <row r="9" spans="1:73" s="80" customFormat="1" x14ac:dyDescent="0.25">
      <c r="A9" s="80">
        <v>8</v>
      </c>
      <c r="B9" s="146" t="s">
        <v>24</v>
      </c>
      <c r="C9" s="120" t="s">
        <v>91</v>
      </c>
      <c r="D9" s="128">
        <v>0</v>
      </c>
      <c r="E9" s="132">
        <v>0</v>
      </c>
      <c r="F9" s="134">
        <v>0</v>
      </c>
      <c r="G9" s="136">
        <v>1</v>
      </c>
      <c r="H9" s="171"/>
      <c r="I9" s="150">
        <v>1</v>
      </c>
      <c r="J9" s="164">
        <v>1</v>
      </c>
      <c r="K9" s="153">
        <v>0</v>
      </c>
      <c r="L9" s="156">
        <v>1</v>
      </c>
      <c r="M9" s="158">
        <v>1</v>
      </c>
      <c r="N9" s="128">
        <v>0</v>
      </c>
      <c r="O9" s="136">
        <v>0</v>
      </c>
      <c r="P9" s="162">
        <v>0</v>
      </c>
      <c r="Q9" s="153">
        <v>0</v>
      </c>
      <c r="R9" s="182">
        <v>0</v>
      </c>
      <c r="S9" s="117">
        <v>4</v>
      </c>
      <c r="T9" s="117">
        <v>4</v>
      </c>
      <c r="U9" s="116">
        <v>4</v>
      </c>
      <c r="V9" s="117">
        <v>3</v>
      </c>
      <c r="W9" s="115">
        <v>3</v>
      </c>
      <c r="X9" s="115">
        <v>4</v>
      </c>
      <c r="Y9" s="115">
        <v>4</v>
      </c>
      <c r="Z9" s="115">
        <v>4</v>
      </c>
      <c r="AA9" s="111">
        <v>4</v>
      </c>
      <c r="AB9" s="111">
        <v>4</v>
      </c>
      <c r="AC9" s="111">
        <v>3</v>
      </c>
      <c r="AD9" s="119">
        <v>4</v>
      </c>
      <c r="AE9" s="119">
        <v>4</v>
      </c>
      <c r="AF9" s="113">
        <v>3</v>
      </c>
      <c r="AG9" s="113">
        <v>4</v>
      </c>
      <c r="AH9" s="113">
        <v>3</v>
      </c>
      <c r="AI9" s="144">
        <v>4</v>
      </c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</row>
    <row r="10" spans="1:73" s="80" customFormat="1" x14ac:dyDescent="0.25">
      <c r="A10" s="80">
        <v>9</v>
      </c>
      <c r="B10" s="146" t="s">
        <v>24</v>
      </c>
      <c r="C10" s="120" t="s">
        <v>94</v>
      </c>
      <c r="D10" s="128">
        <v>1</v>
      </c>
      <c r="E10" s="132">
        <v>0</v>
      </c>
      <c r="F10" s="134">
        <v>0</v>
      </c>
      <c r="G10" s="136">
        <v>0</v>
      </c>
      <c r="H10" s="139"/>
      <c r="I10" s="150">
        <v>0</v>
      </c>
      <c r="J10" s="164">
        <v>1</v>
      </c>
      <c r="K10" s="153">
        <v>0</v>
      </c>
      <c r="L10" s="156">
        <v>0</v>
      </c>
      <c r="M10" s="158">
        <v>1</v>
      </c>
      <c r="N10" s="128">
        <v>0</v>
      </c>
      <c r="O10" s="136">
        <v>0</v>
      </c>
      <c r="P10" s="162">
        <v>0</v>
      </c>
      <c r="Q10" s="153">
        <v>0</v>
      </c>
      <c r="R10" s="182">
        <v>0</v>
      </c>
      <c r="S10" s="116">
        <v>4</v>
      </c>
      <c r="T10" s="116">
        <v>4</v>
      </c>
      <c r="U10" s="116">
        <v>4</v>
      </c>
      <c r="V10" s="116">
        <v>4</v>
      </c>
      <c r="W10" s="114">
        <v>3</v>
      </c>
      <c r="X10" s="114">
        <v>3</v>
      </c>
      <c r="Y10" s="114">
        <v>3</v>
      </c>
      <c r="Z10" s="114">
        <v>3</v>
      </c>
      <c r="AA10" s="110">
        <v>4</v>
      </c>
      <c r="AB10" s="110">
        <v>4</v>
      </c>
      <c r="AC10" s="110">
        <v>4</v>
      </c>
      <c r="AD10" s="118">
        <v>4</v>
      </c>
      <c r="AE10" s="118">
        <v>4</v>
      </c>
      <c r="AF10" s="112">
        <v>4</v>
      </c>
      <c r="AG10" s="112">
        <v>4</v>
      </c>
      <c r="AH10" s="112">
        <v>4</v>
      </c>
      <c r="AI10" s="144">
        <v>4</v>
      </c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</row>
    <row r="11" spans="1:73" s="80" customFormat="1" x14ac:dyDescent="0.25">
      <c r="A11" s="80">
        <v>10</v>
      </c>
      <c r="B11" s="146" t="s">
        <v>23</v>
      </c>
      <c r="C11" s="120" t="s">
        <v>96</v>
      </c>
      <c r="D11" s="128">
        <v>0</v>
      </c>
      <c r="E11" s="132">
        <v>0</v>
      </c>
      <c r="F11" s="134">
        <v>0</v>
      </c>
      <c r="G11" s="136">
        <v>1</v>
      </c>
      <c r="H11" s="139"/>
      <c r="I11" s="150">
        <v>1</v>
      </c>
      <c r="J11" s="164">
        <v>1</v>
      </c>
      <c r="K11" s="153">
        <v>0</v>
      </c>
      <c r="L11" s="156">
        <v>0</v>
      </c>
      <c r="M11" s="158">
        <v>1</v>
      </c>
      <c r="N11" s="128">
        <v>0</v>
      </c>
      <c r="O11" s="136">
        <v>0</v>
      </c>
      <c r="P11" s="162">
        <v>1</v>
      </c>
      <c r="Q11" s="153">
        <v>1</v>
      </c>
      <c r="R11" s="182">
        <v>0</v>
      </c>
      <c r="S11" s="117">
        <v>4</v>
      </c>
      <c r="T11" s="117">
        <v>4</v>
      </c>
      <c r="U11" s="116">
        <v>4</v>
      </c>
      <c r="V11" s="117">
        <v>4</v>
      </c>
      <c r="W11" s="115">
        <v>4</v>
      </c>
      <c r="X11" s="115">
        <v>4</v>
      </c>
      <c r="Y11" s="115">
        <v>5</v>
      </c>
      <c r="Z11" s="115">
        <v>5</v>
      </c>
      <c r="AA11" s="111">
        <v>4</v>
      </c>
      <c r="AB11" s="111">
        <v>4</v>
      </c>
      <c r="AC11" s="111">
        <v>4</v>
      </c>
      <c r="AD11" s="119">
        <v>4</v>
      </c>
      <c r="AE11" s="119">
        <v>4</v>
      </c>
      <c r="AF11" s="113">
        <v>4</v>
      </c>
      <c r="AG11" s="113">
        <v>4</v>
      </c>
      <c r="AH11" s="113">
        <v>4</v>
      </c>
      <c r="AI11" s="144">
        <v>4</v>
      </c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</row>
    <row r="12" spans="1:73" s="80" customFormat="1" x14ac:dyDescent="0.25">
      <c r="A12" s="80">
        <v>11</v>
      </c>
      <c r="B12" s="146" t="s">
        <v>24</v>
      </c>
      <c r="C12" s="120" t="s">
        <v>96</v>
      </c>
      <c r="D12" s="128">
        <v>0</v>
      </c>
      <c r="E12" s="132">
        <v>0</v>
      </c>
      <c r="F12" s="134">
        <v>0</v>
      </c>
      <c r="G12" s="136">
        <v>1</v>
      </c>
      <c r="H12" s="139"/>
      <c r="I12" s="150">
        <v>1</v>
      </c>
      <c r="J12" s="164">
        <v>1</v>
      </c>
      <c r="K12" s="153">
        <v>0</v>
      </c>
      <c r="L12" s="156">
        <v>1</v>
      </c>
      <c r="M12" s="158">
        <v>1</v>
      </c>
      <c r="N12" s="128">
        <v>0</v>
      </c>
      <c r="O12" s="136">
        <v>0</v>
      </c>
      <c r="P12" s="162">
        <v>0</v>
      </c>
      <c r="Q12" s="153">
        <v>0</v>
      </c>
      <c r="R12" s="182">
        <v>0</v>
      </c>
      <c r="S12" s="116">
        <v>4</v>
      </c>
      <c r="T12" s="116">
        <v>4</v>
      </c>
      <c r="U12" s="116">
        <v>4</v>
      </c>
      <c r="V12" s="116">
        <v>3</v>
      </c>
      <c r="W12" s="114">
        <v>4</v>
      </c>
      <c r="X12" s="114">
        <v>4</v>
      </c>
      <c r="Y12" s="114">
        <v>4</v>
      </c>
      <c r="Z12" s="114">
        <v>4</v>
      </c>
      <c r="AA12" s="110">
        <v>4</v>
      </c>
      <c r="AB12" s="110">
        <v>4</v>
      </c>
      <c r="AC12" s="110">
        <v>4</v>
      </c>
      <c r="AD12" s="118">
        <v>4</v>
      </c>
      <c r="AE12" s="118">
        <v>4</v>
      </c>
      <c r="AF12" s="112">
        <v>4</v>
      </c>
      <c r="AG12" s="112">
        <v>4</v>
      </c>
      <c r="AH12" s="112">
        <v>4</v>
      </c>
      <c r="AI12" s="144">
        <v>4</v>
      </c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</row>
    <row r="13" spans="1:73" s="80" customFormat="1" x14ac:dyDescent="0.25">
      <c r="A13" s="80">
        <v>12</v>
      </c>
      <c r="B13" s="146" t="s">
        <v>24</v>
      </c>
      <c r="C13" s="120" t="s">
        <v>96</v>
      </c>
      <c r="D13" s="128">
        <v>1</v>
      </c>
      <c r="E13" s="132">
        <v>0</v>
      </c>
      <c r="F13" s="134">
        <v>0</v>
      </c>
      <c r="G13" s="136">
        <v>0</v>
      </c>
      <c r="H13" s="139"/>
      <c r="I13" s="150">
        <v>0</v>
      </c>
      <c r="J13" s="164">
        <v>0</v>
      </c>
      <c r="K13" s="153">
        <v>0</v>
      </c>
      <c r="L13" s="156">
        <v>1</v>
      </c>
      <c r="M13" s="158">
        <v>1</v>
      </c>
      <c r="N13" s="128">
        <v>0</v>
      </c>
      <c r="O13" s="136">
        <v>0</v>
      </c>
      <c r="P13" s="162">
        <v>0</v>
      </c>
      <c r="Q13" s="153">
        <v>0</v>
      </c>
      <c r="R13" s="182">
        <v>0</v>
      </c>
      <c r="S13" s="117">
        <v>4</v>
      </c>
      <c r="T13" s="117">
        <v>4</v>
      </c>
      <c r="U13" s="116">
        <v>4</v>
      </c>
      <c r="V13" s="117">
        <v>3</v>
      </c>
      <c r="W13" s="115">
        <v>4</v>
      </c>
      <c r="X13" s="115">
        <v>3</v>
      </c>
      <c r="Y13" s="115">
        <v>4</v>
      </c>
      <c r="Z13" s="115">
        <v>4</v>
      </c>
      <c r="AA13" s="111">
        <v>3</v>
      </c>
      <c r="AB13" s="111">
        <v>3</v>
      </c>
      <c r="AC13" s="111">
        <v>3</v>
      </c>
      <c r="AD13" s="119">
        <v>3</v>
      </c>
      <c r="AE13" s="119">
        <v>3</v>
      </c>
      <c r="AF13" s="113">
        <v>3</v>
      </c>
      <c r="AG13" s="113">
        <v>3</v>
      </c>
      <c r="AH13" s="113">
        <v>3</v>
      </c>
      <c r="AI13" s="144">
        <v>3</v>
      </c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</row>
    <row r="14" spans="1:73" s="80" customFormat="1" x14ac:dyDescent="0.25">
      <c r="A14" s="80">
        <v>13</v>
      </c>
      <c r="B14" s="146" t="s">
        <v>24</v>
      </c>
      <c r="C14" s="120" t="s">
        <v>96</v>
      </c>
      <c r="D14" s="128">
        <v>0</v>
      </c>
      <c r="E14" s="132">
        <v>0</v>
      </c>
      <c r="F14" s="134">
        <v>0</v>
      </c>
      <c r="G14" s="136">
        <v>1</v>
      </c>
      <c r="H14" s="139"/>
      <c r="I14" s="150">
        <v>0</v>
      </c>
      <c r="J14" s="164">
        <v>1</v>
      </c>
      <c r="K14" s="153">
        <v>0</v>
      </c>
      <c r="L14" s="156">
        <v>0</v>
      </c>
      <c r="M14" s="158">
        <v>0</v>
      </c>
      <c r="N14" s="128">
        <v>0</v>
      </c>
      <c r="O14" s="136">
        <v>0</v>
      </c>
      <c r="P14" s="162">
        <v>0</v>
      </c>
      <c r="Q14" s="153">
        <v>0</v>
      </c>
      <c r="R14" s="182">
        <v>0</v>
      </c>
      <c r="S14" s="116">
        <v>4</v>
      </c>
      <c r="T14" s="116">
        <v>4</v>
      </c>
      <c r="U14" s="116">
        <v>4</v>
      </c>
      <c r="V14" s="116">
        <v>4</v>
      </c>
      <c r="W14" s="114">
        <v>4</v>
      </c>
      <c r="X14" s="114">
        <v>4</v>
      </c>
      <c r="Y14" s="114">
        <v>4</v>
      </c>
      <c r="Z14" s="114">
        <v>4</v>
      </c>
      <c r="AA14" s="110">
        <v>5</v>
      </c>
      <c r="AB14" s="110">
        <v>5</v>
      </c>
      <c r="AC14" s="110">
        <v>5</v>
      </c>
      <c r="AD14" s="118">
        <v>5</v>
      </c>
      <c r="AE14" s="118">
        <v>5</v>
      </c>
      <c r="AF14" s="112">
        <v>4</v>
      </c>
      <c r="AG14" s="112">
        <v>4</v>
      </c>
      <c r="AH14" s="112">
        <v>5</v>
      </c>
      <c r="AI14" s="144">
        <v>5</v>
      </c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</row>
    <row r="15" spans="1:73" s="80" customFormat="1" x14ac:dyDescent="0.25">
      <c r="A15" s="80">
        <v>14</v>
      </c>
      <c r="B15" s="146" t="s">
        <v>24</v>
      </c>
      <c r="C15" s="120" t="s">
        <v>96</v>
      </c>
      <c r="D15" s="128">
        <v>0</v>
      </c>
      <c r="E15" s="132">
        <v>0</v>
      </c>
      <c r="F15" s="134">
        <v>0</v>
      </c>
      <c r="G15" s="136">
        <v>1</v>
      </c>
      <c r="H15" s="171"/>
      <c r="I15" s="150">
        <v>1</v>
      </c>
      <c r="J15" s="164">
        <v>1</v>
      </c>
      <c r="K15" s="153">
        <v>1</v>
      </c>
      <c r="L15" s="156">
        <v>0</v>
      </c>
      <c r="M15" s="158">
        <v>0</v>
      </c>
      <c r="N15" s="128">
        <v>0</v>
      </c>
      <c r="O15" s="136">
        <v>0</v>
      </c>
      <c r="P15" s="162">
        <v>1</v>
      </c>
      <c r="Q15" s="153">
        <v>0</v>
      </c>
      <c r="R15" s="182">
        <v>0</v>
      </c>
      <c r="S15" s="117">
        <v>4</v>
      </c>
      <c r="T15" s="117">
        <v>4</v>
      </c>
      <c r="U15" s="116">
        <v>4</v>
      </c>
      <c r="V15" s="117">
        <v>4</v>
      </c>
      <c r="W15" s="115">
        <v>4</v>
      </c>
      <c r="X15" s="115">
        <v>4</v>
      </c>
      <c r="Y15" s="115">
        <v>4</v>
      </c>
      <c r="Z15" s="115">
        <v>4</v>
      </c>
      <c r="AA15" s="111">
        <v>5</v>
      </c>
      <c r="AB15" s="111">
        <v>5</v>
      </c>
      <c r="AC15" s="111">
        <v>5</v>
      </c>
      <c r="AD15" s="119">
        <v>5</v>
      </c>
      <c r="AE15" s="119">
        <v>5</v>
      </c>
      <c r="AF15" s="113">
        <v>5</v>
      </c>
      <c r="AG15" s="113">
        <v>5</v>
      </c>
      <c r="AH15" s="113">
        <v>5</v>
      </c>
      <c r="AI15" s="144">
        <v>5</v>
      </c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</row>
    <row r="16" spans="1:73" s="80" customFormat="1" x14ac:dyDescent="0.25">
      <c r="A16" s="80">
        <v>15</v>
      </c>
      <c r="B16" s="146" t="s">
        <v>24</v>
      </c>
      <c r="C16" s="120" t="s">
        <v>91</v>
      </c>
      <c r="D16" s="128">
        <v>1</v>
      </c>
      <c r="E16" s="132">
        <v>0</v>
      </c>
      <c r="F16" s="134">
        <v>0</v>
      </c>
      <c r="G16" s="136">
        <v>0</v>
      </c>
      <c r="H16" s="171"/>
      <c r="I16" s="150">
        <v>1</v>
      </c>
      <c r="J16" s="164">
        <v>1</v>
      </c>
      <c r="K16" s="153">
        <v>1</v>
      </c>
      <c r="L16" s="156">
        <v>1</v>
      </c>
      <c r="M16" s="158">
        <v>0</v>
      </c>
      <c r="N16" s="128">
        <v>0</v>
      </c>
      <c r="O16" s="136">
        <v>0</v>
      </c>
      <c r="P16" s="162">
        <v>1</v>
      </c>
      <c r="Q16" s="153">
        <v>0</v>
      </c>
      <c r="R16" s="182">
        <v>0</v>
      </c>
      <c r="S16" s="116">
        <v>4</v>
      </c>
      <c r="T16" s="116">
        <v>4</v>
      </c>
      <c r="U16" s="116">
        <v>4</v>
      </c>
      <c r="V16" s="116">
        <v>4</v>
      </c>
      <c r="W16" s="114">
        <v>4</v>
      </c>
      <c r="X16" s="114">
        <v>4</v>
      </c>
      <c r="Y16" s="114">
        <v>4</v>
      </c>
      <c r="Z16" s="114">
        <v>4</v>
      </c>
      <c r="AA16" s="110">
        <v>4</v>
      </c>
      <c r="AB16" s="110">
        <v>4</v>
      </c>
      <c r="AC16" s="110">
        <v>4</v>
      </c>
      <c r="AD16" s="118">
        <v>4</v>
      </c>
      <c r="AE16" s="118">
        <v>4</v>
      </c>
      <c r="AF16" s="112">
        <v>4</v>
      </c>
      <c r="AG16" s="112">
        <v>4</v>
      </c>
      <c r="AH16" s="112">
        <v>4</v>
      </c>
      <c r="AI16" s="144">
        <v>4</v>
      </c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2"/>
      <c r="BJ16" s="142"/>
      <c r="BK16" s="142"/>
      <c r="BL16" s="142"/>
      <c r="BM16" s="142"/>
      <c r="BN16" s="142"/>
      <c r="BO16" s="142"/>
      <c r="BP16" s="142"/>
      <c r="BQ16" s="142"/>
      <c r="BR16" s="142"/>
      <c r="BS16" s="142"/>
      <c r="BT16" s="142"/>
      <c r="BU16" s="142"/>
    </row>
    <row r="17" spans="1:73" s="80" customFormat="1" x14ac:dyDescent="0.25">
      <c r="A17" s="80">
        <v>16</v>
      </c>
      <c r="B17" s="146" t="s">
        <v>23</v>
      </c>
      <c r="C17" s="120" t="s">
        <v>96</v>
      </c>
      <c r="D17" s="128">
        <v>1</v>
      </c>
      <c r="E17" s="132">
        <v>0</v>
      </c>
      <c r="F17" s="134">
        <v>0</v>
      </c>
      <c r="G17" s="136">
        <v>0</v>
      </c>
      <c r="H17" s="139"/>
      <c r="I17" s="150">
        <v>0</v>
      </c>
      <c r="J17" s="164">
        <v>1</v>
      </c>
      <c r="K17" s="153">
        <v>0</v>
      </c>
      <c r="L17" s="156">
        <v>0</v>
      </c>
      <c r="M17" s="158">
        <v>0</v>
      </c>
      <c r="N17" s="128">
        <v>0</v>
      </c>
      <c r="O17" s="136">
        <v>0</v>
      </c>
      <c r="P17" s="162">
        <v>0</v>
      </c>
      <c r="Q17" s="153">
        <v>0</v>
      </c>
      <c r="R17" s="182">
        <v>0</v>
      </c>
      <c r="S17" s="117">
        <v>4</v>
      </c>
      <c r="T17" s="117">
        <v>4</v>
      </c>
      <c r="U17" s="116">
        <v>4</v>
      </c>
      <c r="V17" s="117">
        <v>4</v>
      </c>
      <c r="W17" s="115">
        <v>3</v>
      </c>
      <c r="X17" s="115">
        <v>4</v>
      </c>
      <c r="Y17" s="115">
        <v>4</v>
      </c>
      <c r="Z17" s="115">
        <v>4</v>
      </c>
      <c r="AA17" s="111">
        <v>4</v>
      </c>
      <c r="AB17" s="111">
        <v>4</v>
      </c>
      <c r="AC17" s="111">
        <v>4</v>
      </c>
      <c r="AD17" s="119">
        <v>4</v>
      </c>
      <c r="AE17" s="119">
        <v>4</v>
      </c>
      <c r="AF17" s="113">
        <v>3</v>
      </c>
      <c r="AG17" s="113">
        <v>4</v>
      </c>
      <c r="AH17" s="113">
        <v>3</v>
      </c>
      <c r="AI17" s="144">
        <v>4</v>
      </c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2"/>
    </row>
    <row r="18" spans="1:73" s="80" customFormat="1" x14ac:dyDescent="0.25">
      <c r="A18" s="80">
        <v>17</v>
      </c>
      <c r="B18" s="146" t="s">
        <v>23</v>
      </c>
      <c r="C18" s="120" t="s">
        <v>91</v>
      </c>
      <c r="D18" s="128">
        <v>0</v>
      </c>
      <c r="E18" s="132">
        <v>0</v>
      </c>
      <c r="F18" s="134">
        <v>0</v>
      </c>
      <c r="G18" s="136">
        <v>1</v>
      </c>
      <c r="H18" s="171"/>
      <c r="I18" s="150">
        <v>1</v>
      </c>
      <c r="J18" s="164">
        <v>1</v>
      </c>
      <c r="K18" s="153">
        <v>1</v>
      </c>
      <c r="L18" s="156">
        <v>1</v>
      </c>
      <c r="M18" s="158">
        <v>0</v>
      </c>
      <c r="N18" s="128">
        <v>0</v>
      </c>
      <c r="O18" s="136">
        <v>0</v>
      </c>
      <c r="P18" s="162">
        <v>0</v>
      </c>
      <c r="Q18" s="153">
        <v>0</v>
      </c>
      <c r="R18" s="182">
        <v>0</v>
      </c>
      <c r="S18" s="116">
        <v>4</v>
      </c>
      <c r="T18" s="116">
        <v>4</v>
      </c>
      <c r="U18" s="116">
        <v>4</v>
      </c>
      <c r="V18" s="116">
        <v>4</v>
      </c>
      <c r="W18" s="114">
        <v>4</v>
      </c>
      <c r="X18" s="114">
        <v>4</v>
      </c>
      <c r="Y18" s="114">
        <v>4</v>
      </c>
      <c r="Z18" s="114">
        <v>4</v>
      </c>
      <c r="AA18" s="110">
        <v>4</v>
      </c>
      <c r="AB18" s="110">
        <v>4</v>
      </c>
      <c r="AC18" s="110">
        <v>4</v>
      </c>
      <c r="AD18" s="118">
        <v>4</v>
      </c>
      <c r="AE18" s="118">
        <v>4</v>
      </c>
      <c r="AF18" s="112">
        <v>4</v>
      </c>
      <c r="AG18" s="112">
        <v>4</v>
      </c>
      <c r="AH18" s="112">
        <v>4</v>
      </c>
      <c r="AI18" s="144">
        <v>4</v>
      </c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2"/>
      <c r="BM18" s="142"/>
      <c r="BN18" s="142"/>
      <c r="BO18" s="142"/>
      <c r="BP18" s="142"/>
      <c r="BQ18" s="142"/>
      <c r="BR18" s="142"/>
      <c r="BS18" s="142"/>
      <c r="BT18" s="142"/>
      <c r="BU18" s="142"/>
    </row>
    <row r="19" spans="1:73" s="80" customFormat="1" x14ac:dyDescent="0.25">
      <c r="A19" s="80">
        <v>18</v>
      </c>
      <c r="B19" s="146" t="s">
        <v>24</v>
      </c>
      <c r="C19" s="120" t="s">
        <v>91</v>
      </c>
      <c r="D19" s="128">
        <v>0</v>
      </c>
      <c r="E19" s="132">
        <v>0</v>
      </c>
      <c r="F19" s="134">
        <v>0</v>
      </c>
      <c r="G19" s="136">
        <v>1</v>
      </c>
      <c r="H19" s="139"/>
      <c r="I19" s="150">
        <v>1</v>
      </c>
      <c r="J19" s="164">
        <v>0</v>
      </c>
      <c r="K19" s="153">
        <v>0</v>
      </c>
      <c r="L19" s="156">
        <v>0</v>
      </c>
      <c r="M19" s="158">
        <v>0</v>
      </c>
      <c r="N19" s="128">
        <v>0</v>
      </c>
      <c r="O19" s="136">
        <v>0</v>
      </c>
      <c r="P19" s="162">
        <v>0</v>
      </c>
      <c r="Q19" s="153">
        <v>0</v>
      </c>
      <c r="R19" s="182">
        <v>0</v>
      </c>
      <c r="S19" s="117">
        <v>4</v>
      </c>
      <c r="T19" s="117">
        <v>3</v>
      </c>
      <c r="U19" s="116">
        <v>3</v>
      </c>
      <c r="V19" s="117">
        <v>3</v>
      </c>
      <c r="W19" s="115">
        <v>3</v>
      </c>
      <c r="X19" s="115">
        <v>4</v>
      </c>
      <c r="Y19" s="115">
        <v>3</v>
      </c>
      <c r="Z19" s="115">
        <v>3</v>
      </c>
      <c r="AA19" s="111">
        <v>4</v>
      </c>
      <c r="AB19" s="111">
        <v>5</v>
      </c>
      <c r="AC19" s="111">
        <v>4</v>
      </c>
      <c r="AD19" s="119">
        <v>3</v>
      </c>
      <c r="AE19" s="119">
        <v>4</v>
      </c>
      <c r="AF19" s="113">
        <v>3</v>
      </c>
      <c r="AG19" s="113">
        <v>4</v>
      </c>
      <c r="AH19" s="113">
        <v>3</v>
      </c>
      <c r="AI19" s="144">
        <v>3</v>
      </c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</row>
    <row r="20" spans="1:73" s="81" customFormat="1" x14ac:dyDescent="0.25">
      <c r="A20" s="81">
        <v>19</v>
      </c>
      <c r="B20" s="146" t="s">
        <v>24</v>
      </c>
      <c r="C20" s="120" t="s">
        <v>111</v>
      </c>
      <c r="D20" s="128">
        <v>0</v>
      </c>
      <c r="E20" s="132">
        <v>1</v>
      </c>
      <c r="F20" s="134">
        <v>0</v>
      </c>
      <c r="G20" s="136">
        <v>0</v>
      </c>
      <c r="H20" s="139"/>
      <c r="I20" s="150">
        <v>0</v>
      </c>
      <c r="J20" s="164">
        <v>0</v>
      </c>
      <c r="K20" s="153">
        <v>1</v>
      </c>
      <c r="L20" s="156">
        <v>0</v>
      </c>
      <c r="M20" s="158">
        <v>0</v>
      </c>
      <c r="N20" s="128">
        <v>0</v>
      </c>
      <c r="O20" s="136">
        <v>0</v>
      </c>
      <c r="P20" s="162">
        <v>0</v>
      </c>
      <c r="Q20" s="153">
        <v>0</v>
      </c>
      <c r="R20" s="182">
        <v>0</v>
      </c>
      <c r="S20" s="116">
        <v>5</v>
      </c>
      <c r="T20" s="116">
        <v>5</v>
      </c>
      <c r="U20" s="116">
        <v>5</v>
      </c>
      <c r="V20" s="116">
        <v>5</v>
      </c>
      <c r="W20" s="114">
        <v>4</v>
      </c>
      <c r="X20" s="114">
        <v>4</v>
      </c>
      <c r="Y20" s="114">
        <v>4</v>
      </c>
      <c r="Z20" s="114">
        <v>5</v>
      </c>
      <c r="AA20" s="110">
        <v>4</v>
      </c>
      <c r="AB20" s="110">
        <v>4</v>
      </c>
      <c r="AC20" s="110">
        <v>4</v>
      </c>
      <c r="AD20" s="118">
        <v>4</v>
      </c>
      <c r="AE20" s="118">
        <v>4</v>
      </c>
      <c r="AF20" s="112">
        <v>5</v>
      </c>
      <c r="AG20" s="112">
        <v>4</v>
      </c>
      <c r="AH20" s="112">
        <v>4</v>
      </c>
      <c r="AI20" s="144">
        <v>4</v>
      </c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2"/>
    </row>
    <row r="21" spans="1:73" s="80" customFormat="1" x14ac:dyDescent="0.25">
      <c r="A21" s="80">
        <v>20</v>
      </c>
      <c r="B21" s="146" t="s">
        <v>24</v>
      </c>
      <c r="C21" s="120" t="s">
        <v>91</v>
      </c>
      <c r="D21" s="128">
        <v>0</v>
      </c>
      <c r="E21" s="132">
        <v>0</v>
      </c>
      <c r="F21" s="134">
        <v>0</v>
      </c>
      <c r="G21" s="136">
        <v>1</v>
      </c>
      <c r="H21" s="139"/>
      <c r="I21" s="150">
        <v>1</v>
      </c>
      <c r="J21" s="164">
        <v>0</v>
      </c>
      <c r="K21" s="153">
        <v>0</v>
      </c>
      <c r="L21" s="156">
        <v>0</v>
      </c>
      <c r="M21" s="158">
        <v>0</v>
      </c>
      <c r="N21" s="128">
        <v>0</v>
      </c>
      <c r="O21" s="136">
        <v>0</v>
      </c>
      <c r="P21" s="162">
        <v>0</v>
      </c>
      <c r="Q21" s="153">
        <v>0</v>
      </c>
      <c r="R21" s="182">
        <v>0</v>
      </c>
      <c r="S21" s="117">
        <v>4</v>
      </c>
      <c r="T21" s="117">
        <v>4</v>
      </c>
      <c r="U21" s="116">
        <v>4</v>
      </c>
      <c r="V21" s="117">
        <v>4</v>
      </c>
      <c r="W21" s="115">
        <v>3</v>
      </c>
      <c r="X21" s="115">
        <v>4</v>
      </c>
      <c r="Y21" s="115">
        <v>4</v>
      </c>
      <c r="Z21" s="115">
        <v>4</v>
      </c>
      <c r="AA21" s="111">
        <v>4</v>
      </c>
      <c r="AB21" s="111">
        <v>4</v>
      </c>
      <c r="AC21" s="111">
        <v>4</v>
      </c>
      <c r="AD21" s="119">
        <v>4</v>
      </c>
      <c r="AE21" s="119">
        <v>4</v>
      </c>
      <c r="AF21" s="113">
        <v>4</v>
      </c>
      <c r="AG21" s="113">
        <v>4</v>
      </c>
      <c r="AH21" s="113">
        <v>4</v>
      </c>
      <c r="AI21" s="144">
        <v>4</v>
      </c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</row>
    <row r="22" spans="1:73" s="80" customFormat="1" x14ac:dyDescent="0.25">
      <c r="A22" s="80">
        <v>21</v>
      </c>
      <c r="B22" s="146" t="s">
        <v>23</v>
      </c>
      <c r="C22" s="120" t="s">
        <v>91</v>
      </c>
      <c r="D22" s="128">
        <v>1</v>
      </c>
      <c r="E22" s="132">
        <v>0</v>
      </c>
      <c r="F22" s="134">
        <v>0</v>
      </c>
      <c r="G22" s="136">
        <v>0</v>
      </c>
      <c r="H22" s="139"/>
      <c r="I22" s="150">
        <v>1</v>
      </c>
      <c r="J22" s="164">
        <v>0</v>
      </c>
      <c r="K22" s="153">
        <v>0</v>
      </c>
      <c r="L22" s="156">
        <v>0</v>
      </c>
      <c r="M22" s="158">
        <v>0</v>
      </c>
      <c r="N22" s="128">
        <v>0</v>
      </c>
      <c r="O22" s="136">
        <v>0</v>
      </c>
      <c r="P22" s="162">
        <v>0</v>
      </c>
      <c r="Q22" s="153">
        <v>0</v>
      </c>
      <c r="R22" s="182">
        <v>0</v>
      </c>
      <c r="S22" s="116">
        <v>5</v>
      </c>
      <c r="T22" s="116">
        <v>4</v>
      </c>
      <c r="U22" s="116">
        <v>4</v>
      </c>
      <c r="V22" s="116">
        <v>5</v>
      </c>
      <c r="W22" s="114">
        <v>5</v>
      </c>
      <c r="X22" s="114">
        <v>5</v>
      </c>
      <c r="Y22" s="114">
        <v>5</v>
      </c>
      <c r="Z22" s="114">
        <v>5</v>
      </c>
      <c r="AA22" s="110">
        <v>5</v>
      </c>
      <c r="AB22" s="110">
        <v>5</v>
      </c>
      <c r="AC22" s="110">
        <v>5</v>
      </c>
      <c r="AD22" s="118">
        <v>5</v>
      </c>
      <c r="AE22" s="118">
        <v>5</v>
      </c>
      <c r="AF22" s="112">
        <v>5</v>
      </c>
      <c r="AG22" s="112">
        <v>5</v>
      </c>
      <c r="AH22" s="112">
        <v>5</v>
      </c>
      <c r="AI22" s="144">
        <v>5</v>
      </c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42"/>
      <c r="BT22" s="142"/>
      <c r="BU22" s="142"/>
    </row>
    <row r="23" spans="1:73" s="80" customFormat="1" x14ac:dyDescent="0.25">
      <c r="A23" s="80">
        <v>22</v>
      </c>
      <c r="B23" s="146" t="s">
        <v>24</v>
      </c>
      <c r="C23" s="120" t="s">
        <v>96</v>
      </c>
      <c r="D23" s="128">
        <v>0</v>
      </c>
      <c r="E23" s="132">
        <v>0</v>
      </c>
      <c r="F23" s="134">
        <v>0</v>
      </c>
      <c r="G23" s="136">
        <v>1</v>
      </c>
      <c r="H23" s="139"/>
      <c r="I23" s="150">
        <v>0</v>
      </c>
      <c r="J23" s="164">
        <v>1</v>
      </c>
      <c r="K23" s="153">
        <v>0</v>
      </c>
      <c r="L23" s="156">
        <v>0</v>
      </c>
      <c r="M23" s="158">
        <v>0</v>
      </c>
      <c r="N23" s="128">
        <v>0</v>
      </c>
      <c r="O23" s="136">
        <v>0</v>
      </c>
      <c r="P23" s="162">
        <v>0</v>
      </c>
      <c r="Q23" s="153">
        <v>0</v>
      </c>
      <c r="R23" s="182">
        <v>0</v>
      </c>
      <c r="S23" s="117">
        <v>4</v>
      </c>
      <c r="T23" s="117">
        <v>4</v>
      </c>
      <c r="U23" s="116">
        <v>4</v>
      </c>
      <c r="V23" s="117">
        <v>4</v>
      </c>
      <c r="W23" s="115">
        <v>4</v>
      </c>
      <c r="X23" s="115">
        <v>4</v>
      </c>
      <c r="Y23" s="115">
        <v>4</v>
      </c>
      <c r="Z23" s="115">
        <v>4</v>
      </c>
      <c r="AA23" s="111">
        <v>5</v>
      </c>
      <c r="AB23" s="111">
        <v>5</v>
      </c>
      <c r="AC23" s="111">
        <v>5</v>
      </c>
      <c r="AD23" s="119">
        <v>5</v>
      </c>
      <c r="AE23" s="119">
        <v>5</v>
      </c>
      <c r="AF23" s="113">
        <v>5</v>
      </c>
      <c r="AG23" s="113">
        <v>5</v>
      </c>
      <c r="AH23" s="113">
        <v>5</v>
      </c>
      <c r="AI23" s="144">
        <v>5</v>
      </c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2"/>
      <c r="BN23" s="142"/>
      <c r="BO23" s="142"/>
      <c r="BP23" s="142"/>
      <c r="BQ23" s="142"/>
      <c r="BR23" s="142"/>
      <c r="BS23" s="142"/>
      <c r="BT23" s="142"/>
      <c r="BU23" s="142"/>
    </row>
    <row r="24" spans="1:73" s="80" customFormat="1" x14ac:dyDescent="0.25">
      <c r="A24" s="80">
        <v>23</v>
      </c>
      <c r="B24" s="146" t="s">
        <v>24</v>
      </c>
      <c r="C24" s="120" t="s">
        <v>91</v>
      </c>
      <c r="D24" s="128">
        <v>0</v>
      </c>
      <c r="E24" s="132">
        <v>0</v>
      </c>
      <c r="F24" s="134">
        <v>0</v>
      </c>
      <c r="G24" s="136">
        <v>1</v>
      </c>
      <c r="H24" s="139"/>
      <c r="I24" s="150">
        <v>1</v>
      </c>
      <c r="J24" s="164">
        <v>1</v>
      </c>
      <c r="K24" s="153">
        <v>1</v>
      </c>
      <c r="L24" s="156">
        <v>1</v>
      </c>
      <c r="M24" s="158">
        <v>0</v>
      </c>
      <c r="N24" s="128">
        <v>0</v>
      </c>
      <c r="O24" s="136">
        <v>0</v>
      </c>
      <c r="P24" s="162">
        <v>0</v>
      </c>
      <c r="Q24" s="153">
        <v>0</v>
      </c>
      <c r="R24" s="182">
        <v>0</v>
      </c>
      <c r="S24" s="116">
        <v>5</v>
      </c>
      <c r="T24" s="116">
        <v>5</v>
      </c>
      <c r="U24" s="116">
        <v>5</v>
      </c>
      <c r="V24" s="116">
        <v>5</v>
      </c>
      <c r="W24" s="114">
        <v>5</v>
      </c>
      <c r="X24" s="114">
        <v>5</v>
      </c>
      <c r="Y24" s="114">
        <v>5</v>
      </c>
      <c r="Z24" s="114">
        <v>5</v>
      </c>
      <c r="AA24" s="110">
        <v>5</v>
      </c>
      <c r="AB24" s="110">
        <v>5</v>
      </c>
      <c r="AC24" s="110">
        <v>5</v>
      </c>
      <c r="AD24" s="118">
        <v>5</v>
      </c>
      <c r="AE24" s="118">
        <v>5</v>
      </c>
      <c r="AF24" s="112">
        <v>5</v>
      </c>
      <c r="AG24" s="112">
        <v>5</v>
      </c>
      <c r="AH24" s="112">
        <v>5</v>
      </c>
      <c r="AI24" s="144">
        <v>5</v>
      </c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2"/>
      <c r="BQ24" s="142"/>
      <c r="BR24" s="142"/>
      <c r="BS24" s="142"/>
      <c r="BT24" s="142"/>
      <c r="BU24" s="142"/>
    </row>
    <row r="25" spans="1:73" s="80" customFormat="1" x14ac:dyDescent="0.25">
      <c r="A25" s="80">
        <v>24</v>
      </c>
      <c r="B25" s="146" t="s">
        <v>24</v>
      </c>
      <c r="C25" s="120" t="s">
        <v>91</v>
      </c>
      <c r="D25" s="128">
        <v>0</v>
      </c>
      <c r="E25" s="132">
        <v>0</v>
      </c>
      <c r="F25" s="134">
        <v>0</v>
      </c>
      <c r="G25" s="136">
        <v>1</v>
      </c>
      <c r="H25" s="139"/>
      <c r="I25" s="150">
        <v>1</v>
      </c>
      <c r="J25" s="164">
        <v>1</v>
      </c>
      <c r="K25" s="153">
        <v>1</v>
      </c>
      <c r="L25" s="156">
        <v>0</v>
      </c>
      <c r="M25" s="158">
        <v>0</v>
      </c>
      <c r="N25" s="128">
        <v>0</v>
      </c>
      <c r="O25" s="136">
        <v>0</v>
      </c>
      <c r="P25" s="162">
        <v>0</v>
      </c>
      <c r="Q25" s="153">
        <v>0</v>
      </c>
      <c r="R25" s="182">
        <v>0</v>
      </c>
      <c r="S25" s="117">
        <v>5</v>
      </c>
      <c r="T25" s="117">
        <v>5</v>
      </c>
      <c r="U25" s="116">
        <v>4</v>
      </c>
      <c r="V25" s="117">
        <v>4</v>
      </c>
      <c r="W25" s="115">
        <v>5</v>
      </c>
      <c r="X25" s="115">
        <v>4</v>
      </c>
      <c r="Y25" s="115">
        <v>4</v>
      </c>
      <c r="Z25" s="115">
        <v>4</v>
      </c>
      <c r="AA25" s="111">
        <v>4</v>
      </c>
      <c r="AB25" s="111">
        <v>4</v>
      </c>
      <c r="AC25" s="111">
        <v>4</v>
      </c>
      <c r="AD25" s="119">
        <v>4</v>
      </c>
      <c r="AE25" s="119">
        <v>4</v>
      </c>
      <c r="AF25" s="113">
        <v>4</v>
      </c>
      <c r="AG25" s="113">
        <v>4</v>
      </c>
      <c r="AH25" s="113">
        <v>4</v>
      </c>
      <c r="AI25" s="144">
        <v>4</v>
      </c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</row>
    <row r="26" spans="1:73" s="80" customFormat="1" x14ac:dyDescent="0.25">
      <c r="A26" s="80">
        <v>25</v>
      </c>
      <c r="B26" s="146" t="s">
        <v>23</v>
      </c>
      <c r="C26" s="120" t="s">
        <v>91</v>
      </c>
      <c r="D26" s="128">
        <v>0</v>
      </c>
      <c r="E26" s="132">
        <v>0</v>
      </c>
      <c r="F26" s="134">
        <v>0</v>
      </c>
      <c r="G26" s="136">
        <v>1</v>
      </c>
      <c r="H26" s="139"/>
      <c r="I26" s="150">
        <v>1</v>
      </c>
      <c r="J26" s="164">
        <v>1</v>
      </c>
      <c r="K26" s="153">
        <v>1</v>
      </c>
      <c r="L26" s="156">
        <v>1</v>
      </c>
      <c r="M26" s="158">
        <v>0</v>
      </c>
      <c r="N26" s="128">
        <v>0</v>
      </c>
      <c r="O26" s="136">
        <v>0</v>
      </c>
      <c r="P26" s="162">
        <v>0</v>
      </c>
      <c r="Q26" s="153">
        <v>0</v>
      </c>
      <c r="R26" s="182">
        <v>0</v>
      </c>
      <c r="S26" s="116">
        <v>4</v>
      </c>
      <c r="T26" s="116">
        <v>5</v>
      </c>
      <c r="U26" s="116">
        <v>3</v>
      </c>
      <c r="V26" s="116">
        <v>4</v>
      </c>
      <c r="W26" s="114">
        <v>4</v>
      </c>
      <c r="X26" s="114">
        <v>4</v>
      </c>
      <c r="Y26" s="114">
        <v>4</v>
      </c>
      <c r="Z26" s="114">
        <v>5</v>
      </c>
      <c r="AA26" s="110">
        <v>4</v>
      </c>
      <c r="AB26" s="110">
        <v>4</v>
      </c>
      <c r="AC26" s="110">
        <v>4</v>
      </c>
      <c r="AD26" s="118">
        <v>4</v>
      </c>
      <c r="AE26" s="118">
        <v>4</v>
      </c>
      <c r="AF26" s="112">
        <v>4</v>
      </c>
      <c r="AG26" s="112">
        <v>4</v>
      </c>
      <c r="AH26" s="112">
        <v>4</v>
      </c>
      <c r="AI26" s="144">
        <v>4</v>
      </c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/>
    </row>
    <row r="27" spans="1:73" s="80" customFormat="1" x14ac:dyDescent="0.25">
      <c r="A27" s="80">
        <v>26</v>
      </c>
      <c r="B27" s="146" t="s">
        <v>24</v>
      </c>
      <c r="C27" s="120" t="s">
        <v>91</v>
      </c>
      <c r="D27" s="128">
        <v>0</v>
      </c>
      <c r="E27" s="132">
        <v>0</v>
      </c>
      <c r="F27" s="134">
        <v>0</v>
      </c>
      <c r="G27" s="136">
        <v>1</v>
      </c>
      <c r="H27" s="139"/>
      <c r="I27" s="150">
        <v>1</v>
      </c>
      <c r="J27" s="164"/>
      <c r="K27" s="153">
        <v>0</v>
      </c>
      <c r="L27" s="156">
        <v>0</v>
      </c>
      <c r="M27" s="158">
        <v>0</v>
      </c>
      <c r="N27" s="128">
        <v>0</v>
      </c>
      <c r="O27" s="136">
        <v>0</v>
      </c>
      <c r="P27" s="162">
        <v>0</v>
      </c>
      <c r="Q27" s="153">
        <v>0</v>
      </c>
      <c r="R27" s="182">
        <v>0</v>
      </c>
      <c r="S27" s="117">
        <v>2</v>
      </c>
      <c r="T27" s="117">
        <v>2</v>
      </c>
      <c r="U27" s="116">
        <v>2</v>
      </c>
      <c r="V27" s="117">
        <v>3</v>
      </c>
      <c r="W27" s="115">
        <v>2</v>
      </c>
      <c r="X27" s="115">
        <v>3</v>
      </c>
      <c r="Y27" s="115">
        <v>4</v>
      </c>
      <c r="Z27" s="115">
        <v>3</v>
      </c>
      <c r="AA27" s="111">
        <v>3</v>
      </c>
      <c r="AB27" s="111">
        <v>4</v>
      </c>
      <c r="AC27" s="111">
        <v>3</v>
      </c>
      <c r="AD27" s="119">
        <v>3</v>
      </c>
      <c r="AE27" s="119">
        <v>2</v>
      </c>
      <c r="AF27" s="113">
        <v>3</v>
      </c>
      <c r="AG27" s="113">
        <v>3</v>
      </c>
      <c r="AH27" s="113">
        <v>3</v>
      </c>
      <c r="AI27" s="144">
        <v>2</v>
      </c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</row>
    <row r="28" spans="1:73" s="80" customFormat="1" x14ac:dyDescent="0.25">
      <c r="A28" s="80">
        <v>27</v>
      </c>
      <c r="B28" s="146" t="s">
        <v>24</v>
      </c>
      <c r="C28" s="120" t="s">
        <v>91</v>
      </c>
      <c r="D28" s="128">
        <v>0</v>
      </c>
      <c r="E28" s="132">
        <v>0</v>
      </c>
      <c r="F28" s="134">
        <v>0</v>
      </c>
      <c r="G28" s="136">
        <v>1</v>
      </c>
      <c r="H28" s="139"/>
      <c r="I28" s="150">
        <v>1</v>
      </c>
      <c r="J28" s="164">
        <v>1</v>
      </c>
      <c r="K28" s="153">
        <v>1</v>
      </c>
      <c r="L28" s="156">
        <v>1</v>
      </c>
      <c r="M28" s="158">
        <v>0</v>
      </c>
      <c r="N28" s="128">
        <v>0</v>
      </c>
      <c r="O28" s="136">
        <v>0</v>
      </c>
      <c r="P28" s="162">
        <v>0</v>
      </c>
      <c r="Q28" s="153">
        <v>0</v>
      </c>
      <c r="R28" s="182">
        <v>0</v>
      </c>
      <c r="S28" s="116">
        <v>4</v>
      </c>
      <c r="T28" s="116">
        <v>4</v>
      </c>
      <c r="U28" s="116">
        <v>4</v>
      </c>
      <c r="V28" s="116">
        <v>4</v>
      </c>
      <c r="W28" s="114">
        <v>4</v>
      </c>
      <c r="X28" s="114">
        <v>4</v>
      </c>
      <c r="Y28" s="114">
        <v>4</v>
      </c>
      <c r="Z28" s="114">
        <v>4</v>
      </c>
      <c r="AA28" s="110">
        <v>3</v>
      </c>
      <c r="AB28" s="110">
        <v>3</v>
      </c>
      <c r="AC28" s="110">
        <v>4</v>
      </c>
      <c r="AD28" s="118">
        <v>3</v>
      </c>
      <c r="AE28" s="118">
        <v>3</v>
      </c>
      <c r="AF28" s="112">
        <v>3</v>
      </c>
      <c r="AG28" s="112">
        <v>4</v>
      </c>
      <c r="AH28" s="112">
        <v>4</v>
      </c>
      <c r="AI28" s="144">
        <v>3</v>
      </c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2"/>
      <c r="BJ28" s="142"/>
      <c r="BK28" s="142"/>
      <c r="BL28" s="142"/>
      <c r="BM28" s="142"/>
      <c r="BN28" s="142"/>
      <c r="BO28" s="142"/>
      <c r="BP28" s="142"/>
      <c r="BQ28" s="142"/>
      <c r="BR28" s="142"/>
      <c r="BS28" s="142"/>
      <c r="BT28" s="142"/>
      <c r="BU28" s="142"/>
    </row>
    <row r="29" spans="1:73" s="80" customFormat="1" x14ac:dyDescent="0.25">
      <c r="A29" s="80">
        <v>28</v>
      </c>
      <c r="B29" s="146" t="s">
        <v>24</v>
      </c>
      <c r="C29" s="120" t="s">
        <v>96</v>
      </c>
      <c r="D29" s="128">
        <v>0</v>
      </c>
      <c r="E29" s="132">
        <v>0</v>
      </c>
      <c r="F29" s="134">
        <v>0</v>
      </c>
      <c r="G29" s="136">
        <v>1</v>
      </c>
      <c r="H29" s="139"/>
      <c r="I29" s="150">
        <v>1</v>
      </c>
      <c r="J29" s="164">
        <v>1</v>
      </c>
      <c r="K29" s="153">
        <v>0</v>
      </c>
      <c r="L29" s="156">
        <v>1</v>
      </c>
      <c r="M29" s="158">
        <v>0</v>
      </c>
      <c r="N29" s="128">
        <v>0</v>
      </c>
      <c r="O29" s="136">
        <v>0</v>
      </c>
      <c r="P29" s="162">
        <v>0</v>
      </c>
      <c r="Q29" s="153">
        <v>0</v>
      </c>
      <c r="R29" s="182">
        <v>0</v>
      </c>
      <c r="S29" s="117">
        <v>4</v>
      </c>
      <c r="T29" s="117">
        <v>4</v>
      </c>
      <c r="U29" s="116">
        <v>4</v>
      </c>
      <c r="V29" s="117">
        <v>4</v>
      </c>
      <c r="W29" s="115">
        <v>3</v>
      </c>
      <c r="X29" s="115">
        <v>3</v>
      </c>
      <c r="Y29" s="115">
        <v>4</v>
      </c>
      <c r="Z29" s="115">
        <v>4</v>
      </c>
      <c r="AA29" s="111">
        <v>4</v>
      </c>
      <c r="AB29" s="111">
        <v>4</v>
      </c>
      <c r="AC29" s="111">
        <v>4</v>
      </c>
      <c r="AD29" s="119">
        <v>4</v>
      </c>
      <c r="AE29" s="119">
        <v>4</v>
      </c>
      <c r="AF29" s="113">
        <v>4</v>
      </c>
      <c r="AG29" s="113">
        <v>4</v>
      </c>
      <c r="AH29" s="113">
        <v>4</v>
      </c>
      <c r="AI29" s="144">
        <v>4</v>
      </c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  <c r="BM29" s="142"/>
      <c r="BN29" s="142"/>
      <c r="BO29" s="142"/>
      <c r="BP29" s="142"/>
      <c r="BQ29" s="142"/>
      <c r="BR29" s="142"/>
      <c r="BS29" s="142"/>
      <c r="BT29" s="142"/>
      <c r="BU29" s="142"/>
    </row>
    <row r="30" spans="1:73" s="80" customFormat="1" x14ac:dyDescent="0.25">
      <c r="A30" s="80">
        <v>29</v>
      </c>
      <c r="B30" s="146" t="s">
        <v>23</v>
      </c>
      <c r="C30" s="120" t="s">
        <v>91</v>
      </c>
      <c r="D30" s="128">
        <v>1</v>
      </c>
      <c r="E30" s="132">
        <v>0</v>
      </c>
      <c r="F30" s="134">
        <v>0</v>
      </c>
      <c r="G30" s="136">
        <v>0</v>
      </c>
      <c r="H30" s="139"/>
      <c r="I30" s="150">
        <v>1</v>
      </c>
      <c r="J30" s="164">
        <v>0</v>
      </c>
      <c r="K30" s="153">
        <v>0</v>
      </c>
      <c r="L30" s="156">
        <v>0</v>
      </c>
      <c r="M30" s="158">
        <v>0</v>
      </c>
      <c r="N30" s="128">
        <v>0</v>
      </c>
      <c r="O30" s="136">
        <v>0</v>
      </c>
      <c r="P30" s="162">
        <v>0</v>
      </c>
      <c r="Q30" s="153">
        <v>0</v>
      </c>
      <c r="R30" s="182">
        <v>0</v>
      </c>
      <c r="S30" s="116">
        <v>5</v>
      </c>
      <c r="T30" s="116">
        <v>5</v>
      </c>
      <c r="U30" s="116">
        <v>5</v>
      </c>
      <c r="V30" s="116">
        <v>5</v>
      </c>
      <c r="W30" s="114">
        <v>5</v>
      </c>
      <c r="X30" s="114">
        <v>5</v>
      </c>
      <c r="Y30" s="114">
        <v>5</v>
      </c>
      <c r="Z30" s="114">
        <v>5</v>
      </c>
      <c r="AA30" s="110">
        <v>5</v>
      </c>
      <c r="AB30" s="110">
        <v>5</v>
      </c>
      <c r="AC30" s="110">
        <v>5</v>
      </c>
      <c r="AD30" s="118">
        <v>5</v>
      </c>
      <c r="AE30" s="118">
        <v>5</v>
      </c>
      <c r="AF30" s="112">
        <v>5</v>
      </c>
      <c r="AG30" s="112">
        <v>5</v>
      </c>
      <c r="AH30" s="112">
        <v>5</v>
      </c>
      <c r="AI30" s="144">
        <v>5</v>
      </c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  <c r="BH30" s="142"/>
      <c r="BI30" s="142"/>
      <c r="BJ30" s="142"/>
      <c r="BK30" s="142"/>
      <c r="BL30" s="142"/>
      <c r="BM30" s="142"/>
      <c r="BN30" s="142"/>
      <c r="BO30" s="142"/>
      <c r="BP30" s="142"/>
      <c r="BQ30" s="142"/>
      <c r="BR30" s="142"/>
      <c r="BS30" s="142"/>
      <c r="BT30" s="142"/>
      <c r="BU30" s="142"/>
    </row>
    <row r="31" spans="1:73" s="80" customFormat="1" x14ac:dyDescent="0.25">
      <c r="A31" s="80">
        <v>30</v>
      </c>
      <c r="B31" s="146" t="s">
        <v>23</v>
      </c>
      <c r="C31" s="120" t="s">
        <v>96</v>
      </c>
      <c r="D31" s="128">
        <v>0</v>
      </c>
      <c r="E31" s="132">
        <v>0</v>
      </c>
      <c r="F31" s="134">
        <v>0</v>
      </c>
      <c r="G31" s="136">
        <v>1</v>
      </c>
      <c r="H31" s="139"/>
      <c r="I31" s="150">
        <v>1</v>
      </c>
      <c r="J31" s="164">
        <v>0</v>
      </c>
      <c r="K31" s="153">
        <v>0</v>
      </c>
      <c r="L31" s="156">
        <v>0</v>
      </c>
      <c r="M31" s="158">
        <v>0</v>
      </c>
      <c r="N31" s="128">
        <v>0</v>
      </c>
      <c r="O31" s="136">
        <v>0</v>
      </c>
      <c r="P31" s="162">
        <v>0</v>
      </c>
      <c r="Q31" s="153">
        <v>0</v>
      </c>
      <c r="R31" s="182">
        <v>0</v>
      </c>
      <c r="S31" s="117">
        <v>5</v>
      </c>
      <c r="T31" s="117">
        <v>5</v>
      </c>
      <c r="U31" s="116">
        <v>5</v>
      </c>
      <c r="V31" s="117">
        <v>5</v>
      </c>
      <c r="W31" s="115">
        <v>5</v>
      </c>
      <c r="X31" s="115">
        <v>5</v>
      </c>
      <c r="Y31" s="115">
        <v>5</v>
      </c>
      <c r="Z31" s="115">
        <v>5</v>
      </c>
      <c r="AA31" s="111">
        <v>5</v>
      </c>
      <c r="AB31" s="111">
        <v>5</v>
      </c>
      <c r="AC31" s="111">
        <v>5</v>
      </c>
      <c r="AD31" s="119">
        <v>4</v>
      </c>
      <c r="AE31" s="119">
        <v>5</v>
      </c>
      <c r="AF31" s="113">
        <v>5</v>
      </c>
      <c r="AG31" s="113">
        <v>5</v>
      </c>
      <c r="AH31" s="113">
        <v>5</v>
      </c>
      <c r="AI31" s="144">
        <v>5</v>
      </c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</row>
    <row r="32" spans="1:73" s="80" customFormat="1" x14ac:dyDescent="0.25">
      <c r="A32" s="80">
        <v>31</v>
      </c>
      <c r="B32" s="146" t="s">
        <v>24</v>
      </c>
      <c r="C32" s="120" t="s">
        <v>91</v>
      </c>
      <c r="D32" s="128">
        <v>0</v>
      </c>
      <c r="E32" s="132">
        <v>1</v>
      </c>
      <c r="F32" s="134">
        <v>0</v>
      </c>
      <c r="G32" s="136">
        <v>0</v>
      </c>
      <c r="H32" s="139"/>
      <c r="I32" s="150">
        <v>1</v>
      </c>
      <c r="J32" s="164">
        <v>0</v>
      </c>
      <c r="K32" s="153">
        <v>0</v>
      </c>
      <c r="L32" s="156">
        <v>0</v>
      </c>
      <c r="M32" s="158">
        <v>0</v>
      </c>
      <c r="N32" s="128">
        <v>0</v>
      </c>
      <c r="O32" s="136">
        <v>0</v>
      </c>
      <c r="P32" s="162">
        <v>1</v>
      </c>
      <c r="Q32" s="153">
        <v>0</v>
      </c>
      <c r="R32" s="182">
        <v>0</v>
      </c>
      <c r="S32" s="116">
        <v>3</v>
      </c>
      <c r="T32" s="116">
        <v>3</v>
      </c>
      <c r="U32" s="116">
        <v>2</v>
      </c>
      <c r="V32" s="116">
        <v>3</v>
      </c>
      <c r="W32" s="114">
        <v>3</v>
      </c>
      <c r="X32" s="114">
        <v>3</v>
      </c>
      <c r="Y32" s="114">
        <v>3</v>
      </c>
      <c r="Z32" s="114">
        <v>3</v>
      </c>
      <c r="AA32" s="110">
        <v>3</v>
      </c>
      <c r="AB32" s="110">
        <v>3</v>
      </c>
      <c r="AC32" s="110">
        <v>3</v>
      </c>
      <c r="AD32" s="118">
        <v>3</v>
      </c>
      <c r="AE32" s="118">
        <v>3</v>
      </c>
      <c r="AF32" s="112">
        <v>3</v>
      </c>
      <c r="AG32" s="112">
        <v>3</v>
      </c>
      <c r="AH32" s="112">
        <v>3</v>
      </c>
      <c r="AI32" s="144">
        <v>3</v>
      </c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2"/>
      <c r="BQ32" s="142"/>
      <c r="BR32" s="142"/>
      <c r="BS32" s="142"/>
      <c r="BT32" s="142"/>
      <c r="BU32" s="142"/>
    </row>
    <row r="33" spans="1:73" s="80" customFormat="1" x14ac:dyDescent="0.25">
      <c r="A33" s="80">
        <v>32</v>
      </c>
      <c r="B33" s="146" t="s">
        <v>23</v>
      </c>
      <c r="C33" s="120" t="s">
        <v>91</v>
      </c>
      <c r="D33" s="128">
        <v>1</v>
      </c>
      <c r="E33" s="132">
        <v>0</v>
      </c>
      <c r="F33" s="134">
        <v>0</v>
      </c>
      <c r="G33" s="136">
        <v>0</v>
      </c>
      <c r="H33" s="171"/>
      <c r="I33" s="150">
        <v>1</v>
      </c>
      <c r="J33" s="164">
        <v>1</v>
      </c>
      <c r="K33" s="153">
        <v>1</v>
      </c>
      <c r="L33" s="156">
        <v>1</v>
      </c>
      <c r="M33" s="158">
        <v>0</v>
      </c>
      <c r="N33" s="128">
        <v>0</v>
      </c>
      <c r="O33" s="136">
        <v>1</v>
      </c>
      <c r="P33" s="162">
        <v>1</v>
      </c>
      <c r="Q33" s="153">
        <v>0</v>
      </c>
      <c r="R33" s="182">
        <v>0</v>
      </c>
      <c r="S33" s="117">
        <v>4</v>
      </c>
      <c r="T33" s="117">
        <v>4</v>
      </c>
      <c r="U33" s="116">
        <v>4</v>
      </c>
      <c r="V33" s="117">
        <v>4</v>
      </c>
      <c r="W33" s="115">
        <v>4</v>
      </c>
      <c r="X33" s="115"/>
      <c r="Y33" s="115">
        <v>4</v>
      </c>
      <c r="Z33" s="115">
        <v>4</v>
      </c>
      <c r="AA33" s="111">
        <v>4</v>
      </c>
      <c r="AB33" s="111">
        <v>4</v>
      </c>
      <c r="AC33" s="111">
        <v>4</v>
      </c>
      <c r="AD33" s="119">
        <v>4</v>
      </c>
      <c r="AE33" s="119">
        <v>4</v>
      </c>
      <c r="AF33" s="113">
        <v>4</v>
      </c>
      <c r="AG33" s="113">
        <v>4</v>
      </c>
      <c r="AH33" s="113">
        <v>4</v>
      </c>
      <c r="AI33" s="144">
        <v>4</v>
      </c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  <c r="BO33" s="142"/>
      <c r="BP33" s="142"/>
      <c r="BQ33" s="142"/>
      <c r="BR33" s="142"/>
      <c r="BS33" s="142"/>
      <c r="BT33" s="142"/>
      <c r="BU33" s="142"/>
    </row>
    <row r="34" spans="1:73" s="80" customFormat="1" x14ac:dyDescent="0.25">
      <c r="A34" s="80">
        <v>33</v>
      </c>
      <c r="B34" s="146" t="s">
        <v>24</v>
      </c>
      <c r="C34" s="120" t="s">
        <v>96</v>
      </c>
      <c r="D34" s="128">
        <v>0</v>
      </c>
      <c r="E34" s="132">
        <v>0</v>
      </c>
      <c r="F34" s="134">
        <v>0</v>
      </c>
      <c r="G34" s="136">
        <v>1</v>
      </c>
      <c r="H34" s="139"/>
      <c r="I34" s="150">
        <v>1</v>
      </c>
      <c r="J34" s="164">
        <v>1</v>
      </c>
      <c r="K34" s="153">
        <v>1</v>
      </c>
      <c r="L34" s="156">
        <v>0</v>
      </c>
      <c r="M34" s="158">
        <v>0</v>
      </c>
      <c r="N34" s="128">
        <v>0</v>
      </c>
      <c r="O34" s="136">
        <v>0</v>
      </c>
      <c r="P34" s="162">
        <v>0</v>
      </c>
      <c r="Q34" s="153">
        <v>0</v>
      </c>
      <c r="R34" s="182">
        <v>0</v>
      </c>
      <c r="S34" s="116">
        <v>5</v>
      </c>
      <c r="T34" s="116">
        <v>4</v>
      </c>
      <c r="U34" s="116">
        <v>5</v>
      </c>
      <c r="V34" s="116">
        <v>5</v>
      </c>
      <c r="W34" s="114">
        <v>5</v>
      </c>
      <c r="X34" s="114">
        <v>5</v>
      </c>
      <c r="Y34" s="114">
        <v>5</v>
      </c>
      <c r="Z34" s="114">
        <v>5</v>
      </c>
      <c r="AA34" s="110">
        <v>5</v>
      </c>
      <c r="AB34" s="110">
        <v>5</v>
      </c>
      <c r="AC34" s="110">
        <v>5</v>
      </c>
      <c r="AD34" s="118">
        <v>5</v>
      </c>
      <c r="AE34" s="118">
        <v>5</v>
      </c>
      <c r="AF34" s="112">
        <v>5</v>
      </c>
      <c r="AG34" s="112">
        <v>5</v>
      </c>
      <c r="AH34" s="112">
        <v>5</v>
      </c>
      <c r="AI34" s="144">
        <v>5</v>
      </c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2"/>
      <c r="BQ34" s="142"/>
      <c r="BR34" s="142"/>
      <c r="BS34" s="142"/>
      <c r="BT34" s="142"/>
      <c r="BU34" s="142"/>
    </row>
    <row r="35" spans="1:73" s="80" customFormat="1" x14ac:dyDescent="0.25">
      <c r="A35" s="80">
        <v>34</v>
      </c>
      <c r="B35" s="146" t="s">
        <v>23</v>
      </c>
      <c r="C35" s="120" t="s">
        <v>96</v>
      </c>
      <c r="D35" s="128">
        <v>0</v>
      </c>
      <c r="E35" s="132">
        <v>0</v>
      </c>
      <c r="F35" s="134">
        <v>0</v>
      </c>
      <c r="G35" s="136">
        <v>1</v>
      </c>
      <c r="H35" s="139"/>
      <c r="I35" s="150">
        <v>0</v>
      </c>
      <c r="J35" s="164">
        <v>1</v>
      </c>
      <c r="K35" s="153">
        <v>0</v>
      </c>
      <c r="L35" s="156">
        <v>0</v>
      </c>
      <c r="M35" s="158">
        <v>0</v>
      </c>
      <c r="N35" s="128">
        <v>0</v>
      </c>
      <c r="O35" s="136">
        <v>0</v>
      </c>
      <c r="P35" s="162">
        <v>0</v>
      </c>
      <c r="Q35" s="153">
        <v>0</v>
      </c>
      <c r="R35" s="182">
        <v>0</v>
      </c>
      <c r="S35" s="117">
        <v>4</v>
      </c>
      <c r="T35" s="117">
        <v>4</v>
      </c>
      <c r="U35" s="116">
        <v>4</v>
      </c>
      <c r="V35" s="117">
        <v>4</v>
      </c>
      <c r="W35" s="115">
        <v>3</v>
      </c>
      <c r="X35" s="115">
        <v>2</v>
      </c>
      <c r="Y35" s="115">
        <v>2</v>
      </c>
      <c r="Z35" s="115">
        <v>2</v>
      </c>
      <c r="AA35" s="111">
        <v>3</v>
      </c>
      <c r="AB35" s="111">
        <v>3</v>
      </c>
      <c r="AC35" s="111">
        <v>3</v>
      </c>
      <c r="AD35" s="119">
        <v>4</v>
      </c>
      <c r="AE35" s="119">
        <v>3</v>
      </c>
      <c r="AF35" s="113">
        <v>3</v>
      </c>
      <c r="AG35" s="113">
        <v>3</v>
      </c>
      <c r="AH35" s="113">
        <v>3</v>
      </c>
      <c r="AI35" s="144">
        <v>3</v>
      </c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  <c r="BS35" s="142"/>
      <c r="BT35" s="142"/>
      <c r="BU35" s="142"/>
    </row>
    <row r="36" spans="1:73" s="80" customFormat="1" x14ac:dyDescent="0.25">
      <c r="A36" s="80">
        <v>35</v>
      </c>
      <c r="B36" s="146" t="s">
        <v>24</v>
      </c>
      <c r="C36" s="120" t="s">
        <v>96</v>
      </c>
      <c r="D36" s="128">
        <v>0</v>
      </c>
      <c r="E36" s="132">
        <v>0</v>
      </c>
      <c r="F36" s="134">
        <v>0</v>
      </c>
      <c r="G36" s="136">
        <v>1</v>
      </c>
      <c r="H36" s="171"/>
      <c r="I36" s="150">
        <v>1</v>
      </c>
      <c r="J36" s="164">
        <v>1</v>
      </c>
      <c r="K36" s="153">
        <v>1</v>
      </c>
      <c r="L36" s="156">
        <v>1</v>
      </c>
      <c r="M36" s="158">
        <v>1</v>
      </c>
      <c r="N36" s="128">
        <v>1</v>
      </c>
      <c r="O36" s="136">
        <v>1</v>
      </c>
      <c r="P36" s="162">
        <v>1</v>
      </c>
      <c r="Q36" s="153">
        <v>0</v>
      </c>
      <c r="R36" s="182">
        <v>0</v>
      </c>
      <c r="S36" s="116">
        <v>5</v>
      </c>
      <c r="T36" s="116">
        <v>5</v>
      </c>
      <c r="U36" s="116">
        <v>5</v>
      </c>
      <c r="V36" s="116">
        <v>5</v>
      </c>
      <c r="W36" s="114">
        <v>5</v>
      </c>
      <c r="X36" s="114">
        <v>5</v>
      </c>
      <c r="Y36" s="114">
        <v>5</v>
      </c>
      <c r="Z36" s="114">
        <v>5</v>
      </c>
      <c r="AA36" s="110">
        <v>5</v>
      </c>
      <c r="AB36" s="110">
        <v>5</v>
      </c>
      <c r="AC36" s="110">
        <v>5</v>
      </c>
      <c r="AD36" s="118">
        <v>5</v>
      </c>
      <c r="AE36" s="118">
        <v>5</v>
      </c>
      <c r="AF36" s="112">
        <v>5</v>
      </c>
      <c r="AG36" s="112">
        <v>5</v>
      </c>
      <c r="AH36" s="112">
        <v>5</v>
      </c>
      <c r="AI36" s="144">
        <v>5</v>
      </c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2"/>
      <c r="BQ36" s="142"/>
      <c r="BR36" s="142"/>
      <c r="BS36" s="142"/>
      <c r="BT36" s="142"/>
      <c r="BU36" s="142"/>
    </row>
    <row r="37" spans="1:73" s="80" customFormat="1" x14ac:dyDescent="0.25">
      <c r="A37" s="80">
        <v>36</v>
      </c>
      <c r="B37" s="146" t="s">
        <v>24</v>
      </c>
      <c r="C37" s="120" t="s">
        <v>91</v>
      </c>
      <c r="D37" s="128">
        <v>0</v>
      </c>
      <c r="E37" s="132">
        <v>1</v>
      </c>
      <c r="F37" s="134">
        <v>0</v>
      </c>
      <c r="G37" s="136">
        <v>0</v>
      </c>
      <c r="H37" s="171"/>
      <c r="I37" s="150">
        <v>1</v>
      </c>
      <c r="J37" s="164">
        <v>1</v>
      </c>
      <c r="K37" s="153">
        <v>1</v>
      </c>
      <c r="L37" s="156">
        <v>1</v>
      </c>
      <c r="M37" s="158">
        <v>0</v>
      </c>
      <c r="N37" s="128">
        <v>0</v>
      </c>
      <c r="O37" s="136">
        <v>1</v>
      </c>
      <c r="P37" s="162">
        <v>0</v>
      </c>
      <c r="Q37" s="153">
        <v>1</v>
      </c>
      <c r="R37" s="182">
        <v>0</v>
      </c>
      <c r="S37" s="117">
        <v>3</v>
      </c>
      <c r="T37" s="117">
        <v>2</v>
      </c>
      <c r="U37" s="116">
        <v>3</v>
      </c>
      <c r="V37" s="117">
        <v>4</v>
      </c>
      <c r="W37" s="115">
        <v>4</v>
      </c>
      <c r="X37" s="115">
        <v>4</v>
      </c>
      <c r="Y37" s="115">
        <v>5</v>
      </c>
      <c r="Z37" s="115">
        <v>5</v>
      </c>
      <c r="AA37" s="111">
        <v>3</v>
      </c>
      <c r="AB37" s="111">
        <v>3</v>
      </c>
      <c r="AC37" s="111">
        <v>4</v>
      </c>
      <c r="AD37" s="119">
        <v>4</v>
      </c>
      <c r="AE37" s="119">
        <v>4</v>
      </c>
      <c r="AF37" s="113">
        <v>4</v>
      </c>
      <c r="AG37" s="113">
        <v>4</v>
      </c>
      <c r="AH37" s="113">
        <v>4</v>
      </c>
      <c r="AI37" s="144">
        <v>4</v>
      </c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2"/>
      <c r="BQ37" s="142"/>
      <c r="BR37" s="142"/>
      <c r="BS37" s="142"/>
      <c r="BT37" s="142"/>
      <c r="BU37" s="142"/>
    </row>
    <row r="38" spans="1:73" s="80" customFormat="1" x14ac:dyDescent="0.25">
      <c r="A38" s="80">
        <v>37</v>
      </c>
      <c r="B38" s="146" t="s">
        <v>24</v>
      </c>
      <c r="C38" s="120" t="s">
        <v>124</v>
      </c>
      <c r="D38" s="128">
        <v>0</v>
      </c>
      <c r="E38" s="132">
        <v>1</v>
      </c>
      <c r="F38" s="134">
        <v>0</v>
      </c>
      <c r="G38" s="136">
        <v>0</v>
      </c>
      <c r="H38" s="139"/>
      <c r="I38" s="150">
        <v>0</v>
      </c>
      <c r="J38" s="164">
        <v>1</v>
      </c>
      <c r="K38" s="153">
        <v>1</v>
      </c>
      <c r="L38" s="156">
        <v>0</v>
      </c>
      <c r="M38" s="158">
        <v>0</v>
      </c>
      <c r="N38" s="128">
        <v>0</v>
      </c>
      <c r="O38" s="136">
        <v>0</v>
      </c>
      <c r="P38" s="162">
        <v>0</v>
      </c>
      <c r="Q38" s="153">
        <v>0</v>
      </c>
      <c r="R38" s="182">
        <v>0</v>
      </c>
      <c r="S38" s="116">
        <v>3</v>
      </c>
      <c r="T38" s="116">
        <v>4</v>
      </c>
      <c r="U38" s="116">
        <v>3</v>
      </c>
      <c r="V38" s="116">
        <v>4</v>
      </c>
      <c r="W38" s="114">
        <v>3</v>
      </c>
      <c r="X38" s="114">
        <v>4</v>
      </c>
      <c r="Y38" s="114">
        <v>3</v>
      </c>
      <c r="Z38" s="114">
        <v>3</v>
      </c>
      <c r="AA38" s="110">
        <v>1</v>
      </c>
      <c r="AB38" s="110">
        <v>1</v>
      </c>
      <c r="AC38" s="110">
        <v>1</v>
      </c>
      <c r="AD38" s="118">
        <v>3</v>
      </c>
      <c r="AE38" s="118">
        <v>3</v>
      </c>
      <c r="AF38" s="112">
        <v>2</v>
      </c>
      <c r="AG38" s="112">
        <v>3</v>
      </c>
      <c r="AH38" s="112">
        <v>3</v>
      </c>
      <c r="AI38" s="144">
        <v>3</v>
      </c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42"/>
      <c r="BQ38" s="142"/>
      <c r="BR38" s="142"/>
      <c r="BS38" s="142"/>
      <c r="BT38" s="142"/>
      <c r="BU38" s="142"/>
    </row>
    <row r="39" spans="1:73" s="80" customFormat="1" x14ac:dyDescent="0.25">
      <c r="A39" s="80">
        <v>38</v>
      </c>
      <c r="B39" s="146" t="s">
        <v>23</v>
      </c>
      <c r="C39" s="120" t="s">
        <v>91</v>
      </c>
      <c r="D39" s="128">
        <v>0</v>
      </c>
      <c r="E39" s="132">
        <v>0</v>
      </c>
      <c r="F39" s="134">
        <v>0</v>
      </c>
      <c r="G39" s="136">
        <v>1</v>
      </c>
      <c r="H39" s="139"/>
      <c r="I39" s="150">
        <v>1</v>
      </c>
      <c r="J39" s="164">
        <v>1</v>
      </c>
      <c r="K39" s="153">
        <v>0</v>
      </c>
      <c r="L39" s="156">
        <v>0</v>
      </c>
      <c r="M39" s="158">
        <v>0</v>
      </c>
      <c r="N39" s="128">
        <v>0</v>
      </c>
      <c r="O39" s="136">
        <v>1</v>
      </c>
      <c r="P39" s="162">
        <v>0</v>
      </c>
      <c r="Q39" s="153">
        <v>0</v>
      </c>
      <c r="R39" s="182">
        <v>0</v>
      </c>
      <c r="S39" s="117">
        <v>4</v>
      </c>
      <c r="T39" s="117">
        <v>4</v>
      </c>
      <c r="U39" s="116">
        <v>4</v>
      </c>
      <c r="V39" s="117">
        <v>5</v>
      </c>
      <c r="W39" s="115">
        <v>4</v>
      </c>
      <c r="X39" s="115">
        <v>3</v>
      </c>
      <c r="Y39" s="115">
        <v>4</v>
      </c>
      <c r="Z39" s="115">
        <v>4</v>
      </c>
      <c r="AA39" s="111">
        <v>4</v>
      </c>
      <c r="AB39" s="111">
        <v>4</v>
      </c>
      <c r="AC39" s="111">
        <v>5</v>
      </c>
      <c r="AD39" s="119">
        <v>5</v>
      </c>
      <c r="AE39" s="119">
        <v>4</v>
      </c>
      <c r="AF39" s="113">
        <v>5</v>
      </c>
      <c r="AG39" s="113">
        <v>4</v>
      </c>
      <c r="AH39" s="113">
        <v>4</v>
      </c>
      <c r="AI39" s="144">
        <v>4</v>
      </c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2"/>
      <c r="BR39" s="142"/>
      <c r="BS39" s="142"/>
      <c r="BT39" s="142"/>
      <c r="BU39" s="142"/>
    </row>
    <row r="40" spans="1:73" s="80" customFormat="1" x14ac:dyDescent="0.25">
      <c r="A40" s="80">
        <v>39</v>
      </c>
      <c r="B40" s="146" t="s">
        <v>24</v>
      </c>
      <c r="C40" s="120" t="s">
        <v>124</v>
      </c>
      <c r="D40" s="128">
        <v>0</v>
      </c>
      <c r="E40" s="132">
        <v>0</v>
      </c>
      <c r="F40" s="134">
        <v>0</v>
      </c>
      <c r="G40" s="136">
        <v>1</v>
      </c>
      <c r="H40" s="139"/>
      <c r="I40" s="150">
        <v>0</v>
      </c>
      <c r="J40" s="164">
        <v>1</v>
      </c>
      <c r="K40" s="153">
        <v>1</v>
      </c>
      <c r="L40" s="156">
        <v>0</v>
      </c>
      <c r="M40" s="158">
        <v>0</v>
      </c>
      <c r="N40" s="128">
        <v>0</v>
      </c>
      <c r="O40" s="136">
        <v>0</v>
      </c>
      <c r="P40" s="162">
        <v>1</v>
      </c>
      <c r="Q40" s="153">
        <v>1</v>
      </c>
      <c r="R40" s="182">
        <v>0</v>
      </c>
      <c r="S40" s="116">
        <v>4</v>
      </c>
      <c r="T40" s="116">
        <v>4</v>
      </c>
      <c r="U40" s="116">
        <v>4</v>
      </c>
      <c r="V40" s="116">
        <v>4</v>
      </c>
      <c r="W40" s="114">
        <v>4</v>
      </c>
      <c r="X40" s="114">
        <v>4</v>
      </c>
      <c r="Y40" s="114">
        <v>4</v>
      </c>
      <c r="Z40" s="114">
        <v>4</v>
      </c>
      <c r="AA40" s="110">
        <v>5</v>
      </c>
      <c r="AB40" s="110">
        <v>5</v>
      </c>
      <c r="AC40" s="110">
        <v>5</v>
      </c>
      <c r="AD40" s="118">
        <v>4</v>
      </c>
      <c r="AE40" s="118">
        <v>4</v>
      </c>
      <c r="AF40" s="112">
        <v>5</v>
      </c>
      <c r="AG40" s="112">
        <v>5</v>
      </c>
      <c r="AH40" s="112">
        <v>5</v>
      </c>
      <c r="AI40" s="144">
        <v>5</v>
      </c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2"/>
      <c r="BQ40" s="142"/>
      <c r="BR40" s="142"/>
      <c r="BS40" s="142"/>
      <c r="BT40" s="142"/>
      <c r="BU40" s="142"/>
    </row>
    <row r="41" spans="1:73" s="80" customFormat="1" x14ac:dyDescent="0.25">
      <c r="A41" s="80">
        <v>40</v>
      </c>
      <c r="B41" s="146" t="s">
        <v>23</v>
      </c>
      <c r="C41" s="120" t="s">
        <v>91</v>
      </c>
      <c r="D41" s="128">
        <v>0</v>
      </c>
      <c r="E41" s="132">
        <v>0</v>
      </c>
      <c r="F41" s="134">
        <v>0</v>
      </c>
      <c r="G41" s="136">
        <v>1</v>
      </c>
      <c r="H41" s="139"/>
      <c r="I41" s="150">
        <v>1</v>
      </c>
      <c r="J41" s="164">
        <v>0</v>
      </c>
      <c r="K41" s="153">
        <v>1</v>
      </c>
      <c r="L41" s="156">
        <v>1</v>
      </c>
      <c r="M41" s="158">
        <v>0</v>
      </c>
      <c r="N41" s="128">
        <v>0</v>
      </c>
      <c r="O41" s="136">
        <v>0</v>
      </c>
      <c r="P41" s="162">
        <v>0</v>
      </c>
      <c r="Q41" s="153">
        <v>0</v>
      </c>
      <c r="R41" s="182">
        <v>0</v>
      </c>
      <c r="S41" s="117">
        <v>4</v>
      </c>
      <c r="T41" s="117">
        <v>3</v>
      </c>
      <c r="U41" s="116">
        <v>3</v>
      </c>
      <c r="V41" s="117">
        <v>3</v>
      </c>
      <c r="W41" s="115">
        <v>2</v>
      </c>
      <c r="X41" s="115">
        <v>3</v>
      </c>
      <c r="Y41" s="115">
        <v>3</v>
      </c>
      <c r="Z41" s="115">
        <v>3</v>
      </c>
      <c r="AA41" s="111">
        <v>3</v>
      </c>
      <c r="AB41" s="111">
        <v>4</v>
      </c>
      <c r="AC41" s="111">
        <v>3</v>
      </c>
      <c r="AD41" s="119">
        <v>4</v>
      </c>
      <c r="AE41" s="119">
        <v>3</v>
      </c>
      <c r="AF41" s="113">
        <v>3</v>
      </c>
      <c r="AG41" s="113">
        <v>3</v>
      </c>
      <c r="AH41" s="113">
        <v>2</v>
      </c>
      <c r="AI41" s="144">
        <v>3</v>
      </c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2"/>
      <c r="BQ41" s="142"/>
      <c r="BR41" s="142"/>
      <c r="BS41" s="142"/>
      <c r="BT41" s="142"/>
      <c r="BU41" s="142"/>
    </row>
    <row r="42" spans="1:73" s="80" customFormat="1" x14ac:dyDescent="0.25">
      <c r="A42" s="80">
        <v>41</v>
      </c>
      <c r="B42" s="146" t="s">
        <v>24</v>
      </c>
      <c r="C42" s="120" t="s">
        <v>124</v>
      </c>
      <c r="D42" s="128">
        <v>1</v>
      </c>
      <c r="E42" s="132">
        <v>0</v>
      </c>
      <c r="F42" s="134">
        <v>0</v>
      </c>
      <c r="G42" s="136">
        <v>0</v>
      </c>
      <c r="H42" s="139"/>
      <c r="I42" s="150">
        <v>0</v>
      </c>
      <c r="J42" s="164">
        <v>1</v>
      </c>
      <c r="K42" s="153">
        <v>1</v>
      </c>
      <c r="L42" s="156">
        <v>0</v>
      </c>
      <c r="M42" s="158">
        <v>0</v>
      </c>
      <c r="N42" s="128">
        <v>0</v>
      </c>
      <c r="O42" s="136">
        <v>0</v>
      </c>
      <c r="P42" s="162">
        <v>0</v>
      </c>
      <c r="Q42" s="153">
        <v>0</v>
      </c>
      <c r="R42" s="182">
        <v>0</v>
      </c>
      <c r="S42" s="116">
        <v>4</v>
      </c>
      <c r="T42" s="116">
        <v>4</v>
      </c>
      <c r="U42" s="116">
        <v>4</v>
      </c>
      <c r="V42" s="116">
        <v>4</v>
      </c>
      <c r="W42" s="114">
        <v>3</v>
      </c>
      <c r="X42" s="114">
        <v>3</v>
      </c>
      <c r="Y42" s="114">
        <v>3</v>
      </c>
      <c r="Z42" s="114">
        <v>4</v>
      </c>
      <c r="AA42" s="110">
        <v>4</v>
      </c>
      <c r="AB42" s="110">
        <v>4</v>
      </c>
      <c r="AC42" s="110">
        <v>4</v>
      </c>
      <c r="AD42" s="118">
        <v>3</v>
      </c>
      <c r="AE42" s="118">
        <v>3</v>
      </c>
      <c r="AF42" s="112">
        <v>3</v>
      </c>
      <c r="AG42" s="112">
        <v>4</v>
      </c>
      <c r="AH42" s="112">
        <v>3</v>
      </c>
      <c r="AI42" s="144">
        <v>3</v>
      </c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42"/>
      <c r="BF42" s="142"/>
      <c r="BG42" s="142"/>
      <c r="BH42" s="142"/>
      <c r="BI42" s="142"/>
      <c r="BJ42" s="142"/>
      <c r="BK42" s="142"/>
      <c r="BL42" s="142"/>
      <c r="BM42" s="142"/>
      <c r="BN42" s="142"/>
      <c r="BO42" s="142"/>
      <c r="BP42" s="142"/>
      <c r="BQ42" s="142"/>
      <c r="BR42" s="142"/>
      <c r="BS42" s="142"/>
      <c r="BT42" s="142"/>
      <c r="BU42" s="142"/>
    </row>
    <row r="43" spans="1:73" s="80" customFormat="1" x14ac:dyDescent="0.25">
      <c r="A43" s="80">
        <v>42</v>
      </c>
      <c r="B43" s="146" t="s">
        <v>24</v>
      </c>
      <c r="C43" s="120" t="s">
        <v>96</v>
      </c>
      <c r="D43" s="128">
        <v>0</v>
      </c>
      <c r="E43" s="132">
        <v>0</v>
      </c>
      <c r="F43" s="134">
        <v>0</v>
      </c>
      <c r="G43" s="136">
        <v>1</v>
      </c>
      <c r="H43" s="139"/>
      <c r="I43" s="150">
        <v>0</v>
      </c>
      <c r="J43" s="164">
        <v>1</v>
      </c>
      <c r="K43" s="153">
        <v>0</v>
      </c>
      <c r="L43" s="156">
        <v>0</v>
      </c>
      <c r="M43" s="158">
        <v>0</v>
      </c>
      <c r="N43" s="128">
        <v>0</v>
      </c>
      <c r="O43" s="136">
        <v>0</v>
      </c>
      <c r="P43" s="162">
        <v>0</v>
      </c>
      <c r="Q43" s="153">
        <v>0</v>
      </c>
      <c r="R43" s="182">
        <v>0</v>
      </c>
      <c r="S43" s="117">
        <v>4</v>
      </c>
      <c r="T43" s="117">
        <v>4</v>
      </c>
      <c r="U43" s="116">
        <v>4</v>
      </c>
      <c r="V43" s="117">
        <v>4</v>
      </c>
      <c r="W43" s="115">
        <v>4</v>
      </c>
      <c r="X43" s="115">
        <v>4</v>
      </c>
      <c r="Y43" s="115">
        <v>4</v>
      </c>
      <c r="Z43" s="115">
        <v>4</v>
      </c>
      <c r="AA43" s="111">
        <v>5</v>
      </c>
      <c r="AB43" s="111">
        <v>5</v>
      </c>
      <c r="AC43" s="111">
        <v>5</v>
      </c>
      <c r="AD43" s="119">
        <v>5</v>
      </c>
      <c r="AE43" s="119">
        <v>5</v>
      </c>
      <c r="AF43" s="113">
        <v>5</v>
      </c>
      <c r="AG43" s="113">
        <v>5</v>
      </c>
      <c r="AH43" s="113">
        <v>5</v>
      </c>
      <c r="AI43" s="144">
        <v>5</v>
      </c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2"/>
      <c r="BQ43" s="142"/>
      <c r="BR43" s="142"/>
      <c r="BS43" s="142"/>
      <c r="BT43" s="142"/>
      <c r="BU43" s="142"/>
    </row>
    <row r="44" spans="1:73" s="80" customFormat="1" x14ac:dyDescent="0.25">
      <c r="A44" s="80">
        <v>43</v>
      </c>
      <c r="B44" s="146" t="s">
        <v>24</v>
      </c>
      <c r="C44" s="120" t="s">
        <v>91</v>
      </c>
      <c r="D44" s="128">
        <v>0</v>
      </c>
      <c r="E44" s="132">
        <v>0</v>
      </c>
      <c r="F44" s="134">
        <v>0</v>
      </c>
      <c r="G44" s="136">
        <v>1</v>
      </c>
      <c r="H44" s="139"/>
      <c r="I44" s="150">
        <v>0</v>
      </c>
      <c r="J44" s="164">
        <v>0</v>
      </c>
      <c r="K44" s="153">
        <v>0</v>
      </c>
      <c r="L44" s="156">
        <v>0</v>
      </c>
      <c r="M44" s="158">
        <v>0</v>
      </c>
      <c r="N44" s="128">
        <v>0</v>
      </c>
      <c r="O44" s="136">
        <v>0</v>
      </c>
      <c r="P44" s="162">
        <v>1</v>
      </c>
      <c r="Q44" s="153">
        <v>0</v>
      </c>
      <c r="R44" s="182">
        <v>0</v>
      </c>
      <c r="S44" s="116">
        <v>1</v>
      </c>
      <c r="T44" s="116">
        <v>1</v>
      </c>
      <c r="U44" s="116">
        <v>1</v>
      </c>
      <c r="V44" s="116">
        <v>1</v>
      </c>
      <c r="W44" s="114">
        <v>1</v>
      </c>
      <c r="X44" s="114">
        <v>1</v>
      </c>
      <c r="Y44" s="114">
        <v>1</v>
      </c>
      <c r="Z44" s="114">
        <v>4</v>
      </c>
      <c r="AA44" s="110">
        <v>3</v>
      </c>
      <c r="AB44" s="110">
        <v>3</v>
      </c>
      <c r="AC44" s="110">
        <v>2</v>
      </c>
      <c r="AD44" s="118">
        <v>3</v>
      </c>
      <c r="AE44" s="118">
        <v>3</v>
      </c>
      <c r="AF44" s="112">
        <v>1</v>
      </c>
      <c r="AG44" s="112">
        <v>1</v>
      </c>
      <c r="AH44" s="112">
        <v>1</v>
      </c>
      <c r="AI44" s="144">
        <v>2</v>
      </c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142"/>
      <c r="BD44" s="142"/>
      <c r="BE44" s="142"/>
      <c r="BF44" s="142"/>
      <c r="BG44" s="142"/>
      <c r="BH44" s="142"/>
      <c r="BI44" s="142"/>
      <c r="BJ44" s="142"/>
      <c r="BK44" s="142"/>
      <c r="BL44" s="142"/>
      <c r="BM44" s="142"/>
      <c r="BN44" s="142"/>
      <c r="BO44" s="142"/>
      <c r="BP44" s="142"/>
      <c r="BQ44" s="142"/>
      <c r="BR44" s="142"/>
      <c r="BS44" s="142"/>
      <c r="BT44" s="142"/>
      <c r="BU44" s="142"/>
    </row>
    <row r="45" spans="1:73" s="80" customFormat="1" x14ac:dyDescent="0.25">
      <c r="A45" s="80">
        <v>44</v>
      </c>
      <c r="B45" s="146" t="s">
        <v>24</v>
      </c>
      <c r="C45" s="120" t="s">
        <v>91</v>
      </c>
      <c r="D45" s="128">
        <v>0</v>
      </c>
      <c r="E45" s="132">
        <v>0</v>
      </c>
      <c r="F45" s="134">
        <v>0</v>
      </c>
      <c r="G45" s="136">
        <v>1</v>
      </c>
      <c r="H45" s="139"/>
      <c r="I45" s="150">
        <v>1</v>
      </c>
      <c r="J45" s="164">
        <v>1</v>
      </c>
      <c r="K45" s="153">
        <v>1</v>
      </c>
      <c r="L45" s="156">
        <v>1</v>
      </c>
      <c r="M45" s="158">
        <v>0</v>
      </c>
      <c r="N45" s="128">
        <v>0</v>
      </c>
      <c r="O45" s="136">
        <v>0</v>
      </c>
      <c r="P45" s="162">
        <v>0</v>
      </c>
      <c r="Q45" s="153">
        <v>0</v>
      </c>
      <c r="R45" s="182">
        <v>0</v>
      </c>
      <c r="S45" s="117">
        <v>4</v>
      </c>
      <c r="T45" s="117">
        <v>4</v>
      </c>
      <c r="U45" s="116">
        <v>4</v>
      </c>
      <c r="V45" s="117">
        <v>4</v>
      </c>
      <c r="W45" s="115">
        <v>4</v>
      </c>
      <c r="X45" s="115">
        <v>4</v>
      </c>
      <c r="Y45" s="115">
        <v>4</v>
      </c>
      <c r="Z45" s="115">
        <v>4</v>
      </c>
      <c r="AA45" s="111">
        <v>4</v>
      </c>
      <c r="AB45" s="111">
        <v>4</v>
      </c>
      <c r="AC45" s="111">
        <v>4</v>
      </c>
      <c r="AD45" s="119">
        <v>4</v>
      </c>
      <c r="AE45" s="119">
        <v>4</v>
      </c>
      <c r="AF45" s="113">
        <v>4</v>
      </c>
      <c r="AG45" s="113">
        <v>4</v>
      </c>
      <c r="AH45" s="113">
        <v>4</v>
      </c>
      <c r="AI45" s="144">
        <v>4</v>
      </c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142"/>
      <c r="BK45" s="142"/>
      <c r="BL45" s="142"/>
      <c r="BM45" s="142"/>
      <c r="BN45" s="142"/>
      <c r="BO45" s="142"/>
      <c r="BP45" s="142"/>
      <c r="BQ45" s="142"/>
      <c r="BR45" s="142"/>
      <c r="BS45" s="142"/>
      <c r="BT45" s="142"/>
      <c r="BU45" s="142"/>
    </row>
    <row r="46" spans="1:73" s="80" customFormat="1" x14ac:dyDescent="0.25">
      <c r="A46" s="80">
        <v>45</v>
      </c>
      <c r="B46" s="146" t="s">
        <v>23</v>
      </c>
      <c r="C46" s="120" t="s">
        <v>91</v>
      </c>
      <c r="D46" s="128">
        <v>0</v>
      </c>
      <c r="E46" s="132">
        <v>0</v>
      </c>
      <c r="F46" s="134">
        <v>0</v>
      </c>
      <c r="G46" s="136">
        <v>1</v>
      </c>
      <c r="H46" s="139"/>
      <c r="I46" s="150">
        <v>1</v>
      </c>
      <c r="J46" s="164">
        <v>1</v>
      </c>
      <c r="K46" s="153">
        <v>1</v>
      </c>
      <c r="L46" s="156">
        <v>0</v>
      </c>
      <c r="M46" s="158">
        <v>0</v>
      </c>
      <c r="N46" s="128">
        <v>0</v>
      </c>
      <c r="O46" s="136">
        <v>0</v>
      </c>
      <c r="P46" s="162">
        <v>0</v>
      </c>
      <c r="Q46" s="153">
        <v>0</v>
      </c>
      <c r="R46" s="182">
        <v>0</v>
      </c>
      <c r="S46" s="116">
        <v>4</v>
      </c>
      <c r="T46" s="116">
        <v>5</v>
      </c>
      <c r="U46" s="116">
        <v>4</v>
      </c>
      <c r="V46" s="116">
        <v>3</v>
      </c>
      <c r="W46" s="114">
        <v>4</v>
      </c>
      <c r="X46" s="114">
        <v>4</v>
      </c>
      <c r="Y46" s="114">
        <v>4</v>
      </c>
      <c r="Z46" s="114">
        <v>4</v>
      </c>
      <c r="AA46" s="110">
        <v>4</v>
      </c>
      <c r="AB46" s="110">
        <v>5</v>
      </c>
      <c r="AC46" s="110">
        <v>4</v>
      </c>
      <c r="AD46" s="118">
        <v>3</v>
      </c>
      <c r="AE46" s="118">
        <v>4</v>
      </c>
      <c r="AF46" s="112">
        <v>3</v>
      </c>
      <c r="AG46" s="112">
        <v>3</v>
      </c>
      <c r="AH46" s="112">
        <v>4</v>
      </c>
      <c r="AI46" s="144">
        <v>3</v>
      </c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2"/>
      <c r="BF46" s="142"/>
      <c r="BG46" s="142"/>
      <c r="BH46" s="142"/>
      <c r="BI46" s="142"/>
      <c r="BJ46" s="142"/>
      <c r="BK46" s="142"/>
      <c r="BL46" s="142"/>
      <c r="BM46" s="142"/>
      <c r="BN46" s="142"/>
      <c r="BO46" s="142"/>
      <c r="BP46" s="142"/>
      <c r="BQ46" s="142"/>
      <c r="BR46" s="142"/>
      <c r="BS46" s="142"/>
      <c r="BT46" s="142"/>
      <c r="BU46" s="142"/>
    </row>
    <row r="47" spans="1:73" s="80" customFormat="1" x14ac:dyDescent="0.25">
      <c r="A47" s="80">
        <v>46</v>
      </c>
      <c r="B47" s="146" t="s">
        <v>24</v>
      </c>
      <c r="C47" s="120" t="s">
        <v>96</v>
      </c>
      <c r="D47" s="128">
        <v>0</v>
      </c>
      <c r="E47" s="132">
        <v>1</v>
      </c>
      <c r="F47" s="134">
        <v>0</v>
      </c>
      <c r="G47" s="136">
        <v>0</v>
      </c>
      <c r="H47" s="139"/>
      <c r="I47" s="150">
        <v>0</v>
      </c>
      <c r="J47" s="164">
        <v>1</v>
      </c>
      <c r="K47" s="153">
        <v>0</v>
      </c>
      <c r="L47" s="156">
        <v>0</v>
      </c>
      <c r="M47" s="158">
        <v>0</v>
      </c>
      <c r="N47" s="128">
        <v>0</v>
      </c>
      <c r="O47" s="136">
        <v>0</v>
      </c>
      <c r="P47" s="162">
        <v>0</v>
      </c>
      <c r="Q47" s="153">
        <v>0</v>
      </c>
      <c r="R47" s="182">
        <v>0</v>
      </c>
      <c r="S47" s="117">
        <v>5</v>
      </c>
      <c r="T47" s="117">
        <v>5</v>
      </c>
      <c r="U47" s="116">
        <v>5</v>
      </c>
      <c r="V47" s="117">
        <v>5</v>
      </c>
      <c r="W47" s="115">
        <v>5</v>
      </c>
      <c r="X47" s="115">
        <v>5</v>
      </c>
      <c r="Y47" s="115">
        <v>5</v>
      </c>
      <c r="Z47" s="115">
        <v>5</v>
      </c>
      <c r="AA47" s="111">
        <v>5</v>
      </c>
      <c r="AB47" s="111">
        <v>5</v>
      </c>
      <c r="AC47" s="111">
        <v>5</v>
      </c>
      <c r="AD47" s="119">
        <v>5</v>
      </c>
      <c r="AE47" s="119">
        <v>5</v>
      </c>
      <c r="AF47" s="113">
        <v>5</v>
      </c>
      <c r="AG47" s="113">
        <v>5</v>
      </c>
      <c r="AH47" s="113">
        <v>5</v>
      </c>
      <c r="AI47" s="144">
        <v>5</v>
      </c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2"/>
      <c r="BQ47" s="142"/>
      <c r="BR47" s="142"/>
      <c r="BS47" s="142"/>
      <c r="BT47" s="142"/>
      <c r="BU47" s="142"/>
    </row>
    <row r="48" spans="1:73" s="80" customFormat="1" x14ac:dyDescent="0.25">
      <c r="A48" s="80">
        <v>47</v>
      </c>
      <c r="B48" s="146" t="s">
        <v>24</v>
      </c>
      <c r="C48" s="120" t="s">
        <v>124</v>
      </c>
      <c r="D48" s="128">
        <v>1</v>
      </c>
      <c r="E48" s="132">
        <v>0</v>
      </c>
      <c r="F48" s="134">
        <v>0</v>
      </c>
      <c r="G48" s="136">
        <v>0</v>
      </c>
      <c r="H48" s="139"/>
      <c r="I48" s="150">
        <v>0</v>
      </c>
      <c r="J48" s="164">
        <v>0</v>
      </c>
      <c r="K48" s="153">
        <v>1</v>
      </c>
      <c r="L48" s="156">
        <v>1</v>
      </c>
      <c r="M48" s="158">
        <v>0</v>
      </c>
      <c r="N48" s="128">
        <v>0</v>
      </c>
      <c r="O48" s="136">
        <v>0</v>
      </c>
      <c r="P48" s="162">
        <v>0</v>
      </c>
      <c r="Q48" s="153">
        <v>0</v>
      </c>
      <c r="R48" s="182">
        <v>0</v>
      </c>
      <c r="S48" s="116">
        <v>4</v>
      </c>
      <c r="T48" s="116">
        <v>4</v>
      </c>
      <c r="U48" s="116">
        <v>4</v>
      </c>
      <c r="V48" s="116">
        <v>4</v>
      </c>
      <c r="W48" s="114">
        <v>4</v>
      </c>
      <c r="X48" s="114">
        <v>4</v>
      </c>
      <c r="Y48" s="114">
        <v>4</v>
      </c>
      <c r="Z48" s="114">
        <v>4</v>
      </c>
      <c r="AA48" s="110">
        <v>4</v>
      </c>
      <c r="AB48" s="110">
        <v>4</v>
      </c>
      <c r="AC48" s="110">
        <v>4</v>
      </c>
      <c r="AD48" s="118">
        <v>4</v>
      </c>
      <c r="AE48" s="118">
        <v>4</v>
      </c>
      <c r="AF48" s="112">
        <v>4</v>
      </c>
      <c r="AG48" s="112"/>
      <c r="AH48" s="112">
        <v>4</v>
      </c>
      <c r="AI48" s="144">
        <v>4</v>
      </c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2"/>
      <c r="BQ48" s="142"/>
      <c r="BR48" s="142"/>
      <c r="BS48" s="142"/>
      <c r="BT48" s="142"/>
      <c r="BU48" s="142"/>
    </row>
    <row r="49" spans="1:73" s="80" customFormat="1" x14ac:dyDescent="0.25">
      <c r="A49" s="80">
        <v>48</v>
      </c>
      <c r="B49" s="146" t="s">
        <v>24</v>
      </c>
      <c r="C49" s="120" t="s">
        <v>91</v>
      </c>
      <c r="D49" s="128">
        <v>0</v>
      </c>
      <c r="E49" s="132">
        <v>0</v>
      </c>
      <c r="F49" s="134">
        <v>0</v>
      </c>
      <c r="G49" s="136">
        <v>1</v>
      </c>
      <c r="H49" s="139"/>
      <c r="I49" s="150">
        <v>1</v>
      </c>
      <c r="J49" s="164">
        <v>0</v>
      </c>
      <c r="K49" s="153">
        <v>0</v>
      </c>
      <c r="L49" s="156">
        <v>0</v>
      </c>
      <c r="M49" s="158">
        <v>0</v>
      </c>
      <c r="N49" s="128">
        <v>0</v>
      </c>
      <c r="O49" s="136">
        <v>0</v>
      </c>
      <c r="P49" s="162">
        <v>1</v>
      </c>
      <c r="Q49" s="153">
        <v>0</v>
      </c>
      <c r="R49" s="182">
        <v>0</v>
      </c>
      <c r="S49" s="117">
        <v>4</v>
      </c>
      <c r="T49" s="117">
        <v>4</v>
      </c>
      <c r="U49" s="116">
        <v>4</v>
      </c>
      <c r="V49" s="117">
        <v>4</v>
      </c>
      <c r="W49" s="115">
        <v>4</v>
      </c>
      <c r="X49" s="115">
        <v>4</v>
      </c>
      <c r="Y49" s="115">
        <v>4</v>
      </c>
      <c r="Z49" s="115">
        <v>4</v>
      </c>
      <c r="AA49" s="111">
        <v>5</v>
      </c>
      <c r="AB49" s="111">
        <v>5</v>
      </c>
      <c r="AC49" s="111">
        <v>5</v>
      </c>
      <c r="AD49" s="119">
        <v>5</v>
      </c>
      <c r="AE49" s="119">
        <v>5</v>
      </c>
      <c r="AF49" s="113">
        <v>5</v>
      </c>
      <c r="AG49" s="113">
        <v>5</v>
      </c>
      <c r="AH49" s="113">
        <v>5</v>
      </c>
      <c r="AI49" s="144">
        <v>5</v>
      </c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2"/>
      <c r="BQ49" s="142"/>
      <c r="BR49" s="142"/>
      <c r="BS49" s="142"/>
      <c r="BT49" s="142"/>
      <c r="BU49" s="142"/>
    </row>
    <row r="50" spans="1:73" s="80" customFormat="1" x14ac:dyDescent="0.25">
      <c r="A50" s="80">
        <v>49</v>
      </c>
      <c r="B50" s="146" t="s">
        <v>24</v>
      </c>
      <c r="C50" s="120" t="s">
        <v>91</v>
      </c>
      <c r="D50" s="128">
        <v>0</v>
      </c>
      <c r="E50" s="132">
        <v>0</v>
      </c>
      <c r="F50" s="134">
        <v>0</v>
      </c>
      <c r="G50" s="136">
        <v>1</v>
      </c>
      <c r="H50" s="171"/>
      <c r="I50" s="150">
        <v>1</v>
      </c>
      <c r="J50" s="164">
        <v>1</v>
      </c>
      <c r="K50" s="153">
        <v>1</v>
      </c>
      <c r="L50" s="156">
        <v>0</v>
      </c>
      <c r="M50" s="158">
        <v>0</v>
      </c>
      <c r="N50" s="128">
        <v>0</v>
      </c>
      <c r="O50" s="136">
        <v>1</v>
      </c>
      <c r="P50" s="162">
        <v>1</v>
      </c>
      <c r="Q50" s="153">
        <v>0</v>
      </c>
      <c r="R50" s="182">
        <v>0</v>
      </c>
      <c r="S50" s="116">
        <v>5</v>
      </c>
      <c r="T50" s="116">
        <v>5</v>
      </c>
      <c r="U50" s="116">
        <v>5</v>
      </c>
      <c r="V50" s="116">
        <v>5</v>
      </c>
      <c r="W50" s="114">
        <v>5</v>
      </c>
      <c r="X50" s="114"/>
      <c r="Y50" s="114">
        <v>5</v>
      </c>
      <c r="Z50" s="114">
        <v>5</v>
      </c>
      <c r="AA50" s="110">
        <v>5</v>
      </c>
      <c r="AB50" s="110">
        <v>4</v>
      </c>
      <c r="AC50" s="110">
        <v>5</v>
      </c>
      <c r="AD50" s="118">
        <v>4</v>
      </c>
      <c r="AE50" s="118">
        <v>4</v>
      </c>
      <c r="AF50" s="112">
        <v>5</v>
      </c>
      <c r="AG50" s="112">
        <v>4</v>
      </c>
      <c r="AH50" s="112">
        <v>4</v>
      </c>
      <c r="AI50" s="144">
        <v>4</v>
      </c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2"/>
      <c r="BQ50" s="142"/>
      <c r="BR50" s="142"/>
      <c r="BS50" s="142"/>
      <c r="BT50" s="142"/>
      <c r="BU50" s="142"/>
    </row>
    <row r="51" spans="1:73" s="80" customFormat="1" x14ac:dyDescent="0.25">
      <c r="A51" s="80">
        <v>50</v>
      </c>
      <c r="B51" s="146" t="s">
        <v>23</v>
      </c>
      <c r="C51" s="120" t="s">
        <v>96</v>
      </c>
      <c r="D51" s="128">
        <v>0</v>
      </c>
      <c r="E51" s="132">
        <v>0</v>
      </c>
      <c r="F51" s="134">
        <v>1</v>
      </c>
      <c r="G51" s="136">
        <v>0</v>
      </c>
      <c r="H51" s="139"/>
      <c r="I51" s="150">
        <v>0</v>
      </c>
      <c r="J51" s="164">
        <v>0</v>
      </c>
      <c r="K51" s="153">
        <v>0</v>
      </c>
      <c r="L51" s="156">
        <v>1</v>
      </c>
      <c r="M51" s="158">
        <v>0</v>
      </c>
      <c r="N51" s="128">
        <v>0</v>
      </c>
      <c r="O51" s="136">
        <v>0</v>
      </c>
      <c r="P51" s="162">
        <v>0</v>
      </c>
      <c r="Q51" s="153">
        <v>0</v>
      </c>
      <c r="R51" s="182">
        <v>0</v>
      </c>
      <c r="S51" s="117">
        <v>4</v>
      </c>
      <c r="T51" s="117">
        <v>4</v>
      </c>
      <c r="U51" s="116">
        <v>4</v>
      </c>
      <c r="V51" s="117">
        <v>4</v>
      </c>
      <c r="W51" s="115">
        <v>4</v>
      </c>
      <c r="X51" s="115">
        <v>4</v>
      </c>
      <c r="Y51" s="115">
        <v>4</v>
      </c>
      <c r="Z51" s="115">
        <v>4</v>
      </c>
      <c r="AA51" s="111">
        <v>3</v>
      </c>
      <c r="AB51" s="111">
        <v>3</v>
      </c>
      <c r="AC51" s="111">
        <v>3</v>
      </c>
      <c r="AD51" s="119">
        <v>4</v>
      </c>
      <c r="AE51" s="119">
        <v>4</v>
      </c>
      <c r="AF51" s="113">
        <v>3</v>
      </c>
      <c r="AG51" s="113">
        <v>3</v>
      </c>
      <c r="AH51" s="113">
        <v>3</v>
      </c>
      <c r="AI51" s="144">
        <v>4</v>
      </c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BS51" s="142"/>
      <c r="BT51" s="142"/>
      <c r="BU51" s="142"/>
    </row>
    <row r="52" spans="1:73" s="80" customFormat="1" x14ac:dyDescent="0.25">
      <c r="A52" s="80">
        <v>51</v>
      </c>
      <c r="B52" s="146" t="s">
        <v>24</v>
      </c>
      <c r="C52" s="120" t="s">
        <v>91</v>
      </c>
      <c r="D52" s="128">
        <v>0</v>
      </c>
      <c r="E52" s="132">
        <v>0</v>
      </c>
      <c r="F52" s="134">
        <v>0</v>
      </c>
      <c r="G52" s="136">
        <v>0</v>
      </c>
      <c r="H52" s="171"/>
      <c r="I52" s="150">
        <v>1</v>
      </c>
      <c r="J52" s="164">
        <v>1</v>
      </c>
      <c r="K52" s="153">
        <v>1</v>
      </c>
      <c r="L52" s="156">
        <v>1</v>
      </c>
      <c r="M52" s="158">
        <v>0</v>
      </c>
      <c r="N52" s="128">
        <v>1</v>
      </c>
      <c r="O52" s="136">
        <v>0</v>
      </c>
      <c r="P52" s="162">
        <v>0</v>
      </c>
      <c r="Q52" s="153">
        <v>1</v>
      </c>
      <c r="R52" s="182">
        <v>0</v>
      </c>
      <c r="S52" s="116">
        <v>1</v>
      </c>
      <c r="T52" s="116">
        <v>5</v>
      </c>
      <c r="U52" s="116">
        <v>5</v>
      </c>
      <c r="V52" s="116">
        <v>3</v>
      </c>
      <c r="W52" s="114">
        <v>3</v>
      </c>
      <c r="X52" s="114">
        <v>4</v>
      </c>
      <c r="Y52" s="114">
        <v>3</v>
      </c>
      <c r="Z52" s="114">
        <v>4</v>
      </c>
      <c r="AA52" s="110">
        <v>3</v>
      </c>
      <c r="AB52" s="110">
        <v>3</v>
      </c>
      <c r="AC52" s="110">
        <v>4</v>
      </c>
      <c r="AD52" s="118">
        <v>3</v>
      </c>
      <c r="AE52" s="118">
        <v>2</v>
      </c>
      <c r="AF52" s="112">
        <v>2</v>
      </c>
      <c r="AG52" s="112">
        <v>2</v>
      </c>
      <c r="AH52" s="112">
        <v>2</v>
      </c>
      <c r="AI52" s="144">
        <v>3</v>
      </c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</row>
    <row r="53" spans="1:73" s="80" customFormat="1" x14ac:dyDescent="0.25">
      <c r="A53" s="80">
        <v>52</v>
      </c>
      <c r="B53" s="146" t="s">
        <v>24</v>
      </c>
      <c r="C53" s="120" t="s">
        <v>91</v>
      </c>
      <c r="D53" s="128">
        <v>1</v>
      </c>
      <c r="E53" s="132">
        <v>0</v>
      </c>
      <c r="F53" s="134">
        <v>0</v>
      </c>
      <c r="G53" s="136">
        <v>0</v>
      </c>
      <c r="H53" s="139"/>
      <c r="I53" s="150">
        <v>0</v>
      </c>
      <c r="J53" s="164">
        <v>0</v>
      </c>
      <c r="K53" s="153">
        <v>1</v>
      </c>
      <c r="L53" s="156">
        <v>1</v>
      </c>
      <c r="M53" s="158">
        <v>0</v>
      </c>
      <c r="N53" s="128">
        <v>0</v>
      </c>
      <c r="O53" s="136">
        <v>0</v>
      </c>
      <c r="P53" s="162">
        <v>0</v>
      </c>
      <c r="Q53" s="153">
        <v>0</v>
      </c>
      <c r="R53" s="182">
        <v>0</v>
      </c>
      <c r="S53" s="117">
        <v>4</v>
      </c>
      <c r="T53" s="117">
        <v>4</v>
      </c>
      <c r="U53" s="116">
        <v>4</v>
      </c>
      <c r="V53" s="117">
        <v>4</v>
      </c>
      <c r="W53" s="115">
        <v>4</v>
      </c>
      <c r="X53" s="115">
        <v>4</v>
      </c>
      <c r="Y53" s="115">
        <v>4</v>
      </c>
      <c r="Z53" s="115">
        <v>4</v>
      </c>
      <c r="AA53" s="111">
        <v>5</v>
      </c>
      <c r="AB53" s="111">
        <v>5</v>
      </c>
      <c r="AC53" s="111">
        <v>5</v>
      </c>
      <c r="AD53" s="119">
        <v>5</v>
      </c>
      <c r="AE53" s="119">
        <v>5</v>
      </c>
      <c r="AF53" s="113">
        <v>5</v>
      </c>
      <c r="AG53" s="113">
        <v>5</v>
      </c>
      <c r="AH53" s="113">
        <v>5</v>
      </c>
      <c r="AI53" s="144">
        <v>5</v>
      </c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42"/>
      <c r="BB53" s="142"/>
      <c r="BC53" s="142"/>
      <c r="BD53" s="142"/>
      <c r="BE53" s="142"/>
      <c r="BF53" s="142"/>
      <c r="BG53" s="142"/>
      <c r="BH53" s="142"/>
      <c r="BI53" s="142"/>
      <c r="BJ53" s="142"/>
      <c r="BK53" s="142"/>
      <c r="BL53" s="142"/>
      <c r="BM53" s="142"/>
      <c r="BN53" s="142"/>
      <c r="BO53" s="142"/>
      <c r="BP53" s="142"/>
      <c r="BQ53" s="142"/>
      <c r="BR53" s="142"/>
      <c r="BS53" s="142"/>
      <c r="BT53" s="142"/>
      <c r="BU53" s="142"/>
    </row>
    <row r="54" spans="1:73" s="80" customFormat="1" x14ac:dyDescent="0.25">
      <c r="A54" s="80">
        <v>53</v>
      </c>
      <c r="B54" s="146" t="s">
        <v>24</v>
      </c>
      <c r="C54" s="120" t="s">
        <v>96</v>
      </c>
      <c r="D54" s="128">
        <v>0</v>
      </c>
      <c r="E54" s="132">
        <v>0</v>
      </c>
      <c r="F54" s="134">
        <v>0</v>
      </c>
      <c r="G54" s="136">
        <v>1</v>
      </c>
      <c r="H54" s="171"/>
      <c r="I54" s="150">
        <v>1</v>
      </c>
      <c r="J54" s="164">
        <v>1</v>
      </c>
      <c r="K54" s="153">
        <v>1</v>
      </c>
      <c r="L54" s="156">
        <v>1</v>
      </c>
      <c r="M54" s="158">
        <v>0</v>
      </c>
      <c r="N54" s="128">
        <v>0</v>
      </c>
      <c r="O54" s="136">
        <v>0</v>
      </c>
      <c r="P54" s="162">
        <v>1</v>
      </c>
      <c r="Q54" s="153">
        <v>0</v>
      </c>
      <c r="R54" s="182">
        <v>0</v>
      </c>
      <c r="S54" s="116">
        <v>5</v>
      </c>
      <c r="T54" s="116">
        <v>5</v>
      </c>
      <c r="U54" s="116">
        <v>5</v>
      </c>
      <c r="V54" s="116">
        <v>5</v>
      </c>
      <c r="W54" s="114">
        <v>5</v>
      </c>
      <c r="X54" s="114">
        <v>5</v>
      </c>
      <c r="Y54" s="114">
        <v>5</v>
      </c>
      <c r="Z54" s="114">
        <v>5</v>
      </c>
      <c r="AA54" s="110">
        <v>5</v>
      </c>
      <c r="AB54" s="110">
        <v>5</v>
      </c>
      <c r="AC54" s="110">
        <v>5</v>
      </c>
      <c r="AD54" s="118">
        <v>5</v>
      </c>
      <c r="AE54" s="118">
        <v>5</v>
      </c>
      <c r="AF54" s="112">
        <v>5</v>
      </c>
      <c r="AG54" s="112">
        <v>5</v>
      </c>
      <c r="AH54" s="112">
        <v>5</v>
      </c>
      <c r="AI54" s="144">
        <v>5</v>
      </c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  <c r="BC54" s="142"/>
      <c r="BD54" s="142"/>
      <c r="BE54" s="142"/>
      <c r="BF54" s="142"/>
      <c r="BG54" s="142"/>
      <c r="BH54" s="142"/>
      <c r="BI54" s="142"/>
      <c r="BJ54" s="142"/>
      <c r="BK54" s="142"/>
      <c r="BL54" s="142"/>
      <c r="BM54" s="142"/>
      <c r="BN54" s="142"/>
      <c r="BO54" s="142"/>
      <c r="BP54" s="142"/>
      <c r="BQ54" s="142"/>
      <c r="BR54" s="142"/>
      <c r="BS54" s="142"/>
      <c r="BT54" s="142"/>
      <c r="BU54" s="142"/>
    </row>
    <row r="55" spans="1:73" s="80" customFormat="1" x14ac:dyDescent="0.25">
      <c r="A55" s="80">
        <v>54</v>
      </c>
      <c r="B55" s="146" t="s">
        <v>23</v>
      </c>
      <c r="C55" s="120" t="s">
        <v>91</v>
      </c>
      <c r="D55" s="128">
        <v>0</v>
      </c>
      <c r="E55" s="132">
        <v>0</v>
      </c>
      <c r="F55" s="134">
        <v>0</v>
      </c>
      <c r="G55" s="136">
        <v>1</v>
      </c>
      <c r="H55" s="139"/>
      <c r="I55" s="150">
        <v>1</v>
      </c>
      <c r="J55" s="164">
        <v>0</v>
      </c>
      <c r="K55" s="153">
        <v>0</v>
      </c>
      <c r="L55" s="156">
        <v>0</v>
      </c>
      <c r="M55" s="158">
        <v>0</v>
      </c>
      <c r="N55" s="128">
        <v>0</v>
      </c>
      <c r="O55" s="136">
        <v>0</v>
      </c>
      <c r="P55" s="162">
        <v>0</v>
      </c>
      <c r="Q55" s="153">
        <v>0</v>
      </c>
      <c r="R55" s="182">
        <v>0</v>
      </c>
      <c r="S55" s="117">
        <v>4</v>
      </c>
      <c r="T55" s="117">
        <v>4</v>
      </c>
      <c r="U55" s="116">
        <v>4</v>
      </c>
      <c r="V55" s="117">
        <v>4</v>
      </c>
      <c r="W55" s="115">
        <v>4</v>
      </c>
      <c r="X55" s="115">
        <v>4</v>
      </c>
      <c r="Y55" s="115">
        <v>4</v>
      </c>
      <c r="Z55" s="115">
        <v>4</v>
      </c>
      <c r="AA55" s="111">
        <v>4</v>
      </c>
      <c r="AB55" s="111">
        <v>4</v>
      </c>
      <c r="AC55" s="111">
        <v>4</v>
      </c>
      <c r="AD55" s="119">
        <v>4</v>
      </c>
      <c r="AE55" s="119">
        <v>4</v>
      </c>
      <c r="AF55" s="113">
        <v>4</v>
      </c>
      <c r="AG55" s="113">
        <v>4</v>
      </c>
      <c r="AH55" s="113">
        <v>4</v>
      </c>
      <c r="AI55" s="144">
        <v>4</v>
      </c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142"/>
      <c r="BD55" s="142"/>
      <c r="BE55" s="142"/>
      <c r="BF55" s="142"/>
      <c r="BG55" s="142"/>
      <c r="BH55" s="142"/>
      <c r="BI55" s="142"/>
      <c r="BJ55" s="142"/>
      <c r="BK55" s="142"/>
      <c r="BL55" s="142"/>
      <c r="BM55" s="142"/>
      <c r="BN55" s="142"/>
      <c r="BO55" s="142"/>
      <c r="BP55" s="142"/>
      <c r="BQ55" s="142"/>
      <c r="BR55" s="142"/>
      <c r="BS55" s="142"/>
      <c r="BT55" s="142"/>
      <c r="BU55" s="142"/>
    </row>
    <row r="56" spans="1:73" s="80" customFormat="1" x14ac:dyDescent="0.25">
      <c r="A56" s="80">
        <v>55</v>
      </c>
      <c r="B56" s="146" t="s">
        <v>23</v>
      </c>
      <c r="C56" s="120" t="s">
        <v>96</v>
      </c>
      <c r="D56" s="128">
        <v>1</v>
      </c>
      <c r="E56" s="132">
        <v>0</v>
      </c>
      <c r="F56" s="134">
        <v>0</v>
      </c>
      <c r="G56" s="136">
        <v>0</v>
      </c>
      <c r="H56" s="171"/>
      <c r="I56" s="150">
        <v>0</v>
      </c>
      <c r="J56" s="164">
        <v>1</v>
      </c>
      <c r="K56" s="153">
        <v>1</v>
      </c>
      <c r="L56" s="156">
        <v>1</v>
      </c>
      <c r="M56" s="158">
        <v>1</v>
      </c>
      <c r="N56" s="128">
        <v>1</v>
      </c>
      <c r="O56" s="136">
        <v>0</v>
      </c>
      <c r="P56" s="162">
        <v>1</v>
      </c>
      <c r="Q56" s="153">
        <v>1</v>
      </c>
      <c r="R56" s="182">
        <v>0</v>
      </c>
      <c r="S56" s="116">
        <v>4</v>
      </c>
      <c r="T56" s="116">
        <v>4</v>
      </c>
      <c r="U56" s="116">
        <v>4</v>
      </c>
      <c r="V56" s="116">
        <v>4</v>
      </c>
      <c r="W56" s="114">
        <v>4</v>
      </c>
      <c r="X56" s="114">
        <v>4</v>
      </c>
      <c r="Y56" s="114">
        <v>4</v>
      </c>
      <c r="Z56" s="114">
        <v>4</v>
      </c>
      <c r="AA56" s="110">
        <v>4</v>
      </c>
      <c r="AB56" s="110">
        <v>4</v>
      </c>
      <c r="AC56" s="110">
        <v>4</v>
      </c>
      <c r="AD56" s="118">
        <v>4</v>
      </c>
      <c r="AE56" s="118">
        <v>4</v>
      </c>
      <c r="AF56" s="112">
        <v>4</v>
      </c>
      <c r="AG56" s="112">
        <v>4</v>
      </c>
      <c r="AH56" s="112">
        <v>4</v>
      </c>
      <c r="AI56" s="144">
        <v>4</v>
      </c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BB56" s="142"/>
      <c r="BC56" s="142"/>
      <c r="BD56" s="142"/>
      <c r="BE56" s="142"/>
      <c r="BF56" s="142"/>
      <c r="BG56" s="142"/>
      <c r="BH56" s="142"/>
      <c r="BI56" s="142"/>
      <c r="BJ56" s="142"/>
      <c r="BK56" s="142"/>
      <c r="BL56" s="142"/>
      <c r="BM56" s="142"/>
      <c r="BN56" s="142"/>
      <c r="BO56" s="142"/>
      <c r="BP56" s="142"/>
      <c r="BQ56" s="142"/>
      <c r="BR56" s="142"/>
      <c r="BS56" s="142"/>
      <c r="BT56" s="142"/>
      <c r="BU56" s="142"/>
    </row>
    <row r="57" spans="1:73" s="80" customFormat="1" x14ac:dyDescent="0.25">
      <c r="A57" s="80">
        <v>56</v>
      </c>
      <c r="B57" s="146" t="s">
        <v>24</v>
      </c>
      <c r="C57" s="120" t="s">
        <v>91</v>
      </c>
      <c r="D57" s="128">
        <v>0</v>
      </c>
      <c r="E57" s="132">
        <v>0</v>
      </c>
      <c r="F57" s="134">
        <v>0</v>
      </c>
      <c r="G57" s="136">
        <v>1</v>
      </c>
      <c r="H57" s="139"/>
      <c r="I57" s="150">
        <v>1</v>
      </c>
      <c r="J57" s="164">
        <v>1</v>
      </c>
      <c r="K57" s="153">
        <v>1</v>
      </c>
      <c r="L57" s="156">
        <v>0</v>
      </c>
      <c r="M57" s="158">
        <v>0</v>
      </c>
      <c r="N57" s="128">
        <v>0</v>
      </c>
      <c r="O57" s="136">
        <v>0</v>
      </c>
      <c r="P57" s="162">
        <v>0</v>
      </c>
      <c r="Q57" s="153">
        <v>0</v>
      </c>
      <c r="R57" s="182">
        <v>0</v>
      </c>
      <c r="S57" s="117">
        <v>3</v>
      </c>
      <c r="T57" s="117">
        <v>3</v>
      </c>
      <c r="U57" s="116">
        <v>3</v>
      </c>
      <c r="V57" s="117">
        <v>3</v>
      </c>
      <c r="W57" s="115">
        <v>3</v>
      </c>
      <c r="X57" s="115">
        <v>3</v>
      </c>
      <c r="Y57" s="115">
        <v>3</v>
      </c>
      <c r="Z57" s="115">
        <v>3</v>
      </c>
      <c r="AA57" s="111">
        <v>4</v>
      </c>
      <c r="AB57" s="111">
        <v>4</v>
      </c>
      <c r="AC57" s="111">
        <v>4</v>
      </c>
      <c r="AD57" s="119">
        <v>2</v>
      </c>
      <c r="AE57" s="119">
        <v>2</v>
      </c>
      <c r="AF57" s="113">
        <v>3</v>
      </c>
      <c r="AG57" s="113">
        <v>3</v>
      </c>
      <c r="AH57" s="113">
        <v>3</v>
      </c>
      <c r="AI57" s="144">
        <v>3</v>
      </c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  <c r="BF57" s="142"/>
      <c r="BG57" s="142"/>
      <c r="BH57" s="142"/>
      <c r="BI57" s="142"/>
      <c r="BJ57" s="142"/>
      <c r="BK57" s="142"/>
      <c r="BL57" s="142"/>
      <c r="BM57" s="142"/>
      <c r="BN57" s="142"/>
      <c r="BO57" s="142"/>
      <c r="BP57" s="142"/>
      <c r="BQ57" s="142"/>
      <c r="BR57" s="142"/>
      <c r="BS57" s="142"/>
      <c r="BT57" s="142"/>
      <c r="BU57" s="142"/>
    </row>
    <row r="58" spans="1:73" s="80" customFormat="1" x14ac:dyDescent="0.25">
      <c r="A58" s="80">
        <v>57</v>
      </c>
      <c r="B58" s="146" t="s">
        <v>24</v>
      </c>
      <c r="C58" s="120" t="s">
        <v>91</v>
      </c>
      <c r="D58" s="128">
        <v>0</v>
      </c>
      <c r="E58" s="132">
        <v>0</v>
      </c>
      <c r="F58" s="134">
        <v>1</v>
      </c>
      <c r="G58" s="136">
        <v>0</v>
      </c>
      <c r="H58" s="139"/>
      <c r="I58" s="150">
        <v>1</v>
      </c>
      <c r="J58" s="164">
        <v>0</v>
      </c>
      <c r="K58" s="153">
        <v>0</v>
      </c>
      <c r="L58" s="156">
        <v>0</v>
      </c>
      <c r="M58" s="158">
        <v>0</v>
      </c>
      <c r="N58" s="128">
        <v>0</v>
      </c>
      <c r="O58" s="136">
        <v>0</v>
      </c>
      <c r="P58" s="162">
        <v>0</v>
      </c>
      <c r="Q58" s="153">
        <v>0</v>
      </c>
      <c r="R58" s="182">
        <v>0</v>
      </c>
      <c r="S58" s="116">
        <v>5</v>
      </c>
      <c r="T58" s="116">
        <v>4</v>
      </c>
      <c r="U58" s="116">
        <v>4</v>
      </c>
      <c r="V58" s="116">
        <v>4</v>
      </c>
      <c r="W58" s="114">
        <v>3</v>
      </c>
      <c r="X58" s="114">
        <v>4</v>
      </c>
      <c r="Y58" s="114">
        <v>4</v>
      </c>
      <c r="Z58" s="114">
        <v>4</v>
      </c>
      <c r="AA58" s="110">
        <v>4</v>
      </c>
      <c r="AB58" s="110">
        <v>4</v>
      </c>
      <c r="AC58" s="110">
        <v>4</v>
      </c>
      <c r="AD58" s="118">
        <v>5</v>
      </c>
      <c r="AE58" s="118">
        <v>5</v>
      </c>
      <c r="AF58" s="112">
        <v>4</v>
      </c>
      <c r="AG58" s="112">
        <v>4</v>
      </c>
      <c r="AH58" s="112">
        <v>4</v>
      </c>
      <c r="AI58" s="144">
        <v>4</v>
      </c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42"/>
      <c r="AZ58" s="142"/>
      <c r="BA58" s="142"/>
      <c r="BB58" s="142"/>
      <c r="BC58" s="142"/>
      <c r="BD58" s="142"/>
      <c r="BE58" s="142"/>
      <c r="BF58" s="142"/>
      <c r="BG58" s="142"/>
      <c r="BH58" s="142"/>
      <c r="BI58" s="142"/>
      <c r="BJ58" s="142"/>
      <c r="BK58" s="142"/>
      <c r="BL58" s="142"/>
      <c r="BM58" s="142"/>
      <c r="BN58" s="142"/>
      <c r="BO58" s="142"/>
      <c r="BP58" s="142"/>
      <c r="BQ58" s="142"/>
      <c r="BR58" s="142"/>
      <c r="BS58" s="142"/>
      <c r="BT58" s="142"/>
      <c r="BU58" s="142"/>
    </row>
    <row r="59" spans="1:73" s="80" customFormat="1" x14ac:dyDescent="0.25">
      <c r="A59" s="80">
        <v>58</v>
      </c>
      <c r="B59" s="146" t="s">
        <v>24</v>
      </c>
      <c r="C59" s="120" t="s">
        <v>91</v>
      </c>
      <c r="D59" s="128">
        <v>0</v>
      </c>
      <c r="E59" s="132">
        <v>0</v>
      </c>
      <c r="F59" s="134">
        <v>0</v>
      </c>
      <c r="G59" s="136">
        <v>1</v>
      </c>
      <c r="H59" s="171"/>
      <c r="I59" s="150">
        <v>1</v>
      </c>
      <c r="J59" s="164">
        <v>1</v>
      </c>
      <c r="K59" s="153">
        <v>1</v>
      </c>
      <c r="L59" s="156">
        <v>1</v>
      </c>
      <c r="M59" s="158">
        <v>0</v>
      </c>
      <c r="N59" s="128">
        <v>1</v>
      </c>
      <c r="O59" s="136">
        <v>0</v>
      </c>
      <c r="P59" s="162">
        <v>0</v>
      </c>
      <c r="Q59" s="153">
        <v>0</v>
      </c>
      <c r="R59" s="182">
        <v>0</v>
      </c>
      <c r="S59" s="117">
        <v>4</v>
      </c>
      <c r="T59" s="117">
        <v>4</v>
      </c>
      <c r="U59" s="116">
        <v>5</v>
      </c>
      <c r="V59" s="117">
        <v>4</v>
      </c>
      <c r="W59" s="115">
        <v>4</v>
      </c>
      <c r="X59" s="115">
        <v>4</v>
      </c>
      <c r="Y59" s="115">
        <v>4</v>
      </c>
      <c r="Z59" s="115">
        <v>5</v>
      </c>
      <c r="AA59" s="111">
        <v>4</v>
      </c>
      <c r="AB59" s="111">
        <v>5</v>
      </c>
      <c r="AC59" s="111">
        <v>4</v>
      </c>
      <c r="AD59" s="119">
        <v>4</v>
      </c>
      <c r="AE59" s="119">
        <v>4</v>
      </c>
      <c r="AF59" s="113">
        <v>4</v>
      </c>
      <c r="AG59" s="113">
        <v>5</v>
      </c>
      <c r="AH59" s="113">
        <v>4</v>
      </c>
      <c r="AI59" s="144">
        <v>4</v>
      </c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2"/>
      <c r="BC59" s="142"/>
      <c r="BD59" s="142"/>
      <c r="BE59" s="142"/>
      <c r="BF59" s="142"/>
      <c r="BG59" s="142"/>
      <c r="BH59" s="142"/>
      <c r="BI59" s="142"/>
      <c r="BJ59" s="142"/>
      <c r="BK59" s="142"/>
      <c r="BL59" s="142"/>
      <c r="BM59" s="142"/>
      <c r="BN59" s="142"/>
      <c r="BO59" s="142"/>
      <c r="BP59" s="142"/>
      <c r="BQ59" s="142"/>
      <c r="BR59" s="142"/>
      <c r="BS59" s="142"/>
      <c r="BT59" s="142"/>
      <c r="BU59" s="142"/>
    </row>
    <row r="60" spans="1:73" s="80" customFormat="1" x14ac:dyDescent="0.25">
      <c r="A60" s="80">
        <v>59</v>
      </c>
      <c r="B60" s="146" t="s">
        <v>24</v>
      </c>
      <c r="C60" s="120" t="s">
        <v>96</v>
      </c>
      <c r="D60" s="128">
        <v>0</v>
      </c>
      <c r="E60" s="132">
        <v>0</v>
      </c>
      <c r="F60" s="134">
        <v>0</v>
      </c>
      <c r="G60" s="136">
        <v>1</v>
      </c>
      <c r="H60" s="139"/>
      <c r="I60" s="150">
        <v>0</v>
      </c>
      <c r="J60" s="164">
        <v>0</v>
      </c>
      <c r="K60" s="153">
        <v>0</v>
      </c>
      <c r="L60" s="156">
        <v>0</v>
      </c>
      <c r="M60" s="158">
        <v>0</v>
      </c>
      <c r="N60" s="128">
        <v>0</v>
      </c>
      <c r="O60" s="136">
        <v>0</v>
      </c>
      <c r="P60" s="162">
        <v>0</v>
      </c>
      <c r="Q60" s="153">
        <v>0</v>
      </c>
      <c r="R60" s="182">
        <v>0</v>
      </c>
      <c r="S60" s="116">
        <v>5</v>
      </c>
      <c r="T60" s="116">
        <v>5</v>
      </c>
      <c r="U60" s="116">
        <v>5</v>
      </c>
      <c r="V60" s="116">
        <v>5</v>
      </c>
      <c r="W60" s="114">
        <v>5</v>
      </c>
      <c r="X60" s="114">
        <v>5</v>
      </c>
      <c r="Y60" s="114">
        <v>5</v>
      </c>
      <c r="Z60" s="114">
        <v>5</v>
      </c>
      <c r="AA60" s="110">
        <v>5</v>
      </c>
      <c r="AB60" s="110">
        <v>5</v>
      </c>
      <c r="AC60" s="110">
        <v>5</v>
      </c>
      <c r="AD60" s="118">
        <v>5</v>
      </c>
      <c r="AE60" s="118">
        <v>5</v>
      </c>
      <c r="AF60" s="112">
        <v>5</v>
      </c>
      <c r="AG60" s="112">
        <v>5</v>
      </c>
      <c r="AH60" s="112">
        <v>5</v>
      </c>
      <c r="AI60" s="144">
        <v>5</v>
      </c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  <c r="BA60" s="142"/>
      <c r="BB60" s="142"/>
      <c r="BC60" s="142"/>
      <c r="BD60" s="142"/>
      <c r="BE60" s="142"/>
      <c r="BF60" s="142"/>
      <c r="BG60" s="142"/>
      <c r="BH60" s="142"/>
      <c r="BI60" s="142"/>
      <c r="BJ60" s="142"/>
      <c r="BK60" s="142"/>
      <c r="BL60" s="142"/>
      <c r="BM60" s="142"/>
      <c r="BN60" s="142"/>
      <c r="BO60" s="142"/>
      <c r="BP60" s="142"/>
      <c r="BQ60" s="142"/>
      <c r="BR60" s="142"/>
      <c r="BS60" s="142"/>
      <c r="BT60" s="142"/>
      <c r="BU60" s="142"/>
    </row>
    <row r="61" spans="1:73" s="80" customFormat="1" x14ac:dyDescent="0.25">
      <c r="A61" s="80">
        <v>60</v>
      </c>
      <c r="B61" s="146" t="s">
        <v>24</v>
      </c>
      <c r="C61" s="120" t="s">
        <v>91</v>
      </c>
      <c r="D61" s="128">
        <v>0</v>
      </c>
      <c r="E61" s="132">
        <v>0</v>
      </c>
      <c r="F61" s="134">
        <v>0</v>
      </c>
      <c r="G61" s="136">
        <v>1</v>
      </c>
      <c r="H61" s="139"/>
      <c r="I61" s="150">
        <v>1</v>
      </c>
      <c r="J61" s="164">
        <v>0</v>
      </c>
      <c r="K61" s="153">
        <v>0</v>
      </c>
      <c r="L61" s="156">
        <v>0</v>
      </c>
      <c r="M61" s="158">
        <v>0</v>
      </c>
      <c r="N61" s="128">
        <v>0</v>
      </c>
      <c r="O61" s="136">
        <v>0</v>
      </c>
      <c r="P61" s="162">
        <v>0</v>
      </c>
      <c r="Q61" s="153">
        <v>0</v>
      </c>
      <c r="R61" s="182">
        <v>0</v>
      </c>
      <c r="S61" s="117">
        <v>4</v>
      </c>
      <c r="T61" s="117">
        <v>4</v>
      </c>
      <c r="U61" s="116">
        <v>4</v>
      </c>
      <c r="V61" s="117">
        <v>4</v>
      </c>
      <c r="W61" s="115">
        <v>4</v>
      </c>
      <c r="X61" s="115">
        <v>4</v>
      </c>
      <c r="Y61" s="115">
        <v>4</v>
      </c>
      <c r="Z61" s="115">
        <v>4</v>
      </c>
      <c r="AA61" s="111">
        <v>4</v>
      </c>
      <c r="AB61" s="111">
        <v>4</v>
      </c>
      <c r="AC61" s="111">
        <v>4</v>
      </c>
      <c r="AD61" s="119">
        <v>4</v>
      </c>
      <c r="AE61" s="119">
        <v>4</v>
      </c>
      <c r="AF61" s="113">
        <v>4</v>
      </c>
      <c r="AG61" s="113">
        <v>4</v>
      </c>
      <c r="AH61" s="113">
        <v>4</v>
      </c>
      <c r="AI61" s="144">
        <v>4</v>
      </c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  <c r="BA61" s="142"/>
      <c r="BB61" s="142"/>
      <c r="BC61" s="142"/>
      <c r="BD61" s="142"/>
      <c r="BE61" s="142"/>
      <c r="BF61" s="142"/>
      <c r="BG61" s="142"/>
      <c r="BH61" s="142"/>
      <c r="BI61" s="142"/>
      <c r="BJ61" s="142"/>
      <c r="BK61" s="142"/>
      <c r="BL61" s="142"/>
      <c r="BM61" s="142"/>
      <c r="BN61" s="142"/>
      <c r="BO61" s="142"/>
      <c r="BP61" s="142"/>
      <c r="BQ61" s="142"/>
      <c r="BR61" s="142"/>
      <c r="BS61" s="142"/>
      <c r="BT61" s="142"/>
      <c r="BU61" s="142"/>
    </row>
    <row r="62" spans="1:73" s="80" customFormat="1" x14ac:dyDescent="0.25">
      <c r="A62" s="80">
        <v>61</v>
      </c>
      <c r="B62" s="146" t="s">
        <v>24</v>
      </c>
      <c r="C62" s="120" t="s">
        <v>91</v>
      </c>
      <c r="D62" s="128">
        <v>0</v>
      </c>
      <c r="E62" s="132">
        <v>0</v>
      </c>
      <c r="F62" s="134">
        <v>0</v>
      </c>
      <c r="G62" s="136">
        <v>1</v>
      </c>
      <c r="H62" s="139"/>
      <c r="I62" s="150">
        <v>1</v>
      </c>
      <c r="J62" s="164">
        <v>0</v>
      </c>
      <c r="K62" s="153">
        <v>1</v>
      </c>
      <c r="L62" s="156">
        <v>0</v>
      </c>
      <c r="M62" s="158">
        <v>0</v>
      </c>
      <c r="N62" s="128">
        <v>0</v>
      </c>
      <c r="O62" s="136">
        <v>0</v>
      </c>
      <c r="P62" s="162">
        <v>0</v>
      </c>
      <c r="Q62" s="153">
        <v>0</v>
      </c>
      <c r="R62" s="182">
        <v>0</v>
      </c>
      <c r="S62" s="116">
        <v>5</v>
      </c>
      <c r="T62" s="116">
        <v>5</v>
      </c>
      <c r="U62" s="116">
        <v>5</v>
      </c>
      <c r="V62" s="116">
        <v>5</v>
      </c>
      <c r="W62" s="114">
        <v>5</v>
      </c>
      <c r="X62" s="114">
        <v>5</v>
      </c>
      <c r="Y62" s="114">
        <v>5</v>
      </c>
      <c r="Z62" s="114">
        <v>5</v>
      </c>
      <c r="AA62" s="110">
        <v>5</v>
      </c>
      <c r="AB62" s="110">
        <v>5</v>
      </c>
      <c r="AC62" s="110">
        <v>5</v>
      </c>
      <c r="AD62" s="118">
        <v>5</v>
      </c>
      <c r="AE62" s="118">
        <v>5</v>
      </c>
      <c r="AF62" s="112">
        <v>5</v>
      </c>
      <c r="AG62" s="112">
        <v>5</v>
      </c>
      <c r="AH62" s="112">
        <v>5</v>
      </c>
      <c r="AI62" s="144">
        <v>5</v>
      </c>
      <c r="AJ62" s="142"/>
      <c r="AK62" s="142"/>
      <c r="AL62" s="142"/>
      <c r="AM62" s="142"/>
      <c r="AN62" s="142"/>
      <c r="AO62" s="142"/>
      <c r="AP62" s="142"/>
      <c r="AQ62" s="142"/>
      <c r="AR62" s="142"/>
      <c r="AS62" s="142"/>
      <c r="AT62" s="142"/>
      <c r="AU62" s="142"/>
      <c r="AV62" s="142"/>
      <c r="AW62" s="142"/>
      <c r="AX62" s="142"/>
      <c r="AY62" s="142"/>
      <c r="AZ62" s="142"/>
      <c r="BA62" s="142"/>
      <c r="BB62" s="142"/>
      <c r="BC62" s="142"/>
      <c r="BD62" s="142"/>
      <c r="BE62" s="142"/>
      <c r="BF62" s="142"/>
      <c r="BG62" s="142"/>
      <c r="BH62" s="142"/>
      <c r="BI62" s="142"/>
      <c r="BJ62" s="142"/>
      <c r="BK62" s="142"/>
      <c r="BL62" s="142"/>
      <c r="BM62" s="142"/>
      <c r="BN62" s="142"/>
      <c r="BO62" s="142"/>
      <c r="BP62" s="142"/>
      <c r="BQ62" s="142"/>
      <c r="BR62" s="142"/>
      <c r="BS62" s="142"/>
      <c r="BT62" s="142"/>
      <c r="BU62" s="142"/>
    </row>
    <row r="63" spans="1:73" s="81" customFormat="1" x14ac:dyDescent="0.25">
      <c r="A63" s="81">
        <v>62</v>
      </c>
      <c r="B63" s="146" t="s">
        <v>23</v>
      </c>
      <c r="C63" s="120" t="s">
        <v>91</v>
      </c>
      <c r="D63" s="128">
        <v>0</v>
      </c>
      <c r="E63" s="132">
        <v>0</v>
      </c>
      <c r="F63" s="134">
        <v>0</v>
      </c>
      <c r="G63" s="136">
        <v>1</v>
      </c>
      <c r="H63" s="139"/>
      <c r="I63" s="150">
        <v>1</v>
      </c>
      <c r="J63" s="164">
        <v>0</v>
      </c>
      <c r="K63" s="153">
        <v>0</v>
      </c>
      <c r="L63" s="156">
        <v>1</v>
      </c>
      <c r="M63" s="158">
        <v>0</v>
      </c>
      <c r="N63" s="128">
        <v>0</v>
      </c>
      <c r="O63" s="136">
        <v>1</v>
      </c>
      <c r="P63" s="162">
        <v>0</v>
      </c>
      <c r="Q63" s="153">
        <v>0</v>
      </c>
      <c r="R63" s="182">
        <v>0</v>
      </c>
      <c r="S63" s="117">
        <v>5</v>
      </c>
      <c r="T63" s="117">
        <v>5</v>
      </c>
      <c r="U63" s="116">
        <v>5</v>
      </c>
      <c r="V63" s="117">
        <v>5</v>
      </c>
      <c r="W63" s="115">
        <v>5</v>
      </c>
      <c r="X63" s="115">
        <v>5</v>
      </c>
      <c r="Y63" s="115">
        <v>5</v>
      </c>
      <c r="Z63" s="115">
        <v>5</v>
      </c>
      <c r="AA63" s="111">
        <v>5</v>
      </c>
      <c r="AB63" s="111">
        <v>5</v>
      </c>
      <c r="AC63" s="111">
        <v>5</v>
      </c>
      <c r="AD63" s="119">
        <v>5</v>
      </c>
      <c r="AE63" s="119">
        <v>5</v>
      </c>
      <c r="AF63" s="113">
        <v>5</v>
      </c>
      <c r="AG63" s="113">
        <v>5</v>
      </c>
      <c r="AH63" s="113">
        <v>5</v>
      </c>
      <c r="AI63" s="144">
        <v>5</v>
      </c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142"/>
      <c r="BD63" s="142"/>
      <c r="BE63" s="142"/>
      <c r="BF63" s="142"/>
      <c r="BG63" s="142"/>
      <c r="BH63" s="142"/>
      <c r="BI63" s="142"/>
      <c r="BJ63" s="142"/>
      <c r="BK63" s="142"/>
      <c r="BL63" s="142"/>
      <c r="BM63" s="142"/>
      <c r="BN63" s="142"/>
      <c r="BO63" s="142"/>
      <c r="BP63" s="142"/>
      <c r="BQ63" s="142"/>
      <c r="BR63" s="142"/>
      <c r="BS63" s="142"/>
      <c r="BT63" s="142"/>
      <c r="BU63" s="142"/>
    </row>
    <row r="64" spans="1:73" s="81" customFormat="1" x14ac:dyDescent="0.25">
      <c r="A64" s="81">
        <v>63</v>
      </c>
      <c r="B64" s="146" t="s">
        <v>24</v>
      </c>
      <c r="C64" s="120" t="s">
        <v>91</v>
      </c>
      <c r="D64" s="128">
        <v>1</v>
      </c>
      <c r="E64" s="132">
        <v>0</v>
      </c>
      <c r="F64" s="134">
        <v>0</v>
      </c>
      <c r="G64" s="136">
        <v>0</v>
      </c>
      <c r="H64" s="171"/>
      <c r="I64" s="150">
        <v>1</v>
      </c>
      <c r="J64" s="164">
        <v>1</v>
      </c>
      <c r="K64" s="153">
        <v>1</v>
      </c>
      <c r="L64" s="156">
        <v>1</v>
      </c>
      <c r="M64" s="158">
        <v>0</v>
      </c>
      <c r="N64" s="128">
        <v>0</v>
      </c>
      <c r="O64" s="136">
        <v>1</v>
      </c>
      <c r="P64" s="162">
        <v>0</v>
      </c>
      <c r="Q64" s="153">
        <v>0</v>
      </c>
      <c r="R64" s="182">
        <v>0</v>
      </c>
      <c r="S64" s="116">
        <v>3</v>
      </c>
      <c r="T64" s="116">
        <v>3</v>
      </c>
      <c r="U64" s="116">
        <v>3</v>
      </c>
      <c r="V64" s="116">
        <v>2</v>
      </c>
      <c r="W64" s="114">
        <v>3</v>
      </c>
      <c r="X64" s="114">
        <v>3</v>
      </c>
      <c r="Y64" s="114">
        <v>3</v>
      </c>
      <c r="Z64" s="114">
        <v>4</v>
      </c>
      <c r="AA64" s="110">
        <v>3</v>
      </c>
      <c r="AB64" s="110">
        <v>4</v>
      </c>
      <c r="AC64" s="110">
        <v>3</v>
      </c>
      <c r="AD64" s="118">
        <v>2</v>
      </c>
      <c r="AE64" s="118">
        <v>2</v>
      </c>
      <c r="AF64" s="112">
        <v>2</v>
      </c>
      <c r="AG64" s="112">
        <v>3</v>
      </c>
      <c r="AH64" s="112">
        <v>3</v>
      </c>
      <c r="AI64" s="144">
        <v>3</v>
      </c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142"/>
      <c r="AZ64" s="142"/>
      <c r="BA64" s="142"/>
      <c r="BB64" s="142"/>
      <c r="BC64" s="142"/>
      <c r="BD64" s="142"/>
      <c r="BE64" s="142"/>
      <c r="BF64" s="142"/>
      <c r="BG64" s="142"/>
      <c r="BH64" s="142"/>
      <c r="BI64" s="142"/>
      <c r="BJ64" s="142"/>
      <c r="BK64" s="142"/>
      <c r="BL64" s="142"/>
      <c r="BM64" s="142"/>
      <c r="BN64" s="142"/>
      <c r="BO64" s="142"/>
      <c r="BP64" s="142"/>
      <c r="BQ64" s="142"/>
      <c r="BR64" s="142"/>
      <c r="BS64" s="142"/>
      <c r="BT64" s="142"/>
      <c r="BU64" s="142"/>
    </row>
    <row r="65" spans="1:73" s="80" customFormat="1" x14ac:dyDescent="0.25">
      <c r="A65" s="80">
        <v>64</v>
      </c>
      <c r="B65" s="146" t="s">
        <v>24</v>
      </c>
      <c r="C65" s="120" t="s">
        <v>91</v>
      </c>
      <c r="D65" s="128">
        <v>0</v>
      </c>
      <c r="E65" s="132">
        <v>0</v>
      </c>
      <c r="F65" s="134">
        <v>0</v>
      </c>
      <c r="G65" s="136">
        <v>1</v>
      </c>
      <c r="H65" s="139"/>
      <c r="I65" s="150">
        <v>1</v>
      </c>
      <c r="J65" s="164">
        <v>0</v>
      </c>
      <c r="K65" s="153">
        <v>1</v>
      </c>
      <c r="L65" s="156">
        <v>1</v>
      </c>
      <c r="M65" s="158">
        <v>0</v>
      </c>
      <c r="N65" s="128">
        <v>0</v>
      </c>
      <c r="O65" s="136">
        <v>1</v>
      </c>
      <c r="P65" s="162">
        <v>0</v>
      </c>
      <c r="Q65" s="153">
        <v>0</v>
      </c>
      <c r="R65" s="182">
        <v>0</v>
      </c>
      <c r="S65" s="117">
        <v>5</v>
      </c>
      <c r="T65" s="117">
        <v>5</v>
      </c>
      <c r="U65" s="116">
        <v>5</v>
      </c>
      <c r="V65" s="117">
        <v>5</v>
      </c>
      <c r="W65" s="115">
        <v>5</v>
      </c>
      <c r="X65" s="115">
        <v>5</v>
      </c>
      <c r="Y65" s="115">
        <v>5</v>
      </c>
      <c r="Z65" s="115">
        <v>5</v>
      </c>
      <c r="AA65" s="111">
        <v>5</v>
      </c>
      <c r="AB65" s="111">
        <v>5</v>
      </c>
      <c r="AC65" s="111">
        <v>5</v>
      </c>
      <c r="AD65" s="119">
        <v>5</v>
      </c>
      <c r="AE65" s="119">
        <v>5</v>
      </c>
      <c r="AF65" s="113">
        <v>5</v>
      </c>
      <c r="AG65" s="113">
        <v>5</v>
      </c>
      <c r="AH65" s="113">
        <v>5</v>
      </c>
      <c r="AI65" s="144">
        <v>5</v>
      </c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  <c r="AZ65" s="142"/>
      <c r="BA65" s="142"/>
      <c r="BB65" s="142"/>
      <c r="BC65" s="142"/>
      <c r="BD65" s="142"/>
      <c r="BE65" s="142"/>
      <c r="BF65" s="142"/>
      <c r="BG65" s="142"/>
      <c r="BH65" s="142"/>
      <c r="BI65" s="142"/>
      <c r="BJ65" s="142"/>
      <c r="BK65" s="142"/>
      <c r="BL65" s="142"/>
      <c r="BM65" s="142"/>
      <c r="BN65" s="142"/>
      <c r="BO65" s="142"/>
      <c r="BP65" s="142"/>
      <c r="BQ65" s="142"/>
      <c r="BR65" s="142"/>
      <c r="BS65" s="142"/>
      <c r="BT65" s="142"/>
      <c r="BU65" s="142"/>
    </row>
    <row r="66" spans="1:73" s="80" customFormat="1" x14ac:dyDescent="0.25">
      <c r="A66" s="80">
        <v>65</v>
      </c>
      <c r="B66" s="146" t="s">
        <v>24</v>
      </c>
      <c r="C66" s="120" t="s">
        <v>91</v>
      </c>
      <c r="D66" s="128">
        <v>0</v>
      </c>
      <c r="E66" s="132">
        <v>1</v>
      </c>
      <c r="F66" s="134">
        <v>0</v>
      </c>
      <c r="G66" s="136">
        <v>0</v>
      </c>
      <c r="H66" s="139"/>
      <c r="I66" s="150">
        <v>1</v>
      </c>
      <c r="J66" s="164">
        <v>0</v>
      </c>
      <c r="K66" s="153">
        <v>0</v>
      </c>
      <c r="L66" s="156">
        <v>0</v>
      </c>
      <c r="M66" s="158">
        <v>0</v>
      </c>
      <c r="N66" s="128">
        <v>0</v>
      </c>
      <c r="O66" s="136">
        <v>0</v>
      </c>
      <c r="P66" s="162">
        <v>0</v>
      </c>
      <c r="Q66" s="153">
        <v>0</v>
      </c>
      <c r="R66" s="182">
        <v>0</v>
      </c>
      <c r="S66" s="116">
        <v>4</v>
      </c>
      <c r="T66" s="116">
        <v>4</v>
      </c>
      <c r="U66" s="116">
        <v>4</v>
      </c>
      <c r="V66" s="116">
        <v>3</v>
      </c>
      <c r="W66" s="114">
        <v>4</v>
      </c>
      <c r="X66" s="114">
        <v>4</v>
      </c>
      <c r="Y66" s="114">
        <v>4</v>
      </c>
      <c r="Z66" s="114">
        <v>4</v>
      </c>
      <c r="AA66" s="110">
        <v>5</v>
      </c>
      <c r="AB66" s="110">
        <v>5</v>
      </c>
      <c r="AC66" s="110">
        <v>5</v>
      </c>
      <c r="AD66" s="118">
        <v>5</v>
      </c>
      <c r="AE66" s="118">
        <v>5</v>
      </c>
      <c r="AF66" s="112">
        <v>4</v>
      </c>
      <c r="AG66" s="112">
        <v>4</v>
      </c>
      <c r="AH66" s="112">
        <v>4</v>
      </c>
      <c r="AI66" s="144">
        <v>4</v>
      </c>
      <c r="AJ66" s="142"/>
      <c r="AK66" s="142"/>
      <c r="AL66" s="142"/>
      <c r="AM66" s="142"/>
      <c r="AN66" s="142"/>
      <c r="AO66" s="142"/>
      <c r="AP66" s="142"/>
      <c r="AQ66" s="142"/>
      <c r="AR66" s="142"/>
      <c r="AS66" s="142"/>
      <c r="AT66" s="142"/>
      <c r="AU66" s="142"/>
      <c r="AV66" s="142"/>
      <c r="AW66" s="142"/>
      <c r="AX66" s="142"/>
      <c r="AY66" s="142"/>
      <c r="AZ66" s="142"/>
      <c r="BA66" s="142"/>
      <c r="BB66" s="142"/>
      <c r="BC66" s="142"/>
      <c r="BD66" s="142"/>
      <c r="BE66" s="142"/>
      <c r="BF66" s="142"/>
      <c r="BG66" s="142"/>
      <c r="BH66" s="142"/>
      <c r="BI66" s="142"/>
      <c r="BJ66" s="142"/>
      <c r="BK66" s="142"/>
      <c r="BL66" s="142"/>
      <c r="BM66" s="142"/>
      <c r="BN66" s="142"/>
      <c r="BO66" s="142"/>
      <c r="BP66" s="142"/>
      <c r="BQ66" s="142"/>
      <c r="BR66" s="142"/>
      <c r="BS66" s="142"/>
      <c r="BT66" s="142"/>
      <c r="BU66" s="142"/>
    </row>
    <row r="67" spans="1:73" s="80" customFormat="1" x14ac:dyDescent="0.25">
      <c r="A67" s="80">
        <v>66</v>
      </c>
      <c r="B67" s="146" t="s">
        <v>23</v>
      </c>
      <c r="C67" s="120" t="s">
        <v>91</v>
      </c>
      <c r="D67" s="128">
        <v>0</v>
      </c>
      <c r="E67" s="132">
        <v>0</v>
      </c>
      <c r="F67" s="134">
        <v>0</v>
      </c>
      <c r="G67" s="136">
        <v>1</v>
      </c>
      <c r="H67" s="171"/>
      <c r="I67" s="150">
        <v>1</v>
      </c>
      <c r="J67" s="164">
        <v>0</v>
      </c>
      <c r="K67" s="153">
        <v>1</v>
      </c>
      <c r="L67" s="156">
        <v>1</v>
      </c>
      <c r="M67" s="158">
        <v>1</v>
      </c>
      <c r="N67" s="128">
        <v>1</v>
      </c>
      <c r="O67" s="136">
        <v>0</v>
      </c>
      <c r="P67" s="162">
        <v>0</v>
      </c>
      <c r="Q67" s="153">
        <v>0</v>
      </c>
      <c r="R67" s="182">
        <v>0</v>
      </c>
      <c r="S67" s="117">
        <v>4</v>
      </c>
      <c r="T67" s="117">
        <v>4</v>
      </c>
      <c r="U67" s="116">
        <v>4</v>
      </c>
      <c r="V67" s="117">
        <v>4</v>
      </c>
      <c r="W67" s="115">
        <v>4</v>
      </c>
      <c r="X67" s="115">
        <v>4</v>
      </c>
      <c r="Y67" s="115">
        <v>4</v>
      </c>
      <c r="Z67" s="115">
        <v>4</v>
      </c>
      <c r="AA67" s="111">
        <v>4</v>
      </c>
      <c r="AB67" s="111">
        <v>4</v>
      </c>
      <c r="AC67" s="111">
        <v>4</v>
      </c>
      <c r="AD67" s="119">
        <v>4</v>
      </c>
      <c r="AE67" s="119">
        <v>4</v>
      </c>
      <c r="AF67" s="113">
        <v>4</v>
      </c>
      <c r="AG67" s="113">
        <v>4</v>
      </c>
      <c r="AH67" s="113">
        <v>4</v>
      </c>
      <c r="AI67" s="144">
        <v>4</v>
      </c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2"/>
      <c r="AZ67" s="142"/>
      <c r="BA67" s="142"/>
      <c r="BB67" s="142"/>
      <c r="BC67" s="142"/>
      <c r="BD67" s="142"/>
      <c r="BE67" s="142"/>
      <c r="BF67" s="142"/>
      <c r="BG67" s="142"/>
      <c r="BH67" s="142"/>
      <c r="BI67" s="142"/>
      <c r="BJ67" s="142"/>
      <c r="BK67" s="142"/>
      <c r="BL67" s="142"/>
      <c r="BM67" s="142"/>
      <c r="BN67" s="142"/>
      <c r="BO67" s="142"/>
      <c r="BP67" s="142"/>
      <c r="BQ67" s="142"/>
      <c r="BR67" s="142"/>
      <c r="BS67" s="142"/>
      <c r="BT67" s="142"/>
      <c r="BU67" s="142"/>
    </row>
    <row r="68" spans="1:73" s="80" customFormat="1" x14ac:dyDescent="0.25">
      <c r="A68" s="80">
        <v>67</v>
      </c>
      <c r="B68" s="146" t="s">
        <v>24</v>
      </c>
      <c r="C68" s="120" t="s">
        <v>91</v>
      </c>
      <c r="D68" s="128">
        <v>0</v>
      </c>
      <c r="E68" s="132">
        <v>0</v>
      </c>
      <c r="F68" s="134">
        <v>0</v>
      </c>
      <c r="G68" s="136">
        <v>1</v>
      </c>
      <c r="H68" s="171"/>
      <c r="I68" s="150">
        <v>1</v>
      </c>
      <c r="J68" s="164">
        <v>1</v>
      </c>
      <c r="K68" s="153">
        <v>0</v>
      </c>
      <c r="L68" s="156">
        <v>0</v>
      </c>
      <c r="M68" s="158">
        <v>1</v>
      </c>
      <c r="N68" s="128">
        <v>1</v>
      </c>
      <c r="O68" s="136">
        <v>1</v>
      </c>
      <c r="P68" s="162">
        <v>0</v>
      </c>
      <c r="Q68" s="153">
        <v>0</v>
      </c>
      <c r="R68" s="182">
        <v>0</v>
      </c>
      <c r="S68" s="116">
        <v>4</v>
      </c>
      <c r="T68" s="116">
        <v>4</v>
      </c>
      <c r="U68" s="116">
        <v>4</v>
      </c>
      <c r="V68" s="116">
        <v>4</v>
      </c>
      <c r="W68" s="114">
        <v>4</v>
      </c>
      <c r="X68" s="114">
        <v>4</v>
      </c>
      <c r="Y68" s="114">
        <v>4</v>
      </c>
      <c r="Z68" s="114">
        <v>4</v>
      </c>
      <c r="AA68" s="110">
        <v>4</v>
      </c>
      <c r="AB68" s="110">
        <v>4</v>
      </c>
      <c r="AC68" s="110">
        <v>4</v>
      </c>
      <c r="AD68" s="118">
        <v>4</v>
      </c>
      <c r="AE68" s="118">
        <v>4</v>
      </c>
      <c r="AF68" s="112">
        <v>4</v>
      </c>
      <c r="AG68" s="112">
        <v>4</v>
      </c>
      <c r="AH68" s="112">
        <v>4</v>
      </c>
      <c r="AI68" s="144">
        <v>4</v>
      </c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42"/>
      <c r="AX68" s="142"/>
      <c r="AY68" s="142"/>
      <c r="AZ68" s="142"/>
      <c r="BA68" s="142"/>
      <c r="BB68" s="142"/>
      <c r="BC68" s="142"/>
      <c r="BD68" s="142"/>
      <c r="BE68" s="142"/>
      <c r="BF68" s="142"/>
      <c r="BG68" s="142"/>
      <c r="BH68" s="142"/>
      <c r="BI68" s="142"/>
      <c r="BJ68" s="142"/>
      <c r="BK68" s="142"/>
      <c r="BL68" s="142"/>
      <c r="BM68" s="142"/>
      <c r="BN68" s="142"/>
      <c r="BO68" s="142"/>
      <c r="BP68" s="142"/>
      <c r="BQ68" s="142"/>
      <c r="BR68" s="142"/>
      <c r="BS68" s="142"/>
      <c r="BT68" s="142"/>
      <c r="BU68" s="142"/>
    </row>
    <row r="69" spans="1:73" s="80" customFormat="1" x14ac:dyDescent="0.25">
      <c r="A69" s="80">
        <v>68</v>
      </c>
      <c r="B69" s="146" t="s">
        <v>23</v>
      </c>
      <c r="C69" s="120" t="s">
        <v>96</v>
      </c>
      <c r="D69" s="128">
        <v>0</v>
      </c>
      <c r="E69" s="132">
        <v>0</v>
      </c>
      <c r="F69" s="134">
        <v>0</v>
      </c>
      <c r="G69" s="136">
        <v>1</v>
      </c>
      <c r="H69" s="139"/>
      <c r="I69" s="150">
        <v>1</v>
      </c>
      <c r="J69" s="164">
        <v>0</v>
      </c>
      <c r="K69" s="153">
        <v>1</v>
      </c>
      <c r="L69" s="156">
        <v>0</v>
      </c>
      <c r="M69" s="158">
        <v>0</v>
      </c>
      <c r="N69" s="128">
        <v>0</v>
      </c>
      <c r="O69" s="136">
        <v>0</v>
      </c>
      <c r="P69" s="162">
        <v>0</v>
      </c>
      <c r="Q69" s="153">
        <v>0</v>
      </c>
      <c r="R69" s="182">
        <v>0</v>
      </c>
      <c r="S69" s="117">
        <v>3</v>
      </c>
      <c r="T69" s="117">
        <v>4</v>
      </c>
      <c r="U69" s="116">
        <v>4</v>
      </c>
      <c r="V69" s="117">
        <v>4</v>
      </c>
      <c r="W69" s="115">
        <v>4</v>
      </c>
      <c r="X69" s="115">
        <v>4</v>
      </c>
      <c r="Y69" s="115">
        <v>3</v>
      </c>
      <c r="Z69" s="115">
        <v>4</v>
      </c>
      <c r="AA69" s="111">
        <v>5</v>
      </c>
      <c r="AB69" s="111">
        <v>5</v>
      </c>
      <c r="AC69" s="111">
        <v>5</v>
      </c>
      <c r="AD69" s="119">
        <v>5</v>
      </c>
      <c r="AE69" s="119">
        <v>5</v>
      </c>
      <c r="AF69" s="113">
        <v>5</v>
      </c>
      <c r="AG69" s="113">
        <v>5</v>
      </c>
      <c r="AH69" s="113">
        <v>5</v>
      </c>
      <c r="AI69" s="144">
        <v>5</v>
      </c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  <c r="AW69" s="142"/>
      <c r="AX69" s="142"/>
      <c r="AY69" s="142"/>
      <c r="AZ69" s="142"/>
      <c r="BA69" s="142"/>
      <c r="BB69" s="142"/>
      <c r="BC69" s="142"/>
      <c r="BD69" s="142"/>
      <c r="BE69" s="142"/>
      <c r="BF69" s="142"/>
      <c r="BG69" s="142"/>
      <c r="BH69" s="142"/>
      <c r="BI69" s="142"/>
      <c r="BJ69" s="142"/>
      <c r="BK69" s="142"/>
      <c r="BL69" s="142"/>
      <c r="BM69" s="142"/>
      <c r="BN69" s="142"/>
      <c r="BO69" s="142"/>
      <c r="BP69" s="142"/>
      <c r="BQ69" s="142"/>
      <c r="BR69" s="142"/>
      <c r="BS69" s="142"/>
      <c r="BT69" s="142"/>
      <c r="BU69" s="142"/>
    </row>
    <row r="70" spans="1:73" s="80" customFormat="1" x14ac:dyDescent="0.25">
      <c r="A70" s="80">
        <v>69</v>
      </c>
      <c r="B70" s="146" t="s">
        <v>23</v>
      </c>
      <c r="C70" s="120" t="s">
        <v>96</v>
      </c>
      <c r="D70" s="128">
        <v>0</v>
      </c>
      <c r="E70" s="132">
        <v>0</v>
      </c>
      <c r="F70" s="134">
        <v>0</v>
      </c>
      <c r="G70" s="136">
        <v>1</v>
      </c>
      <c r="H70" s="139"/>
      <c r="I70" s="150">
        <v>0</v>
      </c>
      <c r="J70" s="164">
        <v>0</v>
      </c>
      <c r="K70" s="153">
        <v>0</v>
      </c>
      <c r="L70" s="156">
        <v>0</v>
      </c>
      <c r="M70" s="158">
        <v>0</v>
      </c>
      <c r="N70" s="128">
        <v>0</v>
      </c>
      <c r="O70" s="136">
        <v>0</v>
      </c>
      <c r="P70" s="162">
        <v>1</v>
      </c>
      <c r="Q70" s="153">
        <v>0</v>
      </c>
      <c r="R70" s="182">
        <v>0</v>
      </c>
      <c r="S70" s="116">
        <v>4</v>
      </c>
      <c r="T70" s="116">
        <v>4</v>
      </c>
      <c r="U70" s="116">
        <v>4</v>
      </c>
      <c r="V70" s="116">
        <v>4</v>
      </c>
      <c r="W70" s="114">
        <v>4</v>
      </c>
      <c r="X70" s="114">
        <v>4</v>
      </c>
      <c r="Y70" s="114">
        <v>4</v>
      </c>
      <c r="Z70" s="114">
        <v>4</v>
      </c>
      <c r="AA70" s="110">
        <v>4</v>
      </c>
      <c r="AB70" s="110">
        <v>3</v>
      </c>
      <c r="AC70" s="110">
        <v>4</v>
      </c>
      <c r="AD70" s="118">
        <v>3</v>
      </c>
      <c r="AE70" s="118">
        <v>3</v>
      </c>
      <c r="AF70" s="112">
        <v>4</v>
      </c>
      <c r="AG70" s="112">
        <v>4</v>
      </c>
      <c r="AH70" s="112">
        <v>4</v>
      </c>
      <c r="AI70" s="144">
        <v>4</v>
      </c>
      <c r="AJ70" s="142"/>
      <c r="AK70" s="142"/>
      <c r="AL70" s="142"/>
      <c r="AM70" s="142"/>
      <c r="AN70" s="142"/>
      <c r="AO70" s="142"/>
      <c r="AP70" s="142"/>
      <c r="AQ70" s="142"/>
      <c r="AR70" s="142"/>
      <c r="AS70" s="142"/>
      <c r="AT70" s="142"/>
      <c r="AU70" s="142"/>
      <c r="AV70" s="142"/>
      <c r="AW70" s="142"/>
      <c r="AX70" s="142"/>
      <c r="AY70" s="142"/>
      <c r="AZ70" s="142"/>
      <c r="BA70" s="142"/>
      <c r="BB70" s="142"/>
      <c r="BC70" s="142"/>
      <c r="BD70" s="142"/>
      <c r="BE70" s="142"/>
      <c r="BF70" s="142"/>
      <c r="BG70" s="142"/>
      <c r="BH70" s="142"/>
      <c r="BI70" s="142"/>
      <c r="BJ70" s="142"/>
      <c r="BK70" s="142"/>
      <c r="BL70" s="142"/>
      <c r="BM70" s="142"/>
      <c r="BN70" s="142"/>
      <c r="BO70" s="142"/>
      <c r="BP70" s="142"/>
      <c r="BQ70" s="142"/>
      <c r="BR70" s="142"/>
      <c r="BS70" s="142"/>
      <c r="BT70" s="142"/>
      <c r="BU70" s="142"/>
    </row>
    <row r="71" spans="1:73" s="81" customFormat="1" x14ac:dyDescent="0.25">
      <c r="A71" s="81">
        <v>70</v>
      </c>
      <c r="B71" s="146" t="s">
        <v>24</v>
      </c>
      <c r="C71" s="120" t="s">
        <v>96</v>
      </c>
      <c r="D71" s="128">
        <v>0</v>
      </c>
      <c r="E71" s="132">
        <v>1</v>
      </c>
      <c r="F71" s="134">
        <v>0</v>
      </c>
      <c r="G71" s="136">
        <v>0</v>
      </c>
      <c r="H71" s="139"/>
      <c r="I71" s="150">
        <v>1</v>
      </c>
      <c r="J71" s="164">
        <v>1</v>
      </c>
      <c r="K71" s="153">
        <v>1</v>
      </c>
      <c r="L71" s="156">
        <v>0</v>
      </c>
      <c r="M71" s="158">
        <v>0</v>
      </c>
      <c r="N71" s="128">
        <v>0</v>
      </c>
      <c r="O71" s="136">
        <v>0</v>
      </c>
      <c r="P71" s="162">
        <v>0</v>
      </c>
      <c r="Q71" s="153">
        <v>0</v>
      </c>
      <c r="R71" s="182">
        <v>0</v>
      </c>
      <c r="S71" s="117">
        <v>5</v>
      </c>
      <c r="T71" s="117">
        <v>5</v>
      </c>
      <c r="U71" s="116">
        <v>5</v>
      </c>
      <c r="V71" s="117">
        <v>5</v>
      </c>
      <c r="W71" s="115">
        <v>5</v>
      </c>
      <c r="X71" s="115">
        <v>5</v>
      </c>
      <c r="Y71" s="115">
        <v>5</v>
      </c>
      <c r="Z71" s="115">
        <v>5</v>
      </c>
      <c r="AA71" s="111">
        <v>5</v>
      </c>
      <c r="AB71" s="111">
        <v>5</v>
      </c>
      <c r="AC71" s="111">
        <v>5</v>
      </c>
      <c r="AD71" s="119">
        <v>5</v>
      </c>
      <c r="AE71" s="119">
        <v>5</v>
      </c>
      <c r="AF71" s="113">
        <v>5</v>
      </c>
      <c r="AG71" s="113">
        <v>5</v>
      </c>
      <c r="AH71" s="113">
        <v>5</v>
      </c>
      <c r="AI71" s="144">
        <v>5</v>
      </c>
      <c r="AJ71" s="142"/>
      <c r="AK71" s="142"/>
      <c r="AL71" s="142"/>
      <c r="AM71" s="142"/>
      <c r="AN71" s="142"/>
      <c r="AO71" s="142"/>
      <c r="AP71" s="142"/>
      <c r="AQ71" s="142"/>
      <c r="AR71" s="142"/>
      <c r="AS71" s="142"/>
      <c r="AT71" s="142"/>
      <c r="AU71" s="142"/>
      <c r="AV71" s="142"/>
      <c r="AW71" s="142"/>
      <c r="AX71" s="142"/>
      <c r="AY71" s="142"/>
      <c r="AZ71" s="142"/>
      <c r="BA71" s="142"/>
      <c r="BB71" s="142"/>
      <c r="BC71" s="142"/>
      <c r="BD71" s="142"/>
      <c r="BE71" s="142"/>
      <c r="BF71" s="142"/>
      <c r="BG71" s="142"/>
      <c r="BH71" s="142"/>
      <c r="BI71" s="142"/>
      <c r="BJ71" s="142"/>
      <c r="BK71" s="142"/>
      <c r="BL71" s="142"/>
      <c r="BM71" s="142"/>
      <c r="BN71" s="142"/>
      <c r="BO71" s="142"/>
      <c r="BP71" s="142"/>
      <c r="BQ71" s="142"/>
      <c r="BR71" s="142"/>
      <c r="BS71" s="142"/>
      <c r="BT71" s="142"/>
      <c r="BU71" s="142"/>
    </row>
    <row r="72" spans="1:73" s="81" customFormat="1" x14ac:dyDescent="0.25">
      <c r="A72" s="81">
        <v>71</v>
      </c>
      <c r="B72" s="146" t="s">
        <v>24</v>
      </c>
      <c r="C72" s="120" t="s">
        <v>96</v>
      </c>
      <c r="D72" s="128">
        <v>1</v>
      </c>
      <c r="E72" s="132">
        <v>0</v>
      </c>
      <c r="F72" s="134">
        <v>0</v>
      </c>
      <c r="G72" s="136">
        <v>0</v>
      </c>
      <c r="H72" s="139"/>
      <c r="I72" s="150">
        <v>0</v>
      </c>
      <c r="J72" s="164">
        <v>0</v>
      </c>
      <c r="K72" s="153">
        <v>0</v>
      </c>
      <c r="L72" s="156">
        <v>1</v>
      </c>
      <c r="M72" s="158">
        <v>0</v>
      </c>
      <c r="N72" s="128">
        <v>0</v>
      </c>
      <c r="O72" s="136">
        <v>0</v>
      </c>
      <c r="P72" s="162">
        <v>0</v>
      </c>
      <c r="Q72" s="153">
        <v>0</v>
      </c>
      <c r="R72" s="182">
        <v>0</v>
      </c>
      <c r="S72" s="116">
        <v>3</v>
      </c>
      <c r="T72" s="116">
        <v>3</v>
      </c>
      <c r="U72" s="116">
        <v>3</v>
      </c>
      <c r="V72" s="116">
        <v>3</v>
      </c>
      <c r="W72" s="114">
        <v>3</v>
      </c>
      <c r="X72" s="114">
        <v>3</v>
      </c>
      <c r="Y72" s="114">
        <v>3</v>
      </c>
      <c r="Z72" s="114">
        <v>3</v>
      </c>
      <c r="AA72" s="110">
        <v>4</v>
      </c>
      <c r="AB72" s="110">
        <v>4</v>
      </c>
      <c r="AC72" s="110">
        <v>4</v>
      </c>
      <c r="AD72" s="118">
        <v>3</v>
      </c>
      <c r="AE72" s="118">
        <v>4</v>
      </c>
      <c r="AF72" s="112">
        <v>4</v>
      </c>
      <c r="AG72" s="112">
        <v>4</v>
      </c>
      <c r="AH72" s="112">
        <v>4</v>
      </c>
      <c r="AI72" s="144">
        <v>4</v>
      </c>
      <c r="AJ72" s="142"/>
      <c r="AK72" s="142"/>
      <c r="AL72" s="142"/>
      <c r="AM72" s="142"/>
      <c r="AN72" s="142"/>
      <c r="AO72" s="142"/>
      <c r="AP72" s="142"/>
      <c r="AQ72" s="142"/>
      <c r="AR72" s="142"/>
      <c r="AS72" s="142"/>
      <c r="AT72" s="142"/>
      <c r="AU72" s="142"/>
      <c r="AV72" s="142"/>
      <c r="AW72" s="142"/>
      <c r="AX72" s="142"/>
      <c r="AY72" s="142"/>
      <c r="AZ72" s="142"/>
      <c r="BA72" s="142"/>
      <c r="BB72" s="142"/>
      <c r="BC72" s="142"/>
      <c r="BD72" s="142"/>
      <c r="BE72" s="142"/>
      <c r="BF72" s="142"/>
      <c r="BG72" s="142"/>
      <c r="BH72" s="142"/>
      <c r="BI72" s="142"/>
      <c r="BJ72" s="142"/>
      <c r="BK72" s="142"/>
      <c r="BL72" s="142"/>
      <c r="BM72" s="142"/>
      <c r="BN72" s="142"/>
      <c r="BO72" s="142"/>
      <c r="BP72" s="142"/>
      <c r="BQ72" s="142"/>
      <c r="BR72" s="142"/>
      <c r="BS72" s="142"/>
      <c r="BT72" s="142"/>
      <c r="BU72" s="142"/>
    </row>
    <row r="73" spans="1:73" s="80" customFormat="1" x14ac:dyDescent="0.25">
      <c r="A73" s="80">
        <v>72</v>
      </c>
      <c r="B73" s="146" t="s">
        <v>24</v>
      </c>
      <c r="C73" s="120" t="s">
        <v>96</v>
      </c>
      <c r="D73" s="128">
        <v>1</v>
      </c>
      <c r="E73" s="132">
        <v>0</v>
      </c>
      <c r="F73" s="134">
        <v>0</v>
      </c>
      <c r="G73" s="136">
        <v>0</v>
      </c>
      <c r="H73" s="171"/>
      <c r="I73" s="150">
        <v>1</v>
      </c>
      <c r="J73" s="164">
        <v>1</v>
      </c>
      <c r="K73" s="153">
        <v>1</v>
      </c>
      <c r="L73" s="156">
        <v>1</v>
      </c>
      <c r="M73" s="158">
        <v>0</v>
      </c>
      <c r="N73" s="128">
        <v>0</v>
      </c>
      <c r="O73" s="136">
        <v>0</v>
      </c>
      <c r="P73" s="162">
        <v>1</v>
      </c>
      <c r="Q73" s="153">
        <v>0</v>
      </c>
      <c r="R73" s="182">
        <v>0</v>
      </c>
      <c r="S73" s="117">
        <v>4</v>
      </c>
      <c r="T73" s="117">
        <v>4</v>
      </c>
      <c r="U73" s="116">
        <v>4</v>
      </c>
      <c r="V73" s="117">
        <v>4</v>
      </c>
      <c r="W73" s="115">
        <v>4</v>
      </c>
      <c r="X73" s="115">
        <v>4</v>
      </c>
      <c r="Y73" s="115">
        <v>4</v>
      </c>
      <c r="Z73" s="115">
        <v>4</v>
      </c>
      <c r="AA73" s="111">
        <v>4</v>
      </c>
      <c r="AB73" s="111">
        <v>4</v>
      </c>
      <c r="AC73" s="111">
        <v>4</v>
      </c>
      <c r="AD73" s="119">
        <v>4</v>
      </c>
      <c r="AE73" s="119">
        <v>4</v>
      </c>
      <c r="AF73" s="113">
        <v>4</v>
      </c>
      <c r="AG73" s="113">
        <v>4</v>
      </c>
      <c r="AH73" s="113">
        <v>4</v>
      </c>
      <c r="AI73" s="144">
        <v>4</v>
      </c>
      <c r="AJ73" s="142"/>
      <c r="AK73" s="142"/>
      <c r="AL73" s="142"/>
      <c r="AM73" s="142"/>
      <c r="AN73" s="142"/>
      <c r="AO73" s="142"/>
      <c r="AP73" s="142"/>
      <c r="AQ73" s="142"/>
      <c r="AR73" s="142"/>
      <c r="AS73" s="142"/>
      <c r="AT73" s="142"/>
      <c r="AU73" s="142"/>
      <c r="AV73" s="142"/>
      <c r="AW73" s="142"/>
      <c r="AX73" s="142"/>
      <c r="AY73" s="142"/>
      <c r="AZ73" s="142"/>
      <c r="BA73" s="142"/>
      <c r="BB73" s="142"/>
      <c r="BC73" s="142"/>
      <c r="BD73" s="142"/>
      <c r="BE73" s="142"/>
      <c r="BF73" s="142"/>
      <c r="BG73" s="142"/>
      <c r="BH73" s="142"/>
      <c r="BI73" s="142"/>
      <c r="BJ73" s="142"/>
      <c r="BK73" s="142"/>
      <c r="BL73" s="142"/>
      <c r="BM73" s="142"/>
      <c r="BN73" s="142"/>
      <c r="BO73" s="142"/>
      <c r="BP73" s="142"/>
      <c r="BQ73" s="142"/>
      <c r="BR73" s="142"/>
      <c r="BS73" s="142"/>
      <c r="BT73" s="142"/>
      <c r="BU73" s="142"/>
    </row>
    <row r="74" spans="1:73" s="81" customFormat="1" x14ac:dyDescent="0.25">
      <c r="A74" s="81">
        <v>73</v>
      </c>
      <c r="B74" s="146" t="s">
        <v>23</v>
      </c>
      <c r="C74" s="120" t="s">
        <v>96</v>
      </c>
      <c r="D74" s="128">
        <v>0</v>
      </c>
      <c r="E74" s="132">
        <v>0</v>
      </c>
      <c r="F74" s="134">
        <v>0</v>
      </c>
      <c r="G74" s="136">
        <v>1</v>
      </c>
      <c r="H74" s="139"/>
      <c r="I74" s="150">
        <v>0</v>
      </c>
      <c r="J74" s="164">
        <v>1</v>
      </c>
      <c r="K74" s="153">
        <v>0</v>
      </c>
      <c r="L74" s="156">
        <v>0</v>
      </c>
      <c r="M74" s="158">
        <v>0</v>
      </c>
      <c r="N74" s="128">
        <v>0</v>
      </c>
      <c r="O74" s="136">
        <v>0</v>
      </c>
      <c r="P74" s="162">
        <v>0</v>
      </c>
      <c r="Q74" s="153">
        <v>0</v>
      </c>
      <c r="R74" s="182">
        <v>0</v>
      </c>
      <c r="S74" s="116">
        <v>4</v>
      </c>
      <c r="T74" s="116">
        <v>4</v>
      </c>
      <c r="U74" s="116">
        <v>4</v>
      </c>
      <c r="V74" s="116">
        <v>3</v>
      </c>
      <c r="W74" s="114">
        <v>4</v>
      </c>
      <c r="X74" s="114">
        <v>3</v>
      </c>
      <c r="Y74" s="114">
        <v>4</v>
      </c>
      <c r="Z74" s="114">
        <v>4</v>
      </c>
      <c r="AA74" s="110">
        <v>4</v>
      </c>
      <c r="AB74" s="110">
        <v>4</v>
      </c>
      <c r="AC74" s="110">
        <v>3</v>
      </c>
      <c r="AD74" s="118">
        <v>4</v>
      </c>
      <c r="AE74" s="118">
        <v>3</v>
      </c>
      <c r="AF74" s="112">
        <v>4</v>
      </c>
      <c r="AG74" s="112">
        <v>4</v>
      </c>
      <c r="AH74" s="112">
        <v>4</v>
      </c>
      <c r="AI74" s="144">
        <v>4</v>
      </c>
      <c r="AJ74" s="142"/>
      <c r="AK74" s="142"/>
      <c r="AL74" s="142"/>
      <c r="AM74" s="142"/>
      <c r="AN74" s="142"/>
      <c r="AO74" s="142"/>
      <c r="AP74" s="142"/>
      <c r="AQ74" s="142"/>
      <c r="AR74" s="142"/>
      <c r="AS74" s="142"/>
      <c r="AT74" s="142"/>
      <c r="AU74" s="142"/>
      <c r="AV74" s="142"/>
      <c r="AW74" s="142"/>
      <c r="AX74" s="142"/>
      <c r="AY74" s="142"/>
      <c r="AZ74" s="142"/>
      <c r="BA74" s="142"/>
      <c r="BB74" s="142"/>
      <c r="BC74" s="142"/>
      <c r="BD74" s="142"/>
      <c r="BE74" s="142"/>
      <c r="BF74" s="142"/>
      <c r="BG74" s="142"/>
      <c r="BH74" s="142"/>
      <c r="BI74" s="142"/>
      <c r="BJ74" s="142"/>
      <c r="BK74" s="142"/>
      <c r="BL74" s="142"/>
      <c r="BM74" s="142"/>
      <c r="BN74" s="142"/>
      <c r="BO74" s="142"/>
      <c r="BP74" s="142"/>
      <c r="BQ74" s="142"/>
      <c r="BR74" s="142"/>
      <c r="BS74" s="142"/>
      <c r="BT74" s="142"/>
      <c r="BU74" s="142"/>
    </row>
    <row r="75" spans="1:73" s="80" customFormat="1" x14ac:dyDescent="0.25">
      <c r="A75" s="80">
        <v>74</v>
      </c>
      <c r="B75" s="146" t="s">
        <v>24</v>
      </c>
      <c r="C75" s="120" t="s">
        <v>91</v>
      </c>
      <c r="D75" s="128">
        <v>0</v>
      </c>
      <c r="E75" s="132">
        <v>0</v>
      </c>
      <c r="F75" s="134">
        <v>0</v>
      </c>
      <c r="G75" s="136">
        <v>1</v>
      </c>
      <c r="H75" s="139"/>
      <c r="I75" s="150">
        <v>1</v>
      </c>
      <c r="J75" s="164">
        <v>0</v>
      </c>
      <c r="K75" s="153">
        <v>0</v>
      </c>
      <c r="L75" s="156">
        <v>0</v>
      </c>
      <c r="M75" s="158">
        <v>0</v>
      </c>
      <c r="N75" s="128">
        <v>0</v>
      </c>
      <c r="O75" s="136">
        <v>0</v>
      </c>
      <c r="P75" s="162">
        <v>0</v>
      </c>
      <c r="Q75" s="153">
        <v>0</v>
      </c>
      <c r="R75" s="182">
        <v>0</v>
      </c>
      <c r="S75" s="117">
        <v>3</v>
      </c>
      <c r="T75" s="117">
        <v>4</v>
      </c>
      <c r="U75" s="116">
        <v>3</v>
      </c>
      <c r="V75" s="117">
        <v>4</v>
      </c>
      <c r="W75" s="115">
        <v>3</v>
      </c>
      <c r="X75" s="115">
        <v>3</v>
      </c>
      <c r="Y75" s="115">
        <v>4</v>
      </c>
      <c r="Z75" s="115">
        <v>3</v>
      </c>
      <c r="AA75" s="111">
        <v>3</v>
      </c>
      <c r="AB75" s="111">
        <v>5</v>
      </c>
      <c r="AC75" s="111">
        <v>3</v>
      </c>
      <c r="AD75" s="119">
        <v>4</v>
      </c>
      <c r="AE75" s="119">
        <v>4</v>
      </c>
      <c r="AF75" s="113">
        <v>5</v>
      </c>
      <c r="AG75" s="113">
        <v>4</v>
      </c>
      <c r="AH75" s="113">
        <v>4</v>
      </c>
      <c r="AI75" s="144">
        <v>4</v>
      </c>
      <c r="AJ75" s="142"/>
      <c r="AK75" s="142"/>
      <c r="AL75" s="142"/>
      <c r="AM75" s="142"/>
      <c r="AN75" s="142"/>
      <c r="AO75" s="142"/>
      <c r="AP75" s="142"/>
      <c r="AQ75" s="142"/>
      <c r="AR75" s="142"/>
      <c r="AS75" s="142"/>
      <c r="AT75" s="142"/>
      <c r="AU75" s="142"/>
      <c r="AV75" s="142"/>
      <c r="AW75" s="142"/>
      <c r="AX75" s="142"/>
      <c r="AY75" s="142"/>
      <c r="AZ75" s="142"/>
      <c r="BA75" s="142"/>
      <c r="BB75" s="142"/>
      <c r="BC75" s="142"/>
      <c r="BD75" s="142"/>
      <c r="BE75" s="142"/>
      <c r="BF75" s="142"/>
      <c r="BG75" s="142"/>
      <c r="BH75" s="142"/>
      <c r="BI75" s="142"/>
      <c r="BJ75" s="142"/>
      <c r="BK75" s="142"/>
      <c r="BL75" s="142"/>
      <c r="BM75" s="142"/>
      <c r="BN75" s="142"/>
      <c r="BO75" s="142"/>
      <c r="BP75" s="142"/>
      <c r="BQ75" s="142"/>
      <c r="BR75" s="142"/>
      <c r="BS75" s="142"/>
      <c r="BT75" s="142"/>
      <c r="BU75" s="142"/>
    </row>
    <row r="76" spans="1:73" s="80" customFormat="1" x14ac:dyDescent="0.25">
      <c r="A76" s="80">
        <v>75</v>
      </c>
      <c r="B76" s="146" t="s">
        <v>24</v>
      </c>
      <c r="C76" s="120" t="s">
        <v>91</v>
      </c>
      <c r="D76" s="128">
        <v>0</v>
      </c>
      <c r="E76" s="132">
        <v>0</v>
      </c>
      <c r="F76" s="134">
        <v>0</v>
      </c>
      <c r="G76" s="136">
        <v>1</v>
      </c>
      <c r="H76" s="139"/>
      <c r="I76" s="150">
        <v>1</v>
      </c>
      <c r="J76" s="164">
        <v>0</v>
      </c>
      <c r="K76" s="153">
        <v>1</v>
      </c>
      <c r="L76" s="156">
        <v>0</v>
      </c>
      <c r="M76" s="158">
        <v>0</v>
      </c>
      <c r="N76" s="128">
        <v>0</v>
      </c>
      <c r="O76" s="136">
        <v>0</v>
      </c>
      <c r="P76" s="162">
        <v>0</v>
      </c>
      <c r="Q76" s="153">
        <v>0</v>
      </c>
      <c r="R76" s="182">
        <v>0</v>
      </c>
      <c r="S76" s="116">
        <v>5</v>
      </c>
      <c r="T76" s="116">
        <v>5</v>
      </c>
      <c r="U76" s="116">
        <v>5</v>
      </c>
      <c r="V76" s="116">
        <v>4</v>
      </c>
      <c r="W76" s="114">
        <v>4</v>
      </c>
      <c r="X76" s="114">
        <v>5</v>
      </c>
      <c r="Y76" s="114">
        <v>5</v>
      </c>
      <c r="Z76" s="114">
        <v>5</v>
      </c>
      <c r="AA76" s="110">
        <v>5</v>
      </c>
      <c r="AB76" s="110">
        <v>5</v>
      </c>
      <c r="AC76" s="110">
        <v>5</v>
      </c>
      <c r="AD76" s="118">
        <v>5</v>
      </c>
      <c r="AE76" s="118">
        <v>5</v>
      </c>
      <c r="AF76" s="112">
        <v>5</v>
      </c>
      <c r="AG76" s="112">
        <v>5</v>
      </c>
      <c r="AH76" s="112">
        <v>5</v>
      </c>
      <c r="AI76" s="144">
        <v>5</v>
      </c>
      <c r="AJ76" s="142"/>
      <c r="AK76" s="142"/>
      <c r="AL76" s="142"/>
      <c r="AM76" s="142"/>
      <c r="AN76" s="142"/>
      <c r="AO76" s="142"/>
      <c r="AP76" s="142"/>
      <c r="AQ76" s="142"/>
      <c r="AR76" s="142"/>
      <c r="AS76" s="142"/>
      <c r="AT76" s="142"/>
      <c r="AU76" s="142"/>
      <c r="AV76" s="142"/>
      <c r="AW76" s="142"/>
      <c r="AX76" s="142"/>
      <c r="AY76" s="142"/>
      <c r="AZ76" s="142"/>
      <c r="BA76" s="142"/>
      <c r="BB76" s="142"/>
      <c r="BC76" s="142"/>
      <c r="BD76" s="142"/>
      <c r="BE76" s="142"/>
      <c r="BF76" s="142"/>
      <c r="BG76" s="142"/>
      <c r="BH76" s="142"/>
      <c r="BI76" s="142"/>
      <c r="BJ76" s="142"/>
      <c r="BK76" s="142"/>
      <c r="BL76" s="142"/>
      <c r="BM76" s="142"/>
      <c r="BN76" s="142"/>
      <c r="BO76" s="142"/>
      <c r="BP76" s="142"/>
      <c r="BQ76" s="142"/>
      <c r="BR76" s="142"/>
      <c r="BS76" s="142"/>
      <c r="BT76" s="142"/>
      <c r="BU76" s="142"/>
    </row>
    <row r="77" spans="1:73" s="80" customFormat="1" x14ac:dyDescent="0.25">
      <c r="A77" s="80">
        <v>76</v>
      </c>
      <c r="B77" s="146" t="s">
        <v>24</v>
      </c>
      <c r="C77" s="120" t="s">
        <v>91</v>
      </c>
      <c r="D77" s="128">
        <v>0</v>
      </c>
      <c r="E77" s="132">
        <v>0</v>
      </c>
      <c r="F77" s="134">
        <v>0</v>
      </c>
      <c r="G77" s="136">
        <v>1</v>
      </c>
      <c r="H77" s="139"/>
      <c r="I77" s="150">
        <v>1</v>
      </c>
      <c r="J77" s="164">
        <v>0</v>
      </c>
      <c r="K77" s="153">
        <v>0</v>
      </c>
      <c r="L77" s="156">
        <v>0</v>
      </c>
      <c r="M77" s="158">
        <v>0</v>
      </c>
      <c r="N77" s="128">
        <v>0</v>
      </c>
      <c r="O77" s="136">
        <v>0</v>
      </c>
      <c r="P77" s="162">
        <v>0</v>
      </c>
      <c r="Q77" s="153">
        <v>0</v>
      </c>
      <c r="R77" s="182">
        <v>0</v>
      </c>
      <c r="S77" s="117">
        <v>4</v>
      </c>
      <c r="T77" s="117">
        <v>4</v>
      </c>
      <c r="U77" s="116">
        <v>4</v>
      </c>
      <c r="V77" s="117">
        <v>4</v>
      </c>
      <c r="W77" s="115">
        <v>4</v>
      </c>
      <c r="X77" s="115">
        <v>4</v>
      </c>
      <c r="Y77" s="115">
        <v>4</v>
      </c>
      <c r="Z77" s="115">
        <v>4</v>
      </c>
      <c r="AA77" s="111">
        <v>4</v>
      </c>
      <c r="AB77" s="111">
        <v>4</v>
      </c>
      <c r="AC77" s="111">
        <v>4</v>
      </c>
      <c r="AD77" s="119">
        <v>4</v>
      </c>
      <c r="AE77" s="119">
        <v>4</v>
      </c>
      <c r="AF77" s="113">
        <v>4</v>
      </c>
      <c r="AG77" s="113">
        <v>4</v>
      </c>
      <c r="AH77" s="113">
        <v>4</v>
      </c>
      <c r="AI77" s="144">
        <v>4</v>
      </c>
      <c r="AJ77" s="142"/>
      <c r="AK77" s="142"/>
      <c r="AL77" s="142"/>
      <c r="AM77" s="142"/>
      <c r="AN77" s="142"/>
      <c r="AO77" s="142"/>
      <c r="AP77" s="142"/>
      <c r="AQ77" s="142"/>
      <c r="AR77" s="142"/>
      <c r="AS77" s="142"/>
      <c r="AT77" s="142"/>
      <c r="AU77" s="142"/>
      <c r="AV77" s="142"/>
      <c r="AW77" s="142"/>
      <c r="AX77" s="142"/>
      <c r="AY77" s="142"/>
      <c r="AZ77" s="142"/>
      <c r="BA77" s="142"/>
      <c r="BB77" s="142"/>
      <c r="BC77" s="142"/>
      <c r="BD77" s="142"/>
      <c r="BE77" s="142"/>
      <c r="BF77" s="142"/>
      <c r="BG77" s="142"/>
      <c r="BH77" s="142"/>
      <c r="BI77" s="142"/>
      <c r="BJ77" s="142"/>
      <c r="BK77" s="142"/>
      <c r="BL77" s="142"/>
      <c r="BM77" s="142"/>
      <c r="BN77" s="142"/>
      <c r="BO77" s="142"/>
      <c r="BP77" s="142"/>
      <c r="BQ77" s="142"/>
      <c r="BR77" s="142"/>
      <c r="BS77" s="142"/>
      <c r="BT77" s="142"/>
      <c r="BU77" s="142"/>
    </row>
    <row r="78" spans="1:73" s="80" customFormat="1" x14ac:dyDescent="0.25">
      <c r="A78" s="80">
        <v>77</v>
      </c>
      <c r="B78" s="146" t="s">
        <v>24</v>
      </c>
      <c r="C78" s="120" t="s">
        <v>91</v>
      </c>
      <c r="D78" s="128">
        <v>0</v>
      </c>
      <c r="E78" s="132">
        <v>1</v>
      </c>
      <c r="F78" s="134">
        <v>0</v>
      </c>
      <c r="G78" s="136">
        <v>0</v>
      </c>
      <c r="H78" s="139"/>
      <c r="I78" s="150">
        <v>0</v>
      </c>
      <c r="J78" s="164">
        <v>1</v>
      </c>
      <c r="K78" s="153">
        <v>0</v>
      </c>
      <c r="L78" s="156">
        <v>0</v>
      </c>
      <c r="M78" s="158">
        <v>0</v>
      </c>
      <c r="N78" s="128">
        <v>0</v>
      </c>
      <c r="O78" s="136">
        <v>0</v>
      </c>
      <c r="P78" s="162">
        <v>0</v>
      </c>
      <c r="Q78" s="153">
        <v>0</v>
      </c>
      <c r="R78" s="182">
        <v>0</v>
      </c>
      <c r="S78" s="116">
        <v>1</v>
      </c>
      <c r="T78" s="116">
        <v>1</v>
      </c>
      <c r="U78" s="116">
        <v>1</v>
      </c>
      <c r="V78" s="116">
        <v>1</v>
      </c>
      <c r="W78" s="114">
        <v>1</v>
      </c>
      <c r="X78" s="114">
        <v>1</v>
      </c>
      <c r="Y78" s="114">
        <v>1</v>
      </c>
      <c r="Z78" s="114">
        <v>1</v>
      </c>
      <c r="AA78" s="110">
        <v>1</v>
      </c>
      <c r="AB78" s="110">
        <v>1</v>
      </c>
      <c r="AC78" s="110">
        <v>1</v>
      </c>
      <c r="AD78" s="118">
        <v>1</v>
      </c>
      <c r="AE78" s="118">
        <v>1</v>
      </c>
      <c r="AF78" s="112">
        <v>1</v>
      </c>
      <c r="AG78" s="112">
        <v>1</v>
      </c>
      <c r="AH78" s="112">
        <v>1</v>
      </c>
      <c r="AI78" s="144">
        <v>1</v>
      </c>
      <c r="AJ78" s="142"/>
      <c r="AK78" s="142"/>
      <c r="AL78" s="142"/>
      <c r="AM78" s="142"/>
      <c r="AN78" s="142"/>
      <c r="AO78" s="142"/>
      <c r="AP78" s="142"/>
      <c r="AQ78" s="142"/>
      <c r="AR78" s="142"/>
      <c r="AS78" s="142"/>
      <c r="AT78" s="142"/>
      <c r="AU78" s="142"/>
      <c r="AV78" s="142"/>
      <c r="AW78" s="142"/>
      <c r="AX78" s="142"/>
      <c r="AY78" s="142"/>
      <c r="AZ78" s="142"/>
      <c r="BA78" s="142"/>
      <c r="BB78" s="142"/>
      <c r="BC78" s="142"/>
      <c r="BD78" s="142"/>
      <c r="BE78" s="142"/>
      <c r="BF78" s="142"/>
      <c r="BG78" s="142"/>
      <c r="BH78" s="142"/>
      <c r="BI78" s="142"/>
      <c r="BJ78" s="142"/>
      <c r="BK78" s="142"/>
      <c r="BL78" s="142"/>
      <c r="BM78" s="142"/>
      <c r="BN78" s="142"/>
      <c r="BO78" s="142"/>
      <c r="BP78" s="142"/>
      <c r="BQ78" s="142"/>
      <c r="BR78" s="142"/>
      <c r="BS78" s="142"/>
      <c r="BT78" s="142"/>
      <c r="BU78" s="142"/>
    </row>
    <row r="79" spans="1:73" s="80" customFormat="1" x14ac:dyDescent="0.25">
      <c r="A79" s="80">
        <v>78</v>
      </c>
      <c r="B79" s="146" t="s">
        <v>24</v>
      </c>
      <c r="C79" s="120" t="s">
        <v>91</v>
      </c>
      <c r="D79" s="128">
        <v>0</v>
      </c>
      <c r="E79" s="132">
        <v>0</v>
      </c>
      <c r="F79" s="134">
        <v>0</v>
      </c>
      <c r="G79" s="136">
        <v>1</v>
      </c>
      <c r="H79" s="171"/>
      <c r="I79" s="150">
        <v>1</v>
      </c>
      <c r="J79" s="164">
        <v>0</v>
      </c>
      <c r="K79" s="153">
        <v>1</v>
      </c>
      <c r="L79" s="156">
        <v>1</v>
      </c>
      <c r="M79" s="158">
        <v>0</v>
      </c>
      <c r="N79" s="128">
        <v>0</v>
      </c>
      <c r="O79" s="136">
        <v>0</v>
      </c>
      <c r="P79" s="162">
        <v>0</v>
      </c>
      <c r="Q79" s="153">
        <v>0</v>
      </c>
      <c r="R79" s="182">
        <v>0</v>
      </c>
      <c r="S79" s="117">
        <v>4</v>
      </c>
      <c r="T79" s="117">
        <v>4</v>
      </c>
      <c r="U79" s="116">
        <v>4</v>
      </c>
      <c r="V79" s="117">
        <v>4</v>
      </c>
      <c r="W79" s="115">
        <v>4</v>
      </c>
      <c r="X79" s="115">
        <v>4</v>
      </c>
      <c r="Y79" s="115">
        <v>4</v>
      </c>
      <c r="Z79" s="115">
        <v>4</v>
      </c>
      <c r="AA79" s="111">
        <v>4</v>
      </c>
      <c r="AB79" s="111">
        <v>4</v>
      </c>
      <c r="AC79" s="111">
        <v>4</v>
      </c>
      <c r="AD79" s="119">
        <v>5</v>
      </c>
      <c r="AE79" s="119">
        <v>5</v>
      </c>
      <c r="AF79" s="113">
        <v>4</v>
      </c>
      <c r="AG79" s="113">
        <v>4</v>
      </c>
      <c r="AH79" s="113">
        <v>4</v>
      </c>
      <c r="AI79" s="144">
        <v>4</v>
      </c>
      <c r="AJ79" s="142"/>
      <c r="AK79" s="142"/>
      <c r="AL79" s="142"/>
      <c r="AM79" s="142"/>
      <c r="AN79" s="142"/>
      <c r="AO79" s="142"/>
      <c r="AP79" s="142"/>
      <c r="AQ79" s="142"/>
      <c r="AR79" s="142"/>
      <c r="AS79" s="142"/>
      <c r="AT79" s="142"/>
      <c r="AU79" s="142"/>
      <c r="AV79" s="142"/>
      <c r="AW79" s="142"/>
      <c r="AX79" s="142"/>
      <c r="AY79" s="142"/>
      <c r="AZ79" s="142"/>
      <c r="BA79" s="142"/>
      <c r="BB79" s="142"/>
      <c r="BC79" s="142"/>
      <c r="BD79" s="142"/>
      <c r="BE79" s="142"/>
      <c r="BF79" s="142"/>
      <c r="BG79" s="142"/>
      <c r="BH79" s="142"/>
      <c r="BI79" s="142"/>
      <c r="BJ79" s="142"/>
      <c r="BK79" s="142"/>
      <c r="BL79" s="142"/>
      <c r="BM79" s="142"/>
      <c r="BN79" s="142"/>
      <c r="BO79" s="142"/>
      <c r="BP79" s="142"/>
      <c r="BQ79" s="142"/>
      <c r="BR79" s="142"/>
      <c r="BS79" s="142"/>
      <c r="BT79" s="142"/>
      <c r="BU79" s="142"/>
    </row>
    <row r="80" spans="1:73" s="80" customFormat="1" x14ac:dyDescent="0.25">
      <c r="A80" s="80">
        <v>79</v>
      </c>
      <c r="B80" s="146" t="s">
        <v>24</v>
      </c>
      <c r="C80" s="120" t="s">
        <v>91</v>
      </c>
      <c r="D80" s="128">
        <v>0</v>
      </c>
      <c r="E80" s="132">
        <v>0</v>
      </c>
      <c r="F80" s="134">
        <v>0</v>
      </c>
      <c r="G80" s="136">
        <v>1</v>
      </c>
      <c r="H80" s="139"/>
      <c r="I80" s="150">
        <v>1</v>
      </c>
      <c r="J80" s="164">
        <v>0</v>
      </c>
      <c r="K80" s="153">
        <v>0</v>
      </c>
      <c r="L80" s="156">
        <v>0</v>
      </c>
      <c r="M80" s="158">
        <v>0</v>
      </c>
      <c r="N80" s="128">
        <v>0</v>
      </c>
      <c r="O80" s="136">
        <v>0</v>
      </c>
      <c r="P80" s="162">
        <v>0</v>
      </c>
      <c r="Q80" s="153">
        <v>0</v>
      </c>
      <c r="R80" s="182">
        <v>0</v>
      </c>
      <c r="S80" s="116">
        <v>3</v>
      </c>
      <c r="T80" s="116">
        <v>4</v>
      </c>
      <c r="U80" s="116">
        <v>4</v>
      </c>
      <c r="V80" s="116">
        <v>4</v>
      </c>
      <c r="W80" s="114">
        <v>3</v>
      </c>
      <c r="X80" s="114">
        <v>4</v>
      </c>
      <c r="Y80" s="114">
        <v>3</v>
      </c>
      <c r="Z80" s="114">
        <v>3</v>
      </c>
      <c r="AA80" s="110">
        <v>4</v>
      </c>
      <c r="AB80" s="110">
        <v>4</v>
      </c>
      <c r="AC80" s="110">
        <v>4</v>
      </c>
      <c r="AD80" s="118">
        <v>4</v>
      </c>
      <c r="AE80" s="118">
        <v>4</v>
      </c>
      <c r="AF80" s="112">
        <v>4</v>
      </c>
      <c r="AG80" s="112"/>
      <c r="AH80" s="112">
        <v>4</v>
      </c>
      <c r="AI80" s="144">
        <v>4</v>
      </c>
      <c r="AJ80" s="142"/>
      <c r="AK80" s="142"/>
      <c r="AL80" s="142"/>
      <c r="AM80" s="142"/>
      <c r="AN80" s="142"/>
      <c r="AO80" s="142"/>
      <c r="AP80" s="142"/>
      <c r="AQ80" s="142"/>
      <c r="AR80" s="142"/>
      <c r="AS80" s="142"/>
      <c r="AT80" s="142"/>
      <c r="AU80" s="142"/>
      <c r="AV80" s="142"/>
      <c r="AW80" s="142"/>
      <c r="AX80" s="142"/>
      <c r="AY80" s="142"/>
      <c r="AZ80" s="142"/>
      <c r="BA80" s="142"/>
      <c r="BB80" s="142"/>
      <c r="BC80" s="142"/>
      <c r="BD80" s="142"/>
      <c r="BE80" s="142"/>
      <c r="BF80" s="142"/>
      <c r="BG80" s="142"/>
      <c r="BH80" s="142"/>
      <c r="BI80" s="142"/>
      <c r="BJ80" s="142"/>
      <c r="BK80" s="142"/>
      <c r="BL80" s="142"/>
      <c r="BM80" s="142"/>
      <c r="BN80" s="142"/>
      <c r="BO80" s="142"/>
      <c r="BP80" s="142"/>
      <c r="BQ80" s="142"/>
      <c r="BR80" s="142"/>
      <c r="BS80" s="142"/>
      <c r="BT80" s="142"/>
      <c r="BU80" s="142"/>
    </row>
    <row r="81" spans="1:73" s="80" customFormat="1" x14ac:dyDescent="0.25">
      <c r="A81" s="80">
        <v>80</v>
      </c>
      <c r="B81" s="146" t="s">
        <v>24</v>
      </c>
      <c r="C81" s="120" t="s">
        <v>91</v>
      </c>
      <c r="D81" s="128">
        <v>0</v>
      </c>
      <c r="E81" s="132">
        <v>0</v>
      </c>
      <c r="F81" s="134">
        <v>0</v>
      </c>
      <c r="G81" s="136">
        <v>1</v>
      </c>
      <c r="H81" s="171"/>
      <c r="I81" s="150">
        <v>1</v>
      </c>
      <c r="J81" s="164">
        <v>0</v>
      </c>
      <c r="K81" s="153">
        <v>1</v>
      </c>
      <c r="L81" s="156">
        <v>0</v>
      </c>
      <c r="M81" s="158">
        <v>0</v>
      </c>
      <c r="N81" s="128">
        <v>0</v>
      </c>
      <c r="O81" s="136">
        <v>0</v>
      </c>
      <c r="P81" s="162">
        <v>0</v>
      </c>
      <c r="Q81" s="153">
        <v>0</v>
      </c>
      <c r="R81" s="182">
        <v>0</v>
      </c>
      <c r="S81" s="117">
        <v>5</v>
      </c>
      <c r="T81" s="117">
        <v>5</v>
      </c>
      <c r="U81" s="116">
        <v>5</v>
      </c>
      <c r="V81" s="117">
        <v>5</v>
      </c>
      <c r="W81" s="115">
        <v>5</v>
      </c>
      <c r="X81" s="115">
        <v>5</v>
      </c>
      <c r="Y81" s="115">
        <v>5</v>
      </c>
      <c r="Z81" s="115">
        <v>5</v>
      </c>
      <c r="AA81" s="111">
        <v>5</v>
      </c>
      <c r="AB81" s="111">
        <v>5</v>
      </c>
      <c r="AC81" s="111">
        <v>5</v>
      </c>
      <c r="AD81" s="119">
        <v>5</v>
      </c>
      <c r="AE81" s="119">
        <v>5</v>
      </c>
      <c r="AF81" s="113">
        <v>5</v>
      </c>
      <c r="AG81" s="113">
        <v>5</v>
      </c>
      <c r="AH81" s="113">
        <v>5</v>
      </c>
      <c r="AI81" s="144">
        <v>5</v>
      </c>
      <c r="AJ81" s="142"/>
      <c r="AK81" s="142"/>
      <c r="AL81" s="142"/>
      <c r="AM81" s="142"/>
      <c r="AN81" s="142"/>
      <c r="AO81" s="142"/>
      <c r="AP81" s="142"/>
      <c r="AQ81" s="142"/>
      <c r="AR81" s="142"/>
      <c r="AS81" s="142"/>
      <c r="AT81" s="142"/>
      <c r="AU81" s="142"/>
      <c r="AV81" s="142"/>
      <c r="AW81" s="142"/>
      <c r="AX81" s="142"/>
      <c r="AY81" s="142"/>
      <c r="AZ81" s="142"/>
      <c r="BA81" s="142"/>
      <c r="BB81" s="142"/>
      <c r="BC81" s="142"/>
      <c r="BD81" s="142"/>
      <c r="BE81" s="142"/>
      <c r="BF81" s="142"/>
      <c r="BG81" s="142"/>
      <c r="BH81" s="142"/>
      <c r="BI81" s="142"/>
      <c r="BJ81" s="142"/>
      <c r="BK81" s="142"/>
      <c r="BL81" s="142"/>
      <c r="BM81" s="142"/>
      <c r="BN81" s="142"/>
      <c r="BO81" s="142"/>
      <c r="BP81" s="142"/>
      <c r="BQ81" s="142"/>
      <c r="BR81" s="142"/>
      <c r="BS81" s="142"/>
      <c r="BT81" s="142"/>
      <c r="BU81" s="142"/>
    </row>
    <row r="82" spans="1:73" s="80" customFormat="1" x14ac:dyDescent="0.25">
      <c r="A82" s="80">
        <v>81</v>
      </c>
      <c r="B82" s="146" t="s">
        <v>23</v>
      </c>
      <c r="C82" s="120" t="s">
        <v>91</v>
      </c>
      <c r="D82" s="128">
        <v>0</v>
      </c>
      <c r="E82" s="132">
        <v>1</v>
      </c>
      <c r="F82" s="134">
        <v>0</v>
      </c>
      <c r="G82" s="136">
        <v>0</v>
      </c>
      <c r="H82" s="139"/>
      <c r="I82" s="150">
        <v>0</v>
      </c>
      <c r="J82" s="164">
        <v>0</v>
      </c>
      <c r="K82" s="153">
        <v>1</v>
      </c>
      <c r="L82" s="156">
        <v>0</v>
      </c>
      <c r="M82" s="158">
        <v>0</v>
      </c>
      <c r="N82" s="128">
        <v>0</v>
      </c>
      <c r="O82" s="136">
        <v>0</v>
      </c>
      <c r="P82" s="162">
        <v>0</v>
      </c>
      <c r="Q82" s="153">
        <v>0</v>
      </c>
      <c r="R82" s="182">
        <v>0</v>
      </c>
      <c r="S82" s="116">
        <v>3</v>
      </c>
      <c r="T82" s="116">
        <v>3</v>
      </c>
      <c r="U82" s="116">
        <v>3</v>
      </c>
      <c r="V82" s="116">
        <v>3</v>
      </c>
      <c r="W82" s="114">
        <v>3</v>
      </c>
      <c r="X82" s="114">
        <v>3</v>
      </c>
      <c r="Y82" s="114">
        <v>3</v>
      </c>
      <c r="Z82" s="114">
        <v>3</v>
      </c>
      <c r="AA82" s="110">
        <v>4</v>
      </c>
      <c r="AB82" s="110">
        <v>4</v>
      </c>
      <c r="AC82" s="110">
        <v>4</v>
      </c>
      <c r="AD82" s="118">
        <v>4</v>
      </c>
      <c r="AE82" s="118">
        <v>4</v>
      </c>
      <c r="AF82" s="112">
        <v>4</v>
      </c>
      <c r="AG82" s="112">
        <v>4</v>
      </c>
      <c r="AH82" s="112">
        <v>4</v>
      </c>
      <c r="AI82" s="144">
        <v>4</v>
      </c>
      <c r="AJ82" s="142"/>
      <c r="AK82" s="142"/>
      <c r="AL82" s="142"/>
      <c r="AM82" s="142"/>
      <c r="AN82" s="142"/>
      <c r="AO82" s="142"/>
      <c r="AP82" s="142"/>
      <c r="AQ82" s="142"/>
      <c r="AR82" s="142"/>
      <c r="AS82" s="142"/>
      <c r="AT82" s="142"/>
      <c r="AU82" s="142"/>
      <c r="AV82" s="142"/>
      <c r="AW82" s="142"/>
      <c r="AX82" s="142"/>
      <c r="AY82" s="142"/>
      <c r="AZ82" s="142"/>
      <c r="BA82" s="142"/>
      <c r="BB82" s="142"/>
      <c r="BC82" s="142"/>
      <c r="BD82" s="142"/>
      <c r="BE82" s="142"/>
      <c r="BF82" s="142"/>
      <c r="BG82" s="142"/>
      <c r="BH82" s="142"/>
      <c r="BI82" s="142"/>
      <c r="BJ82" s="142"/>
      <c r="BK82" s="142"/>
      <c r="BL82" s="142"/>
      <c r="BM82" s="142"/>
      <c r="BN82" s="142"/>
      <c r="BO82" s="142"/>
      <c r="BP82" s="142"/>
      <c r="BQ82" s="142"/>
      <c r="BR82" s="142"/>
      <c r="BS82" s="142"/>
      <c r="BT82" s="142"/>
      <c r="BU82" s="142"/>
    </row>
    <row r="83" spans="1:73" s="80" customFormat="1" x14ac:dyDescent="0.25">
      <c r="A83" s="80">
        <v>82</v>
      </c>
      <c r="B83" s="146" t="s">
        <v>24</v>
      </c>
      <c r="C83" s="120" t="s">
        <v>91</v>
      </c>
      <c r="D83" s="128">
        <v>0</v>
      </c>
      <c r="E83" s="132">
        <v>1</v>
      </c>
      <c r="F83" s="134">
        <v>0</v>
      </c>
      <c r="G83" s="136">
        <v>0</v>
      </c>
      <c r="H83" s="139"/>
      <c r="I83" s="150">
        <v>0</v>
      </c>
      <c r="J83" s="164">
        <v>1</v>
      </c>
      <c r="K83" s="153">
        <v>1</v>
      </c>
      <c r="L83" s="156">
        <v>0</v>
      </c>
      <c r="M83" s="158">
        <v>0</v>
      </c>
      <c r="N83" s="128">
        <v>0</v>
      </c>
      <c r="O83" s="136">
        <v>0</v>
      </c>
      <c r="P83" s="162">
        <v>0</v>
      </c>
      <c r="Q83" s="153">
        <v>0</v>
      </c>
      <c r="R83" s="182">
        <v>0</v>
      </c>
      <c r="S83" s="117">
        <v>4</v>
      </c>
      <c r="T83" s="117">
        <v>4</v>
      </c>
      <c r="U83" s="116">
        <v>4</v>
      </c>
      <c r="V83" s="117">
        <v>4</v>
      </c>
      <c r="W83" s="115">
        <v>4</v>
      </c>
      <c r="X83" s="115">
        <v>4</v>
      </c>
      <c r="Y83" s="115">
        <v>4</v>
      </c>
      <c r="Z83" s="115">
        <v>4</v>
      </c>
      <c r="AA83" s="111">
        <v>4</v>
      </c>
      <c r="AB83" s="111">
        <v>4</v>
      </c>
      <c r="AC83" s="111">
        <v>4</v>
      </c>
      <c r="AD83" s="119">
        <v>4</v>
      </c>
      <c r="AE83" s="119">
        <v>4</v>
      </c>
      <c r="AF83" s="113">
        <v>4</v>
      </c>
      <c r="AG83" s="113">
        <v>4</v>
      </c>
      <c r="AH83" s="113">
        <v>4</v>
      </c>
      <c r="AI83" s="144">
        <v>4</v>
      </c>
      <c r="AJ83" s="142"/>
      <c r="AK83" s="142"/>
      <c r="AL83" s="142"/>
      <c r="AM83" s="142"/>
      <c r="AN83" s="142"/>
      <c r="AO83" s="142"/>
      <c r="AP83" s="142"/>
      <c r="AQ83" s="142"/>
      <c r="AR83" s="142"/>
      <c r="AS83" s="142"/>
      <c r="AT83" s="142"/>
      <c r="AU83" s="142"/>
      <c r="AV83" s="142"/>
      <c r="AW83" s="142"/>
      <c r="AX83" s="142"/>
      <c r="AY83" s="142"/>
      <c r="AZ83" s="142"/>
      <c r="BA83" s="142"/>
      <c r="BB83" s="142"/>
      <c r="BC83" s="142"/>
      <c r="BD83" s="142"/>
      <c r="BE83" s="142"/>
      <c r="BF83" s="142"/>
      <c r="BG83" s="142"/>
      <c r="BH83" s="142"/>
      <c r="BI83" s="142"/>
      <c r="BJ83" s="142"/>
      <c r="BK83" s="142"/>
      <c r="BL83" s="142"/>
      <c r="BM83" s="142"/>
      <c r="BN83" s="142"/>
      <c r="BO83" s="142"/>
      <c r="BP83" s="142"/>
      <c r="BQ83" s="142"/>
      <c r="BR83" s="142"/>
      <c r="BS83" s="142"/>
      <c r="BT83" s="142"/>
      <c r="BU83" s="142"/>
    </row>
    <row r="84" spans="1:73" s="80" customFormat="1" x14ac:dyDescent="0.25">
      <c r="A84" s="80">
        <v>83</v>
      </c>
      <c r="B84" s="146" t="s">
        <v>24</v>
      </c>
      <c r="C84" s="120" t="s">
        <v>91</v>
      </c>
      <c r="D84" s="128">
        <v>0</v>
      </c>
      <c r="E84" s="132">
        <v>1</v>
      </c>
      <c r="F84" s="134">
        <v>0</v>
      </c>
      <c r="G84" s="136">
        <v>0</v>
      </c>
      <c r="H84" s="139"/>
      <c r="I84" s="150">
        <v>1</v>
      </c>
      <c r="J84" s="164">
        <v>0</v>
      </c>
      <c r="K84" s="153">
        <v>1</v>
      </c>
      <c r="L84" s="156">
        <v>0</v>
      </c>
      <c r="M84" s="158">
        <v>0</v>
      </c>
      <c r="N84" s="128">
        <v>0</v>
      </c>
      <c r="O84" s="136">
        <v>0</v>
      </c>
      <c r="P84" s="162">
        <v>0</v>
      </c>
      <c r="Q84" s="153">
        <v>0</v>
      </c>
      <c r="R84" s="182">
        <v>0</v>
      </c>
      <c r="S84" s="116">
        <v>4</v>
      </c>
      <c r="T84" s="116">
        <v>4</v>
      </c>
      <c r="U84" s="116">
        <v>4</v>
      </c>
      <c r="V84" s="116">
        <v>4</v>
      </c>
      <c r="W84" s="114">
        <v>4</v>
      </c>
      <c r="X84" s="114">
        <v>4</v>
      </c>
      <c r="Y84" s="114">
        <v>4</v>
      </c>
      <c r="Z84" s="114">
        <v>4</v>
      </c>
      <c r="AA84" s="110">
        <v>4</v>
      </c>
      <c r="AB84" s="110">
        <v>4</v>
      </c>
      <c r="AC84" s="110">
        <v>4</v>
      </c>
      <c r="AD84" s="118">
        <v>4</v>
      </c>
      <c r="AE84" s="118">
        <v>4</v>
      </c>
      <c r="AF84" s="112">
        <v>4</v>
      </c>
      <c r="AG84" s="112">
        <v>4</v>
      </c>
      <c r="AH84" s="112">
        <v>4</v>
      </c>
      <c r="AI84" s="144">
        <v>4</v>
      </c>
      <c r="AJ84" s="142"/>
      <c r="AK84" s="142"/>
      <c r="AL84" s="142"/>
      <c r="AM84" s="142"/>
      <c r="AN84" s="142"/>
      <c r="AO84" s="142"/>
      <c r="AP84" s="142"/>
      <c r="AQ84" s="142"/>
      <c r="AR84" s="142"/>
      <c r="AS84" s="142"/>
      <c r="AT84" s="142"/>
      <c r="AU84" s="142"/>
      <c r="AV84" s="142"/>
      <c r="AW84" s="142"/>
      <c r="AX84" s="142"/>
      <c r="AY84" s="142"/>
      <c r="AZ84" s="142"/>
      <c r="BA84" s="142"/>
      <c r="BB84" s="142"/>
      <c r="BC84" s="142"/>
      <c r="BD84" s="142"/>
      <c r="BE84" s="142"/>
      <c r="BF84" s="142"/>
      <c r="BG84" s="142"/>
      <c r="BH84" s="142"/>
      <c r="BI84" s="142"/>
      <c r="BJ84" s="142"/>
      <c r="BK84" s="142"/>
      <c r="BL84" s="142"/>
      <c r="BM84" s="142"/>
      <c r="BN84" s="142"/>
      <c r="BO84" s="142"/>
      <c r="BP84" s="142"/>
      <c r="BQ84" s="142"/>
      <c r="BR84" s="142"/>
      <c r="BS84" s="142"/>
      <c r="BT84" s="142"/>
      <c r="BU84" s="142"/>
    </row>
    <row r="85" spans="1:73" s="80" customFormat="1" x14ac:dyDescent="0.25">
      <c r="A85" s="80">
        <v>84</v>
      </c>
      <c r="B85" s="146" t="s">
        <v>24</v>
      </c>
      <c r="C85" s="120" t="s">
        <v>91</v>
      </c>
      <c r="D85" s="128">
        <v>1</v>
      </c>
      <c r="E85" s="132">
        <v>0</v>
      </c>
      <c r="F85" s="134">
        <v>0</v>
      </c>
      <c r="G85" s="136">
        <v>0</v>
      </c>
      <c r="H85" s="139"/>
      <c r="I85" s="150">
        <v>0</v>
      </c>
      <c r="J85" s="164">
        <v>1</v>
      </c>
      <c r="K85" s="153">
        <v>0</v>
      </c>
      <c r="L85" s="156">
        <v>0</v>
      </c>
      <c r="M85" s="158">
        <v>0</v>
      </c>
      <c r="N85" s="128">
        <v>0</v>
      </c>
      <c r="O85" s="136">
        <v>0</v>
      </c>
      <c r="P85" s="162">
        <v>0</v>
      </c>
      <c r="Q85" s="153">
        <v>0</v>
      </c>
      <c r="R85" s="182">
        <v>0</v>
      </c>
      <c r="S85" s="117">
        <v>4</v>
      </c>
      <c r="T85" s="117">
        <v>3</v>
      </c>
      <c r="U85" s="116">
        <v>3</v>
      </c>
      <c r="V85" s="117">
        <v>3</v>
      </c>
      <c r="W85" s="115">
        <v>4</v>
      </c>
      <c r="X85" s="115">
        <v>4</v>
      </c>
      <c r="Y85" s="115">
        <v>4</v>
      </c>
      <c r="Z85" s="115">
        <v>4</v>
      </c>
      <c r="AA85" s="111">
        <v>5</v>
      </c>
      <c r="AB85" s="111">
        <v>5</v>
      </c>
      <c r="AC85" s="111">
        <v>5</v>
      </c>
      <c r="AD85" s="119">
        <v>5</v>
      </c>
      <c r="AE85" s="119">
        <v>5</v>
      </c>
      <c r="AF85" s="113">
        <v>5</v>
      </c>
      <c r="AG85" s="113">
        <v>5</v>
      </c>
      <c r="AH85" s="113">
        <v>5</v>
      </c>
      <c r="AI85" s="144">
        <v>5</v>
      </c>
      <c r="AJ85" s="142"/>
      <c r="AK85" s="142"/>
      <c r="AL85" s="142"/>
      <c r="AM85" s="142"/>
      <c r="AN85" s="142"/>
      <c r="AO85" s="142"/>
      <c r="AP85" s="142"/>
      <c r="AQ85" s="142"/>
      <c r="AR85" s="142"/>
      <c r="AS85" s="142"/>
      <c r="AT85" s="142"/>
      <c r="AU85" s="142"/>
      <c r="AV85" s="142"/>
      <c r="AW85" s="142"/>
      <c r="AX85" s="142"/>
      <c r="AY85" s="142"/>
      <c r="AZ85" s="142"/>
      <c r="BA85" s="142"/>
      <c r="BB85" s="142"/>
      <c r="BC85" s="142"/>
      <c r="BD85" s="142"/>
      <c r="BE85" s="142"/>
      <c r="BF85" s="142"/>
      <c r="BG85" s="142"/>
      <c r="BH85" s="142"/>
      <c r="BI85" s="142"/>
      <c r="BJ85" s="142"/>
      <c r="BK85" s="142"/>
      <c r="BL85" s="142"/>
      <c r="BM85" s="142"/>
      <c r="BN85" s="142"/>
      <c r="BO85" s="142"/>
      <c r="BP85" s="142"/>
      <c r="BQ85" s="142"/>
      <c r="BR85" s="142"/>
      <c r="BS85" s="142"/>
      <c r="BT85" s="142"/>
      <c r="BU85" s="142"/>
    </row>
    <row r="86" spans="1:73" s="80" customFormat="1" x14ac:dyDescent="0.25">
      <c r="A86" s="80">
        <v>85</v>
      </c>
      <c r="B86" s="146" t="s">
        <v>24</v>
      </c>
      <c r="C86" s="120" t="s">
        <v>91</v>
      </c>
      <c r="D86" s="128">
        <v>0</v>
      </c>
      <c r="E86" s="132">
        <v>1</v>
      </c>
      <c r="F86" s="134">
        <v>0</v>
      </c>
      <c r="G86" s="136">
        <v>0</v>
      </c>
      <c r="H86" s="139"/>
      <c r="I86" s="150">
        <v>0</v>
      </c>
      <c r="J86" s="164">
        <v>1</v>
      </c>
      <c r="K86" s="153">
        <v>1</v>
      </c>
      <c r="L86" s="156">
        <v>0</v>
      </c>
      <c r="M86" s="158">
        <v>0</v>
      </c>
      <c r="N86" s="128">
        <v>0</v>
      </c>
      <c r="O86" s="136">
        <v>0</v>
      </c>
      <c r="P86" s="162">
        <v>0</v>
      </c>
      <c r="Q86" s="153">
        <v>0</v>
      </c>
      <c r="R86" s="182">
        <v>0</v>
      </c>
      <c r="S86" s="116">
        <v>2</v>
      </c>
      <c r="T86" s="116">
        <v>2</v>
      </c>
      <c r="U86" s="116">
        <v>2</v>
      </c>
      <c r="V86" s="116">
        <v>2</v>
      </c>
      <c r="W86" s="114">
        <v>3</v>
      </c>
      <c r="X86" s="114">
        <v>3</v>
      </c>
      <c r="Y86" s="114">
        <v>3</v>
      </c>
      <c r="Z86" s="114">
        <v>3</v>
      </c>
      <c r="AA86" s="110">
        <v>4</v>
      </c>
      <c r="AB86" s="110">
        <v>4</v>
      </c>
      <c r="AC86" s="110">
        <v>4</v>
      </c>
      <c r="AD86" s="118">
        <v>4</v>
      </c>
      <c r="AE86" s="118">
        <v>4</v>
      </c>
      <c r="AF86" s="112">
        <v>4</v>
      </c>
      <c r="AG86" s="112">
        <v>4</v>
      </c>
      <c r="AH86" s="112">
        <v>4</v>
      </c>
      <c r="AI86" s="144">
        <v>4</v>
      </c>
      <c r="AJ86" s="142"/>
      <c r="AK86" s="142"/>
      <c r="AL86" s="142"/>
      <c r="AM86" s="142"/>
      <c r="AN86" s="142"/>
      <c r="AO86" s="142"/>
      <c r="AP86" s="142"/>
      <c r="AQ86" s="142"/>
      <c r="AR86" s="142"/>
      <c r="AS86" s="142"/>
      <c r="AT86" s="142"/>
      <c r="AU86" s="142"/>
      <c r="AV86" s="142"/>
      <c r="AW86" s="142"/>
      <c r="AX86" s="142"/>
      <c r="AY86" s="142"/>
      <c r="AZ86" s="142"/>
      <c r="BA86" s="142"/>
      <c r="BB86" s="142"/>
      <c r="BC86" s="142"/>
      <c r="BD86" s="142"/>
      <c r="BE86" s="142"/>
      <c r="BF86" s="142"/>
      <c r="BG86" s="142"/>
      <c r="BH86" s="142"/>
      <c r="BI86" s="142"/>
      <c r="BJ86" s="142"/>
      <c r="BK86" s="142"/>
      <c r="BL86" s="142"/>
      <c r="BM86" s="142"/>
      <c r="BN86" s="142"/>
      <c r="BO86" s="142"/>
      <c r="BP86" s="142"/>
      <c r="BQ86" s="142"/>
      <c r="BR86" s="142"/>
      <c r="BS86" s="142"/>
      <c r="BT86" s="142"/>
      <c r="BU86" s="142"/>
    </row>
    <row r="87" spans="1:73" s="80" customFormat="1" x14ac:dyDescent="0.25">
      <c r="A87" s="80">
        <v>86</v>
      </c>
      <c r="B87" s="146" t="s">
        <v>24</v>
      </c>
      <c r="C87" s="120" t="s">
        <v>91</v>
      </c>
      <c r="D87" s="128">
        <v>0</v>
      </c>
      <c r="E87" s="132">
        <v>0</v>
      </c>
      <c r="F87" s="134">
        <v>0</v>
      </c>
      <c r="G87" s="136">
        <v>1</v>
      </c>
      <c r="H87" s="139"/>
      <c r="I87" s="150">
        <v>0</v>
      </c>
      <c r="J87" s="164">
        <v>0</v>
      </c>
      <c r="K87" s="153">
        <v>1</v>
      </c>
      <c r="L87" s="156">
        <v>0</v>
      </c>
      <c r="M87" s="158">
        <v>0</v>
      </c>
      <c r="N87" s="128">
        <v>0</v>
      </c>
      <c r="O87" s="136">
        <v>0</v>
      </c>
      <c r="P87" s="162">
        <v>0</v>
      </c>
      <c r="Q87" s="153">
        <v>0</v>
      </c>
      <c r="R87" s="182">
        <v>0</v>
      </c>
      <c r="S87" s="117">
        <v>3</v>
      </c>
      <c r="T87" s="117">
        <v>3</v>
      </c>
      <c r="U87" s="116">
        <v>3</v>
      </c>
      <c r="V87" s="117">
        <v>3</v>
      </c>
      <c r="W87" s="115">
        <v>2</v>
      </c>
      <c r="X87" s="115">
        <v>3</v>
      </c>
      <c r="Y87" s="115">
        <v>3</v>
      </c>
      <c r="Z87" s="115">
        <v>3</v>
      </c>
      <c r="AA87" s="111">
        <v>4</v>
      </c>
      <c r="AB87" s="111">
        <v>4</v>
      </c>
      <c r="AC87" s="111">
        <v>3</v>
      </c>
      <c r="AD87" s="119">
        <v>4</v>
      </c>
      <c r="AE87" s="119">
        <v>4</v>
      </c>
      <c r="AF87" s="113">
        <v>4</v>
      </c>
      <c r="AG87" s="113">
        <v>4</v>
      </c>
      <c r="AH87" s="113">
        <v>3</v>
      </c>
      <c r="AI87" s="144">
        <v>3</v>
      </c>
      <c r="AJ87" s="142"/>
      <c r="AK87" s="142"/>
      <c r="AL87" s="142"/>
      <c r="AM87" s="142"/>
      <c r="AN87" s="142"/>
      <c r="AO87" s="142"/>
      <c r="AP87" s="142"/>
      <c r="AQ87" s="142"/>
      <c r="AR87" s="142"/>
      <c r="AS87" s="142"/>
      <c r="AT87" s="142"/>
      <c r="AU87" s="142"/>
      <c r="AV87" s="142"/>
      <c r="AW87" s="142"/>
      <c r="AX87" s="142"/>
      <c r="AY87" s="142"/>
      <c r="AZ87" s="142"/>
      <c r="BA87" s="142"/>
      <c r="BB87" s="142"/>
      <c r="BC87" s="142"/>
      <c r="BD87" s="142"/>
      <c r="BE87" s="142"/>
      <c r="BF87" s="142"/>
      <c r="BG87" s="142"/>
      <c r="BH87" s="142"/>
      <c r="BI87" s="142"/>
      <c r="BJ87" s="142"/>
      <c r="BK87" s="142"/>
      <c r="BL87" s="142"/>
      <c r="BM87" s="142"/>
      <c r="BN87" s="142"/>
      <c r="BO87" s="142"/>
      <c r="BP87" s="142"/>
      <c r="BQ87" s="142"/>
      <c r="BR87" s="142"/>
      <c r="BS87" s="142"/>
      <c r="BT87" s="142"/>
      <c r="BU87" s="142"/>
    </row>
    <row r="88" spans="1:73" s="80" customFormat="1" x14ac:dyDescent="0.25">
      <c r="A88" s="80">
        <v>87</v>
      </c>
      <c r="B88" s="146" t="s">
        <v>24</v>
      </c>
      <c r="C88" s="120" t="s">
        <v>91</v>
      </c>
      <c r="D88" s="128">
        <v>0</v>
      </c>
      <c r="E88" s="132">
        <v>0</v>
      </c>
      <c r="F88" s="134">
        <v>0</v>
      </c>
      <c r="G88" s="136">
        <v>1</v>
      </c>
      <c r="H88" s="139"/>
      <c r="I88" s="150">
        <v>1</v>
      </c>
      <c r="J88" s="164">
        <v>0</v>
      </c>
      <c r="K88" s="153">
        <v>1</v>
      </c>
      <c r="L88" s="156">
        <v>0</v>
      </c>
      <c r="M88" s="158">
        <v>0</v>
      </c>
      <c r="N88" s="128">
        <v>0</v>
      </c>
      <c r="O88" s="136">
        <v>0</v>
      </c>
      <c r="P88" s="162">
        <v>1</v>
      </c>
      <c r="Q88" s="153">
        <v>0</v>
      </c>
      <c r="R88" s="182">
        <v>0</v>
      </c>
      <c r="S88" s="116">
        <v>4</v>
      </c>
      <c r="T88" s="116">
        <v>3</v>
      </c>
      <c r="U88" s="116">
        <v>3</v>
      </c>
      <c r="V88" s="116">
        <v>4</v>
      </c>
      <c r="W88" s="114">
        <v>3</v>
      </c>
      <c r="X88" s="114">
        <v>3</v>
      </c>
      <c r="Y88" s="114">
        <v>3</v>
      </c>
      <c r="Z88" s="114">
        <v>3</v>
      </c>
      <c r="AA88" s="110">
        <v>4</v>
      </c>
      <c r="AB88" s="110">
        <v>4</v>
      </c>
      <c r="AC88" s="110">
        <v>4</v>
      </c>
      <c r="AD88" s="118">
        <v>4</v>
      </c>
      <c r="AE88" s="118">
        <v>4</v>
      </c>
      <c r="AF88" s="112">
        <v>4</v>
      </c>
      <c r="AG88" s="112">
        <v>4</v>
      </c>
      <c r="AH88" s="112">
        <v>4</v>
      </c>
      <c r="AI88" s="144">
        <v>4</v>
      </c>
      <c r="AJ88" s="142"/>
      <c r="AK88" s="142"/>
      <c r="AL88" s="142"/>
      <c r="AM88" s="142"/>
      <c r="AN88" s="142"/>
      <c r="AO88" s="142"/>
      <c r="AP88" s="142"/>
      <c r="AQ88" s="142"/>
      <c r="AR88" s="142"/>
      <c r="AS88" s="142"/>
      <c r="AT88" s="142"/>
      <c r="AU88" s="142"/>
      <c r="AV88" s="142"/>
      <c r="AW88" s="142"/>
      <c r="AX88" s="142"/>
      <c r="AY88" s="142"/>
      <c r="AZ88" s="142"/>
      <c r="BA88" s="142"/>
      <c r="BB88" s="142"/>
      <c r="BC88" s="142"/>
      <c r="BD88" s="142"/>
      <c r="BE88" s="142"/>
      <c r="BF88" s="142"/>
      <c r="BG88" s="142"/>
      <c r="BH88" s="142"/>
      <c r="BI88" s="142"/>
      <c r="BJ88" s="142"/>
      <c r="BK88" s="142"/>
      <c r="BL88" s="142"/>
      <c r="BM88" s="142"/>
      <c r="BN88" s="142"/>
      <c r="BO88" s="142"/>
      <c r="BP88" s="142"/>
      <c r="BQ88" s="142"/>
      <c r="BR88" s="142"/>
      <c r="BS88" s="142"/>
      <c r="BT88" s="142"/>
      <c r="BU88" s="142"/>
    </row>
    <row r="89" spans="1:73" s="80" customFormat="1" x14ac:dyDescent="0.25">
      <c r="A89" s="80">
        <v>88</v>
      </c>
      <c r="B89" s="146" t="s">
        <v>24</v>
      </c>
      <c r="C89" s="120" t="s">
        <v>91</v>
      </c>
      <c r="D89" s="128">
        <v>1</v>
      </c>
      <c r="E89" s="132">
        <v>0</v>
      </c>
      <c r="F89" s="134">
        <v>0</v>
      </c>
      <c r="G89" s="136">
        <v>0</v>
      </c>
      <c r="H89" s="139"/>
      <c r="I89" s="150">
        <v>0</v>
      </c>
      <c r="J89" s="164">
        <v>1</v>
      </c>
      <c r="K89" s="153">
        <v>1</v>
      </c>
      <c r="L89" s="156">
        <v>0</v>
      </c>
      <c r="M89" s="158">
        <v>0</v>
      </c>
      <c r="N89" s="128">
        <v>0</v>
      </c>
      <c r="O89" s="136">
        <v>0</v>
      </c>
      <c r="P89" s="162">
        <v>1</v>
      </c>
      <c r="Q89" s="153">
        <v>0</v>
      </c>
      <c r="R89" s="182">
        <v>0</v>
      </c>
      <c r="S89" s="117">
        <v>4</v>
      </c>
      <c r="T89" s="117">
        <v>4</v>
      </c>
      <c r="U89" s="116">
        <v>4</v>
      </c>
      <c r="V89" s="117">
        <v>4</v>
      </c>
      <c r="W89" s="115">
        <v>4</v>
      </c>
      <c r="X89" s="115">
        <v>3</v>
      </c>
      <c r="Y89" s="115">
        <v>3</v>
      </c>
      <c r="Z89" s="115">
        <v>4</v>
      </c>
      <c r="AA89" s="111">
        <v>4</v>
      </c>
      <c r="AB89" s="111">
        <v>4</v>
      </c>
      <c r="AC89" s="111">
        <v>4</v>
      </c>
      <c r="AD89" s="119">
        <v>4</v>
      </c>
      <c r="AE89" s="119">
        <v>4</v>
      </c>
      <c r="AF89" s="113">
        <v>4</v>
      </c>
      <c r="AG89" s="113">
        <v>4</v>
      </c>
      <c r="AH89" s="113">
        <v>4</v>
      </c>
      <c r="AI89" s="144">
        <v>5</v>
      </c>
      <c r="AJ89" s="142"/>
      <c r="AK89" s="142"/>
      <c r="AL89" s="142"/>
      <c r="AM89" s="142"/>
      <c r="AN89" s="142"/>
      <c r="AO89" s="142"/>
      <c r="AP89" s="142"/>
      <c r="AQ89" s="142"/>
      <c r="AR89" s="142"/>
      <c r="AS89" s="142"/>
      <c r="AT89" s="142"/>
      <c r="AU89" s="142"/>
      <c r="AV89" s="142"/>
      <c r="AW89" s="142"/>
      <c r="AX89" s="142"/>
      <c r="AY89" s="142"/>
      <c r="AZ89" s="142"/>
      <c r="BA89" s="142"/>
      <c r="BB89" s="142"/>
      <c r="BC89" s="142"/>
      <c r="BD89" s="142"/>
      <c r="BE89" s="142"/>
      <c r="BF89" s="142"/>
      <c r="BG89" s="142"/>
      <c r="BH89" s="142"/>
      <c r="BI89" s="142"/>
      <c r="BJ89" s="142"/>
      <c r="BK89" s="142"/>
      <c r="BL89" s="142"/>
      <c r="BM89" s="142"/>
      <c r="BN89" s="142"/>
      <c r="BO89" s="142"/>
      <c r="BP89" s="142"/>
      <c r="BQ89" s="142"/>
      <c r="BR89" s="142"/>
      <c r="BS89" s="142"/>
      <c r="BT89" s="142"/>
      <c r="BU89" s="142"/>
    </row>
    <row r="90" spans="1:73" s="80" customFormat="1" x14ac:dyDescent="0.25">
      <c r="A90" s="80">
        <v>89</v>
      </c>
      <c r="B90" s="146" t="s">
        <v>24</v>
      </c>
      <c r="C90" s="120" t="s">
        <v>91</v>
      </c>
      <c r="D90" s="128">
        <v>0</v>
      </c>
      <c r="E90" s="132">
        <v>0</v>
      </c>
      <c r="F90" s="134">
        <v>0</v>
      </c>
      <c r="G90" s="136">
        <v>1</v>
      </c>
      <c r="H90" s="139"/>
      <c r="I90" s="150">
        <v>1</v>
      </c>
      <c r="J90" s="164">
        <v>1</v>
      </c>
      <c r="K90" s="153">
        <v>1</v>
      </c>
      <c r="L90" s="156">
        <v>0</v>
      </c>
      <c r="M90" s="158">
        <v>0</v>
      </c>
      <c r="N90" s="128">
        <v>0</v>
      </c>
      <c r="O90" s="136">
        <v>0</v>
      </c>
      <c r="P90" s="162">
        <v>1</v>
      </c>
      <c r="Q90" s="153">
        <v>0</v>
      </c>
      <c r="R90" s="182">
        <v>0</v>
      </c>
      <c r="S90" s="116">
        <v>4</v>
      </c>
      <c r="T90" s="116">
        <v>4</v>
      </c>
      <c r="U90" s="116">
        <v>4</v>
      </c>
      <c r="V90" s="116">
        <v>4</v>
      </c>
      <c r="W90" s="114">
        <v>4</v>
      </c>
      <c r="X90" s="114">
        <v>4</v>
      </c>
      <c r="Y90" s="114">
        <v>4</v>
      </c>
      <c r="Z90" s="114">
        <v>4</v>
      </c>
      <c r="AA90" s="110">
        <v>5</v>
      </c>
      <c r="AB90" s="110">
        <v>5</v>
      </c>
      <c r="AC90" s="110">
        <v>5</v>
      </c>
      <c r="AD90" s="118">
        <v>4</v>
      </c>
      <c r="AE90" s="118">
        <v>4</v>
      </c>
      <c r="AF90" s="112">
        <v>4</v>
      </c>
      <c r="AG90" s="112">
        <v>4</v>
      </c>
      <c r="AH90" s="112">
        <v>4</v>
      </c>
      <c r="AI90" s="144">
        <v>4</v>
      </c>
      <c r="AJ90" s="142"/>
      <c r="AK90" s="142"/>
      <c r="AL90" s="142"/>
      <c r="AM90" s="142"/>
      <c r="AN90" s="142"/>
      <c r="AO90" s="142"/>
      <c r="AP90" s="142"/>
      <c r="AQ90" s="142"/>
      <c r="AR90" s="142"/>
      <c r="AS90" s="142"/>
      <c r="AT90" s="142"/>
      <c r="AU90" s="142"/>
      <c r="AV90" s="142"/>
      <c r="AW90" s="142"/>
      <c r="AX90" s="142"/>
      <c r="AY90" s="142"/>
      <c r="AZ90" s="142"/>
      <c r="BA90" s="142"/>
      <c r="BB90" s="142"/>
      <c r="BC90" s="142"/>
      <c r="BD90" s="142"/>
      <c r="BE90" s="142"/>
      <c r="BF90" s="142"/>
      <c r="BG90" s="142"/>
      <c r="BH90" s="142"/>
      <c r="BI90" s="142"/>
      <c r="BJ90" s="142"/>
      <c r="BK90" s="142"/>
      <c r="BL90" s="142"/>
      <c r="BM90" s="142"/>
      <c r="BN90" s="142"/>
      <c r="BO90" s="142"/>
      <c r="BP90" s="142"/>
      <c r="BQ90" s="142"/>
      <c r="BR90" s="142"/>
      <c r="BS90" s="142"/>
      <c r="BT90" s="142"/>
      <c r="BU90" s="142"/>
    </row>
    <row r="91" spans="1:73" s="80" customFormat="1" x14ac:dyDescent="0.25">
      <c r="A91" s="80">
        <v>90</v>
      </c>
      <c r="B91" s="146" t="s">
        <v>24</v>
      </c>
      <c r="C91" s="120" t="s">
        <v>96</v>
      </c>
      <c r="D91" s="128">
        <v>0</v>
      </c>
      <c r="E91" s="132">
        <v>0</v>
      </c>
      <c r="F91" s="134">
        <v>0</v>
      </c>
      <c r="G91" s="136">
        <v>1</v>
      </c>
      <c r="H91" s="139"/>
      <c r="I91" s="150">
        <v>1</v>
      </c>
      <c r="J91" s="164">
        <v>1</v>
      </c>
      <c r="K91" s="153">
        <v>1</v>
      </c>
      <c r="L91" s="156">
        <v>0</v>
      </c>
      <c r="M91" s="158">
        <v>0</v>
      </c>
      <c r="N91" s="128">
        <v>0</v>
      </c>
      <c r="O91" s="136">
        <v>0</v>
      </c>
      <c r="P91" s="162">
        <v>0</v>
      </c>
      <c r="Q91" s="153">
        <v>0</v>
      </c>
      <c r="R91" s="182">
        <v>0</v>
      </c>
      <c r="S91" s="117">
        <v>4</v>
      </c>
      <c r="T91" s="117">
        <v>4</v>
      </c>
      <c r="U91" s="116">
        <v>5</v>
      </c>
      <c r="V91" s="117">
        <v>4</v>
      </c>
      <c r="W91" s="115">
        <v>4</v>
      </c>
      <c r="X91" s="115">
        <v>4</v>
      </c>
      <c r="Y91" s="115">
        <v>4</v>
      </c>
      <c r="Z91" s="115">
        <v>4</v>
      </c>
      <c r="AA91" s="111">
        <v>3</v>
      </c>
      <c r="AB91" s="111">
        <v>4</v>
      </c>
      <c r="AC91" s="111">
        <v>4</v>
      </c>
      <c r="AD91" s="119">
        <v>4</v>
      </c>
      <c r="AE91" s="119">
        <v>4</v>
      </c>
      <c r="AF91" s="113">
        <v>4</v>
      </c>
      <c r="AG91" s="113">
        <v>4</v>
      </c>
      <c r="AH91" s="113">
        <v>4</v>
      </c>
      <c r="AI91" s="144">
        <v>4</v>
      </c>
      <c r="AJ91" s="142"/>
      <c r="AK91" s="142"/>
      <c r="AL91" s="142"/>
      <c r="AM91" s="142"/>
      <c r="AN91" s="142"/>
      <c r="AO91" s="142"/>
      <c r="AP91" s="142"/>
      <c r="AQ91" s="142"/>
      <c r="AR91" s="142"/>
      <c r="AS91" s="142"/>
      <c r="AT91" s="142"/>
      <c r="AU91" s="142"/>
      <c r="AV91" s="142"/>
      <c r="AW91" s="142"/>
      <c r="AX91" s="142"/>
      <c r="AY91" s="142"/>
      <c r="AZ91" s="142"/>
      <c r="BA91" s="142"/>
      <c r="BB91" s="142"/>
      <c r="BC91" s="142"/>
      <c r="BD91" s="142"/>
      <c r="BE91" s="142"/>
      <c r="BF91" s="142"/>
      <c r="BG91" s="142"/>
      <c r="BH91" s="142"/>
      <c r="BI91" s="142"/>
      <c r="BJ91" s="142"/>
      <c r="BK91" s="142"/>
      <c r="BL91" s="142"/>
      <c r="BM91" s="142"/>
      <c r="BN91" s="142"/>
      <c r="BO91" s="142"/>
      <c r="BP91" s="142"/>
      <c r="BQ91" s="142"/>
      <c r="BR91" s="142"/>
      <c r="BS91" s="142"/>
      <c r="BT91" s="142"/>
      <c r="BU91" s="142"/>
    </row>
    <row r="92" spans="1:73" s="80" customFormat="1" x14ac:dyDescent="0.25">
      <c r="A92" s="80">
        <v>91</v>
      </c>
      <c r="B92" s="146" t="s">
        <v>24</v>
      </c>
      <c r="C92" s="120" t="s">
        <v>96</v>
      </c>
      <c r="D92" s="128">
        <v>0</v>
      </c>
      <c r="E92" s="132">
        <v>1</v>
      </c>
      <c r="F92" s="134">
        <v>0</v>
      </c>
      <c r="G92" s="136">
        <v>0</v>
      </c>
      <c r="H92" s="139"/>
      <c r="I92" s="150">
        <v>1</v>
      </c>
      <c r="J92" s="164">
        <v>1</v>
      </c>
      <c r="K92" s="153">
        <v>1</v>
      </c>
      <c r="L92" s="156">
        <v>0</v>
      </c>
      <c r="M92" s="158">
        <v>0</v>
      </c>
      <c r="N92" s="128">
        <v>0</v>
      </c>
      <c r="O92" s="136">
        <v>0</v>
      </c>
      <c r="P92" s="162">
        <v>0</v>
      </c>
      <c r="Q92" s="153">
        <v>0</v>
      </c>
      <c r="R92" s="182">
        <v>0</v>
      </c>
      <c r="S92" s="116">
        <v>4</v>
      </c>
      <c r="T92" s="116">
        <v>4</v>
      </c>
      <c r="U92" s="116">
        <v>4</v>
      </c>
      <c r="V92" s="116">
        <v>4</v>
      </c>
      <c r="W92" s="114">
        <v>4</v>
      </c>
      <c r="X92" s="114">
        <v>4</v>
      </c>
      <c r="Y92" s="114">
        <v>4</v>
      </c>
      <c r="Z92" s="114">
        <v>4</v>
      </c>
      <c r="AA92" s="110">
        <v>4</v>
      </c>
      <c r="AB92" s="110">
        <v>4</v>
      </c>
      <c r="AC92" s="110">
        <v>4</v>
      </c>
      <c r="AD92" s="118">
        <v>4</v>
      </c>
      <c r="AE92" s="118">
        <v>4</v>
      </c>
      <c r="AF92" s="112">
        <v>3</v>
      </c>
      <c r="AG92" s="112">
        <v>3</v>
      </c>
      <c r="AH92" s="112">
        <v>3</v>
      </c>
      <c r="AI92" s="144">
        <v>4</v>
      </c>
      <c r="AJ92" s="142"/>
      <c r="AK92" s="142"/>
      <c r="AL92" s="142"/>
      <c r="AM92" s="142"/>
      <c r="AN92" s="142"/>
      <c r="AO92" s="142"/>
      <c r="AP92" s="142"/>
      <c r="AQ92" s="142"/>
      <c r="AR92" s="142"/>
      <c r="AS92" s="142"/>
      <c r="AT92" s="142"/>
      <c r="AU92" s="142"/>
      <c r="AV92" s="142"/>
      <c r="AW92" s="142"/>
      <c r="AX92" s="142"/>
      <c r="AY92" s="142"/>
      <c r="AZ92" s="142"/>
      <c r="BA92" s="142"/>
      <c r="BB92" s="142"/>
      <c r="BC92" s="142"/>
      <c r="BD92" s="142"/>
      <c r="BE92" s="142"/>
      <c r="BF92" s="142"/>
      <c r="BG92" s="142"/>
      <c r="BH92" s="142"/>
      <c r="BI92" s="142"/>
      <c r="BJ92" s="142"/>
      <c r="BK92" s="142"/>
      <c r="BL92" s="142"/>
      <c r="BM92" s="142"/>
      <c r="BN92" s="142"/>
      <c r="BO92" s="142"/>
      <c r="BP92" s="142"/>
      <c r="BQ92" s="142"/>
      <c r="BR92" s="142"/>
      <c r="BS92" s="142"/>
      <c r="BT92" s="142"/>
      <c r="BU92" s="142"/>
    </row>
    <row r="93" spans="1:73" s="80" customFormat="1" x14ac:dyDescent="0.25">
      <c r="A93" s="80">
        <v>92</v>
      </c>
      <c r="B93" s="146" t="s">
        <v>24</v>
      </c>
      <c r="C93" s="120" t="s">
        <v>91</v>
      </c>
      <c r="D93" s="128">
        <v>0</v>
      </c>
      <c r="E93" s="132">
        <v>0</v>
      </c>
      <c r="F93" s="134">
        <v>0</v>
      </c>
      <c r="G93" s="136">
        <v>1</v>
      </c>
      <c r="H93" s="139"/>
      <c r="I93" s="150">
        <v>0</v>
      </c>
      <c r="J93" s="164">
        <v>0</v>
      </c>
      <c r="K93" s="153">
        <v>0</v>
      </c>
      <c r="L93" s="156">
        <v>0</v>
      </c>
      <c r="M93" s="158">
        <v>0</v>
      </c>
      <c r="N93" s="128">
        <v>0</v>
      </c>
      <c r="O93" s="136">
        <v>0</v>
      </c>
      <c r="P93" s="162">
        <v>1</v>
      </c>
      <c r="Q93" s="153">
        <v>0</v>
      </c>
      <c r="R93" s="182">
        <v>0</v>
      </c>
      <c r="S93" s="117">
        <v>3</v>
      </c>
      <c r="T93" s="117">
        <v>3</v>
      </c>
      <c r="U93" s="116">
        <v>3</v>
      </c>
      <c r="V93" s="117">
        <v>3</v>
      </c>
      <c r="W93" s="115">
        <v>3</v>
      </c>
      <c r="X93" s="115">
        <v>3</v>
      </c>
      <c r="Y93" s="115">
        <v>3</v>
      </c>
      <c r="Z93" s="115">
        <v>3</v>
      </c>
      <c r="AA93" s="111">
        <v>3</v>
      </c>
      <c r="AB93" s="111">
        <v>3</v>
      </c>
      <c r="AC93" s="111">
        <v>3</v>
      </c>
      <c r="AD93" s="119">
        <v>3</v>
      </c>
      <c r="AE93" s="119">
        <v>3</v>
      </c>
      <c r="AF93" s="113">
        <v>3</v>
      </c>
      <c r="AG93" s="113">
        <v>3</v>
      </c>
      <c r="AH93" s="113">
        <v>3</v>
      </c>
      <c r="AI93" s="144">
        <v>3</v>
      </c>
      <c r="AJ93" s="142"/>
      <c r="AK93" s="142"/>
      <c r="AL93" s="142"/>
      <c r="AM93" s="142"/>
      <c r="AN93" s="142"/>
      <c r="AO93" s="142"/>
      <c r="AP93" s="142"/>
      <c r="AQ93" s="142"/>
      <c r="AR93" s="142"/>
      <c r="AS93" s="142"/>
      <c r="AT93" s="142"/>
      <c r="AU93" s="142"/>
      <c r="AV93" s="142"/>
      <c r="AW93" s="142"/>
      <c r="AX93" s="142"/>
      <c r="AY93" s="142"/>
      <c r="AZ93" s="142"/>
      <c r="BA93" s="142"/>
      <c r="BB93" s="142"/>
      <c r="BC93" s="142"/>
      <c r="BD93" s="142"/>
      <c r="BE93" s="142"/>
      <c r="BF93" s="142"/>
      <c r="BG93" s="142"/>
      <c r="BH93" s="142"/>
      <c r="BI93" s="142"/>
      <c r="BJ93" s="142"/>
      <c r="BK93" s="142"/>
      <c r="BL93" s="142"/>
      <c r="BM93" s="142"/>
      <c r="BN93" s="142"/>
      <c r="BO93" s="142"/>
      <c r="BP93" s="142"/>
      <c r="BQ93" s="142"/>
      <c r="BR93" s="142"/>
      <c r="BS93" s="142"/>
      <c r="BT93" s="142"/>
      <c r="BU93" s="142"/>
    </row>
    <row r="94" spans="1:73" s="80" customFormat="1" x14ac:dyDescent="0.25">
      <c r="A94" s="80">
        <v>93</v>
      </c>
      <c r="B94" s="146" t="s">
        <v>24</v>
      </c>
      <c r="C94" s="120" t="s">
        <v>91</v>
      </c>
      <c r="D94" s="128">
        <v>0</v>
      </c>
      <c r="E94" s="132">
        <v>0</v>
      </c>
      <c r="F94" s="134">
        <v>0</v>
      </c>
      <c r="G94" s="136">
        <v>1</v>
      </c>
      <c r="H94" s="139"/>
      <c r="I94" s="150">
        <v>0</v>
      </c>
      <c r="J94" s="164">
        <v>0</v>
      </c>
      <c r="K94" s="153">
        <v>1</v>
      </c>
      <c r="L94" s="156">
        <v>0</v>
      </c>
      <c r="M94" s="158">
        <v>0</v>
      </c>
      <c r="N94" s="128">
        <v>0</v>
      </c>
      <c r="O94" s="136">
        <v>0</v>
      </c>
      <c r="P94" s="162">
        <v>0</v>
      </c>
      <c r="Q94" s="153">
        <v>0</v>
      </c>
      <c r="R94" s="182">
        <v>0</v>
      </c>
      <c r="S94" s="116">
        <v>5</v>
      </c>
      <c r="T94" s="116">
        <v>5</v>
      </c>
      <c r="U94" s="116">
        <v>5</v>
      </c>
      <c r="V94" s="116">
        <v>4</v>
      </c>
      <c r="W94" s="114">
        <v>4</v>
      </c>
      <c r="X94" s="114">
        <v>4</v>
      </c>
      <c r="Y94" s="114">
        <v>4</v>
      </c>
      <c r="Z94" s="114">
        <v>4</v>
      </c>
      <c r="AA94" s="110">
        <v>4</v>
      </c>
      <c r="AB94" s="110">
        <v>4</v>
      </c>
      <c r="AC94" s="110">
        <v>4</v>
      </c>
      <c r="AD94" s="118">
        <v>4</v>
      </c>
      <c r="AE94" s="118">
        <v>4</v>
      </c>
      <c r="AF94" s="112">
        <v>4</v>
      </c>
      <c r="AG94" s="112">
        <v>4</v>
      </c>
      <c r="AH94" s="112">
        <v>4</v>
      </c>
      <c r="AI94" s="144">
        <v>4</v>
      </c>
      <c r="AJ94" s="142"/>
      <c r="AK94" s="142"/>
      <c r="AL94" s="142"/>
      <c r="AM94" s="142"/>
      <c r="AN94" s="142"/>
      <c r="AO94" s="142"/>
      <c r="AP94" s="142"/>
      <c r="AQ94" s="142"/>
      <c r="AR94" s="142"/>
      <c r="AS94" s="142"/>
      <c r="AT94" s="142"/>
      <c r="AU94" s="142"/>
      <c r="AV94" s="142"/>
      <c r="AW94" s="142"/>
      <c r="AX94" s="142"/>
      <c r="AY94" s="142"/>
      <c r="AZ94" s="142"/>
      <c r="BA94" s="142"/>
      <c r="BB94" s="142"/>
      <c r="BC94" s="142"/>
      <c r="BD94" s="142"/>
      <c r="BE94" s="142"/>
      <c r="BF94" s="142"/>
      <c r="BG94" s="142"/>
      <c r="BH94" s="142"/>
      <c r="BI94" s="142"/>
      <c r="BJ94" s="142"/>
      <c r="BK94" s="142"/>
      <c r="BL94" s="142"/>
      <c r="BM94" s="142"/>
      <c r="BN94" s="142"/>
      <c r="BO94" s="142"/>
      <c r="BP94" s="142"/>
      <c r="BQ94" s="142"/>
      <c r="BR94" s="142"/>
      <c r="BS94" s="142"/>
      <c r="BT94" s="142"/>
      <c r="BU94" s="142"/>
    </row>
    <row r="95" spans="1:73" s="80" customFormat="1" x14ac:dyDescent="0.25">
      <c r="A95" s="80">
        <v>94</v>
      </c>
      <c r="B95" s="146" t="s">
        <v>24</v>
      </c>
      <c r="C95" s="120" t="s">
        <v>96</v>
      </c>
      <c r="D95" s="128">
        <v>0</v>
      </c>
      <c r="E95" s="132">
        <v>0</v>
      </c>
      <c r="F95" s="134">
        <v>0</v>
      </c>
      <c r="G95" s="136">
        <v>1</v>
      </c>
      <c r="H95" s="139"/>
      <c r="I95" s="150">
        <v>0</v>
      </c>
      <c r="J95" s="164">
        <v>1</v>
      </c>
      <c r="K95" s="153">
        <v>0</v>
      </c>
      <c r="L95" s="156">
        <v>0</v>
      </c>
      <c r="M95" s="158">
        <v>0</v>
      </c>
      <c r="N95" s="128">
        <v>0</v>
      </c>
      <c r="O95" s="136">
        <v>0</v>
      </c>
      <c r="P95" s="162">
        <v>1</v>
      </c>
      <c r="Q95" s="153">
        <v>0</v>
      </c>
      <c r="R95" s="182">
        <v>0</v>
      </c>
      <c r="S95" s="117">
        <v>4</v>
      </c>
      <c r="T95" s="117">
        <v>4</v>
      </c>
      <c r="U95" s="116">
        <v>4</v>
      </c>
      <c r="V95" s="117">
        <v>4</v>
      </c>
      <c r="W95" s="115">
        <v>4</v>
      </c>
      <c r="X95" s="115">
        <v>4</v>
      </c>
      <c r="Y95" s="115">
        <v>4</v>
      </c>
      <c r="Z95" s="115">
        <v>4</v>
      </c>
      <c r="AA95" s="111">
        <v>4</v>
      </c>
      <c r="AB95" s="111">
        <v>4</v>
      </c>
      <c r="AC95" s="111">
        <v>4</v>
      </c>
      <c r="AD95" s="119">
        <v>4</v>
      </c>
      <c r="AE95" s="119">
        <v>4</v>
      </c>
      <c r="AF95" s="113">
        <v>4</v>
      </c>
      <c r="AG95" s="113">
        <v>4</v>
      </c>
      <c r="AH95" s="113">
        <v>4</v>
      </c>
      <c r="AI95" s="144">
        <v>4</v>
      </c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2"/>
      <c r="AZ95" s="142"/>
      <c r="BA95" s="142"/>
      <c r="BB95" s="142"/>
      <c r="BC95" s="142"/>
      <c r="BD95" s="142"/>
      <c r="BE95" s="142"/>
      <c r="BF95" s="142"/>
      <c r="BG95" s="142"/>
      <c r="BH95" s="142"/>
      <c r="BI95" s="142"/>
      <c r="BJ95" s="142"/>
      <c r="BK95" s="142"/>
      <c r="BL95" s="142"/>
      <c r="BM95" s="142"/>
      <c r="BN95" s="142"/>
      <c r="BO95" s="142"/>
      <c r="BP95" s="142"/>
      <c r="BQ95" s="142"/>
      <c r="BR95" s="142"/>
      <c r="BS95" s="142"/>
      <c r="BT95" s="142"/>
      <c r="BU95" s="142"/>
    </row>
    <row r="96" spans="1:73" s="81" customFormat="1" x14ac:dyDescent="0.25">
      <c r="A96" s="80">
        <v>95</v>
      </c>
      <c r="B96" s="146" t="s">
        <v>23</v>
      </c>
      <c r="C96" s="120" t="s">
        <v>96</v>
      </c>
      <c r="D96" s="128">
        <v>0</v>
      </c>
      <c r="E96" s="132">
        <v>0</v>
      </c>
      <c r="F96" s="134">
        <v>0</v>
      </c>
      <c r="G96" s="136">
        <v>1</v>
      </c>
      <c r="H96" s="139"/>
      <c r="I96" s="150">
        <v>1</v>
      </c>
      <c r="J96" s="164">
        <v>1</v>
      </c>
      <c r="K96" s="153">
        <v>1</v>
      </c>
      <c r="L96" s="156">
        <v>0</v>
      </c>
      <c r="M96" s="158">
        <v>0</v>
      </c>
      <c r="N96" s="128">
        <v>0</v>
      </c>
      <c r="O96" s="136">
        <v>0</v>
      </c>
      <c r="P96" s="162">
        <v>0</v>
      </c>
      <c r="Q96" s="153">
        <v>0</v>
      </c>
      <c r="R96" s="182">
        <v>0</v>
      </c>
      <c r="S96" s="116">
        <v>4</v>
      </c>
      <c r="T96" s="116">
        <v>4</v>
      </c>
      <c r="U96" s="116">
        <v>4</v>
      </c>
      <c r="V96" s="116">
        <v>4</v>
      </c>
      <c r="W96" s="114">
        <v>4</v>
      </c>
      <c r="X96" s="114">
        <v>4</v>
      </c>
      <c r="Y96" s="114">
        <v>4</v>
      </c>
      <c r="Z96" s="114">
        <v>4</v>
      </c>
      <c r="AA96" s="110">
        <v>5</v>
      </c>
      <c r="AB96" s="110">
        <v>5</v>
      </c>
      <c r="AC96" s="110">
        <v>5</v>
      </c>
      <c r="AD96" s="118">
        <v>5</v>
      </c>
      <c r="AE96" s="118">
        <v>5</v>
      </c>
      <c r="AF96" s="112">
        <v>5</v>
      </c>
      <c r="AG96" s="112">
        <v>5</v>
      </c>
      <c r="AH96" s="112">
        <v>5</v>
      </c>
      <c r="AI96" s="144">
        <v>5</v>
      </c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2"/>
      <c r="AZ96" s="142"/>
      <c r="BA96" s="142"/>
      <c r="BB96" s="142"/>
      <c r="BC96" s="142"/>
      <c r="BD96" s="142"/>
      <c r="BE96" s="142"/>
      <c r="BF96" s="142"/>
      <c r="BG96" s="142"/>
      <c r="BH96" s="142"/>
      <c r="BI96" s="142"/>
      <c r="BJ96" s="142"/>
      <c r="BK96" s="142"/>
      <c r="BL96" s="142"/>
      <c r="BM96" s="142"/>
      <c r="BN96" s="142"/>
      <c r="BO96" s="142"/>
      <c r="BP96" s="142"/>
      <c r="BQ96" s="142"/>
      <c r="BR96" s="142"/>
      <c r="BS96" s="142"/>
      <c r="BT96" s="142"/>
      <c r="BU96" s="142"/>
    </row>
    <row r="97" spans="1:73" s="80" customFormat="1" x14ac:dyDescent="0.25">
      <c r="A97" s="80">
        <v>96</v>
      </c>
      <c r="B97" s="146" t="s">
        <v>24</v>
      </c>
      <c r="C97" s="120" t="s">
        <v>91</v>
      </c>
      <c r="D97" s="128">
        <v>0</v>
      </c>
      <c r="E97" s="132">
        <v>0</v>
      </c>
      <c r="F97" s="134">
        <v>1</v>
      </c>
      <c r="G97" s="136">
        <v>0</v>
      </c>
      <c r="H97" s="139"/>
      <c r="I97" s="150">
        <v>0</v>
      </c>
      <c r="J97" s="164">
        <v>0</v>
      </c>
      <c r="K97" s="153">
        <v>1</v>
      </c>
      <c r="L97" s="156">
        <v>0</v>
      </c>
      <c r="M97" s="158">
        <v>0</v>
      </c>
      <c r="N97" s="128">
        <v>0</v>
      </c>
      <c r="O97" s="136">
        <v>0</v>
      </c>
      <c r="P97" s="162">
        <v>1</v>
      </c>
      <c r="Q97" s="153">
        <v>0</v>
      </c>
      <c r="R97" s="182">
        <v>0</v>
      </c>
      <c r="S97" s="117">
        <v>3</v>
      </c>
      <c r="T97" s="117">
        <v>4</v>
      </c>
      <c r="U97" s="116">
        <v>4</v>
      </c>
      <c r="V97" s="117">
        <v>4</v>
      </c>
      <c r="W97" s="115">
        <v>3</v>
      </c>
      <c r="X97" s="115">
        <v>3</v>
      </c>
      <c r="Y97" s="115">
        <v>3</v>
      </c>
      <c r="Z97" s="115">
        <v>3</v>
      </c>
      <c r="AA97" s="111">
        <v>4</v>
      </c>
      <c r="AB97" s="111">
        <v>4</v>
      </c>
      <c r="AC97" s="111">
        <v>4</v>
      </c>
      <c r="AD97" s="119">
        <v>4</v>
      </c>
      <c r="AE97" s="119">
        <v>4</v>
      </c>
      <c r="AF97" s="113">
        <v>4</v>
      </c>
      <c r="AG97" s="113">
        <v>4</v>
      </c>
      <c r="AH97" s="113"/>
      <c r="AI97" s="144">
        <v>4</v>
      </c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2"/>
      <c r="AZ97" s="142"/>
      <c r="BA97" s="142"/>
      <c r="BB97" s="142"/>
      <c r="BC97" s="142"/>
      <c r="BD97" s="142"/>
      <c r="BE97" s="142"/>
      <c r="BF97" s="142"/>
      <c r="BG97" s="142"/>
      <c r="BH97" s="142"/>
      <c r="BI97" s="142"/>
      <c r="BJ97" s="142"/>
      <c r="BK97" s="142"/>
      <c r="BL97" s="142"/>
      <c r="BM97" s="142"/>
      <c r="BN97" s="142"/>
      <c r="BO97" s="142"/>
      <c r="BP97" s="142"/>
      <c r="BQ97" s="142"/>
      <c r="BR97" s="142"/>
      <c r="BS97" s="142"/>
      <c r="BT97" s="142"/>
      <c r="BU97" s="142"/>
    </row>
    <row r="98" spans="1:73" s="80" customFormat="1" x14ac:dyDescent="0.25">
      <c r="A98" s="80">
        <v>97</v>
      </c>
      <c r="B98" s="146" t="s">
        <v>24</v>
      </c>
      <c r="C98" s="120" t="s">
        <v>96</v>
      </c>
      <c r="D98" s="128">
        <v>0</v>
      </c>
      <c r="E98" s="132">
        <v>0</v>
      </c>
      <c r="F98" s="134">
        <v>0</v>
      </c>
      <c r="G98" s="136">
        <v>1</v>
      </c>
      <c r="H98" s="139"/>
      <c r="I98" s="150">
        <v>1</v>
      </c>
      <c r="J98" s="164">
        <v>0</v>
      </c>
      <c r="K98" s="153">
        <v>0</v>
      </c>
      <c r="L98" s="156">
        <v>0</v>
      </c>
      <c r="M98" s="158">
        <v>0</v>
      </c>
      <c r="N98" s="128">
        <v>0</v>
      </c>
      <c r="O98" s="136">
        <v>0</v>
      </c>
      <c r="P98" s="162">
        <v>1</v>
      </c>
      <c r="Q98" s="153">
        <v>0</v>
      </c>
      <c r="R98" s="182">
        <v>0</v>
      </c>
      <c r="S98" s="116">
        <v>2</v>
      </c>
      <c r="T98" s="116">
        <v>2</v>
      </c>
      <c r="U98" s="116">
        <v>3</v>
      </c>
      <c r="V98" s="116">
        <v>3</v>
      </c>
      <c r="W98" s="114">
        <v>2</v>
      </c>
      <c r="X98" s="114">
        <v>3</v>
      </c>
      <c r="Y98" s="114">
        <v>3</v>
      </c>
      <c r="Z98" s="114">
        <v>2</v>
      </c>
      <c r="AA98" s="110">
        <v>2</v>
      </c>
      <c r="AB98" s="110">
        <v>3</v>
      </c>
      <c r="AC98" s="110">
        <v>2</v>
      </c>
      <c r="AD98" s="118">
        <v>3</v>
      </c>
      <c r="AE98" s="118">
        <v>3</v>
      </c>
      <c r="AF98" s="112">
        <v>3</v>
      </c>
      <c r="AG98" s="112">
        <v>2</v>
      </c>
      <c r="AH98" s="112">
        <v>3</v>
      </c>
      <c r="AI98" s="144">
        <v>2</v>
      </c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/>
      <c r="AY98" s="142"/>
      <c r="AZ98" s="142"/>
      <c r="BA98" s="142"/>
      <c r="BB98" s="142"/>
      <c r="BC98" s="142"/>
      <c r="BD98" s="142"/>
      <c r="BE98" s="142"/>
      <c r="BF98" s="142"/>
      <c r="BG98" s="142"/>
      <c r="BH98" s="142"/>
      <c r="BI98" s="142"/>
      <c r="BJ98" s="142"/>
      <c r="BK98" s="142"/>
      <c r="BL98" s="142"/>
      <c r="BM98" s="142"/>
      <c r="BN98" s="142"/>
      <c r="BO98" s="142"/>
      <c r="BP98" s="142"/>
      <c r="BQ98" s="142"/>
      <c r="BR98" s="142"/>
      <c r="BS98" s="142"/>
      <c r="BT98" s="142"/>
      <c r="BU98" s="142"/>
    </row>
    <row r="99" spans="1:73" s="80" customFormat="1" x14ac:dyDescent="0.25">
      <c r="A99" s="80">
        <v>98</v>
      </c>
      <c r="B99" s="146" t="s">
        <v>24</v>
      </c>
      <c r="C99" s="120" t="s">
        <v>91</v>
      </c>
      <c r="D99" s="128">
        <v>0</v>
      </c>
      <c r="E99" s="132">
        <v>0</v>
      </c>
      <c r="F99" s="134">
        <v>0</v>
      </c>
      <c r="G99" s="136">
        <v>1</v>
      </c>
      <c r="H99" s="139"/>
      <c r="I99" s="150">
        <v>1</v>
      </c>
      <c r="J99" s="164">
        <v>1</v>
      </c>
      <c r="K99" s="153">
        <v>1</v>
      </c>
      <c r="L99" s="156">
        <v>0</v>
      </c>
      <c r="M99" s="158">
        <v>0</v>
      </c>
      <c r="N99" s="128">
        <v>0</v>
      </c>
      <c r="O99" s="136">
        <v>0</v>
      </c>
      <c r="P99" s="162">
        <v>0</v>
      </c>
      <c r="Q99" s="153">
        <v>0</v>
      </c>
      <c r="R99" s="182">
        <v>0</v>
      </c>
      <c r="S99" s="117">
        <v>4</v>
      </c>
      <c r="T99" s="117">
        <v>4</v>
      </c>
      <c r="U99" s="116">
        <v>4</v>
      </c>
      <c r="V99" s="117">
        <v>4</v>
      </c>
      <c r="W99" s="115">
        <v>4</v>
      </c>
      <c r="X99" s="115">
        <v>4</v>
      </c>
      <c r="Y99" s="115">
        <v>4</v>
      </c>
      <c r="Z99" s="115">
        <v>4</v>
      </c>
      <c r="AA99" s="111">
        <v>4</v>
      </c>
      <c r="AB99" s="111">
        <v>4</v>
      </c>
      <c r="AC99" s="111">
        <v>4</v>
      </c>
      <c r="AD99" s="119">
        <v>4</v>
      </c>
      <c r="AE99" s="119">
        <v>4</v>
      </c>
      <c r="AF99" s="113">
        <v>4</v>
      </c>
      <c r="AG99" s="113">
        <v>4</v>
      </c>
      <c r="AH99" s="113">
        <v>4</v>
      </c>
      <c r="AI99" s="144">
        <v>4</v>
      </c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42"/>
      <c r="AZ99" s="142"/>
      <c r="BA99" s="142"/>
      <c r="BB99" s="142"/>
      <c r="BC99" s="142"/>
      <c r="BD99" s="142"/>
      <c r="BE99" s="142"/>
      <c r="BF99" s="142"/>
      <c r="BG99" s="142"/>
      <c r="BH99" s="142"/>
      <c r="BI99" s="142"/>
      <c r="BJ99" s="142"/>
      <c r="BK99" s="142"/>
      <c r="BL99" s="142"/>
      <c r="BM99" s="142"/>
      <c r="BN99" s="142"/>
      <c r="BO99" s="142"/>
      <c r="BP99" s="142"/>
      <c r="BQ99" s="142"/>
      <c r="BR99" s="142"/>
      <c r="BS99" s="142"/>
      <c r="BT99" s="142"/>
      <c r="BU99" s="142"/>
    </row>
    <row r="100" spans="1:73" s="80" customFormat="1" x14ac:dyDescent="0.25">
      <c r="A100" s="80">
        <v>99</v>
      </c>
      <c r="B100" s="146" t="s">
        <v>24</v>
      </c>
      <c r="C100" s="120" t="s">
        <v>96</v>
      </c>
      <c r="D100" s="128">
        <v>0</v>
      </c>
      <c r="E100" s="132">
        <v>0</v>
      </c>
      <c r="F100" s="134">
        <v>0</v>
      </c>
      <c r="G100" s="136">
        <v>1</v>
      </c>
      <c r="H100" s="139"/>
      <c r="I100" s="150">
        <v>0</v>
      </c>
      <c r="J100" s="164">
        <v>1</v>
      </c>
      <c r="K100" s="153">
        <v>0</v>
      </c>
      <c r="L100" s="156">
        <v>0</v>
      </c>
      <c r="M100" s="158">
        <v>0</v>
      </c>
      <c r="N100" s="128">
        <v>0</v>
      </c>
      <c r="O100" s="136">
        <v>0</v>
      </c>
      <c r="P100" s="162">
        <v>0</v>
      </c>
      <c r="Q100" s="153">
        <v>0</v>
      </c>
      <c r="R100" s="182">
        <v>0</v>
      </c>
      <c r="S100" s="116">
        <v>4</v>
      </c>
      <c r="T100" s="116">
        <v>4</v>
      </c>
      <c r="U100" s="116">
        <v>4</v>
      </c>
      <c r="V100" s="116">
        <v>4</v>
      </c>
      <c r="W100" s="114">
        <v>4</v>
      </c>
      <c r="X100" s="114">
        <v>4</v>
      </c>
      <c r="Y100" s="114">
        <v>4</v>
      </c>
      <c r="Z100" s="114">
        <v>4</v>
      </c>
      <c r="AA100" s="110">
        <v>4</v>
      </c>
      <c r="AB100" s="110">
        <v>4</v>
      </c>
      <c r="AC100" s="110">
        <v>5</v>
      </c>
      <c r="AD100" s="118">
        <v>4</v>
      </c>
      <c r="AE100" s="118">
        <v>4</v>
      </c>
      <c r="AF100" s="112">
        <v>4</v>
      </c>
      <c r="AG100" s="112">
        <v>4</v>
      </c>
      <c r="AH100" s="112">
        <v>4</v>
      </c>
      <c r="AI100" s="144">
        <v>4</v>
      </c>
      <c r="AJ100" s="142"/>
      <c r="AK100" s="142"/>
      <c r="AL100" s="142"/>
      <c r="AM100" s="142"/>
      <c r="AN100" s="142"/>
      <c r="AO100" s="142"/>
      <c r="AP100" s="142"/>
      <c r="AQ100" s="142"/>
      <c r="AR100" s="142"/>
      <c r="AS100" s="142"/>
      <c r="AT100" s="142"/>
      <c r="AU100" s="142"/>
      <c r="AV100" s="142"/>
      <c r="AW100" s="142"/>
      <c r="AX100" s="142"/>
      <c r="AY100" s="142"/>
      <c r="AZ100" s="142"/>
      <c r="BA100" s="142"/>
      <c r="BB100" s="142"/>
      <c r="BC100" s="142"/>
      <c r="BD100" s="142"/>
      <c r="BE100" s="142"/>
      <c r="BF100" s="142"/>
      <c r="BG100" s="142"/>
      <c r="BH100" s="142"/>
      <c r="BI100" s="142"/>
      <c r="BJ100" s="142"/>
      <c r="BK100" s="142"/>
      <c r="BL100" s="142"/>
      <c r="BM100" s="142"/>
      <c r="BN100" s="142"/>
      <c r="BO100" s="142"/>
      <c r="BP100" s="142"/>
      <c r="BQ100" s="142"/>
      <c r="BR100" s="142"/>
      <c r="BS100" s="142"/>
      <c r="BT100" s="142"/>
      <c r="BU100" s="142"/>
    </row>
    <row r="101" spans="1:73" s="81" customFormat="1" x14ac:dyDescent="0.25">
      <c r="A101" s="80">
        <v>100</v>
      </c>
      <c r="B101" s="146" t="s">
        <v>23</v>
      </c>
      <c r="C101" s="120" t="s">
        <v>96</v>
      </c>
      <c r="D101" s="128">
        <v>0</v>
      </c>
      <c r="E101" s="132">
        <v>0</v>
      </c>
      <c r="F101" s="134">
        <v>0</v>
      </c>
      <c r="G101" s="136">
        <v>1</v>
      </c>
      <c r="H101" s="139"/>
      <c r="I101" s="150">
        <v>0</v>
      </c>
      <c r="J101" s="164">
        <v>1</v>
      </c>
      <c r="K101" s="153">
        <v>1</v>
      </c>
      <c r="L101" s="156">
        <v>0</v>
      </c>
      <c r="M101" s="158">
        <v>0</v>
      </c>
      <c r="N101" s="128">
        <v>0</v>
      </c>
      <c r="O101" s="136">
        <v>0</v>
      </c>
      <c r="P101" s="162">
        <v>0</v>
      </c>
      <c r="Q101" s="153">
        <v>0</v>
      </c>
      <c r="R101" s="182">
        <v>0</v>
      </c>
      <c r="S101" s="117">
        <v>5</v>
      </c>
      <c r="T101" s="117">
        <v>4</v>
      </c>
      <c r="U101" s="116">
        <v>4</v>
      </c>
      <c r="V101" s="117">
        <v>4</v>
      </c>
      <c r="W101" s="115">
        <v>4</v>
      </c>
      <c r="X101" s="115">
        <v>4</v>
      </c>
      <c r="Y101" s="115">
        <v>5</v>
      </c>
      <c r="Z101" s="115">
        <v>5</v>
      </c>
      <c r="AA101" s="111">
        <v>5</v>
      </c>
      <c r="AB101" s="111">
        <v>5</v>
      </c>
      <c r="AC101" s="111">
        <v>4</v>
      </c>
      <c r="AD101" s="119">
        <v>4</v>
      </c>
      <c r="AE101" s="119">
        <v>4</v>
      </c>
      <c r="AF101" s="113">
        <v>4</v>
      </c>
      <c r="AG101" s="113">
        <v>4</v>
      </c>
      <c r="AH101" s="113">
        <v>4</v>
      </c>
      <c r="AI101" s="144">
        <v>4</v>
      </c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2"/>
      <c r="AZ101" s="142"/>
      <c r="BA101" s="142"/>
      <c r="BB101" s="142"/>
      <c r="BC101" s="142"/>
      <c r="BD101" s="142"/>
      <c r="BE101" s="142"/>
      <c r="BF101" s="142"/>
      <c r="BG101" s="142"/>
      <c r="BH101" s="142"/>
      <c r="BI101" s="142"/>
      <c r="BJ101" s="142"/>
      <c r="BK101" s="142"/>
      <c r="BL101" s="142"/>
      <c r="BM101" s="142"/>
      <c r="BN101" s="142"/>
      <c r="BO101" s="142"/>
      <c r="BP101" s="142"/>
      <c r="BQ101" s="142"/>
      <c r="BR101" s="142"/>
      <c r="BS101" s="142"/>
      <c r="BT101" s="142"/>
      <c r="BU101" s="142"/>
    </row>
    <row r="102" spans="1:73" s="80" customFormat="1" x14ac:dyDescent="0.25">
      <c r="A102" s="80">
        <v>101</v>
      </c>
      <c r="B102" s="146" t="s">
        <v>24</v>
      </c>
      <c r="C102" s="120" t="s">
        <v>96</v>
      </c>
      <c r="D102" s="128">
        <v>0</v>
      </c>
      <c r="E102" s="132">
        <v>1</v>
      </c>
      <c r="F102" s="134">
        <v>0</v>
      </c>
      <c r="G102" s="136">
        <v>0</v>
      </c>
      <c r="H102" s="139"/>
      <c r="I102" s="150">
        <v>0</v>
      </c>
      <c r="J102" s="164">
        <v>0</v>
      </c>
      <c r="K102" s="153">
        <v>1</v>
      </c>
      <c r="L102" s="156">
        <v>0</v>
      </c>
      <c r="M102" s="158">
        <v>0</v>
      </c>
      <c r="N102" s="128">
        <v>0</v>
      </c>
      <c r="O102" s="136">
        <v>0</v>
      </c>
      <c r="P102" s="162">
        <v>1</v>
      </c>
      <c r="Q102" s="153">
        <v>0</v>
      </c>
      <c r="R102" s="182">
        <v>0</v>
      </c>
      <c r="S102" s="116">
        <v>4</v>
      </c>
      <c r="T102" s="116">
        <v>4</v>
      </c>
      <c r="U102" s="116">
        <v>4</v>
      </c>
      <c r="V102" s="116">
        <v>3</v>
      </c>
      <c r="W102" s="114">
        <v>4</v>
      </c>
      <c r="X102" s="114">
        <v>4</v>
      </c>
      <c r="Y102" s="114">
        <v>4</v>
      </c>
      <c r="Z102" s="114">
        <v>4</v>
      </c>
      <c r="AA102" s="110">
        <v>4</v>
      </c>
      <c r="AB102" s="110">
        <v>4</v>
      </c>
      <c r="AC102" s="110">
        <v>4</v>
      </c>
      <c r="AD102" s="118">
        <v>3</v>
      </c>
      <c r="AE102" s="118">
        <v>3</v>
      </c>
      <c r="AF102" s="112">
        <v>3</v>
      </c>
      <c r="AG102" s="112">
        <v>3</v>
      </c>
      <c r="AH102" s="112">
        <v>3</v>
      </c>
      <c r="AI102" s="144">
        <v>4</v>
      </c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2"/>
      <c r="AZ102" s="142"/>
      <c r="BA102" s="142"/>
      <c r="BB102" s="142"/>
      <c r="BC102" s="142"/>
      <c r="BD102" s="142"/>
      <c r="BE102" s="142"/>
      <c r="BF102" s="142"/>
      <c r="BG102" s="142"/>
      <c r="BH102" s="142"/>
      <c r="BI102" s="142"/>
      <c r="BJ102" s="142"/>
      <c r="BK102" s="142"/>
      <c r="BL102" s="142"/>
      <c r="BM102" s="142"/>
      <c r="BN102" s="142"/>
      <c r="BO102" s="142"/>
      <c r="BP102" s="142"/>
      <c r="BQ102" s="142"/>
      <c r="BR102" s="142"/>
      <c r="BS102" s="142"/>
      <c r="BT102" s="142"/>
      <c r="BU102" s="142"/>
    </row>
    <row r="103" spans="1:73" s="80" customFormat="1" x14ac:dyDescent="0.25">
      <c r="A103" s="80">
        <v>102</v>
      </c>
      <c r="B103" s="146" t="s">
        <v>24</v>
      </c>
      <c r="C103" s="120" t="s">
        <v>91</v>
      </c>
      <c r="D103" s="128">
        <v>0</v>
      </c>
      <c r="E103" s="132">
        <v>1</v>
      </c>
      <c r="F103" s="134">
        <v>0</v>
      </c>
      <c r="G103" s="136">
        <v>0</v>
      </c>
      <c r="H103" s="139"/>
      <c r="I103" s="150">
        <v>0</v>
      </c>
      <c r="J103" s="164">
        <v>1</v>
      </c>
      <c r="K103" s="153">
        <v>0</v>
      </c>
      <c r="L103" s="156">
        <v>0</v>
      </c>
      <c r="M103" s="158">
        <v>0</v>
      </c>
      <c r="N103" s="128">
        <v>0</v>
      </c>
      <c r="O103" s="136">
        <v>0</v>
      </c>
      <c r="P103" s="162">
        <v>0</v>
      </c>
      <c r="Q103" s="153">
        <v>0</v>
      </c>
      <c r="R103" s="182">
        <v>0</v>
      </c>
      <c r="S103" s="117">
        <v>4</v>
      </c>
      <c r="T103" s="117">
        <v>4</v>
      </c>
      <c r="U103" s="116">
        <v>4</v>
      </c>
      <c r="V103" s="117">
        <v>3</v>
      </c>
      <c r="W103" s="115">
        <v>3</v>
      </c>
      <c r="X103" s="115">
        <v>4</v>
      </c>
      <c r="Y103" s="115">
        <v>4</v>
      </c>
      <c r="Z103" s="115">
        <v>3</v>
      </c>
      <c r="AA103" s="111">
        <v>4</v>
      </c>
      <c r="AB103" s="111">
        <v>4</v>
      </c>
      <c r="AC103" s="111">
        <v>4</v>
      </c>
      <c r="AD103" s="119">
        <v>3</v>
      </c>
      <c r="AE103" s="119">
        <v>4</v>
      </c>
      <c r="AF103" s="113">
        <v>4</v>
      </c>
      <c r="AG103" s="113">
        <v>4</v>
      </c>
      <c r="AH103" s="113">
        <v>3</v>
      </c>
      <c r="AI103" s="144">
        <v>4</v>
      </c>
      <c r="AJ103" s="142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42"/>
      <c r="AX103" s="142"/>
      <c r="AY103" s="142"/>
      <c r="AZ103" s="142"/>
      <c r="BA103" s="142"/>
      <c r="BB103" s="142"/>
      <c r="BC103" s="142"/>
      <c r="BD103" s="142"/>
      <c r="BE103" s="142"/>
      <c r="BF103" s="142"/>
      <c r="BG103" s="142"/>
      <c r="BH103" s="142"/>
      <c r="BI103" s="142"/>
      <c r="BJ103" s="142"/>
      <c r="BK103" s="142"/>
      <c r="BL103" s="142"/>
      <c r="BM103" s="142"/>
      <c r="BN103" s="142"/>
      <c r="BO103" s="142"/>
      <c r="BP103" s="142"/>
      <c r="BQ103" s="142"/>
      <c r="BR103" s="142"/>
      <c r="BS103" s="142"/>
      <c r="BT103" s="142"/>
      <c r="BU103" s="142"/>
    </row>
    <row r="104" spans="1:73" s="80" customFormat="1" x14ac:dyDescent="0.25">
      <c r="A104" s="80">
        <v>103</v>
      </c>
      <c r="B104" s="146" t="s">
        <v>23</v>
      </c>
      <c r="C104" s="120" t="s">
        <v>96</v>
      </c>
      <c r="D104" s="128">
        <v>1</v>
      </c>
      <c r="E104" s="132">
        <v>0</v>
      </c>
      <c r="F104" s="134">
        <v>0</v>
      </c>
      <c r="G104" s="136">
        <v>0</v>
      </c>
      <c r="H104" s="139"/>
      <c r="I104" s="150">
        <v>0</v>
      </c>
      <c r="J104" s="164">
        <v>0</v>
      </c>
      <c r="K104" s="153">
        <v>1</v>
      </c>
      <c r="L104" s="156">
        <v>0</v>
      </c>
      <c r="M104" s="158">
        <v>0</v>
      </c>
      <c r="N104" s="128">
        <v>0</v>
      </c>
      <c r="O104" s="136">
        <v>0</v>
      </c>
      <c r="P104" s="162">
        <v>1</v>
      </c>
      <c r="Q104" s="153">
        <v>0</v>
      </c>
      <c r="R104" s="182">
        <v>0</v>
      </c>
      <c r="S104" s="116">
        <v>4</v>
      </c>
      <c r="T104" s="116">
        <v>4</v>
      </c>
      <c r="U104" s="116">
        <v>4</v>
      </c>
      <c r="V104" s="116">
        <v>4</v>
      </c>
      <c r="W104" s="114">
        <v>4</v>
      </c>
      <c r="X104" s="114">
        <v>4</v>
      </c>
      <c r="Y104" s="114">
        <v>4</v>
      </c>
      <c r="Z104" s="114">
        <v>4</v>
      </c>
      <c r="AA104" s="110">
        <v>5</v>
      </c>
      <c r="AB104" s="110">
        <v>5</v>
      </c>
      <c r="AC104" s="110">
        <v>5</v>
      </c>
      <c r="AD104" s="118">
        <v>5</v>
      </c>
      <c r="AE104" s="118">
        <v>5</v>
      </c>
      <c r="AF104" s="112">
        <v>5</v>
      </c>
      <c r="AG104" s="112">
        <v>5</v>
      </c>
      <c r="AH104" s="112">
        <v>5</v>
      </c>
      <c r="AI104" s="144">
        <v>5</v>
      </c>
      <c r="AJ104" s="142"/>
      <c r="AK104" s="142"/>
      <c r="AL104" s="142"/>
      <c r="AM104" s="142"/>
      <c r="AN104" s="142"/>
      <c r="AO104" s="142"/>
      <c r="AP104" s="142"/>
      <c r="AQ104" s="142"/>
      <c r="AR104" s="142"/>
      <c r="AS104" s="142"/>
      <c r="AT104" s="142"/>
      <c r="AU104" s="142"/>
      <c r="AV104" s="142"/>
      <c r="AW104" s="142"/>
      <c r="AX104" s="142"/>
      <c r="AY104" s="142"/>
      <c r="AZ104" s="142"/>
      <c r="BA104" s="142"/>
      <c r="BB104" s="142"/>
      <c r="BC104" s="142"/>
      <c r="BD104" s="142"/>
      <c r="BE104" s="142"/>
      <c r="BF104" s="142"/>
      <c r="BG104" s="142"/>
      <c r="BH104" s="142"/>
      <c r="BI104" s="142"/>
      <c r="BJ104" s="142"/>
      <c r="BK104" s="142"/>
      <c r="BL104" s="142"/>
      <c r="BM104" s="142"/>
      <c r="BN104" s="142"/>
      <c r="BO104" s="142"/>
      <c r="BP104" s="142"/>
      <c r="BQ104" s="142"/>
      <c r="BR104" s="142"/>
      <c r="BS104" s="142"/>
      <c r="BT104" s="142"/>
      <c r="BU104" s="142"/>
    </row>
    <row r="105" spans="1:73" s="80" customFormat="1" x14ac:dyDescent="0.25">
      <c r="A105" s="80">
        <v>104</v>
      </c>
      <c r="B105" s="146" t="s">
        <v>24</v>
      </c>
      <c r="C105" s="120" t="s">
        <v>91</v>
      </c>
      <c r="D105" s="128">
        <v>0</v>
      </c>
      <c r="E105" s="132">
        <v>0</v>
      </c>
      <c r="F105" s="134">
        <v>0</v>
      </c>
      <c r="G105" s="136">
        <v>1</v>
      </c>
      <c r="H105" s="139"/>
      <c r="I105" s="150">
        <v>0</v>
      </c>
      <c r="J105" s="164">
        <v>0</v>
      </c>
      <c r="K105" s="153">
        <v>1</v>
      </c>
      <c r="L105" s="156">
        <v>0</v>
      </c>
      <c r="M105" s="158">
        <v>0</v>
      </c>
      <c r="N105" s="128">
        <v>0</v>
      </c>
      <c r="O105" s="136">
        <v>0</v>
      </c>
      <c r="P105" s="162">
        <v>0</v>
      </c>
      <c r="Q105" s="153">
        <v>0</v>
      </c>
      <c r="R105" s="182">
        <v>0</v>
      </c>
      <c r="S105" s="117">
        <v>4</v>
      </c>
      <c r="T105" s="117">
        <v>4</v>
      </c>
      <c r="U105" s="116">
        <v>4</v>
      </c>
      <c r="V105" s="117">
        <v>4</v>
      </c>
      <c r="W105" s="115">
        <v>3</v>
      </c>
      <c r="X105" s="115">
        <v>4</v>
      </c>
      <c r="Y105" s="115">
        <v>3</v>
      </c>
      <c r="Z105" s="115">
        <v>4</v>
      </c>
      <c r="AA105" s="111">
        <v>4</v>
      </c>
      <c r="AB105" s="111">
        <v>4</v>
      </c>
      <c r="AC105" s="111">
        <v>4</v>
      </c>
      <c r="AD105" s="119">
        <v>3</v>
      </c>
      <c r="AE105" s="119">
        <v>5</v>
      </c>
      <c r="AF105" s="113">
        <v>4</v>
      </c>
      <c r="AG105" s="113">
        <v>4</v>
      </c>
      <c r="AH105" s="113">
        <v>4</v>
      </c>
      <c r="AI105" s="144">
        <v>4</v>
      </c>
      <c r="AJ105" s="142"/>
      <c r="AK105" s="142"/>
      <c r="AL105" s="142"/>
      <c r="AM105" s="142"/>
      <c r="AN105" s="142"/>
      <c r="AO105" s="142"/>
      <c r="AP105" s="142"/>
      <c r="AQ105" s="142"/>
      <c r="AR105" s="142"/>
      <c r="AS105" s="142"/>
      <c r="AT105" s="142"/>
      <c r="AU105" s="142"/>
      <c r="AV105" s="142"/>
      <c r="AW105" s="142"/>
      <c r="AX105" s="142"/>
      <c r="AY105" s="142"/>
      <c r="AZ105" s="142"/>
      <c r="BA105" s="142"/>
      <c r="BB105" s="142"/>
      <c r="BC105" s="142"/>
      <c r="BD105" s="142"/>
      <c r="BE105" s="142"/>
      <c r="BF105" s="142"/>
      <c r="BG105" s="142"/>
      <c r="BH105" s="142"/>
      <c r="BI105" s="142"/>
      <c r="BJ105" s="142"/>
      <c r="BK105" s="142"/>
      <c r="BL105" s="142"/>
      <c r="BM105" s="142"/>
      <c r="BN105" s="142"/>
      <c r="BO105" s="142"/>
      <c r="BP105" s="142"/>
      <c r="BQ105" s="142"/>
      <c r="BR105" s="142"/>
      <c r="BS105" s="142"/>
      <c r="BT105" s="142"/>
      <c r="BU105" s="142"/>
    </row>
    <row r="106" spans="1:73" s="80" customFormat="1" x14ac:dyDescent="0.25">
      <c r="A106" s="80">
        <v>105</v>
      </c>
      <c r="B106" s="146" t="s">
        <v>24</v>
      </c>
      <c r="C106" s="120" t="s">
        <v>91</v>
      </c>
      <c r="D106" s="128">
        <v>1</v>
      </c>
      <c r="E106" s="132">
        <v>0</v>
      </c>
      <c r="F106" s="134">
        <v>0</v>
      </c>
      <c r="G106" s="136">
        <v>0</v>
      </c>
      <c r="H106" s="139"/>
      <c r="I106" s="150">
        <v>0</v>
      </c>
      <c r="J106" s="164">
        <v>0</v>
      </c>
      <c r="K106" s="153">
        <v>1</v>
      </c>
      <c r="L106" s="156">
        <v>0</v>
      </c>
      <c r="M106" s="158">
        <v>0</v>
      </c>
      <c r="N106" s="128">
        <v>0</v>
      </c>
      <c r="O106" s="136">
        <v>0</v>
      </c>
      <c r="P106" s="162">
        <v>0</v>
      </c>
      <c r="Q106" s="153">
        <v>0</v>
      </c>
      <c r="R106" s="182">
        <v>0</v>
      </c>
      <c r="S106" s="116">
        <v>5</v>
      </c>
      <c r="T106" s="116">
        <v>5</v>
      </c>
      <c r="U106" s="116">
        <v>5</v>
      </c>
      <c r="V106" s="116">
        <v>5</v>
      </c>
      <c r="W106" s="114">
        <v>5</v>
      </c>
      <c r="X106" s="114">
        <v>5</v>
      </c>
      <c r="Y106" s="114">
        <v>5</v>
      </c>
      <c r="Z106" s="114">
        <v>5</v>
      </c>
      <c r="AA106" s="110">
        <v>5</v>
      </c>
      <c r="AB106" s="110">
        <v>5</v>
      </c>
      <c r="AC106" s="110">
        <v>5</v>
      </c>
      <c r="AD106" s="118">
        <v>5</v>
      </c>
      <c r="AE106" s="118">
        <v>5</v>
      </c>
      <c r="AF106" s="112">
        <v>4</v>
      </c>
      <c r="AG106" s="112">
        <v>4</v>
      </c>
      <c r="AH106" s="112">
        <v>4</v>
      </c>
      <c r="AI106" s="144">
        <v>5</v>
      </c>
      <c r="AJ106" s="142"/>
      <c r="AK106" s="142"/>
      <c r="AL106" s="142"/>
      <c r="AM106" s="142"/>
      <c r="AN106" s="142"/>
      <c r="AO106" s="142"/>
      <c r="AP106" s="142"/>
      <c r="AQ106" s="142"/>
      <c r="AR106" s="142"/>
      <c r="AS106" s="142"/>
      <c r="AT106" s="142"/>
      <c r="AU106" s="142"/>
      <c r="AV106" s="142"/>
      <c r="AW106" s="142"/>
      <c r="AX106" s="142"/>
      <c r="AY106" s="142"/>
      <c r="AZ106" s="142"/>
      <c r="BA106" s="142"/>
      <c r="BB106" s="142"/>
      <c r="BC106" s="142"/>
      <c r="BD106" s="142"/>
      <c r="BE106" s="142"/>
      <c r="BF106" s="142"/>
      <c r="BG106" s="142"/>
      <c r="BH106" s="142"/>
      <c r="BI106" s="142"/>
      <c r="BJ106" s="142"/>
      <c r="BK106" s="142"/>
      <c r="BL106" s="142"/>
      <c r="BM106" s="142"/>
      <c r="BN106" s="142"/>
      <c r="BO106" s="142"/>
      <c r="BP106" s="142"/>
      <c r="BQ106" s="142"/>
      <c r="BR106" s="142"/>
      <c r="BS106" s="142"/>
      <c r="BT106" s="142"/>
      <c r="BU106" s="142"/>
    </row>
    <row r="107" spans="1:73" s="80" customFormat="1" x14ac:dyDescent="0.25">
      <c r="A107" s="80">
        <v>106</v>
      </c>
      <c r="B107" s="146" t="s">
        <v>23</v>
      </c>
      <c r="C107" s="120" t="s">
        <v>96</v>
      </c>
      <c r="D107" s="128">
        <v>1</v>
      </c>
      <c r="E107" s="132">
        <v>0</v>
      </c>
      <c r="F107" s="134">
        <v>0</v>
      </c>
      <c r="G107" s="136">
        <v>0</v>
      </c>
      <c r="H107" s="139"/>
      <c r="I107" s="150">
        <v>1</v>
      </c>
      <c r="J107" s="164">
        <v>0</v>
      </c>
      <c r="K107" s="153">
        <v>0</v>
      </c>
      <c r="L107" s="156">
        <v>0</v>
      </c>
      <c r="M107" s="158">
        <v>0</v>
      </c>
      <c r="N107" s="128">
        <v>0</v>
      </c>
      <c r="O107" s="136">
        <v>0</v>
      </c>
      <c r="P107" s="162">
        <v>0</v>
      </c>
      <c r="Q107" s="153">
        <v>0</v>
      </c>
      <c r="R107" s="182">
        <v>0</v>
      </c>
      <c r="S107" s="117">
        <v>5</v>
      </c>
      <c r="T107" s="117">
        <v>5</v>
      </c>
      <c r="U107" s="116">
        <v>5</v>
      </c>
      <c r="V107" s="117">
        <v>5</v>
      </c>
      <c r="W107" s="115">
        <v>5</v>
      </c>
      <c r="X107" s="115">
        <v>5</v>
      </c>
      <c r="Y107" s="115">
        <v>5</v>
      </c>
      <c r="Z107" s="115">
        <v>5</v>
      </c>
      <c r="AA107" s="111">
        <v>5</v>
      </c>
      <c r="AB107" s="111">
        <v>5</v>
      </c>
      <c r="AC107" s="111">
        <v>5</v>
      </c>
      <c r="AD107" s="119">
        <v>5</v>
      </c>
      <c r="AE107" s="119">
        <v>5</v>
      </c>
      <c r="AF107" s="113">
        <v>5</v>
      </c>
      <c r="AG107" s="113">
        <v>5</v>
      </c>
      <c r="AH107" s="113">
        <v>5</v>
      </c>
      <c r="AI107" s="144">
        <v>5</v>
      </c>
      <c r="AJ107" s="142"/>
      <c r="AK107" s="142"/>
      <c r="AL107" s="142"/>
      <c r="AM107" s="142"/>
      <c r="AN107" s="142"/>
      <c r="AO107" s="142"/>
      <c r="AP107" s="142"/>
      <c r="AQ107" s="142"/>
      <c r="AR107" s="142"/>
      <c r="AS107" s="142"/>
      <c r="AT107" s="142"/>
      <c r="AU107" s="142"/>
      <c r="AV107" s="142"/>
      <c r="AW107" s="142"/>
      <c r="AX107" s="142"/>
      <c r="AY107" s="142"/>
      <c r="AZ107" s="142"/>
      <c r="BA107" s="142"/>
      <c r="BB107" s="142"/>
      <c r="BC107" s="142"/>
      <c r="BD107" s="142"/>
      <c r="BE107" s="142"/>
      <c r="BF107" s="142"/>
      <c r="BG107" s="142"/>
      <c r="BH107" s="142"/>
      <c r="BI107" s="142"/>
      <c r="BJ107" s="142"/>
      <c r="BK107" s="142"/>
      <c r="BL107" s="142"/>
      <c r="BM107" s="142"/>
      <c r="BN107" s="142"/>
      <c r="BO107" s="142"/>
      <c r="BP107" s="142"/>
      <c r="BQ107" s="142"/>
      <c r="BR107" s="142"/>
      <c r="BS107" s="142"/>
      <c r="BT107" s="142"/>
      <c r="BU107" s="142"/>
    </row>
    <row r="108" spans="1:73" s="80" customFormat="1" x14ac:dyDescent="0.25">
      <c r="A108" s="80">
        <v>107</v>
      </c>
      <c r="B108" s="146" t="s">
        <v>24</v>
      </c>
      <c r="C108" s="120" t="s">
        <v>94</v>
      </c>
      <c r="D108" s="128">
        <v>0</v>
      </c>
      <c r="E108" s="132">
        <v>0</v>
      </c>
      <c r="F108" s="134">
        <v>0</v>
      </c>
      <c r="G108" s="136">
        <v>1</v>
      </c>
      <c r="H108" s="139"/>
      <c r="I108" s="150">
        <v>1</v>
      </c>
      <c r="J108" s="164">
        <v>1</v>
      </c>
      <c r="K108" s="153">
        <v>1</v>
      </c>
      <c r="L108" s="156">
        <v>0</v>
      </c>
      <c r="M108" s="158">
        <v>0</v>
      </c>
      <c r="N108" s="128">
        <v>0</v>
      </c>
      <c r="O108" s="136">
        <v>0</v>
      </c>
      <c r="P108" s="162">
        <v>0</v>
      </c>
      <c r="Q108" s="153">
        <v>0</v>
      </c>
      <c r="R108" s="182">
        <v>0</v>
      </c>
      <c r="S108" s="116">
        <v>5</v>
      </c>
      <c r="T108" s="116">
        <v>5</v>
      </c>
      <c r="U108" s="116">
        <v>5</v>
      </c>
      <c r="V108" s="116">
        <v>5</v>
      </c>
      <c r="W108" s="114">
        <v>5</v>
      </c>
      <c r="X108" s="114">
        <v>5</v>
      </c>
      <c r="Y108" s="114">
        <v>5</v>
      </c>
      <c r="Z108" s="114">
        <v>5</v>
      </c>
      <c r="AA108" s="110">
        <v>4</v>
      </c>
      <c r="AB108" s="110">
        <v>4</v>
      </c>
      <c r="AC108" s="110">
        <v>4</v>
      </c>
      <c r="AD108" s="118">
        <v>4</v>
      </c>
      <c r="AE108" s="118">
        <v>4</v>
      </c>
      <c r="AF108" s="112">
        <v>5</v>
      </c>
      <c r="AG108" s="112">
        <v>5</v>
      </c>
      <c r="AH108" s="112">
        <v>5</v>
      </c>
      <c r="AI108" s="144">
        <v>5</v>
      </c>
      <c r="AJ108" s="142"/>
      <c r="AK108" s="142"/>
      <c r="AL108" s="142"/>
      <c r="AM108" s="142"/>
      <c r="AN108" s="142"/>
      <c r="AO108" s="142"/>
      <c r="AP108" s="142"/>
      <c r="AQ108" s="142"/>
      <c r="AR108" s="142"/>
      <c r="AS108" s="142"/>
      <c r="AT108" s="142"/>
      <c r="AU108" s="142"/>
      <c r="AV108" s="142"/>
      <c r="AW108" s="142"/>
      <c r="AX108" s="142"/>
      <c r="AY108" s="142"/>
      <c r="AZ108" s="142"/>
      <c r="BA108" s="142"/>
      <c r="BB108" s="142"/>
      <c r="BC108" s="142"/>
      <c r="BD108" s="142"/>
      <c r="BE108" s="142"/>
      <c r="BF108" s="142"/>
      <c r="BG108" s="142"/>
      <c r="BH108" s="142"/>
      <c r="BI108" s="142"/>
      <c r="BJ108" s="142"/>
      <c r="BK108" s="142"/>
      <c r="BL108" s="142"/>
      <c r="BM108" s="142"/>
      <c r="BN108" s="142"/>
      <c r="BO108" s="142"/>
      <c r="BP108" s="142"/>
      <c r="BQ108" s="142"/>
      <c r="BR108" s="142"/>
      <c r="BS108" s="142"/>
      <c r="BT108" s="142"/>
      <c r="BU108" s="142"/>
    </row>
    <row r="109" spans="1:73" s="80" customFormat="1" x14ac:dyDescent="0.25">
      <c r="A109" s="80">
        <v>108</v>
      </c>
      <c r="B109" s="146" t="s">
        <v>24</v>
      </c>
      <c r="C109" s="120" t="s">
        <v>91</v>
      </c>
      <c r="D109" s="128">
        <v>0</v>
      </c>
      <c r="E109" s="132">
        <v>0</v>
      </c>
      <c r="F109" s="134">
        <v>0</v>
      </c>
      <c r="G109" s="136">
        <v>1</v>
      </c>
      <c r="H109" s="139"/>
      <c r="I109" s="150">
        <v>1</v>
      </c>
      <c r="J109" s="164">
        <v>1</v>
      </c>
      <c r="K109" s="153">
        <v>1</v>
      </c>
      <c r="L109" s="156">
        <v>0</v>
      </c>
      <c r="M109" s="158">
        <v>0</v>
      </c>
      <c r="N109" s="128">
        <v>0</v>
      </c>
      <c r="O109" s="136">
        <v>0</v>
      </c>
      <c r="P109" s="162">
        <v>0</v>
      </c>
      <c r="Q109" s="153">
        <v>0</v>
      </c>
      <c r="R109" s="182">
        <v>0</v>
      </c>
      <c r="S109" s="117">
        <v>5</v>
      </c>
      <c r="T109" s="117">
        <v>5</v>
      </c>
      <c r="U109" s="116">
        <v>5</v>
      </c>
      <c r="V109" s="117">
        <v>5</v>
      </c>
      <c r="W109" s="115">
        <v>5</v>
      </c>
      <c r="X109" s="115">
        <v>4</v>
      </c>
      <c r="Y109" s="115">
        <v>4</v>
      </c>
      <c r="Z109" s="115">
        <v>5</v>
      </c>
      <c r="AA109" s="111">
        <v>4</v>
      </c>
      <c r="AB109" s="111">
        <v>4</v>
      </c>
      <c r="AC109" s="111">
        <v>4</v>
      </c>
      <c r="AD109" s="119">
        <v>4</v>
      </c>
      <c r="AE109" s="119">
        <v>4</v>
      </c>
      <c r="AF109" s="113">
        <v>4</v>
      </c>
      <c r="AG109" s="113">
        <v>4</v>
      </c>
      <c r="AH109" s="113">
        <v>4</v>
      </c>
      <c r="AI109" s="144">
        <v>3</v>
      </c>
      <c r="AJ109" s="142"/>
      <c r="AK109" s="142"/>
      <c r="AL109" s="142"/>
      <c r="AM109" s="142"/>
      <c r="AN109" s="142"/>
      <c r="AO109" s="142"/>
      <c r="AP109" s="142"/>
      <c r="AQ109" s="142"/>
      <c r="AR109" s="142"/>
      <c r="AS109" s="142"/>
      <c r="AT109" s="142"/>
      <c r="AU109" s="142"/>
      <c r="AV109" s="142"/>
      <c r="AW109" s="142"/>
      <c r="AX109" s="142"/>
      <c r="AY109" s="142"/>
      <c r="AZ109" s="142"/>
      <c r="BA109" s="142"/>
      <c r="BB109" s="142"/>
      <c r="BC109" s="142"/>
      <c r="BD109" s="142"/>
      <c r="BE109" s="142"/>
      <c r="BF109" s="142"/>
      <c r="BG109" s="142"/>
      <c r="BH109" s="142"/>
      <c r="BI109" s="142"/>
      <c r="BJ109" s="142"/>
      <c r="BK109" s="142"/>
      <c r="BL109" s="142"/>
      <c r="BM109" s="142"/>
      <c r="BN109" s="142"/>
      <c r="BO109" s="142"/>
      <c r="BP109" s="142"/>
      <c r="BQ109" s="142"/>
      <c r="BR109" s="142"/>
      <c r="BS109" s="142"/>
      <c r="BT109" s="142"/>
      <c r="BU109" s="142"/>
    </row>
    <row r="110" spans="1:73" s="80" customFormat="1" x14ac:dyDescent="0.25">
      <c r="A110" s="80">
        <v>109</v>
      </c>
      <c r="B110" s="146" t="s">
        <v>24</v>
      </c>
      <c r="C110" s="120" t="s">
        <v>96</v>
      </c>
      <c r="D110" s="128">
        <v>0</v>
      </c>
      <c r="E110" s="132">
        <v>0</v>
      </c>
      <c r="F110" s="134">
        <v>0</v>
      </c>
      <c r="G110" s="136">
        <v>1</v>
      </c>
      <c r="H110" s="139"/>
      <c r="I110" s="150">
        <v>0</v>
      </c>
      <c r="J110" s="164">
        <v>0</v>
      </c>
      <c r="K110" s="153">
        <v>0</v>
      </c>
      <c r="L110" s="156">
        <v>0</v>
      </c>
      <c r="M110" s="158">
        <v>0</v>
      </c>
      <c r="N110" s="128">
        <v>0</v>
      </c>
      <c r="O110" s="136">
        <v>0</v>
      </c>
      <c r="P110" s="162">
        <v>1</v>
      </c>
      <c r="Q110" s="153">
        <v>0</v>
      </c>
      <c r="R110" s="182">
        <v>0</v>
      </c>
      <c r="S110" s="116">
        <v>5</v>
      </c>
      <c r="T110" s="116">
        <v>5</v>
      </c>
      <c r="U110" s="116">
        <v>5</v>
      </c>
      <c r="V110" s="116">
        <v>5</v>
      </c>
      <c r="W110" s="114">
        <v>4</v>
      </c>
      <c r="X110" s="114">
        <v>4</v>
      </c>
      <c r="Y110" s="114">
        <v>5</v>
      </c>
      <c r="Z110" s="114">
        <v>5</v>
      </c>
      <c r="AA110" s="110">
        <v>5</v>
      </c>
      <c r="AB110" s="110">
        <v>5</v>
      </c>
      <c r="AC110" s="110">
        <v>5</v>
      </c>
      <c r="AD110" s="118">
        <v>5</v>
      </c>
      <c r="AE110" s="118">
        <v>5</v>
      </c>
      <c r="AF110" s="112">
        <v>5</v>
      </c>
      <c r="AG110" s="112">
        <v>5</v>
      </c>
      <c r="AH110" s="112">
        <v>5</v>
      </c>
      <c r="AI110" s="144">
        <v>5</v>
      </c>
      <c r="AJ110" s="142"/>
      <c r="AK110" s="142"/>
      <c r="AL110" s="142"/>
      <c r="AM110" s="142"/>
      <c r="AN110" s="142"/>
      <c r="AO110" s="142"/>
      <c r="AP110" s="142"/>
      <c r="AQ110" s="142"/>
      <c r="AR110" s="142"/>
      <c r="AS110" s="142"/>
      <c r="AT110" s="142"/>
      <c r="AU110" s="142"/>
      <c r="AV110" s="142"/>
      <c r="AW110" s="142"/>
      <c r="AX110" s="142"/>
      <c r="AY110" s="142"/>
      <c r="AZ110" s="142"/>
      <c r="BA110" s="142"/>
      <c r="BB110" s="142"/>
      <c r="BC110" s="142"/>
      <c r="BD110" s="142"/>
      <c r="BE110" s="142"/>
      <c r="BF110" s="142"/>
      <c r="BG110" s="142"/>
      <c r="BH110" s="142"/>
      <c r="BI110" s="142"/>
      <c r="BJ110" s="142"/>
      <c r="BK110" s="142"/>
      <c r="BL110" s="142"/>
      <c r="BM110" s="142"/>
      <c r="BN110" s="142"/>
      <c r="BO110" s="142"/>
      <c r="BP110" s="142"/>
      <c r="BQ110" s="142"/>
      <c r="BR110" s="142"/>
      <c r="BS110" s="142"/>
      <c r="BT110" s="142"/>
      <c r="BU110" s="142"/>
    </row>
    <row r="111" spans="1:73" s="80" customFormat="1" x14ac:dyDescent="0.25">
      <c r="A111" s="80">
        <v>110</v>
      </c>
      <c r="B111" s="146" t="s">
        <v>23</v>
      </c>
      <c r="C111" s="120" t="s">
        <v>91</v>
      </c>
      <c r="D111" s="128">
        <v>0</v>
      </c>
      <c r="E111" s="132">
        <v>0</v>
      </c>
      <c r="F111" s="134">
        <v>0</v>
      </c>
      <c r="G111" s="136">
        <v>1</v>
      </c>
      <c r="H111" s="139"/>
      <c r="I111" s="150">
        <v>1</v>
      </c>
      <c r="J111" s="164">
        <v>0</v>
      </c>
      <c r="K111" s="153">
        <v>1</v>
      </c>
      <c r="L111" s="156">
        <v>0</v>
      </c>
      <c r="M111" s="158">
        <v>0</v>
      </c>
      <c r="N111" s="128">
        <v>0</v>
      </c>
      <c r="O111" s="136">
        <v>0</v>
      </c>
      <c r="P111" s="162">
        <v>0</v>
      </c>
      <c r="Q111" s="153">
        <v>0</v>
      </c>
      <c r="R111" s="182">
        <v>0</v>
      </c>
      <c r="S111" s="117">
        <v>4</v>
      </c>
      <c r="T111" s="117">
        <v>5</v>
      </c>
      <c r="U111" s="116">
        <v>5</v>
      </c>
      <c r="V111" s="117">
        <v>4</v>
      </c>
      <c r="W111" s="115">
        <v>4</v>
      </c>
      <c r="X111" s="115">
        <v>4</v>
      </c>
      <c r="Y111" s="115">
        <v>4</v>
      </c>
      <c r="Z111" s="115">
        <v>4</v>
      </c>
      <c r="AA111" s="111">
        <v>4</v>
      </c>
      <c r="AB111" s="111">
        <v>4</v>
      </c>
      <c r="AC111" s="111">
        <v>5</v>
      </c>
      <c r="AD111" s="119">
        <v>4</v>
      </c>
      <c r="AE111" s="119">
        <v>4</v>
      </c>
      <c r="AF111" s="113">
        <v>4</v>
      </c>
      <c r="AG111" s="113">
        <v>4</v>
      </c>
      <c r="AH111" s="113">
        <v>4</v>
      </c>
      <c r="AI111" s="144">
        <v>4</v>
      </c>
      <c r="AJ111" s="142"/>
      <c r="AK111" s="142"/>
      <c r="AL111" s="142"/>
      <c r="AM111" s="142"/>
      <c r="AN111" s="142"/>
      <c r="AO111" s="142"/>
      <c r="AP111" s="142"/>
      <c r="AQ111" s="142"/>
      <c r="AR111" s="142"/>
      <c r="AS111" s="142"/>
      <c r="AT111" s="142"/>
      <c r="AU111" s="142"/>
      <c r="AV111" s="142"/>
      <c r="AW111" s="142"/>
      <c r="AX111" s="142"/>
      <c r="AY111" s="142"/>
      <c r="AZ111" s="142"/>
      <c r="BA111" s="142"/>
      <c r="BB111" s="142"/>
      <c r="BC111" s="142"/>
      <c r="BD111" s="142"/>
      <c r="BE111" s="142"/>
      <c r="BF111" s="142"/>
      <c r="BG111" s="142"/>
      <c r="BH111" s="142"/>
      <c r="BI111" s="142"/>
      <c r="BJ111" s="142"/>
      <c r="BK111" s="142"/>
      <c r="BL111" s="142"/>
      <c r="BM111" s="142"/>
      <c r="BN111" s="142"/>
      <c r="BO111" s="142"/>
      <c r="BP111" s="142"/>
      <c r="BQ111" s="142"/>
      <c r="BR111" s="142"/>
      <c r="BS111" s="142"/>
      <c r="BT111" s="142"/>
      <c r="BU111" s="142"/>
    </row>
    <row r="112" spans="1:73" s="80" customFormat="1" x14ac:dyDescent="0.25">
      <c r="A112" s="80">
        <v>111</v>
      </c>
      <c r="B112" s="146" t="s">
        <v>24</v>
      </c>
      <c r="C112" s="120" t="s">
        <v>96</v>
      </c>
      <c r="D112" s="128">
        <v>1</v>
      </c>
      <c r="E112" s="132">
        <v>0</v>
      </c>
      <c r="F112" s="134">
        <v>0</v>
      </c>
      <c r="G112" s="136">
        <v>0</v>
      </c>
      <c r="H112" s="139"/>
      <c r="I112" s="150">
        <v>1</v>
      </c>
      <c r="J112" s="164">
        <v>0</v>
      </c>
      <c r="K112" s="153">
        <v>1</v>
      </c>
      <c r="L112" s="156">
        <v>0</v>
      </c>
      <c r="M112" s="158">
        <v>0</v>
      </c>
      <c r="N112" s="128">
        <v>0</v>
      </c>
      <c r="O112" s="136">
        <v>0</v>
      </c>
      <c r="P112" s="162">
        <v>0</v>
      </c>
      <c r="Q112" s="153">
        <v>0</v>
      </c>
      <c r="R112" s="182">
        <v>0</v>
      </c>
      <c r="S112" s="116">
        <v>5</v>
      </c>
      <c r="T112" s="116">
        <v>5</v>
      </c>
      <c r="U112" s="116">
        <v>5</v>
      </c>
      <c r="V112" s="116">
        <v>5</v>
      </c>
      <c r="W112" s="114">
        <v>4</v>
      </c>
      <c r="X112" s="114">
        <v>5</v>
      </c>
      <c r="Y112" s="114">
        <v>5</v>
      </c>
      <c r="Z112" s="114">
        <v>5</v>
      </c>
      <c r="AA112" s="110">
        <v>3</v>
      </c>
      <c r="AB112" s="110">
        <v>3</v>
      </c>
      <c r="AC112" s="110">
        <v>3</v>
      </c>
      <c r="AD112" s="118">
        <v>3</v>
      </c>
      <c r="AE112" s="118">
        <v>3</v>
      </c>
      <c r="AF112" s="112">
        <v>4</v>
      </c>
      <c r="AG112" s="112">
        <v>4</v>
      </c>
      <c r="AH112" s="112">
        <v>4</v>
      </c>
      <c r="AI112" s="144">
        <v>4</v>
      </c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  <c r="BF112" s="142"/>
      <c r="BG112" s="142"/>
      <c r="BH112" s="142"/>
      <c r="BI112" s="142"/>
      <c r="BJ112" s="142"/>
      <c r="BK112" s="142"/>
      <c r="BL112" s="142"/>
      <c r="BM112" s="142"/>
      <c r="BN112" s="142"/>
      <c r="BO112" s="142"/>
      <c r="BP112" s="142"/>
      <c r="BQ112" s="142"/>
      <c r="BR112" s="142"/>
      <c r="BS112" s="142"/>
      <c r="BT112" s="142"/>
      <c r="BU112" s="142"/>
    </row>
    <row r="113" spans="1:73" s="80" customFormat="1" x14ac:dyDescent="0.25">
      <c r="A113" s="80">
        <v>112</v>
      </c>
      <c r="B113" s="146" t="s">
        <v>23</v>
      </c>
      <c r="C113" s="120" t="s">
        <v>124</v>
      </c>
      <c r="D113" s="128">
        <v>0</v>
      </c>
      <c r="E113" s="132">
        <v>0</v>
      </c>
      <c r="F113" s="134">
        <v>0</v>
      </c>
      <c r="G113" s="136">
        <v>1</v>
      </c>
      <c r="H113" s="139"/>
      <c r="I113" s="150">
        <v>0</v>
      </c>
      <c r="J113" s="164">
        <v>1</v>
      </c>
      <c r="K113" s="153">
        <v>1</v>
      </c>
      <c r="L113" s="156">
        <v>1</v>
      </c>
      <c r="M113" s="158">
        <v>1</v>
      </c>
      <c r="N113" s="128">
        <v>0</v>
      </c>
      <c r="O113" s="136">
        <v>0</v>
      </c>
      <c r="P113" s="162">
        <v>1</v>
      </c>
      <c r="Q113" s="153">
        <v>0</v>
      </c>
      <c r="R113" s="182">
        <v>0</v>
      </c>
      <c r="S113" s="117">
        <v>4</v>
      </c>
      <c r="T113" s="117">
        <v>4</v>
      </c>
      <c r="U113" s="116">
        <v>4</v>
      </c>
      <c r="V113" s="117">
        <v>4</v>
      </c>
      <c r="W113" s="115">
        <v>4</v>
      </c>
      <c r="X113" s="115">
        <v>4</v>
      </c>
      <c r="Y113" s="115">
        <v>4</v>
      </c>
      <c r="Z113" s="115">
        <v>4</v>
      </c>
      <c r="AA113" s="111">
        <v>5</v>
      </c>
      <c r="AB113" s="111">
        <v>5</v>
      </c>
      <c r="AC113" s="111">
        <v>5</v>
      </c>
      <c r="AD113" s="119">
        <v>5</v>
      </c>
      <c r="AE113" s="119">
        <v>5</v>
      </c>
      <c r="AF113" s="113">
        <v>5</v>
      </c>
      <c r="AG113" s="113">
        <v>5</v>
      </c>
      <c r="AH113" s="113">
        <v>5</v>
      </c>
      <c r="AI113" s="144">
        <v>5</v>
      </c>
      <c r="AJ113" s="142"/>
      <c r="AK113" s="142"/>
      <c r="AL113" s="142"/>
      <c r="AM113" s="142"/>
      <c r="AN113" s="142"/>
      <c r="AO113" s="142"/>
      <c r="AP113" s="142"/>
      <c r="AQ113" s="142"/>
      <c r="AR113" s="142"/>
      <c r="AS113" s="142"/>
      <c r="AT113" s="142"/>
      <c r="AU113" s="142"/>
      <c r="AV113" s="142"/>
      <c r="AW113" s="142"/>
      <c r="AX113" s="142"/>
      <c r="AY113" s="142"/>
      <c r="AZ113" s="142"/>
      <c r="BA113" s="142"/>
      <c r="BB113" s="142"/>
      <c r="BC113" s="142"/>
      <c r="BD113" s="142"/>
      <c r="BE113" s="142"/>
      <c r="BF113" s="142"/>
      <c r="BG113" s="142"/>
      <c r="BH113" s="142"/>
      <c r="BI113" s="142"/>
      <c r="BJ113" s="142"/>
      <c r="BK113" s="142"/>
      <c r="BL113" s="142"/>
      <c r="BM113" s="142"/>
      <c r="BN113" s="142"/>
      <c r="BO113" s="142"/>
      <c r="BP113" s="142"/>
      <c r="BQ113" s="142"/>
      <c r="BR113" s="142"/>
      <c r="BS113" s="142"/>
      <c r="BT113" s="142"/>
      <c r="BU113" s="142"/>
    </row>
    <row r="114" spans="1:73" s="81" customFormat="1" x14ac:dyDescent="0.25">
      <c r="A114" s="81">
        <v>113</v>
      </c>
      <c r="B114" s="146" t="s">
        <v>23</v>
      </c>
      <c r="C114" s="120" t="s">
        <v>124</v>
      </c>
      <c r="D114" s="128">
        <v>0</v>
      </c>
      <c r="E114" s="132">
        <v>1</v>
      </c>
      <c r="F114" s="134">
        <v>0</v>
      </c>
      <c r="G114" s="136">
        <v>0</v>
      </c>
      <c r="H114" s="139"/>
      <c r="I114" s="150">
        <v>0</v>
      </c>
      <c r="J114" s="164">
        <v>1</v>
      </c>
      <c r="K114" s="153">
        <v>0</v>
      </c>
      <c r="L114" s="156">
        <v>0</v>
      </c>
      <c r="M114" s="158">
        <v>0</v>
      </c>
      <c r="N114" s="128">
        <v>0</v>
      </c>
      <c r="O114" s="136">
        <v>1</v>
      </c>
      <c r="P114" s="162">
        <v>0</v>
      </c>
      <c r="Q114" s="153">
        <v>0</v>
      </c>
      <c r="R114" s="182">
        <v>0</v>
      </c>
      <c r="S114" s="116">
        <v>4</v>
      </c>
      <c r="T114" s="116">
        <v>4</v>
      </c>
      <c r="U114" s="116">
        <v>4</v>
      </c>
      <c r="V114" s="116">
        <v>4</v>
      </c>
      <c r="W114" s="114">
        <v>3</v>
      </c>
      <c r="X114" s="114">
        <v>4</v>
      </c>
      <c r="Y114" s="114">
        <v>4</v>
      </c>
      <c r="Z114" s="114">
        <v>4</v>
      </c>
      <c r="AA114" s="110">
        <v>4</v>
      </c>
      <c r="AB114" s="110">
        <v>3</v>
      </c>
      <c r="AC114" s="110">
        <v>4</v>
      </c>
      <c r="AD114" s="118">
        <v>3</v>
      </c>
      <c r="AE114" s="118">
        <v>4</v>
      </c>
      <c r="AF114" s="112">
        <v>4</v>
      </c>
      <c r="AG114" s="112">
        <v>4</v>
      </c>
      <c r="AH114" s="112">
        <v>4</v>
      </c>
      <c r="AI114" s="144">
        <v>4</v>
      </c>
      <c r="AJ114" s="142"/>
      <c r="AK114" s="142"/>
      <c r="AL114" s="142"/>
      <c r="AM114" s="142"/>
      <c r="AN114" s="142"/>
      <c r="AO114" s="142"/>
      <c r="AP114" s="142"/>
      <c r="AQ114" s="142"/>
      <c r="AR114" s="142"/>
      <c r="AS114" s="142"/>
      <c r="AT114" s="142"/>
      <c r="AU114" s="142"/>
      <c r="AV114" s="142"/>
      <c r="AW114" s="142"/>
      <c r="AX114" s="142"/>
      <c r="AY114" s="142"/>
      <c r="AZ114" s="142"/>
      <c r="BA114" s="142"/>
      <c r="BB114" s="142"/>
      <c r="BC114" s="142"/>
      <c r="BD114" s="142"/>
      <c r="BE114" s="142"/>
      <c r="BF114" s="142"/>
      <c r="BG114" s="142"/>
      <c r="BH114" s="142"/>
      <c r="BI114" s="142"/>
      <c r="BJ114" s="142"/>
      <c r="BK114" s="142"/>
      <c r="BL114" s="142"/>
      <c r="BM114" s="142"/>
      <c r="BN114" s="142"/>
      <c r="BO114" s="142"/>
      <c r="BP114" s="142"/>
      <c r="BQ114" s="142"/>
      <c r="BR114" s="142"/>
      <c r="BS114" s="142"/>
      <c r="BT114" s="142"/>
      <c r="BU114" s="142"/>
    </row>
    <row r="115" spans="1:73" s="80" customFormat="1" x14ac:dyDescent="0.25">
      <c r="A115" s="80">
        <v>114</v>
      </c>
      <c r="B115" s="146" t="s">
        <v>24</v>
      </c>
      <c r="C115" s="120" t="s">
        <v>94</v>
      </c>
      <c r="D115" s="128">
        <v>0</v>
      </c>
      <c r="E115" s="132">
        <v>1</v>
      </c>
      <c r="F115" s="134">
        <v>0</v>
      </c>
      <c r="G115" s="136">
        <v>0</v>
      </c>
      <c r="H115" s="139"/>
      <c r="I115" s="150">
        <v>1</v>
      </c>
      <c r="J115" s="164">
        <v>1</v>
      </c>
      <c r="K115" s="153">
        <v>0</v>
      </c>
      <c r="L115" s="156">
        <v>0</v>
      </c>
      <c r="M115" s="158">
        <v>0</v>
      </c>
      <c r="N115" s="128">
        <v>0</v>
      </c>
      <c r="O115" s="136">
        <v>0</v>
      </c>
      <c r="P115" s="162">
        <v>0</v>
      </c>
      <c r="Q115" s="153">
        <v>0</v>
      </c>
      <c r="R115" s="182">
        <v>0</v>
      </c>
      <c r="S115" s="117">
        <v>5</v>
      </c>
      <c r="T115" s="117">
        <v>5</v>
      </c>
      <c r="U115" s="116">
        <v>5</v>
      </c>
      <c r="V115" s="117">
        <v>5</v>
      </c>
      <c r="W115" s="115">
        <v>3</v>
      </c>
      <c r="X115" s="115">
        <v>3</v>
      </c>
      <c r="Y115" s="115">
        <v>3</v>
      </c>
      <c r="Z115" s="115">
        <v>3</v>
      </c>
      <c r="AA115" s="111">
        <v>4</v>
      </c>
      <c r="AB115" s="111">
        <v>4</v>
      </c>
      <c r="AC115" s="111">
        <v>4</v>
      </c>
      <c r="AD115" s="119">
        <v>4</v>
      </c>
      <c r="AE115" s="119">
        <v>4</v>
      </c>
      <c r="AF115" s="113">
        <v>4</v>
      </c>
      <c r="AG115" s="113">
        <v>4</v>
      </c>
      <c r="AH115" s="113">
        <v>4</v>
      </c>
      <c r="AI115" s="144">
        <v>4</v>
      </c>
      <c r="AJ115" s="142"/>
      <c r="AK115" s="142"/>
      <c r="AL115" s="142"/>
      <c r="AM115" s="142"/>
      <c r="AN115" s="142"/>
      <c r="AO115" s="142"/>
      <c r="AP115" s="142"/>
      <c r="AQ115" s="142"/>
      <c r="AR115" s="142"/>
      <c r="AS115" s="142"/>
      <c r="AT115" s="142"/>
      <c r="AU115" s="142"/>
      <c r="AV115" s="142"/>
      <c r="AW115" s="142"/>
      <c r="AX115" s="142"/>
      <c r="AY115" s="142"/>
      <c r="AZ115" s="142"/>
      <c r="BA115" s="142"/>
      <c r="BB115" s="142"/>
      <c r="BC115" s="142"/>
      <c r="BD115" s="142"/>
      <c r="BE115" s="142"/>
      <c r="BF115" s="142"/>
      <c r="BG115" s="142"/>
      <c r="BH115" s="142"/>
      <c r="BI115" s="142"/>
      <c r="BJ115" s="142"/>
      <c r="BK115" s="142"/>
      <c r="BL115" s="142"/>
      <c r="BM115" s="142"/>
      <c r="BN115" s="142"/>
      <c r="BO115" s="142"/>
      <c r="BP115" s="142"/>
      <c r="BQ115" s="142"/>
      <c r="BR115" s="142"/>
      <c r="BS115" s="142"/>
      <c r="BT115" s="142"/>
      <c r="BU115" s="142"/>
    </row>
    <row r="116" spans="1:73" s="80" customFormat="1" x14ac:dyDescent="0.25">
      <c r="A116" s="80">
        <v>115</v>
      </c>
      <c r="B116" s="146" t="s">
        <v>24</v>
      </c>
      <c r="C116" s="120" t="s">
        <v>91</v>
      </c>
      <c r="D116" s="128">
        <v>0</v>
      </c>
      <c r="E116" s="132">
        <v>1</v>
      </c>
      <c r="F116" s="134">
        <v>0</v>
      </c>
      <c r="G116" s="136">
        <v>0</v>
      </c>
      <c r="H116" s="139"/>
      <c r="I116" s="150">
        <v>1</v>
      </c>
      <c r="J116" s="164">
        <v>1</v>
      </c>
      <c r="K116" s="153">
        <v>1</v>
      </c>
      <c r="L116" s="156">
        <v>1</v>
      </c>
      <c r="M116" s="158">
        <v>0</v>
      </c>
      <c r="N116" s="128">
        <v>0</v>
      </c>
      <c r="O116" s="136">
        <v>0</v>
      </c>
      <c r="P116" s="162">
        <v>0</v>
      </c>
      <c r="Q116" s="153">
        <v>0</v>
      </c>
      <c r="R116" s="182">
        <v>0</v>
      </c>
      <c r="S116" s="116">
        <v>4</v>
      </c>
      <c r="T116" s="116">
        <v>4</v>
      </c>
      <c r="U116" s="116">
        <v>3</v>
      </c>
      <c r="V116" s="116">
        <v>5</v>
      </c>
      <c r="W116" s="114">
        <v>5</v>
      </c>
      <c r="X116" s="114">
        <v>5</v>
      </c>
      <c r="Y116" s="114">
        <v>4</v>
      </c>
      <c r="Z116" s="114">
        <v>5</v>
      </c>
      <c r="AA116" s="110">
        <v>5</v>
      </c>
      <c r="AB116" s="110">
        <v>5</v>
      </c>
      <c r="AC116" s="110">
        <v>5</v>
      </c>
      <c r="AD116" s="118">
        <v>3</v>
      </c>
      <c r="AE116" s="118">
        <v>3</v>
      </c>
      <c r="AF116" s="112">
        <v>3</v>
      </c>
      <c r="AG116" s="112">
        <v>3</v>
      </c>
      <c r="AH116" s="112">
        <v>3</v>
      </c>
      <c r="AI116" s="144">
        <v>4</v>
      </c>
      <c r="AJ116" s="142"/>
      <c r="AK116" s="142"/>
      <c r="AL116" s="142"/>
      <c r="AM116" s="142"/>
      <c r="AN116" s="142"/>
      <c r="AO116" s="142"/>
      <c r="AP116" s="142"/>
      <c r="AQ116" s="142"/>
      <c r="AR116" s="142"/>
      <c r="AS116" s="142"/>
      <c r="AT116" s="142"/>
      <c r="AU116" s="142"/>
      <c r="AV116" s="142"/>
      <c r="AW116" s="142"/>
      <c r="AX116" s="142"/>
      <c r="AY116" s="142"/>
      <c r="AZ116" s="142"/>
      <c r="BA116" s="142"/>
      <c r="BB116" s="142"/>
      <c r="BC116" s="142"/>
      <c r="BD116" s="142"/>
      <c r="BE116" s="142"/>
      <c r="BF116" s="142"/>
      <c r="BG116" s="142"/>
      <c r="BH116" s="142"/>
      <c r="BI116" s="142"/>
      <c r="BJ116" s="142"/>
      <c r="BK116" s="142"/>
      <c r="BL116" s="142"/>
      <c r="BM116" s="142"/>
      <c r="BN116" s="142"/>
      <c r="BO116" s="142"/>
      <c r="BP116" s="142"/>
      <c r="BQ116" s="142"/>
      <c r="BR116" s="142"/>
      <c r="BS116" s="142"/>
      <c r="BT116" s="142"/>
      <c r="BU116" s="142"/>
    </row>
    <row r="117" spans="1:73" s="80" customFormat="1" x14ac:dyDescent="0.25">
      <c r="A117" s="80">
        <v>116</v>
      </c>
      <c r="B117" s="146" t="s">
        <v>24</v>
      </c>
      <c r="C117" s="120" t="s">
        <v>91</v>
      </c>
      <c r="D117" s="128">
        <v>0</v>
      </c>
      <c r="E117" s="132">
        <v>0</v>
      </c>
      <c r="F117" s="134">
        <v>0</v>
      </c>
      <c r="G117" s="136">
        <v>1</v>
      </c>
      <c r="H117" s="139"/>
      <c r="I117" s="150">
        <v>1</v>
      </c>
      <c r="J117" s="164">
        <v>1</v>
      </c>
      <c r="K117" s="153">
        <v>1</v>
      </c>
      <c r="L117" s="156">
        <v>1</v>
      </c>
      <c r="M117" s="158">
        <v>0</v>
      </c>
      <c r="N117" s="128">
        <v>0</v>
      </c>
      <c r="O117" s="136">
        <v>0</v>
      </c>
      <c r="P117" s="162">
        <v>1</v>
      </c>
      <c r="Q117" s="153">
        <v>0</v>
      </c>
      <c r="R117" s="182">
        <v>0</v>
      </c>
      <c r="S117" s="117">
        <v>3</v>
      </c>
      <c r="T117" s="117">
        <v>3</v>
      </c>
      <c r="U117" s="116">
        <v>1</v>
      </c>
      <c r="V117" s="117">
        <v>4</v>
      </c>
      <c r="W117" s="115">
        <v>3</v>
      </c>
      <c r="X117" s="115">
        <v>4</v>
      </c>
      <c r="Y117" s="115">
        <v>1</v>
      </c>
      <c r="Z117" s="115">
        <v>4</v>
      </c>
      <c r="AA117" s="111">
        <v>4</v>
      </c>
      <c r="AB117" s="111">
        <v>4</v>
      </c>
      <c r="AC117" s="111">
        <v>4</v>
      </c>
      <c r="AD117" s="119">
        <v>4</v>
      </c>
      <c r="AE117" s="119">
        <v>4</v>
      </c>
      <c r="AF117" s="113">
        <v>3</v>
      </c>
      <c r="AG117" s="113">
        <v>3</v>
      </c>
      <c r="AH117" s="113">
        <v>4</v>
      </c>
      <c r="AI117" s="144">
        <v>4</v>
      </c>
      <c r="AJ117" s="142"/>
      <c r="AK117" s="142"/>
      <c r="AL117" s="142"/>
      <c r="AM117" s="142"/>
      <c r="AN117" s="142"/>
      <c r="AO117" s="142"/>
      <c r="AP117" s="142"/>
      <c r="AQ117" s="142"/>
      <c r="AR117" s="142"/>
      <c r="AS117" s="142"/>
      <c r="AT117" s="142"/>
      <c r="AU117" s="142"/>
      <c r="AV117" s="142"/>
      <c r="AW117" s="142"/>
      <c r="AX117" s="142"/>
      <c r="AY117" s="142"/>
      <c r="AZ117" s="142"/>
      <c r="BA117" s="142"/>
      <c r="BB117" s="142"/>
      <c r="BC117" s="142"/>
      <c r="BD117" s="142"/>
      <c r="BE117" s="142"/>
      <c r="BF117" s="142"/>
      <c r="BG117" s="142"/>
      <c r="BH117" s="142"/>
      <c r="BI117" s="142"/>
      <c r="BJ117" s="142"/>
      <c r="BK117" s="142"/>
      <c r="BL117" s="142"/>
      <c r="BM117" s="142"/>
      <c r="BN117" s="142"/>
      <c r="BO117" s="142"/>
      <c r="BP117" s="142"/>
      <c r="BQ117" s="142"/>
      <c r="BR117" s="142"/>
      <c r="BS117" s="142"/>
      <c r="BT117" s="142"/>
      <c r="BU117" s="142"/>
    </row>
    <row r="118" spans="1:73" s="81" customFormat="1" x14ac:dyDescent="0.25">
      <c r="A118" s="80">
        <v>117</v>
      </c>
      <c r="B118" s="146" t="s">
        <v>24</v>
      </c>
      <c r="C118" s="120" t="s">
        <v>94</v>
      </c>
      <c r="D118" s="128">
        <v>0</v>
      </c>
      <c r="E118" s="132">
        <v>1</v>
      </c>
      <c r="F118" s="134">
        <v>0</v>
      </c>
      <c r="G118" s="136">
        <v>0</v>
      </c>
      <c r="H118" s="139"/>
      <c r="I118" s="150">
        <v>1</v>
      </c>
      <c r="J118" s="164">
        <v>1</v>
      </c>
      <c r="K118" s="153">
        <v>0</v>
      </c>
      <c r="L118" s="156">
        <v>0</v>
      </c>
      <c r="M118" s="158">
        <v>0</v>
      </c>
      <c r="N118" s="128">
        <v>0</v>
      </c>
      <c r="O118" s="136">
        <v>0</v>
      </c>
      <c r="P118" s="162">
        <v>0</v>
      </c>
      <c r="Q118" s="153">
        <v>0</v>
      </c>
      <c r="R118" s="182">
        <v>0</v>
      </c>
      <c r="S118" s="116">
        <v>5</v>
      </c>
      <c r="T118" s="116">
        <v>5</v>
      </c>
      <c r="U118" s="116">
        <v>5</v>
      </c>
      <c r="V118" s="116">
        <v>4</v>
      </c>
      <c r="W118" s="114">
        <v>4</v>
      </c>
      <c r="X118" s="114">
        <v>3</v>
      </c>
      <c r="Y118" s="114">
        <v>4</v>
      </c>
      <c r="Z118" s="114">
        <v>4</v>
      </c>
      <c r="AA118" s="110">
        <v>4</v>
      </c>
      <c r="AB118" s="110">
        <v>4</v>
      </c>
      <c r="AC118" s="110">
        <v>3</v>
      </c>
      <c r="AD118" s="118">
        <v>4</v>
      </c>
      <c r="AE118" s="118">
        <v>4</v>
      </c>
      <c r="AF118" s="112">
        <v>4</v>
      </c>
      <c r="AG118" s="112">
        <v>4</v>
      </c>
      <c r="AH118" s="112">
        <v>4</v>
      </c>
      <c r="AI118" s="144">
        <v>4</v>
      </c>
      <c r="AJ118" s="142"/>
      <c r="AK118" s="142"/>
      <c r="AL118" s="142"/>
      <c r="AM118" s="142"/>
      <c r="AN118" s="142"/>
      <c r="AO118" s="142"/>
      <c r="AP118" s="142"/>
      <c r="AQ118" s="142"/>
      <c r="AR118" s="142"/>
      <c r="AS118" s="142"/>
      <c r="AT118" s="142"/>
      <c r="AU118" s="142"/>
      <c r="AV118" s="142"/>
      <c r="AW118" s="142"/>
      <c r="AX118" s="142"/>
      <c r="AY118" s="142"/>
      <c r="AZ118" s="142"/>
      <c r="BA118" s="142"/>
      <c r="BB118" s="142"/>
      <c r="BC118" s="142"/>
      <c r="BD118" s="142"/>
      <c r="BE118" s="142"/>
      <c r="BF118" s="142"/>
      <c r="BG118" s="142"/>
      <c r="BH118" s="142"/>
      <c r="BI118" s="142"/>
      <c r="BJ118" s="142"/>
      <c r="BK118" s="142"/>
      <c r="BL118" s="142"/>
      <c r="BM118" s="142"/>
      <c r="BN118" s="142"/>
      <c r="BO118" s="142"/>
      <c r="BP118" s="142"/>
      <c r="BQ118" s="142"/>
      <c r="BR118" s="142"/>
      <c r="BS118" s="142"/>
      <c r="BT118" s="142"/>
      <c r="BU118" s="142"/>
    </row>
    <row r="119" spans="1:73" s="81" customFormat="1" x14ac:dyDescent="0.25">
      <c r="A119" s="80">
        <v>118</v>
      </c>
      <c r="B119" s="146" t="s">
        <v>24</v>
      </c>
      <c r="C119" s="120" t="s">
        <v>91</v>
      </c>
      <c r="D119" s="128">
        <v>0</v>
      </c>
      <c r="E119" s="132">
        <v>0</v>
      </c>
      <c r="F119" s="134">
        <v>0</v>
      </c>
      <c r="G119" s="136">
        <v>1</v>
      </c>
      <c r="H119" s="139"/>
      <c r="I119" s="150">
        <v>1</v>
      </c>
      <c r="J119" s="164">
        <v>1</v>
      </c>
      <c r="K119" s="153">
        <v>1</v>
      </c>
      <c r="L119" s="156">
        <v>1</v>
      </c>
      <c r="M119" s="158">
        <v>0</v>
      </c>
      <c r="N119" s="128">
        <v>0</v>
      </c>
      <c r="O119" s="136">
        <v>0</v>
      </c>
      <c r="P119" s="162">
        <v>0</v>
      </c>
      <c r="Q119" s="153">
        <v>0</v>
      </c>
      <c r="R119" s="182">
        <v>0</v>
      </c>
      <c r="S119" s="117">
        <v>3</v>
      </c>
      <c r="T119" s="117">
        <v>3</v>
      </c>
      <c r="U119" s="116">
        <v>4</v>
      </c>
      <c r="V119" s="117">
        <v>3</v>
      </c>
      <c r="W119" s="115">
        <v>3</v>
      </c>
      <c r="X119" s="115">
        <v>4</v>
      </c>
      <c r="Y119" s="115">
        <v>4</v>
      </c>
      <c r="Z119" s="115">
        <v>4</v>
      </c>
      <c r="AA119" s="111">
        <v>4</v>
      </c>
      <c r="AB119" s="111">
        <v>4</v>
      </c>
      <c r="AC119" s="111">
        <v>4</v>
      </c>
      <c r="AD119" s="119">
        <v>4</v>
      </c>
      <c r="AE119" s="119">
        <v>3</v>
      </c>
      <c r="AF119" s="113">
        <v>4</v>
      </c>
      <c r="AG119" s="113">
        <v>4</v>
      </c>
      <c r="AH119" s="113">
        <v>3</v>
      </c>
      <c r="AI119" s="144">
        <v>4</v>
      </c>
      <c r="AJ119" s="142"/>
      <c r="AK119" s="142"/>
      <c r="AL119" s="142"/>
      <c r="AM119" s="142"/>
      <c r="AN119" s="142"/>
      <c r="AO119" s="142"/>
      <c r="AP119" s="142"/>
      <c r="AQ119" s="142"/>
      <c r="AR119" s="142"/>
      <c r="AS119" s="142"/>
      <c r="AT119" s="142"/>
      <c r="AU119" s="142"/>
      <c r="AV119" s="142"/>
      <c r="AW119" s="142"/>
      <c r="AX119" s="142"/>
      <c r="AY119" s="142"/>
      <c r="AZ119" s="142"/>
      <c r="BA119" s="142"/>
      <c r="BB119" s="142"/>
      <c r="BC119" s="142"/>
      <c r="BD119" s="142"/>
      <c r="BE119" s="142"/>
      <c r="BF119" s="142"/>
      <c r="BG119" s="142"/>
      <c r="BH119" s="142"/>
      <c r="BI119" s="142"/>
      <c r="BJ119" s="142"/>
      <c r="BK119" s="142"/>
      <c r="BL119" s="142"/>
      <c r="BM119" s="142"/>
      <c r="BN119" s="142"/>
      <c r="BO119" s="142"/>
      <c r="BP119" s="142"/>
      <c r="BQ119" s="142"/>
      <c r="BR119" s="142"/>
      <c r="BS119" s="142"/>
      <c r="BT119" s="142"/>
      <c r="BU119" s="142"/>
    </row>
    <row r="120" spans="1:73" s="80" customFormat="1" x14ac:dyDescent="0.25">
      <c r="A120" s="80">
        <v>119</v>
      </c>
      <c r="B120" s="146" t="s">
        <v>23</v>
      </c>
      <c r="C120" s="120" t="s">
        <v>124</v>
      </c>
      <c r="D120" s="128">
        <v>1</v>
      </c>
      <c r="E120" s="132">
        <v>0</v>
      </c>
      <c r="F120" s="134">
        <v>0</v>
      </c>
      <c r="G120" s="136">
        <v>0</v>
      </c>
      <c r="H120" s="139"/>
      <c r="I120" s="150">
        <v>0</v>
      </c>
      <c r="J120" s="164">
        <v>0</v>
      </c>
      <c r="K120" s="153">
        <v>0</v>
      </c>
      <c r="L120" s="156">
        <v>0</v>
      </c>
      <c r="M120" s="158">
        <v>0</v>
      </c>
      <c r="N120" s="128">
        <v>0</v>
      </c>
      <c r="O120" s="136">
        <v>1</v>
      </c>
      <c r="P120" s="162">
        <v>0</v>
      </c>
      <c r="Q120" s="153">
        <v>0</v>
      </c>
      <c r="R120" s="182">
        <v>0</v>
      </c>
      <c r="S120" s="116">
        <v>5</v>
      </c>
      <c r="T120" s="116">
        <v>5</v>
      </c>
      <c r="U120" s="116">
        <v>5</v>
      </c>
      <c r="V120" s="116">
        <v>5</v>
      </c>
      <c r="W120" s="114">
        <v>5</v>
      </c>
      <c r="X120" s="114">
        <v>5</v>
      </c>
      <c r="Y120" s="114">
        <v>5</v>
      </c>
      <c r="Z120" s="114">
        <v>5</v>
      </c>
      <c r="AA120" s="110">
        <v>5</v>
      </c>
      <c r="AB120" s="110">
        <v>5</v>
      </c>
      <c r="AC120" s="110">
        <v>5</v>
      </c>
      <c r="AD120" s="118">
        <v>5</v>
      </c>
      <c r="AE120" s="118">
        <v>5</v>
      </c>
      <c r="AF120" s="112">
        <v>5</v>
      </c>
      <c r="AG120" s="112">
        <v>5</v>
      </c>
      <c r="AH120" s="112">
        <v>5</v>
      </c>
      <c r="AI120" s="144">
        <v>5</v>
      </c>
      <c r="AJ120" s="142"/>
      <c r="AK120" s="142"/>
      <c r="AL120" s="142"/>
      <c r="AM120" s="142"/>
      <c r="AN120" s="142"/>
      <c r="AO120" s="142"/>
      <c r="AP120" s="142"/>
      <c r="AQ120" s="142"/>
      <c r="AR120" s="142"/>
      <c r="AS120" s="142"/>
      <c r="AT120" s="142"/>
      <c r="AU120" s="142"/>
      <c r="AV120" s="142"/>
      <c r="AW120" s="142"/>
      <c r="AX120" s="142"/>
      <c r="AY120" s="142"/>
      <c r="AZ120" s="142"/>
      <c r="BA120" s="142"/>
      <c r="BB120" s="142"/>
      <c r="BC120" s="142"/>
      <c r="BD120" s="142"/>
      <c r="BE120" s="142"/>
      <c r="BF120" s="142"/>
      <c r="BG120" s="142"/>
      <c r="BH120" s="142"/>
      <c r="BI120" s="142"/>
      <c r="BJ120" s="142"/>
      <c r="BK120" s="142"/>
      <c r="BL120" s="142"/>
      <c r="BM120" s="142"/>
      <c r="BN120" s="142"/>
      <c r="BO120" s="142"/>
      <c r="BP120" s="142"/>
      <c r="BQ120" s="142"/>
      <c r="BR120" s="142"/>
      <c r="BS120" s="142"/>
      <c r="BT120" s="142"/>
      <c r="BU120" s="142"/>
    </row>
    <row r="121" spans="1:73" s="80" customFormat="1" x14ac:dyDescent="0.25">
      <c r="A121" s="80">
        <v>120</v>
      </c>
      <c r="B121" s="146" t="s">
        <v>23</v>
      </c>
      <c r="C121" s="120" t="s">
        <v>124</v>
      </c>
      <c r="D121" s="128">
        <v>0</v>
      </c>
      <c r="E121" s="132">
        <v>0</v>
      </c>
      <c r="F121" s="134">
        <v>0</v>
      </c>
      <c r="G121" s="136">
        <v>1</v>
      </c>
      <c r="H121" s="139"/>
      <c r="I121" s="150">
        <v>0</v>
      </c>
      <c r="J121" s="164">
        <v>0</v>
      </c>
      <c r="K121" s="153">
        <v>1</v>
      </c>
      <c r="L121" s="156">
        <v>0</v>
      </c>
      <c r="M121" s="158">
        <v>0</v>
      </c>
      <c r="N121" s="128">
        <v>0</v>
      </c>
      <c r="O121" s="136">
        <v>0</v>
      </c>
      <c r="P121" s="162">
        <v>0</v>
      </c>
      <c r="Q121" s="153">
        <v>0</v>
      </c>
      <c r="R121" s="182">
        <v>0</v>
      </c>
      <c r="S121" s="117">
        <v>4</v>
      </c>
      <c r="T121" s="117">
        <v>4</v>
      </c>
      <c r="U121" s="116">
        <v>5</v>
      </c>
      <c r="V121" s="117">
        <v>5</v>
      </c>
      <c r="W121" s="115">
        <v>4</v>
      </c>
      <c r="X121" s="115">
        <v>4</v>
      </c>
      <c r="Y121" s="115">
        <v>4</v>
      </c>
      <c r="Z121" s="115">
        <v>4</v>
      </c>
      <c r="AA121" s="111">
        <v>4</v>
      </c>
      <c r="AB121" s="111">
        <v>4</v>
      </c>
      <c r="AC121" s="111">
        <v>4</v>
      </c>
      <c r="AD121" s="119">
        <v>4</v>
      </c>
      <c r="AE121" s="119">
        <v>4</v>
      </c>
      <c r="AF121" s="113">
        <v>4</v>
      </c>
      <c r="AG121" s="113">
        <v>4</v>
      </c>
      <c r="AH121" s="113">
        <v>4</v>
      </c>
      <c r="AI121" s="144">
        <v>4</v>
      </c>
      <c r="AJ121" s="142"/>
      <c r="AK121" s="142"/>
      <c r="AL121" s="142"/>
      <c r="AM121" s="142"/>
      <c r="AN121" s="142"/>
      <c r="AO121" s="142"/>
      <c r="AP121" s="142"/>
      <c r="AQ121" s="142"/>
      <c r="AR121" s="142"/>
      <c r="AS121" s="142"/>
      <c r="AT121" s="142"/>
      <c r="AU121" s="142"/>
      <c r="AV121" s="142"/>
      <c r="AW121" s="142"/>
      <c r="AX121" s="142"/>
      <c r="AY121" s="142"/>
      <c r="AZ121" s="142"/>
      <c r="BA121" s="142"/>
      <c r="BB121" s="142"/>
      <c r="BC121" s="142"/>
      <c r="BD121" s="142"/>
      <c r="BE121" s="142"/>
      <c r="BF121" s="142"/>
      <c r="BG121" s="142"/>
      <c r="BH121" s="142"/>
      <c r="BI121" s="142"/>
      <c r="BJ121" s="142"/>
      <c r="BK121" s="142"/>
      <c r="BL121" s="142"/>
      <c r="BM121" s="142"/>
      <c r="BN121" s="142"/>
      <c r="BO121" s="142"/>
      <c r="BP121" s="142"/>
      <c r="BQ121" s="142"/>
      <c r="BR121" s="142"/>
      <c r="BS121" s="142"/>
      <c r="BT121" s="142"/>
      <c r="BU121" s="142"/>
    </row>
    <row r="122" spans="1:73" s="80" customFormat="1" x14ac:dyDescent="0.25">
      <c r="A122" s="80">
        <v>121</v>
      </c>
      <c r="B122" s="146" t="s">
        <v>24</v>
      </c>
      <c r="C122" s="120" t="s">
        <v>124</v>
      </c>
      <c r="D122" s="128">
        <v>0</v>
      </c>
      <c r="E122" s="132">
        <v>0</v>
      </c>
      <c r="F122" s="134">
        <v>0</v>
      </c>
      <c r="G122" s="136">
        <v>1</v>
      </c>
      <c r="H122" s="139"/>
      <c r="I122" s="150">
        <v>1</v>
      </c>
      <c r="J122" s="164">
        <v>1</v>
      </c>
      <c r="K122" s="153">
        <v>1</v>
      </c>
      <c r="L122" s="156">
        <v>1</v>
      </c>
      <c r="M122" s="158">
        <v>0</v>
      </c>
      <c r="N122" s="128">
        <v>1</v>
      </c>
      <c r="O122" s="136">
        <v>1</v>
      </c>
      <c r="P122" s="162">
        <v>0</v>
      </c>
      <c r="Q122" s="153">
        <v>0</v>
      </c>
      <c r="R122" s="182">
        <v>0</v>
      </c>
      <c r="S122" s="116">
        <v>3</v>
      </c>
      <c r="T122" s="116">
        <v>3</v>
      </c>
      <c r="U122" s="116">
        <v>4</v>
      </c>
      <c r="V122" s="116">
        <v>4</v>
      </c>
      <c r="W122" s="114">
        <v>3</v>
      </c>
      <c r="X122" s="114">
        <v>3</v>
      </c>
      <c r="Y122" s="114">
        <v>3</v>
      </c>
      <c r="Z122" s="114">
        <v>3</v>
      </c>
      <c r="AA122" s="110">
        <v>2</v>
      </c>
      <c r="AB122" s="110">
        <v>2</v>
      </c>
      <c r="AC122" s="110">
        <v>3</v>
      </c>
      <c r="AD122" s="118">
        <v>3</v>
      </c>
      <c r="AE122" s="118">
        <v>3</v>
      </c>
      <c r="AF122" s="112">
        <v>3</v>
      </c>
      <c r="AG122" s="112">
        <v>3</v>
      </c>
      <c r="AH122" s="112">
        <v>3</v>
      </c>
      <c r="AI122" s="144">
        <v>3</v>
      </c>
      <c r="AJ122" s="142"/>
      <c r="AK122" s="142"/>
      <c r="AL122" s="142"/>
      <c r="AM122" s="142"/>
      <c r="AN122" s="142"/>
      <c r="AO122" s="142"/>
      <c r="AP122" s="142"/>
      <c r="AQ122" s="142"/>
      <c r="AR122" s="142"/>
      <c r="AS122" s="142"/>
      <c r="AT122" s="142"/>
      <c r="AU122" s="142"/>
      <c r="AV122" s="142"/>
      <c r="AW122" s="142"/>
      <c r="AX122" s="142"/>
      <c r="AY122" s="142"/>
      <c r="AZ122" s="142"/>
      <c r="BA122" s="142"/>
      <c r="BB122" s="142"/>
      <c r="BC122" s="142"/>
      <c r="BD122" s="142"/>
      <c r="BE122" s="142"/>
      <c r="BF122" s="142"/>
      <c r="BG122" s="142"/>
      <c r="BH122" s="142"/>
      <c r="BI122" s="142"/>
      <c r="BJ122" s="142"/>
      <c r="BK122" s="142"/>
      <c r="BL122" s="142"/>
      <c r="BM122" s="142"/>
      <c r="BN122" s="142"/>
      <c r="BO122" s="142"/>
      <c r="BP122" s="142"/>
      <c r="BQ122" s="142"/>
      <c r="BR122" s="142"/>
      <c r="BS122" s="142"/>
      <c r="BT122" s="142"/>
      <c r="BU122" s="142"/>
    </row>
    <row r="123" spans="1:73" s="80" customFormat="1" x14ac:dyDescent="0.25">
      <c r="A123" s="80">
        <v>122</v>
      </c>
      <c r="B123" s="146" t="s">
        <v>23</v>
      </c>
      <c r="C123" s="120" t="s">
        <v>96</v>
      </c>
      <c r="D123" s="128">
        <v>0</v>
      </c>
      <c r="E123" s="132">
        <v>0</v>
      </c>
      <c r="F123" s="134">
        <v>0</v>
      </c>
      <c r="G123" s="136">
        <v>1</v>
      </c>
      <c r="H123" s="139"/>
      <c r="I123" s="150">
        <v>0</v>
      </c>
      <c r="J123" s="164">
        <v>0</v>
      </c>
      <c r="K123" s="153">
        <v>0</v>
      </c>
      <c r="L123" s="156">
        <v>0</v>
      </c>
      <c r="M123" s="158">
        <v>0</v>
      </c>
      <c r="N123" s="128">
        <v>0</v>
      </c>
      <c r="O123" s="136">
        <v>1</v>
      </c>
      <c r="P123" s="162">
        <v>0</v>
      </c>
      <c r="Q123" s="153">
        <v>0</v>
      </c>
      <c r="R123" s="182">
        <v>0</v>
      </c>
      <c r="S123" s="117">
        <v>4</v>
      </c>
      <c r="T123" s="117">
        <v>5</v>
      </c>
      <c r="U123" s="116">
        <v>5</v>
      </c>
      <c r="V123" s="117">
        <v>5</v>
      </c>
      <c r="W123" s="115">
        <v>5</v>
      </c>
      <c r="X123" s="115">
        <v>4</v>
      </c>
      <c r="Y123" s="115">
        <v>4</v>
      </c>
      <c r="Z123" s="115">
        <v>5</v>
      </c>
      <c r="AA123" s="111">
        <v>5</v>
      </c>
      <c r="AB123" s="111">
        <v>5</v>
      </c>
      <c r="AC123" s="111">
        <v>5</v>
      </c>
      <c r="AD123" s="119">
        <v>5</v>
      </c>
      <c r="AE123" s="119">
        <v>4</v>
      </c>
      <c r="AF123" s="113">
        <v>4</v>
      </c>
      <c r="AG123" s="113">
        <v>4</v>
      </c>
      <c r="AH123" s="113">
        <v>4</v>
      </c>
      <c r="AI123" s="144">
        <v>5</v>
      </c>
      <c r="AJ123" s="142"/>
      <c r="AK123" s="142"/>
      <c r="AL123" s="142"/>
      <c r="AM123" s="142"/>
      <c r="AN123" s="142"/>
      <c r="AO123" s="142"/>
      <c r="AP123" s="142"/>
      <c r="AQ123" s="142"/>
      <c r="AR123" s="142"/>
      <c r="AS123" s="142"/>
      <c r="AT123" s="142"/>
      <c r="AU123" s="142"/>
      <c r="AV123" s="142"/>
      <c r="AW123" s="142"/>
      <c r="AX123" s="142"/>
      <c r="AY123" s="142"/>
      <c r="AZ123" s="142"/>
      <c r="BA123" s="142"/>
      <c r="BB123" s="142"/>
      <c r="BC123" s="142"/>
      <c r="BD123" s="142"/>
      <c r="BE123" s="142"/>
      <c r="BF123" s="142"/>
      <c r="BG123" s="142"/>
      <c r="BH123" s="142"/>
      <c r="BI123" s="142"/>
      <c r="BJ123" s="142"/>
      <c r="BK123" s="142"/>
      <c r="BL123" s="142"/>
      <c r="BM123" s="142"/>
      <c r="BN123" s="142"/>
      <c r="BO123" s="142"/>
      <c r="BP123" s="142"/>
      <c r="BQ123" s="142"/>
      <c r="BR123" s="142"/>
      <c r="BS123" s="142"/>
      <c r="BT123" s="142"/>
      <c r="BU123" s="142"/>
    </row>
    <row r="124" spans="1:73" s="80" customFormat="1" x14ac:dyDescent="0.25">
      <c r="A124" s="80">
        <v>123</v>
      </c>
      <c r="B124" s="146" t="s">
        <v>24</v>
      </c>
      <c r="C124" s="120" t="s">
        <v>96</v>
      </c>
      <c r="D124" s="128">
        <v>0</v>
      </c>
      <c r="E124" s="132">
        <v>0</v>
      </c>
      <c r="F124" s="134">
        <v>0</v>
      </c>
      <c r="G124" s="136">
        <v>1</v>
      </c>
      <c r="H124" s="139"/>
      <c r="I124" s="150">
        <v>1</v>
      </c>
      <c r="J124" s="164">
        <v>0</v>
      </c>
      <c r="K124" s="153">
        <v>1</v>
      </c>
      <c r="L124" s="156">
        <v>0</v>
      </c>
      <c r="M124" s="158">
        <v>0</v>
      </c>
      <c r="N124" s="128">
        <v>0</v>
      </c>
      <c r="O124" s="136">
        <v>0</v>
      </c>
      <c r="P124" s="162">
        <v>0</v>
      </c>
      <c r="Q124" s="153">
        <v>0</v>
      </c>
      <c r="R124" s="182">
        <v>0</v>
      </c>
      <c r="S124" s="116">
        <v>4</v>
      </c>
      <c r="T124" s="116">
        <v>4</v>
      </c>
      <c r="U124" s="116">
        <v>4</v>
      </c>
      <c r="V124" s="116">
        <v>4</v>
      </c>
      <c r="W124" s="114">
        <v>4</v>
      </c>
      <c r="X124" s="114">
        <v>4</v>
      </c>
      <c r="Y124" s="114">
        <v>4</v>
      </c>
      <c r="Z124" s="114">
        <v>4</v>
      </c>
      <c r="AA124" s="110">
        <v>4</v>
      </c>
      <c r="AB124" s="110">
        <v>4</v>
      </c>
      <c r="AC124" s="110">
        <v>4</v>
      </c>
      <c r="AD124" s="118">
        <v>4</v>
      </c>
      <c r="AE124" s="118">
        <v>4</v>
      </c>
      <c r="AF124" s="112">
        <v>4</v>
      </c>
      <c r="AG124" s="112">
        <v>4</v>
      </c>
      <c r="AH124" s="112">
        <v>4</v>
      </c>
      <c r="AI124" s="144">
        <v>4</v>
      </c>
      <c r="AJ124" s="142"/>
      <c r="AK124" s="142"/>
      <c r="AL124" s="142"/>
      <c r="AM124" s="142"/>
      <c r="AN124" s="142"/>
      <c r="AO124" s="142"/>
      <c r="AP124" s="142"/>
      <c r="AQ124" s="142"/>
      <c r="AR124" s="142"/>
      <c r="AS124" s="142"/>
      <c r="AT124" s="142"/>
      <c r="AU124" s="142"/>
      <c r="AV124" s="142"/>
      <c r="AW124" s="142"/>
      <c r="AX124" s="142"/>
      <c r="AY124" s="142"/>
      <c r="AZ124" s="142"/>
      <c r="BA124" s="142"/>
      <c r="BB124" s="142"/>
      <c r="BC124" s="142"/>
      <c r="BD124" s="142"/>
      <c r="BE124" s="142"/>
      <c r="BF124" s="142"/>
      <c r="BG124" s="142"/>
      <c r="BH124" s="142"/>
      <c r="BI124" s="142"/>
      <c r="BJ124" s="142"/>
      <c r="BK124" s="142"/>
      <c r="BL124" s="142"/>
      <c r="BM124" s="142"/>
      <c r="BN124" s="142"/>
      <c r="BO124" s="142"/>
      <c r="BP124" s="142"/>
      <c r="BQ124" s="142"/>
      <c r="BR124" s="142"/>
      <c r="BS124" s="142"/>
      <c r="BT124" s="142"/>
      <c r="BU124" s="142"/>
    </row>
    <row r="125" spans="1:73" s="80" customFormat="1" x14ac:dyDescent="0.25">
      <c r="A125" s="80">
        <v>124</v>
      </c>
      <c r="B125" s="146" t="s">
        <v>23</v>
      </c>
      <c r="C125" s="120" t="s">
        <v>96</v>
      </c>
      <c r="D125" s="128">
        <v>1</v>
      </c>
      <c r="E125" s="132">
        <v>0</v>
      </c>
      <c r="F125" s="134">
        <v>0</v>
      </c>
      <c r="G125" s="136">
        <v>0</v>
      </c>
      <c r="H125" s="139"/>
      <c r="I125" s="150">
        <v>1</v>
      </c>
      <c r="J125" s="164">
        <v>0</v>
      </c>
      <c r="K125" s="153">
        <v>1</v>
      </c>
      <c r="L125" s="156">
        <v>0</v>
      </c>
      <c r="M125" s="158">
        <v>0</v>
      </c>
      <c r="N125" s="128">
        <v>0</v>
      </c>
      <c r="O125" s="136">
        <v>0</v>
      </c>
      <c r="P125" s="162">
        <v>0</v>
      </c>
      <c r="Q125" s="153">
        <v>0</v>
      </c>
      <c r="R125" s="182">
        <v>0</v>
      </c>
      <c r="S125" s="117">
        <v>1</v>
      </c>
      <c r="T125" s="117">
        <v>1</v>
      </c>
      <c r="U125" s="116">
        <v>1</v>
      </c>
      <c r="V125" s="117">
        <v>1</v>
      </c>
      <c r="W125" s="115">
        <v>4</v>
      </c>
      <c r="X125" s="115">
        <v>4</v>
      </c>
      <c r="Y125" s="115">
        <v>4</v>
      </c>
      <c r="Z125" s="115">
        <v>4</v>
      </c>
      <c r="AA125" s="111">
        <v>4</v>
      </c>
      <c r="AB125" s="111">
        <v>5</v>
      </c>
      <c r="AC125" s="111">
        <v>5</v>
      </c>
      <c r="AD125" s="119">
        <v>5</v>
      </c>
      <c r="AE125" s="119">
        <v>5</v>
      </c>
      <c r="AF125" s="113">
        <v>5</v>
      </c>
      <c r="AG125" s="113">
        <v>5</v>
      </c>
      <c r="AH125" s="113">
        <v>5</v>
      </c>
      <c r="AI125" s="144">
        <v>5</v>
      </c>
      <c r="AJ125" s="142"/>
      <c r="AK125" s="142"/>
      <c r="AL125" s="142"/>
      <c r="AM125" s="142"/>
      <c r="AN125" s="142"/>
      <c r="AO125" s="142"/>
      <c r="AP125" s="142"/>
      <c r="AQ125" s="142"/>
      <c r="AR125" s="142"/>
      <c r="AS125" s="142"/>
      <c r="AT125" s="142"/>
      <c r="AU125" s="142"/>
      <c r="AV125" s="142"/>
      <c r="AW125" s="142"/>
      <c r="AX125" s="142"/>
      <c r="AY125" s="142"/>
      <c r="AZ125" s="142"/>
      <c r="BA125" s="142"/>
      <c r="BB125" s="142"/>
      <c r="BC125" s="142"/>
      <c r="BD125" s="142"/>
      <c r="BE125" s="142"/>
      <c r="BF125" s="142"/>
      <c r="BG125" s="142"/>
      <c r="BH125" s="142"/>
      <c r="BI125" s="142"/>
      <c r="BJ125" s="142"/>
      <c r="BK125" s="142"/>
      <c r="BL125" s="142"/>
      <c r="BM125" s="142"/>
      <c r="BN125" s="142"/>
      <c r="BO125" s="142"/>
      <c r="BP125" s="142"/>
      <c r="BQ125" s="142"/>
      <c r="BR125" s="142"/>
      <c r="BS125" s="142"/>
      <c r="BT125" s="142"/>
      <c r="BU125" s="142"/>
    </row>
    <row r="126" spans="1:73" s="80" customFormat="1" x14ac:dyDescent="0.25">
      <c r="A126" s="80">
        <v>125</v>
      </c>
      <c r="B126" s="146" t="s">
        <v>23</v>
      </c>
      <c r="C126" s="120" t="s">
        <v>96</v>
      </c>
      <c r="D126" s="128">
        <v>0</v>
      </c>
      <c r="E126" s="132">
        <v>0</v>
      </c>
      <c r="F126" s="134">
        <v>0</v>
      </c>
      <c r="G126" s="136">
        <v>1</v>
      </c>
      <c r="H126" s="139"/>
      <c r="I126" s="150">
        <v>1</v>
      </c>
      <c r="J126" s="164">
        <v>1</v>
      </c>
      <c r="K126" s="153">
        <v>0</v>
      </c>
      <c r="L126" s="156">
        <v>0</v>
      </c>
      <c r="M126" s="158">
        <v>0</v>
      </c>
      <c r="N126" s="128">
        <v>0</v>
      </c>
      <c r="O126" s="136">
        <v>0</v>
      </c>
      <c r="P126" s="162">
        <v>0</v>
      </c>
      <c r="Q126" s="153">
        <v>0</v>
      </c>
      <c r="R126" s="182">
        <v>0</v>
      </c>
      <c r="S126" s="116">
        <v>1</v>
      </c>
      <c r="T126" s="116">
        <v>1</v>
      </c>
      <c r="U126" s="116">
        <v>3</v>
      </c>
      <c r="V126" s="116">
        <v>3</v>
      </c>
      <c r="W126" s="114">
        <v>3</v>
      </c>
      <c r="X126" s="114">
        <v>2</v>
      </c>
      <c r="Y126" s="114">
        <v>2</v>
      </c>
      <c r="Z126" s="114">
        <v>2</v>
      </c>
      <c r="AA126" s="110">
        <v>2</v>
      </c>
      <c r="AB126" s="110">
        <v>2</v>
      </c>
      <c r="AC126" s="110">
        <v>2</v>
      </c>
      <c r="AD126" s="118">
        <v>2</v>
      </c>
      <c r="AE126" s="118">
        <v>2</v>
      </c>
      <c r="AF126" s="112">
        <v>2</v>
      </c>
      <c r="AG126" s="112">
        <v>2</v>
      </c>
      <c r="AH126" s="112">
        <v>2</v>
      </c>
      <c r="AI126" s="144">
        <v>2</v>
      </c>
      <c r="AJ126" s="142"/>
      <c r="AK126" s="142"/>
      <c r="AL126" s="142"/>
      <c r="AM126" s="142"/>
      <c r="AN126" s="142"/>
      <c r="AO126" s="142"/>
      <c r="AP126" s="142"/>
      <c r="AQ126" s="142"/>
      <c r="AR126" s="142"/>
      <c r="AS126" s="142"/>
      <c r="AT126" s="142"/>
      <c r="AU126" s="142"/>
      <c r="AV126" s="142"/>
      <c r="AW126" s="142"/>
      <c r="AX126" s="142"/>
      <c r="AY126" s="142"/>
      <c r="AZ126" s="142"/>
      <c r="BA126" s="142"/>
      <c r="BB126" s="142"/>
      <c r="BC126" s="142"/>
      <c r="BD126" s="142"/>
      <c r="BE126" s="142"/>
      <c r="BF126" s="142"/>
      <c r="BG126" s="142"/>
      <c r="BH126" s="142"/>
      <c r="BI126" s="142"/>
      <c r="BJ126" s="142"/>
      <c r="BK126" s="142"/>
      <c r="BL126" s="142"/>
      <c r="BM126" s="142"/>
      <c r="BN126" s="142"/>
      <c r="BO126" s="142"/>
      <c r="BP126" s="142"/>
      <c r="BQ126" s="142"/>
      <c r="BR126" s="142"/>
      <c r="BS126" s="142"/>
      <c r="BT126" s="142"/>
      <c r="BU126" s="142"/>
    </row>
    <row r="127" spans="1:73" s="80" customFormat="1" x14ac:dyDescent="0.25">
      <c r="A127" s="80">
        <v>126</v>
      </c>
      <c r="B127" s="146" t="s">
        <v>24</v>
      </c>
      <c r="C127" s="120" t="s">
        <v>96</v>
      </c>
      <c r="D127" s="128">
        <v>0</v>
      </c>
      <c r="E127" s="132">
        <v>0</v>
      </c>
      <c r="F127" s="134">
        <v>0</v>
      </c>
      <c r="G127" s="136">
        <v>1</v>
      </c>
      <c r="H127" s="139"/>
      <c r="I127" s="150">
        <v>0</v>
      </c>
      <c r="J127" s="164">
        <v>1</v>
      </c>
      <c r="K127" s="153">
        <v>1</v>
      </c>
      <c r="L127" s="156">
        <v>1</v>
      </c>
      <c r="M127" s="158">
        <v>0</v>
      </c>
      <c r="N127" s="128">
        <v>0</v>
      </c>
      <c r="O127" s="136">
        <v>0</v>
      </c>
      <c r="P127" s="162">
        <v>0</v>
      </c>
      <c r="Q127" s="153">
        <v>0</v>
      </c>
      <c r="R127" s="182">
        <v>0</v>
      </c>
      <c r="S127" s="117">
        <v>4</v>
      </c>
      <c r="T127" s="117">
        <v>4</v>
      </c>
      <c r="U127" s="116">
        <v>4</v>
      </c>
      <c r="V127" s="117">
        <v>4</v>
      </c>
      <c r="W127" s="115">
        <v>4</v>
      </c>
      <c r="X127" s="115">
        <v>4</v>
      </c>
      <c r="Y127" s="115">
        <v>4</v>
      </c>
      <c r="Z127" s="115">
        <v>4</v>
      </c>
      <c r="AA127" s="111">
        <v>4</v>
      </c>
      <c r="AB127" s="111">
        <v>4</v>
      </c>
      <c r="AC127" s="111">
        <v>4</v>
      </c>
      <c r="AD127" s="119">
        <v>4</v>
      </c>
      <c r="AE127" s="119">
        <v>4</v>
      </c>
      <c r="AF127" s="113">
        <v>4</v>
      </c>
      <c r="AG127" s="113">
        <v>4</v>
      </c>
      <c r="AH127" s="113">
        <v>4</v>
      </c>
      <c r="AI127" s="144">
        <v>4</v>
      </c>
      <c r="AJ127" s="142"/>
      <c r="AK127" s="142"/>
      <c r="AL127" s="142"/>
      <c r="AM127" s="142"/>
      <c r="AN127" s="142"/>
      <c r="AO127" s="142"/>
      <c r="AP127" s="142"/>
      <c r="AQ127" s="142"/>
      <c r="AR127" s="142"/>
      <c r="AS127" s="142"/>
      <c r="AT127" s="142"/>
      <c r="AU127" s="142"/>
      <c r="AV127" s="142"/>
      <c r="AW127" s="142"/>
      <c r="AX127" s="142"/>
      <c r="AY127" s="142"/>
      <c r="AZ127" s="142"/>
      <c r="BA127" s="142"/>
      <c r="BB127" s="142"/>
      <c r="BC127" s="142"/>
      <c r="BD127" s="142"/>
      <c r="BE127" s="142"/>
      <c r="BF127" s="142"/>
      <c r="BG127" s="142"/>
      <c r="BH127" s="142"/>
      <c r="BI127" s="142"/>
      <c r="BJ127" s="142"/>
      <c r="BK127" s="142"/>
      <c r="BL127" s="142"/>
      <c r="BM127" s="142"/>
      <c r="BN127" s="142"/>
      <c r="BO127" s="142"/>
      <c r="BP127" s="142"/>
      <c r="BQ127" s="142"/>
      <c r="BR127" s="142"/>
      <c r="BS127" s="142"/>
      <c r="BT127" s="142"/>
      <c r="BU127" s="142"/>
    </row>
    <row r="128" spans="1:73" s="80" customFormat="1" x14ac:dyDescent="0.25">
      <c r="A128" s="80">
        <v>127</v>
      </c>
      <c r="B128" s="146" t="s">
        <v>23</v>
      </c>
      <c r="C128" s="120" t="s">
        <v>180</v>
      </c>
      <c r="D128" s="128">
        <v>1</v>
      </c>
      <c r="E128" s="132">
        <v>0</v>
      </c>
      <c r="F128" s="134">
        <v>0</v>
      </c>
      <c r="G128" s="136">
        <v>0</v>
      </c>
      <c r="H128" s="139"/>
      <c r="I128" s="150">
        <v>1</v>
      </c>
      <c r="J128" s="164">
        <v>1</v>
      </c>
      <c r="K128" s="153">
        <v>1</v>
      </c>
      <c r="L128" s="156">
        <v>1</v>
      </c>
      <c r="M128" s="158">
        <v>0</v>
      </c>
      <c r="N128" s="128">
        <v>0</v>
      </c>
      <c r="O128" s="136">
        <v>1</v>
      </c>
      <c r="P128" s="162">
        <v>1</v>
      </c>
      <c r="Q128" s="153">
        <v>1</v>
      </c>
      <c r="R128" s="182">
        <v>0</v>
      </c>
      <c r="S128" s="116">
        <v>3</v>
      </c>
      <c r="T128" s="116">
        <v>3</v>
      </c>
      <c r="U128" s="116">
        <v>3</v>
      </c>
      <c r="V128" s="116">
        <v>2</v>
      </c>
      <c r="W128" s="114">
        <v>2</v>
      </c>
      <c r="X128" s="114">
        <v>2</v>
      </c>
      <c r="Y128" s="114">
        <v>2</v>
      </c>
      <c r="Z128" s="114">
        <v>3</v>
      </c>
      <c r="AA128" s="110">
        <v>3</v>
      </c>
      <c r="AB128" s="110">
        <v>2</v>
      </c>
      <c r="AC128" s="110">
        <v>2</v>
      </c>
      <c r="AD128" s="118">
        <v>4</v>
      </c>
      <c r="AE128" s="118">
        <v>3</v>
      </c>
      <c r="AF128" s="112">
        <v>3</v>
      </c>
      <c r="AG128" s="112">
        <v>3</v>
      </c>
      <c r="AH128" s="112">
        <v>3</v>
      </c>
      <c r="AI128" s="144">
        <v>2</v>
      </c>
      <c r="AJ128" s="142"/>
      <c r="AK128" s="142"/>
      <c r="AL128" s="142"/>
      <c r="AM128" s="142"/>
      <c r="AN128" s="142"/>
      <c r="AO128" s="142"/>
      <c r="AP128" s="142"/>
      <c r="AQ128" s="142"/>
      <c r="AR128" s="142"/>
      <c r="AS128" s="142"/>
      <c r="AT128" s="142"/>
      <c r="AU128" s="142"/>
      <c r="AV128" s="142"/>
      <c r="AW128" s="142"/>
      <c r="AX128" s="142"/>
      <c r="AY128" s="142"/>
      <c r="AZ128" s="142"/>
      <c r="BA128" s="142"/>
      <c r="BB128" s="142"/>
      <c r="BC128" s="142"/>
      <c r="BD128" s="142"/>
      <c r="BE128" s="142"/>
      <c r="BF128" s="142"/>
      <c r="BG128" s="142"/>
      <c r="BH128" s="142"/>
      <c r="BI128" s="142"/>
      <c r="BJ128" s="142"/>
      <c r="BK128" s="142"/>
      <c r="BL128" s="142"/>
      <c r="BM128" s="142"/>
      <c r="BN128" s="142"/>
      <c r="BO128" s="142"/>
      <c r="BP128" s="142"/>
      <c r="BQ128" s="142"/>
      <c r="BR128" s="142"/>
      <c r="BS128" s="142"/>
      <c r="BT128" s="142"/>
      <c r="BU128" s="142"/>
    </row>
    <row r="129" spans="1:73" s="80" customFormat="1" x14ac:dyDescent="0.25">
      <c r="A129" s="80">
        <v>128</v>
      </c>
      <c r="B129" s="146" t="s">
        <v>23</v>
      </c>
      <c r="C129" s="120" t="s">
        <v>96</v>
      </c>
      <c r="D129" s="128">
        <v>0</v>
      </c>
      <c r="E129" s="132">
        <v>0</v>
      </c>
      <c r="F129" s="134">
        <v>0</v>
      </c>
      <c r="G129" s="136">
        <v>1</v>
      </c>
      <c r="H129" s="139"/>
      <c r="I129" s="150">
        <v>0</v>
      </c>
      <c r="J129" s="164">
        <v>0</v>
      </c>
      <c r="K129" s="153">
        <v>1</v>
      </c>
      <c r="L129" s="156">
        <v>1</v>
      </c>
      <c r="M129" s="158">
        <v>1</v>
      </c>
      <c r="N129" s="128">
        <v>0</v>
      </c>
      <c r="O129" s="136">
        <v>0</v>
      </c>
      <c r="P129" s="162">
        <v>0</v>
      </c>
      <c r="Q129" s="153">
        <v>0</v>
      </c>
      <c r="R129" s="182">
        <v>0</v>
      </c>
      <c r="S129" s="117">
        <v>3</v>
      </c>
      <c r="T129" s="117">
        <v>3</v>
      </c>
      <c r="U129" s="116">
        <v>3</v>
      </c>
      <c r="V129" s="117">
        <v>3</v>
      </c>
      <c r="W129" s="115">
        <v>3</v>
      </c>
      <c r="X129" s="115">
        <v>3</v>
      </c>
      <c r="Y129" s="115">
        <v>3</v>
      </c>
      <c r="Z129" s="115">
        <v>3</v>
      </c>
      <c r="AA129" s="111">
        <v>3</v>
      </c>
      <c r="AB129" s="111">
        <v>3</v>
      </c>
      <c r="AC129" s="111">
        <v>3</v>
      </c>
      <c r="AD129" s="119">
        <v>3</v>
      </c>
      <c r="AE129" s="119">
        <v>3</v>
      </c>
      <c r="AF129" s="113">
        <v>3</v>
      </c>
      <c r="AG129" s="113">
        <v>3</v>
      </c>
      <c r="AH129" s="113">
        <v>3</v>
      </c>
      <c r="AI129" s="144">
        <v>3</v>
      </c>
      <c r="AJ129" s="142"/>
      <c r="AK129" s="142"/>
      <c r="AL129" s="142"/>
      <c r="AM129" s="142"/>
      <c r="AN129" s="142"/>
      <c r="AO129" s="142"/>
      <c r="AP129" s="142"/>
      <c r="AQ129" s="142"/>
      <c r="AR129" s="142"/>
      <c r="AS129" s="142"/>
      <c r="AT129" s="142"/>
      <c r="AU129" s="142"/>
      <c r="AV129" s="142"/>
      <c r="AW129" s="142"/>
      <c r="AX129" s="142"/>
      <c r="AY129" s="142"/>
      <c r="AZ129" s="142"/>
      <c r="BA129" s="142"/>
      <c r="BB129" s="142"/>
      <c r="BC129" s="142"/>
      <c r="BD129" s="142"/>
      <c r="BE129" s="142"/>
      <c r="BF129" s="142"/>
      <c r="BG129" s="142"/>
      <c r="BH129" s="142"/>
      <c r="BI129" s="142"/>
      <c r="BJ129" s="142"/>
      <c r="BK129" s="142"/>
      <c r="BL129" s="142"/>
      <c r="BM129" s="142"/>
      <c r="BN129" s="142"/>
      <c r="BO129" s="142"/>
      <c r="BP129" s="142"/>
      <c r="BQ129" s="142"/>
      <c r="BR129" s="142"/>
      <c r="BS129" s="142"/>
      <c r="BT129" s="142"/>
      <c r="BU129" s="142"/>
    </row>
    <row r="130" spans="1:73" s="80" customFormat="1" x14ac:dyDescent="0.25">
      <c r="A130" s="80">
        <v>129</v>
      </c>
      <c r="B130" s="146" t="s">
        <v>24</v>
      </c>
      <c r="C130" s="120" t="s">
        <v>91</v>
      </c>
      <c r="D130" s="128">
        <v>1</v>
      </c>
      <c r="E130" s="132">
        <v>0</v>
      </c>
      <c r="F130" s="134">
        <v>0</v>
      </c>
      <c r="G130" s="136">
        <v>0</v>
      </c>
      <c r="H130" s="139"/>
      <c r="I130" s="150">
        <v>1</v>
      </c>
      <c r="J130" s="164">
        <v>1</v>
      </c>
      <c r="K130" s="153">
        <v>1</v>
      </c>
      <c r="L130" s="156">
        <v>1</v>
      </c>
      <c r="M130" s="158">
        <v>1</v>
      </c>
      <c r="N130" s="128">
        <v>1</v>
      </c>
      <c r="O130" s="136">
        <v>0</v>
      </c>
      <c r="P130" s="162">
        <v>1</v>
      </c>
      <c r="Q130" s="153">
        <v>0</v>
      </c>
      <c r="R130" s="182">
        <v>0</v>
      </c>
      <c r="S130" s="116">
        <v>4</v>
      </c>
      <c r="T130" s="116">
        <v>4</v>
      </c>
      <c r="U130" s="116">
        <v>3</v>
      </c>
      <c r="V130" s="116">
        <v>4</v>
      </c>
      <c r="W130" s="114">
        <v>4</v>
      </c>
      <c r="X130" s="114">
        <v>4</v>
      </c>
      <c r="Y130" s="114">
        <v>4</v>
      </c>
      <c r="Z130" s="114">
        <v>4</v>
      </c>
      <c r="AA130" s="110">
        <v>4</v>
      </c>
      <c r="AB130" s="110">
        <v>4</v>
      </c>
      <c r="AC130" s="110">
        <v>4</v>
      </c>
      <c r="AD130" s="118">
        <v>4</v>
      </c>
      <c r="AE130" s="118">
        <v>4</v>
      </c>
      <c r="AF130" s="112">
        <v>4</v>
      </c>
      <c r="AG130" s="112">
        <v>4</v>
      </c>
      <c r="AH130" s="112">
        <v>4</v>
      </c>
      <c r="AI130" s="144">
        <v>4</v>
      </c>
      <c r="AJ130" s="142"/>
      <c r="AK130" s="142"/>
      <c r="AL130" s="142"/>
      <c r="AM130" s="142"/>
      <c r="AN130" s="142"/>
      <c r="AO130" s="142"/>
      <c r="AP130" s="142"/>
      <c r="AQ130" s="142"/>
      <c r="AR130" s="142"/>
      <c r="AS130" s="142"/>
      <c r="AT130" s="142"/>
      <c r="AU130" s="142"/>
      <c r="AV130" s="142"/>
      <c r="AW130" s="142"/>
      <c r="AX130" s="142"/>
      <c r="AY130" s="142"/>
      <c r="AZ130" s="142"/>
      <c r="BA130" s="142"/>
      <c r="BB130" s="142"/>
      <c r="BC130" s="142"/>
      <c r="BD130" s="142"/>
      <c r="BE130" s="142"/>
      <c r="BF130" s="142"/>
      <c r="BG130" s="142"/>
      <c r="BH130" s="142"/>
      <c r="BI130" s="142"/>
      <c r="BJ130" s="142"/>
      <c r="BK130" s="142"/>
      <c r="BL130" s="142"/>
      <c r="BM130" s="142"/>
      <c r="BN130" s="142"/>
      <c r="BO130" s="142"/>
      <c r="BP130" s="142"/>
      <c r="BQ130" s="142"/>
      <c r="BR130" s="142"/>
      <c r="BS130" s="142"/>
      <c r="BT130" s="142"/>
      <c r="BU130" s="142"/>
    </row>
    <row r="131" spans="1:73" s="80" customFormat="1" x14ac:dyDescent="0.25">
      <c r="A131" s="80">
        <v>130</v>
      </c>
      <c r="B131" s="146" t="s">
        <v>23</v>
      </c>
      <c r="C131" s="120" t="s">
        <v>91</v>
      </c>
      <c r="D131" s="128">
        <v>0</v>
      </c>
      <c r="E131" s="132">
        <v>0</v>
      </c>
      <c r="F131" s="134">
        <v>0</v>
      </c>
      <c r="G131" s="136">
        <v>1</v>
      </c>
      <c r="H131" s="139"/>
      <c r="I131" s="150">
        <v>0</v>
      </c>
      <c r="J131" s="164">
        <v>1</v>
      </c>
      <c r="K131" s="153">
        <v>1</v>
      </c>
      <c r="L131" s="156">
        <v>0</v>
      </c>
      <c r="M131" s="158">
        <v>0</v>
      </c>
      <c r="N131" s="128">
        <v>0</v>
      </c>
      <c r="O131" s="136">
        <v>1</v>
      </c>
      <c r="P131" s="162">
        <v>0</v>
      </c>
      <c r="Q131" s="153">
        <v>0</v>
      </c>
      <c r="R131" s="182">
        <v>0</v>
      </c>
      <c r="S131" s="117">
        <v>3</v>
      </c>
      <c r="T131" s="117">
        <v>4</v>
      </c>
      <c r="U131" s="116">
        <v>3</v>
      </c>
      <c r="V131" s="117">
        <v>3</v>
      </c>
      <c r="W131" s="115">
        <v>3</v>
      </c>
      <c r="X131" s="115">
        <v>3</v>
      </c>
      <c r="Y131" s="115">
        <v>3</v>
      </c>
      <c r="Z131" s="115">
        <v>3</v>
      </c>
      <c r="AA131" s="111">
        <v>3</v>
      </c>
      <c r="AB131" s="111">
        <v>3</v>
      </c>
      <c r="AC131" s="111">
        <v>3</v>
      </c>
      <c r="AD131" s="119">
        <v>3</v>
      </c>
      <c r="AE131" s="119">
        <v>3</v>
      </c>
      <c r="AF131" s="113">
        <v>3</v>
      </c>
      <c r="AG131" s="113">
        <v>3</v>
      </c>
      <c r="AH131" s="113">
        <v>4</v>
      </c>
      <c r="AI131" s="144">
        <v>4</v>
      </c>
      <c r="AJ131" s="142"/>
      <c r="AK131" s="142"/>
      <c r="AL131" s="142"/>
      <c r="AM131" s="142"/>
      <c r="AN131" s="142"/>
      <c r="AO131" s="142"/>
      <c r="AP131" s="142"/>
      <c r="AQ131" s="142"/>
      <c r="AR131" s="142"/>
      <c r="AS131" s="142"/>
      <c r="AT131" s="142"/>
      <c r="AU131" s="142"/>
      <c r="AV131" s="142"/>
      <c r="AW131" s="142"/>
      <c r="AX131" s="142"/>
      <c r="AY131" s="142"/>
      <c r="AZ131" s="142"/>
      <c r="BA131" s="142"/>
      <c r="BB131" s="142"/>
      <c r="BC131" s="142"/>
      <c r="BD131" s="142"/>
      <c r="BE131" s="142"/>
      <c r="BF131" s="142"/>
      <c r="BG131" s="142"/>
      <c r="BH131" s="142"/>
      <c r="BI131" s="142"/>
      <c r="BJ131" s="142"/>
      <c r="BK131" s="142"/>
      <c r="BL131" s="142"/>
      <c r="BM131" s="142"/>
      <c r="BN131" s="142"/>
      <c r="BO131" s="142"/>
      <c r="BP131" s="142"/>
      <c r="BQ131" s="142"/>
      <c r="BR131" s="142"/>
      <c r="BS131" s="142"/>
      <c r="BT131" s="142"/>
      <c r="BU131" s="142"/>
    </row>
    <row r="132" spans="1:73" s="80" customFormat="1" x14ac:dyDescent="0.25">
      <c r="A132" s="80">
        <v>131</v>
      </c>
      <c r="B132" s="146" t="s">
        <v>24</v>
      </c>
      <c r="C132" s="120" t="s">
        <v>94</v>
      </c>
      <c r="D132" s="128">
        <v>0</v>
      </c>
      <c r="E132" s="132">
        <v>1</v>
      </c>
      <c r="F132" s="134">
        <v>0</v>
      </c>
      <c r="G132" s="136">
        <v>0</v>
      </c>
      <c r="H132" s="139"/>
      <c r="I132" s="150">
        <v>0</v>
      </c>
      <c r="J132" s="164">
        <v>1</v>
      </c>
      <c r="K132" s="153">
        <v>0</v>
      </c>
      <c r="L132" s="156">
        <v>0</v>
      </c>
      <c r="M132" s="158">
        <v>0</v>
      </c>
      <c r="N132" s="128">
        <v>0</v>
      </c>
      <c r="O132" s="136">
        <v>0</v>
      </c>
      <c r="P132" s="162">
        <v>0</v>
      </c>
      <c r="Q132" s="153">
        <v>0</v>
      </c>
      <c r="R132" s="182">
        <v>0</v>
      </c>
      <c r="S132" s="116">
        <v>4</v>
      </c>
      <c r="T132" s="116">
        <v>5</v>
      </c>
      <c r="U132" s="116">
        <v>5</v>
      </c>
      <c r="V132" s="116">
        <v>4</v>
      </c>
      <c r="W132" s="114">
        <v>4</v>
      </c>
      <c r="X132" s="114">
        <v>4</v>
      </c>
      <c r="Y132" s="114">
        <v>4</v>
      </c>
      <c r="Z132" s="114">
        <v>4</v>
      </c>
      <c r="AA132" s="110">
        <v>2</v>
      </c>
      <c r="AB132" s="110">
        <v>2</v>
      </c>
      <c r="AC132" s="110">
        <v>2</v>
      </c>
      <c r="AD132" s="118">
        <v>3</v>
      </c>
      <c r="AE132" s="118">
        <v>3</v>
      </c>
      <c r="AF132" s="112">
        <v>4</v>
      </c>
      <c r="AG132" s="112">
        <v>5</v>
      </c>
      <c r="AH132" s="112">
        <v>4</v>
      </c>
      <c r="AI132" s="144">
        <v>5</v>
      </c>
      <c r="AJ132" s="142"/>
      <c r="AK132" s="142"/>
      <c r="AL132" s="142"/>
      <c r="AM132" s="142"/>
      <c r="AN132" s="142"/>
      <c r="AO132" s="142"/>
      <c r="AP132" s="142"/>
      <c r="AQ132" s="142"/>
      <c r="AR132" s="142"/>
      <c r="AS132" s="142"/>
      <c r="AT132" s="142"/>
      <c r="AU132" s="142"/>
      <c r="AV132" s="142"/>
      <c r="AW132" s="142"/>
      <c r="AX132" s="142"/>
      <c r="AY132" s="142"/>
      <c r="AZ132" s="142"/>
      <c r="BA132" s="142"/>
      <c r="BB132" s="142"/>
      <c r="BC132" s="142"/>
      <c r="BD132" s="142"/>
      <c r="BE132" s="142"/>
      <c r="BF132" s="142"/>
      <c r="BG132" s="142"/>
      <c r="BH132" s="142"/>
      <c r="BI132" s="142"/>
      <c r="BJ132" s="142"/>
      <c r="BK132" s="142"/>
      <c r="BL132" s="142"/>
      <c r="BM132" s="142"/>
      <c r="BN132" s="142"/>
      <c r="BO132" s="142"/>
      <c r="BP132" s="142"/>
      <c r="BQ132" s="142"/>
      <c r="BR132" s="142"/>
      <c r="BS132" s="142"/>
      <c r="BT132" s="142"/>
      <c r="BU132" s="142"/>
    </row>
    <row r="133" spans="1:73" s="80" customFormat="1" x14ac:dyDescent="0.25">
      <c r="A133" s="80">
        <v>132</v>
      </c>
      <c r="B133" s="146" t="s">
        <v>24</v>
      </c>
      <c r="C133" s="120" t="s">
        <v>94</v>
      </c>
      <c r="D133" s="128">
        <v>0</v>
      </c>
      <c r="E133" s="132">
        <v>0</v>
      </c>
      <c r="F133" s="134">
        <v>0</v>
      </c>
      <c r="G133" s="136">
        <v>1</v>
      </c>
      <c r="H133" s="139"/>
      <c r="I133" s="150">
        <v>1</v>
      </c>
      <c r="J133" s="164">
        <v>0</v>
      </c>
      <c r="K133" s="153">
        <v>1</v>
      </c>
      <c r="L133" s="156">
        <v>1</v>
      </c>
      <c r="M133" s="158">
        <v>0</v>
      </c>
      <c r="N133" s="128">
        <v>0</v>
      </c>
      <c r="O133" s="136">
        <v>0</v>
      </c>
      <c r="P133" s="162">
        <v>0</v>
      </c>
      <c r="Q133" s="153">
        <v>0</v>
      </c>
      <c r="R133" s="182">
        <v>0</v>
      </c>
      <c r="S133" s="117">
        <v>3</v>
      </c>
      <c r="T133" s="117">
        <v>3</v>
      </c>
      <c r="U133" s="116">
        <v>3</v>
      </c>
      <c r="V133" s="117">
        <v>3</v>
      </c>
      <c r="W133" s="115">
        <v>3</v>
      </c>
      <c r="X133" s="115">
        <v>3</v>
      </c>
      <c r="Y133" s="115">
        <v>3</v>
      </c>
      <c r="Z133" s="115">
        <v>3</v>
      </c>
      <c r="AA133" s="111">
        <v>4</v>
      </c>
      <c r="AB133" s="111">
        <v>4</v>
      </c>
      <c r="AC133" s="111">
        <v>4</v>
      </c>
      <c r="AD133" s="119">
        <v>5</v>
      </c>
      <c r="AE133" s="119">
        <v>5</v>
      </c>
      <c r="AF133" s="113">
        <v>3</v>
      </c>
      <c r="AG133" s="113">
        <v>3</v>
      </c>
      <c r="AH133" s="113">
        <v>3</v>
      </c>
      <c r="AI133" s="144">
        <v>3</v>
      </c>
      <c r="AJ133" s="142"/>
      <c r="AK133" s="142"/>
      <c r="AL133" s="142"/>
      <c r="AM133" s="142"/>
      <c r="AN133" s="142"/>
      <c r="AO133" s="142"/>
      <c r="AP133" s="142"/>
      <c r="AQ133" s="142"/>
      <c r="AR133" s="142"/>
      <c r="AS133" s="142"/>
      <c r="AT133" s="142"/>
      <c r="AU133" s="142"/>
      <c r="AV133" s="142"/>
      <c r="AW133" s="142"/>
      <c r="AX133" s="142"/>
      <c r="AY133" s="142"/>
      <c r="AZ133" s="142"/>
      <c r="BA133" s="142"/>
      <c r="BB133" s="142"/>
      <c r="BC133" s="142"/>
      <c r="BD133" s="142"/>
      <c r="BE133" s="142"/>
      <c r="BF133" s="142"/>
      <c r="BG133" s="142"/>
      <c r="BH133" s="142"/>
      <c r="BI133" s="142"/>
      <c r="BJ133" s="142"/>
      <c r="BK133" s="142"/>
      <c r="BL133" s="142"/>
      <c r="BM133" s="142"/>
      <c r="BN133" s="142"/>
      <c r="BO133" s="142"/>
      <c r="BP133" s="142"/>
      <c r="BQ133" s="142"/>
      <c r="BR133" s="142"/>
      <c r="BS133" s="142"/>
      <c r="BT133" s="142"/>
      <c r="BU133" s="142"/>
    </row>
    <row r="134" spans="1:73" s="80" customFormat="1" x14ac:dyDescent="0.25">
      <c r="A134" s="80">
        <v>133</v>
      </c>
      <c r="B134" s="146" t="s">
        <v>24</v>
      </c>
      <c r="C134" s="120" t="s">
        <v>94</v>
      </c>
      <c r="D134" s="128">
        <v>0</v>
      </c>
      <c r="E134" s="132">
        <v>1</v>
      </c>
      <c r="F134" s="134">
        <v>0</v>
      </c>
      <c r="G134" s="136">
        <v>0</v>
      </c>
      <c r="H134" s="139"/>
      <c r="I134" s="150">
        <v>0</v>
      </c>
      <c r="J134" s="164">
        <v>0</v>
      </c>
      <c r="K134" s="153">
        <v>0</v>
      </c>
      <c r="L134" s="156">
        <v>0</v>
      </c>
      <c r="M134" s="158">
        <v>0</v>
      </c>
      <c r="N134" s="128">
        <v>0</v>
      </c>
      <c r="O134" s="136">
        <v>0</v>
      </c>
      <c r="P134" s="162">
        <v>1</v>
      </c>
      <c r="Q134" s="153">
        <v>0</v>
      </c>
      <c r="R134" s="182">
        <v>0</v>
      </c>
      <c r="S134" s="116">
        <v>1</v>
      </c>
      <c r="T134" s="116">
        <v>1</v>
      </c>
      <c r="U134" s="116">
        <v>1</v>
      </c>
      <c r="V134" s="116">
        <v>1</v>
      </c>
      <c r="W134" s="114">
        <v>1</v>
      </c>
      <c r="X134" s="114">
        <v>1</v>
      </c>
      <c r="Y134" s="114">
        <v>1</v>
      </c>
      <c r="Z134" s="114">
        <v>1</v>
      </c>
      <c r="AA134" s="110">
        <v>1</v>
      </c>
      <c r="AB134" s="110">
        <v>1</v>
      </c>
      <c r="AC134" s="110">
        <v>1</v>
      </c>
      <c r="AD134" s="118">
        <v>1</v>
      </c>
      <c r="AE134" s="118">
        <v>1</v>
      </c>
      <c r="AF134" s="112">
        <v>1</v>
      </c>
      <c r="AG134" s="112">
        <v>1</v>
      </c>
      <c r="AH134" s="112">
        <v>1</v>
      </c>
      <c r="AI134" s="144">
        <v>4</v>
      </c>
      <c r="AJ134" s="142"/>
      <c r="AK134" s="142"/>
      <c r="AL134" s="142"/>
      <c r="AM134" s="142"/>
      <c r="AN134" s="142"/>
      <c r="AO134" s="142"/>
      <c r="AP134" s="142"/>
      <c r="AQ134" s="142"/>
      <c r="AR134" s="142"/>
      <c r="AS134" s="142"/>
      <c r="AT134" s="142"/>
      <c r="AU134" s="142"/>
      <c r="AV134" s="142"/>
      <c r="AW134" s="142"/>
      <c r="AX134" s="142"/>
      <c r="AY134" s="142"/>
      <c r="AZ134" s="142"/>
      <c r="BA134" s="142"/>
      <c r="BB134" s="142"/>
      <c r="BC134" s="142"/>
      <c r="BD134" s="142"/>
      <c r="BE134" s="142"/>
      <c r="BF134" s="142"/>
      <c r="BG134" s="142"/>
      <c r="BH134" s="142"/>
      <c r="BI134" s="142"/>
      <c r="BJ134" s="142"/>
      <c r="BK134" s="142"/>
      <c r="BL134" s="142"/>
      <c r="BM134" s="142"/>
      <c r="BN134" s="142"/>
      <c r="BO134" s="142"/>
      <c r="BP134" s="142"/>
      <c r="BQ134" s="142"/>
      <c r="BR134" s="142"/>
      <c r="BS134" s="142"/>
      <c r="BT134" s="142"/>
      <c r="BU134" s="142"/>
    </row>
    <row r="135" spans="1:73" s="142" customFormat="1" x14ac:dyDescent="0.25">
      <c r="A135" s="80">
        <v>134</v>
      </c>
      <c r="B135" s="146" t="s">
        <v>24</v>
      </c>
      <c r="C135" s="120" t="s">
        <v>94</v>
      </c>
      <c r="D135" s="128">
        <v>0</v>
      </c>
      <c r="E135" s="132">
        <v>1</v>
      </c>
      <c r="F135" s="134">
        <v>0</v>
      </c>
      <c r="G135" s="136">
        <v>0</v>
      </c>
      <c r="H135" s="139"/>
      <c r="I135" s="150">
        <v>1</v>
      </c>
      <c r="J135" s="164">
        <v>0</v>
      </c>
      <c r="K135" s="153">
        <v>1</v>
      </c>
      <c r="L135" s="156">
        <v>0</v>
      </c>
      <c r="M135" s="158">
        <v>0</v>
      </c>
      <c r="N135" s="128">
        <v>0</v>
      </c>
      <c r="O135" s="136">
        <v>0</v>
      </c>
      <c r="P135" s="162">
        <v>0</v>
      </c>
      <c r="Q135" s="153">
        <v>0</v>
      </c>
      <c r="R135" s="182">
        <v>0</v>
      </c>
      <c r="S135" s="116">
        <v>3</v>
      </c>
      <c r="T135" s="116">
        <v>3</v>
      </c>
      <c r="U135" s="116">
        <v>3</v>
      </c>
      <c r="V135" s="116">
        <v>3</v>
      </c>
      <c r="W135" s="114">
        <v>4</v>
      </c>
      <c r="X135" s="114">
        <v>4</v>
      </c>
      <c r="Y135" s="114">
        <v>4</v>
      </c>
      <c r="Z135" s="114">
        <v>4</v>
      </c>
      <c r="AA135" s="110">
        <v>4</v>
      </c>
      <c r="AB135" s="110">
        <v>4</v>
      </c>
      <c r="AC135" s="110">
        <v>4</v>
      </c>
      <c r="AD135" s="118">
        <v>4</v>
      </c>
      <c r="AE135" s="118">
        <v>4</v>
      </c>
      <c r="AF135" s="112">
        <v>4</v>
      </c>
      <c r="AG135" s="112">
        <v>4</v>
      </c>
      <c r="AH135" s="112">
        <v>4</v>
      </c>
      <c r="AI135" s="144">
        <v>4</v>
      </c>
    </row>
    <row r="136" spans="1:73" s="142" customFormat="1" x14ac:dyDescent="0.25">
      <c r="A136" s="80">
        <v>135</v>
      </c>
      <c r="B136" s="146" t="s">
        <v>24</v>
      </c>
      <c r="C136" s="120" t="s">
        <v>91</v>
      </c>
      <c r="D136" s="128">
        <v>1</v>
      </c>
      <c r="E136" s="132">
        <v>0</v>
      </c>
      <c r="F136" s="134">
        <v>0</v>
      </c>
      <c r="G136" s="136">
        <v>0</v>
      </c>
      <c r="H136" s="139"/>
      <c r="I136" s="150">
        <v>1</v>
      </c>
      <c r="J136" s="164">
        <v>1</v>
      </c>
      <c r="K136" s="153">
        <v>0</v>
      </c>
      <c r="L136" s="156">
        <v>0</v>
      </c>
      <c r="M136" s="158">
        <v>0</v>
      </c>
      <c r="N136" s="128">
        <v>1</v>
      </c>
      <c r="O136" s="136">
        <v>0</v>
      </c>
      <c r="P136" s="162">
        <v>0</v>
      </c>
      <c r="Q136" s="153">
        <v>0</v>
      </c>
      <c r="R136" s="182">
        <v>0</v>
      </c>
      <c r="S136" s="116">
        <v>5</v>
      </c>
      <c r="T136" s="116">
        <v>4</v>
      </c>
      <c r="U136" s="116">
        <v>4</v>
      </c>
      <c r="V136" s="116">
        <v>4</v>
      </c>
      <c r="W136" s="114">
        <v>4</v>
      </c>
      <c r="X136" s="114">
        <v>4</v>
      </c>
      <c r="Y136" s="114">
        <v>5</v>
      </c>
      <c r="Z136" s="114">
        <v>5</v>
      </c>
      <c r="AA136" s="110">
        <v>4</v>
      </c>
      <c r="AB136" s="110">
        <v>5</v>
      </c>
      <c r="AC136" s="110">
        <v>4</v>
      </c>
      <c r="AD136" s="118">
        <v>4</v>
      </c>
      <c r="AE136" s="118">
        <v>4</v>
      </c>
      <c r="AF136" s="112">
        <v>4</v>
      </c>
      <c r="AG136" s="112">
        <v>4</v>
      </c>
      <c r="AH136" s="112">
        <v>4</v>
      </c>
      <c r="AI136" s="144">
        <v>4</v>
      </c>
    </row>
    <row r="137" spans="1:73" s="142" customFormat="1" x14ac:dyDescent="0.25">
      <c r="A137" s="80">
        <v>136</v>
      </c>
      <c r="B137" s="146" t="s">
        <v>23</v>
      </c>
      <c r="C137" s="120" t="s">
        <v>91</v>
      </c>
      <c r="D137" s="128">
        <v>0</v>
      </c>
      <c r="E137" s="132">
        <v>0</v>
      </c>
      <c r="F137" s="134">
        <v>0</v>
      </c>
      <c r="G137" s="136">
        <v>1</v>
      </c>
      <c r="H137" s="139"/>
      <c r="I137" s="150">
        <v>1</v>
      </c>
      <c r="J137" s="164">
        <v>0</v>
      </c>
      <c r="K137" s="153">
        <v>1</v>
      </c>
      <c r="L137" s="156">
        <v>0</v>
      </c>
      <c r="M137" s="158">
        <v>0</v>
      </c>
      <c r="N137" s="128">
        <v>0</v>
      </c>
      <c r="O137" s="136">
        <v>0</v>
      </c>
      <c r="P137" s="162">
        <v>1</v>
      </c>
      <c r="Q137" s="153">
        <v>0</v>
      </c>
      <c r="R137" s="182">
        <v>0</v>
      </c>
      <c r="S137" s="116">
        <v>3</v>
      </c>
      <c r="T137" s="116">
        <v>3</v>
      </c>
      <c r="U137" s="116">
        <v>3</v>
      </c>
      <c r="V137" s="116">
        <v>3</v>
      </c>
      <c r="W137" s="114">
        <v>3</v>
      </c>
      <c r="X137" s="114">
        <v>3</v>
      </c>
      <c r="Y137" s="114">
        <v>3</v>
      </c>
      <c r="Z137" s="114">
        <v>3</v>
      </c>
      <c r="AA137" s="110">
        <v>3</v>
      </c>
      <c r="AB137" s="110">
        <v>3</v>
      </c>
      <c r="AC137" s="110">
        <v>3</v>
      </c>
      <c r="AD137" s="118">
        <v>3</v>
      </c>
      <c r="AE137" s="118">
        <v>3</v>
      </c>
      <c r="AF137" s="112">
        <v>3</v>
      </c>
      <c r="AG137" s="112">
        <v>3</v>
      </c>
      <c r="AH137" s="112">
        <v>3</v>
      </c>
      <c r="AI137" s="144">
        <v>3</v>
      </c>
    </row>
    <row r="138" spans="1:73" s="142" customFormat="1" x14ac:dyDescent="0.25">
      <c r="A138" s="80">
        <v>137</v>
      </c>
      <c r="B138" s="146" t="s">
        <v>24</v>
      </c>
      <c r="C138" s="120" t="s">
        <v>91</v>
      </c>
      <c r="D138" s="128">
        <v>0</v>
      </c>
      <c r="E138" s="132">
        <v>1</v>
      </c>
      <c r="F138" s="134">
        <v>0</v>
      </c>
      <c r="G138" s="136">
        <v>0</v>
      </c>
      <c r="H138" s="139"/>
      <c r="I138" s="150">
        <v>1</v>
      </c>
      <c r="J138" s="164">
        <v>0</v>
      </c>
      <c r="K138" s="153">
        <v>0</v>
      </c>
      <c r="L138" s="156">
        <v>0</v>
      </c>
      <c r="M138" s="158">
        <v>0</v>
      </c>
      <c r="N138" s="128">
        <v>0</v>
      </c>
      <c r="O138" s="136">
        <v>1</v>
      </c>
      <c r="P138" s="162">
        <v>0</v>
      </c>
      <c r="Q138" s="153">
        <v>0</v>
      </c>
      <c r="R138" s="182">
        <v>0</v>
      </c>
      <c r="S138" s="116">
        <v>4</v>
      </c>
      <c r="T138" s="116">
        <v>4</v>
      </c>
      <c r="U138" s="116">
        <v>4</v>
      </c>
      <c r="V138" s="116">
        <v>4</v>
      </c>
      <c r="W138" s="114">
        <v>4</v>
      </c>
      <c r="X138" s="114">
        <v>4</v>
      </c>
      <c r="Y138" s="114">
        <v>4</v>
      </c>
      <c r="Z138" s="114">
        <v>4</v>
      </c>
      <c r="AA138" s="110">
        <v>5</v>
      </c>
      <c r="AB138" s="110">
        <v>5</v>
      </c>
      <c r="AC138" s="110">
        <v>5</v>
      </c>
      <c r="AD138" s="118">
        <v>5</v>
      </c>
      <c r="AE138" s="118">
        <v>5</v>
      </c>
      <c r="AF138" s="112">
        <v>5</v>
      </c>
      <c r="AG138" s="112">
        <v>5</v>
      </c>
      <c r="AH138" s="112">
        <v>5</v>
      </c>
      <c r="AI138" s="144">
        <v>5</v>
      </c>
    </row>
    <row r="139" spans="1:73" s="142" customFormat="1" x14ac:dyDescent="0.25">
      <c r="A139" s="80">
        <v>138</v>
      </c>
      <c r="B139" s="146" t="s">
        <v>24</v>
      </c>
      <c r="C139" s="120" t="s">
        <v>91</v>
      </c>
      <c r="D139" s="128">
        <v>0</v>
      </c>
      <c r="E139" s="132">
        <v>1</v>
      </c>
      <c r="F139" s="134">
        <v>0</v>
      </c>
      <c r="G139" s="136">
        <v>0</v>
      </c>
      <c r="H139" s="139"/>
      <c r="I139" s="150">
        <v>1</v>
      </c>
      <c r="J139" s="164">
        <v>0</v>
      </c>
      <c r="K139" s="153">
        <v>0</v>
      </c>
      <c r="L139" s="156">
        <v>0</v>
      </c>
      <c r="M139" s="158">
        <v>0</v>
      </c>
      <c r="N139" s="128">
        <v>0</v>
      </c>
      <c r="O139" s="136">
        <v>0</v>
      </c>
      <c r="P139" s="162">
        <v>0</v>
      </c>
      <c r="Q139" s="153">
        <v>0</v>
      </c>
      <c r="R139" s="182">
        <v>0</v>
      </c>
      <c r="S139" s="116">
        <v>4</v>
      </c>
      <c r="T139" s="116">
        <v>4</v>
      </c>
      <c r="U139" s="116">
        <v>4</v>
      </c>
      <c r="V139" s="116">
        <v>4</v>
      </c>
      <c r="W139" s="114">
        <v>4</v>
      </c>
      <c r="X139" s="114">
        <v>4</v>
      </c>
      <c r="Y139" s="114">
        <v>4</v>
      </c>
      <c r="Z139" s="114">
        <v>4</v>
      </c>
      <c r="AA139" s="110">
        <v>4</v>
      </c>
      <c r="AB139" s="110">
        <v>4</v>
      </c>
      <c r="AC139" s="110">
        <v>4</v>
      </c>
      <c r="AD139" s="118">
        <v>3</v>
      </c>
      <c r="AE139" s="118">
        <v>3</v>
      </c>
      <c r="AF139" s="112">
        <v>4</v>
      </c>
      <c r="AG139" s="112">
        <v>4</v>
      </c>
      <c r="AH139" s="112">
        <v>4</v>
      </c>
      <c r="AI139" s="144">
        <v>4</v>
      </c>
    </row>
    <row r="140" spans="1:73" s="142" customFormat="1" x14ac:dyDescent="0.25">
      <c r="A140" s="80">
        <v>139</v>
      </c>
      <c r="B140" s="146" t="s">
        <v>23</v>
      </c>
      <c r="C140" s="120" t="s">
        <v>91</v>
      </c>
      <c r="D140" s="128">
        <v>0</v>
      </c>
      <c r="E140" s="132">
        <v>0</v>
      </c>
      <c r="F140" s="134">
        <v>0</v>
      </c>
      <c r="G140" s="136">
        <v>1</v>
      </c>
      <c r="H140" s="139"/>
      <c r="I140" s="150">
        <v>1</v>
      </c>
      <c r="J140" s="164">
        <v>1</v>
      </c>
      <c r="K140" s="153">
        <v>1</v>
      </c>
      <c r="L140" s="156">
        <v>1</v>
      </c>
      <c r="M140" s="158">
        <v>0</v>
      </c>
      <c r="N140" s="128">
        <v>0</v>
      </c>
      <c r="O140" s="136">
        <v>0</v>
      </c>
      <c r="P140" s="162">
        <v>0</v>
      </c>
      <c r="Q140" s="153">
        <v>0</v>
      </c>
      <c r="R140" s="182">
        <v>0</v>
      </c>
      <c r="S140" s="116">
        <v>5</v>
      </c>
      <c r="T140" s="116">
        <v>5</v>
      </c>
      <c r="U140" s="116">
        <v>5</v>
      </c>
      <c r="V140" s="116">
        <v>5</v>
      </c>
      <c r="W140" s="114">
        <v>5</v>
      </c>
      <c r="X140" s="114">
        <v>5</v>
      </c>
      <c r="Y140" s="114">
        <v>5</v>
      </c>
      <c r="Z140" s="114">
        <v>5</v>
      </c>
      <c r="AA140" s="110">
        <v>5</v>
      </c>
      <c r="AB140" s="110">
        <v>5</v>
      </c>
      <c r="AC140" s="110">
        <v>5</v>
      </c>
      <c r="AD140" s="118">
        <v>5</v>
      </c>
      <c r="AE140" s="118">
        <v>4</v>
      </c>
      <c r="AF140" s="112">
        <v>5</v>
      </c>
      <c r="AG140" s="112">
        <v>5</v>
      </c>
      <c r="AH140" s="112">
        <v>5</v>
      </c>
      <c r="AI140" s="144">
        <v>5</v>
      </c>
    </row>
    <row r="141" spans="1:73" s="142" customFormat="1" x14ac:dyDescent="0.25">
      <c r="A141" s="80">
        <v>140</v>
      </c>
      <c r="B141" s="146" t="s">
        <v>23</v>
      </c>
      <c r="C141" s="120" t="s">
        <v>91</v>
      </c>
      <c r="D141" s="128">
        <v>0</v>
      </c>
      <c r="E141" s="132">
        <v>0</v>
      </c>
      <c r="F141" s="134">
        <v>0</v>
      </c>
      <c r="G141" s="136">
        <v>1</v>
      </c>
      <c r="H141" s="139"/>
      <c r="I141" s="150">
        <v>0</v>
      </c>
      <c r="J141" s="164">
        <v>0</v>
      </c>
      <c r="K141" s="153">
        <v>0</v>
      </c>
      <c r="L141" s="156">
        <v>1</v>
      </c>
      <c r="M141" s="158">
        <v>0</v>
      </c>
      <c r="N141" s="128">
        <v>0</v>
      </c>
      <c r="O141" s="136">
        <v>0</v>
      </c>
      <c r="P141" s="162">
        <v>0</v>
      </c>
      <c r="Q141" s="153">
        <v>0</v>
      </c>
      <c r="R141" s="182">
        <v>0</v>
      </c>
      <c r="S141" s="116">
        <v>4</v>
      </c>
      <c r="T141" s="116">
        <v>4</v>
      </c>
      <c r="U141" s="116">
        <v>3</v>
      </c>
      <c r="V141" s="116">
        <v>3</v>
      </c>
      <c r="W141" s="114">
        <v>3</v>
      </c>
      <c r="X141" s="114">
        <v>4</v>
      </c>
      <c r="Y141" s="114">
        <v>4</v>
      </c>
      <c r="Z141" s="114">
        <v>4</v>
      </c>
      <c r="AA141" s="110">
        <v>3</v>
      </c>
      <c r="AB141" s="110">
        <v>4</v>
      </c>
      <c r="AC141" s="110">
        <v>4</v>
      </c>
      <c r="AD141" s="118">
        <v>4</v>
      </c>
      <c r="AE141" s="118">
        <v>3</v>
      </c>
      <c r="AF141" s="112">
        <v>3</v>
      </c>
      <c r="AG141" s="112">
        <v>4</v>
      </c>
      <c r="AH141" s="112">
        <v>3</v>
      </c>
      <c r="AI141" s="144">
        <v>4</v>
      </c>
    </row>
    <row r="142" spans="1:73" s="142" customFormat="1" x14ac:dyDescent="0.25">
      <c r="A142" s="80">
        <v>141</v>
      </c>
      <c r="B142" s="146" t="s">
        <v>24</v>
      </c>
      <c r="C142" s="120" t="s">
        <v>91</v>
      </c>
      <c r="D142" s="128">
        <v>0</v>
      </c>
      <c r="E142" s="132">
        <v>0</v>
      </c>
      <c r="F142" s="134">
        <v>0</v>
      </c>
      <c r="G142" s="136">
        <v>1</v>
      </c>
      <c r="H142" s="139"/>
      <c r="I142" s="150">
        <v>1</v>
      </c>
      <c r="J142" s="164">
        <v>0</v>
      </c>
      <c r="K142" s="153">
        <v>0</v>
      </c>
      <c r="L142" s="156">
        <v>0</v>
      </c>
      <c r="M142" s="158">
        <v>0</v>
      </c>
      <c r="N142" s="128">
        <v>0</v>
      </c>
      <c r="O142" s="136">
        <v>0</v>
      </c>
      <c r="P142" s="162">
        <v>0</v>
      </c>
      <c r="Q142" s="153">
        <v>0</v>
      </c>
      <c r="R142" s="182">
        <v>0</v>
      </c>
      <c r="S142" s="116">
        <v>4</v>
      </c>
      <c r="T142" s="116">
        <v>4</v>
      </c>
      <c r="U142" s="116">
        <v>4</v>
      </c>
      <c r="V142" s="116">
        <v>4</v>
      </c>
      <c r="W142" s="114">
        <v>3</v>
      </c>
      <c r="X142" s="114">
        <v>3</v>
      </c>
      <c r="Y142" s="114">
        <v>3</v>
      </c>
      <c r="Z142" s="114">
        <v>3</v>
      </c>
      <c r="AA142" s="110">
        <v>3</v>
      </c>
      <c r="AB142" s="110">
        <v>3</v>
      </c>
      <c r="AC142" s="110">
        <v>3</v>
      </c>
      <c r="AD142" s="118">
        <v>3</v>
      </c>
      <c r="AE142" s="118">
        <v>3</v>
      </c>
      <c r="AF142" s="112">
        <v>3</v>
      </c>
      <c r="AG142" s="112">
        <v>3</v>
      </c>
      <c r="AH142" s="112">
        <v>3</v>
      </c>
      <c r="AI142" s="144">
        <v>3</v>
      </c>
    </row>
    <row r="143" spans="1:73" s="142" customFormat="1" x14ac:dyDescent="0.25">
      <c r="A143" s="80">
        <v>142</v>
      </c>
      <c r="B143" s="146" t="s">
        <v>24</v>
      </c>
      <c r="C143" s="120" t="s">
        <v>91</v>
      </c>
      <c r="D143" s="128">
        <v>0</v>
      </c>
      <c r="E143" s="132">
        <v>0</v>
      </c>
      <c r="F143" s="134">
        <v>0</v>
      </c>
      <c r="G143" s="136">
        <v>1</v>
      </c>
      <c r="H143" s="139"/>
      <c r="I143" s="150">
        <v>1</v>
      </c>
      <c r="J143" s="164">
        <v>0</v>
      </c>
      <c r="K143" s="153">
        <v>1</v>
      </c>
      <c r="L143" s="156">
        <v>1</v>
      </c>
      <c r="M143" s="158">
        <v>0</v>
      </c>
      <c r="N143" s="128">
        <v>0</v>
      </c>
      <c r="O143" s="136">
        <v>0</v>
      </c>
      <c r="P143" s="162">
        <v>0</v>
      </c>
      <c r="Q143" s="153">
        <v>0</v>
      </c>
      <c r="R143" s="182">
        <v>0</v>
      </c>
      <c r="S143" s="116">
        <v>4</v>
      </c>
      <c r="T143" s="116">
        <v>4</v>
      </c>
      <c r="U143" s="116">
        <v>4</v>
      </c>
      <c r="V143" s="116">
        <v>4</v>
      </c>
      <c r="W143" s="114">
        <v>4</v>
      </c>
      <c r="X143" s="114">
        <v>3</v>
      </c>
      <c r="Y143" s="114">
        <v>3</v>
      </c>
      <c r="Z143" s="114">
        <v>4</v>
      </c>
      <c r="AA143" s="110">
        <v>4</v>
      </c>
      <c r="AB143" s="110">
        <v>4</v>
      </c>
      <c r="AC143" s="110">
        <v>4</v>
      </c>
      <c r="AD143" s="118">
        <v>4</v>
      </c>
      <c r="AE143" s="118">
        <v>4</v>
      </c>
      <c r="AF143" s="112">
        <v>4</v>
      </c>
      <c r="AG143" s="112">
        <v>4</v>
      </c>
      <c r="AH143" s="112">
        <v>4</v>
      </c>
      <c r="AI143" s="144">
        <v>4</v>
      </c>
    </row>
    <row r="144" spans="1:73" s="142" customFormat="1" x14ac:dyDescent="0.25">
      <c r="A144" s="80">
        <v>143</v>
      </c>
      <c r="B144" s="146" t="s">
        <v>24</v>
      </c>
      <c r="C144" s="120" t="s">
        <v>91</v>
      </c>
      <c r="D144" s="128">
        <v>0</v>
      </c>
      <c r="E144" s="132">
        <v>0</v>
      </c>
      <c r="F144" s="134">
        <v>1</v>
      </c>
      <c r="G144" s="136">
        <v>0</v>
      </c>
      <c r="H144" s="139"/>
      <c r="I144" s="150">
        <v>1</v>
      </c>
      <c r="J144" s="164">
        <v>0</v>
      </c>
      <c r="K144" s="153">
        <v>0</v>
      </c>
      <c r="L144" s="156">
        <v>0</v>
      </c>
      <c r="M144" s="158">
        <v>0</v>
      </c>
      <c r="N144" s="128">
        <v>0</v>
      </c>
      <c r="O144" s="136">
        <v>0</v>
      </c>
      <c r="P144" s="162">
        <v>0</v>
      </c>
      <c r="Q144" s="153">
        <v>0</v>
      </c>
      <c r="R144" s="182">
        <v>0</v>
      </c>
      <c r="S144" s="116">
        <v>4</v>
      </c>
      <c r="T144" s="116">
        <v>4</v>
      </c>
      <c r="U144" s="116">
        <v>4</v>
      </c>
      <c r="V144" s="116">
        <v>4</v>
      </c>
      <c r="W144" s="114">
        <v>4</v>
      </c>
      <c r="X144" s="114">
        <v>4</v>
      </c>
      <c r="Y144" s="114">
        <v>4</v>
      </c>
      <c r="Z144" s="114">
        <v>4</v>
      </c>
      <c r="AA144" s="110">
        <v>4</v>
      </c>
      <c r="AB144" s="110">
        <v>4</v>
      </c>
      <c r="AC144" s="110">
        <v>4</v>
      </c>
      <c r="AD144" s="118">
        <v>4</v>
      </c>
      <c r="AE144" s="118">
        <v>4</v>
      </c>
      <c r="AF144" s="112">
        <v>4</v>
      </c>
      <c r="AG144" s="112">
        <v>4</v>
      </c>
      <c r="AH144" s="112">
        <v>4</v>
      </c>
      <c r="AI144" s="144">
        <v>4</v>
      </c>
    </row>
    <row r="145" spans="1:35" s="142" customFormat="1" x14ac:dyDescent="0.25">
      <c r="A145" s="80">
        <v>144</v>
      </c>
      <c r="B145" s="146" t="s">
        <v>24</v>
      </c>
      <c r="C145" s="120" t="s">
        <v>96</v>
      </c>
      <c r="D145" s="128">
        <v>0</v>
      </c>
      <c r="E145" s="132">
        <v>0</v>
      </c>
      <c r="F145" s="134">
        <v>0</v>
      </c>
      <c r="G145" s="136">
        <v>1</v>
      </c>
      <c r="H145" s="139"/>
      <c r="I145" s="150">
        <v>1</v>
      </c>
      <c r="J145" s="164">
        <v>0</v>
      </c>
      <c r="K145" s="153">
        <v>1</v>
      </c>
      <c r="L145" s="156">
        <v>0</v>
      </c>
      <c r="M145" s="158">
        <v>0</v>
      </c>
      <c r="N145" s="128">
        <v>0</v>
      </c>
      <c r="O145" s="136">
        <v>0</v>
      </c>
      <c r="P145" s="162">
        <v>1</v>
      </c>
      <c r="Q145" s="153">
        <v>0</v>
      </c>
      <c r="R145" s="182">
        <v>0</v>
      </c>
      <c r="S145" s="116">
        <v>5</v>
      </c>
      <c r="T145" s="116">
        <v>5</v>
      </c>
      <c r="U145" s="116">
        <v>5</v>
      </c>
      <c r="V145" s="116">
        <v>5</v>
      </c>
      <c r="W145" s="114">
        <v>4</v>
      </c>
      <c r="X145" s="114">
        <v>4</v>
      </c>
      <c r="Y145" s="114">
        <v>4</v>
      </c>
      <c r="Z145" s="114">
        <v>4</v>
      </c>
      <c r="AA145" s="110">
        <v>5</v>
      </c>
      <c r="AB145" s="110">
        <v>5</v>
      </c>
      <c r="AC145" s="110">
        <v>5</v>
      </c>
      <c r="AD145" s="118">
        <v>5</v>
      </c>
      <c r="AE145" s="118">
        <v>5</v>
      </c>
      <c r="AF145" s="112">
        <v>5</v>
      </c>
      <c r="AG145" s="112">
        <v>5</v>
      </c>
      <c r="AH145" s="112">
        <v>5</v>
      </c>
      <c r="AI145" s="144">
        <v>5</v>
      </c>
    </row>
    <row r="146" spans="1:35" s="142" customFormat="1" x14ac:dyDescent="0.25">
      <c r="A146" s="80">
        <v>145</v>
      </c>
      <c r="B146" s="146" t="s">
        <v>24</v>
      </c>
      <c r="C146" s="120" t="s">
        <v>91</v>
      </c>
      <c r="D146" s="128">
        <v>0</v>
      </c>
      <c r="E146" s="132">
        <v>1</v>
      </c>
      <c r="F146" s="134">
        <v>0</v>
      </c>
      <c r="G146" s="136">
        <v>0</v>
      </c>
      <c r="H146" s="139"/>
      <c r="I146" s="150">
        <v>1</v>
      </c>
      <c r="J146" s="164">
        <v>0</v>
      </c>
      <c r="K146" s="153">
        <v>0</v>
      </c>
      <c r="L146" s="156">
        <v>0</v>
      </c>
      <c r="M146" s="158">
        <v>0</v>
      </c>
      <c r="N146" s="128">
        <v>0</v>
      </c>
      <c r="O146" s="136">
        <v>0</v>
      </c>
      <c r="P146" s="162">
        <v>0</v>
      </c>
      <c r="Q146" s="153">
        <v>0</v>
      </c>
      <c r="R146" s="182">
        <v>0</v>
      </c>
      <c r="S146" s="116">
        <v>3</v>
      </c>
      <c r="T146" s="116">
        <v>4</v>
      </c>
      <c r="U146" s="116">
        <v>4</v>
      </c>
      <c r="V146" s="116">
        <v>4</v>
      </c>
      <c r="W146" s="114">
        <v>3</v>
      </c>
      <c r="X146" s="114">
        <v>4</v>
      </c>
      <c r="Y146" s="114">
        <v>4</v>
      </c>
      <c r="Z146" s="114">
        <v>4</v>
      </c>
      <c r="AA146" s="110">
        <v>4</v>
      </c>
      <c r="AB146" s="110">
        <v>4</v>
      </c>
      <c r="AC146" s="110">
        <v>4</v>
      </c>
      <c r="AD146" s="118">
        <v>3</v>
      </c>
      <c r="AE146" s="118">
        <v>3</v>
      </c>
      <c r="AF146" s="112">
        <v>3</v>
      </c>
      <c r="AG146" s="112">
        <v>3</v>
      </c>
      <c r="AH146" s="112">
        <v>3</v>
      </c>
      <c r="AI146" s="144">
        <v>3</v>
      </c>
    </row>
    <row r="147" spans="1:35" s="142" customFormat="1" x14ac:dyDescent="0.25">
      <c r="A147" s="80">
        <v>146</v>
      </c>
      <c r="B147" s="146" t="s">
        <v>23</v>
      </c>
      <c r="C147" s="120" t="s">
        <v>91</v>
      </c>
      <c r="D147" s="128">
        <v>0</v>
      </c>
      <c r="E147" s="132">
        <v>0</v>
      </c>
      <c r="F147" s="134">
        <v>0</v>
      </c>
      <c r="G147" s="136">
        <v>1</v>
      </c>
      <c r="H147" s="139"/>
      <c r="I147" s="150">
        <v>1</v>
      </c>
      <c r="J147" s="164">
        <v>1</v>
      </c>
      <c r="K147" s="153">
        <v>1</v>
      </c>
      <c r="L147" s="156">
        <v>0</v>
      </c>
      <c r="M147" s="158">
        <v>0</v>
      </c>
      <c r="N147" s="128">
        <v>0</v>
      </c>
      <c r="O147" s="136">
        <v>0</v>
      </c>
      <c r="P147" s="162">
        <v>1</v>
      </c>
      <c r="Q147" s="153">
        <v>0</v>
      </c>
      <c r="R147" s="182">
        <v>0</v>
      </c>
      <c r="S147" s="116">
        <v>5</v>
      </c>
      <c r="T147" s="116">
        <v>5</v>
      </c>
      <c r="U147" s="116">
        <v>5</v>
      </c>
      <c r="V147" s="116">
        <v>5</v>
      </c>
      <c r="W147" s="114">
        <v>5</v>
      </c>
      <c r="X147" s="114">
        <v>5</v>
      </c>
      <c r="Y147" s="114">
        <v>5</v>
      </c>
      <c r="Z147" s="114">
        <v>5</v>
      </c>
      <c r="AA147" s="110">
        <v>5</v>
      </c>
      <c r="AB147" s="110">
        <v>5</v>
      </c>
      <c r="AC147" s="110">
        <v>5</v>
      </c>
      <c r="AD147" s="118">
        <v>5</v>
      </c>
      <c r="AE147" s="118">
        <v>5</v>
      </c>
      <c r="AF147" s="112">
        <v>5</v>
      </c>
      <c r="AG147" s="112">
        <v>5</v>
      </c>
      <c r="AH147" s="112">
        <v>5</v>
      </c>
      <c r="AI147" s="144">
        <v>5</v>
      </c>
    </row>
    <row r="148" spans="1:35" s="142" customFormat="1" x14ac:dyDescent="0.25">
      <c r="A148" s="80">
        <v>147</v>
      </c>
      <c r="B148" s="146" t="s">
        <v>23</v>
      </c>
      <c r="C148" s="120" t="s">
        <v>91</v>
      </c>
      <c r="D148" s="128">
        <v>0</v>
      </c>
      <c r="E148" s="132">
        <v>0</v>
      </c>
      <c r="F148" s="134">
        <v>0</v>
      </c>
      <c r="G148" s="136">
        <v>1</v>
      </c>
      <c r="H148" s="139"/>
      <c r="I148" s="150">
        <v>1</v>
      </c>
      <c r="J148" s="164">
        <v>0</v>
      </c>
      <c r="K148" s="153">
        <v>1</v>
      </c>
      <c r="L148" s="156">
        <v>0</v>
      </c>
      <c r="M148" s="158">
        <v>0</v>
      </c>
      <c r="N148" s="128">
        <v>0</v>
      </c>
      <c r="O148" s="136">
        <v>0</v>
      </c>
      <c r="P148" s="162">
        <v>0</v>
      </c>
      <c r="Q148" s="153">
        <v>0</v>
      </c>
      <c r="R148" s="182">
        <v>0</v>
      </c>
      <c r="S148" s="116">
        <v>4</v>
      </c>
      <c r="T148" s="116">
        <v>3</v>
      </c>
      <c r="U148" s="116">
        <v>4</v>
      </c>
      <c r="V148" s="116">
        <v>3</v>
      </c>
      <c r="W148" s="114">
        <v>3</v>
      </c>
      <c r="X148" s="114">
        <v>3</v>
      </c>
      <c r="Y148" s="114">
        <v>3</v>
      </c>
      <c r="Z148" s="114">
        <v>4</v>
      </c>
      <c r="AA148" s="110">
        <v>4</v>
      </c>
      <c r="AB148" s="110">
        <v>4</v>
      </c>
      <c r="AC148" s="110">
        <v>3</v>
      </c>
      <c r="AD148" s="118">
        <v>3</v>
      </c>
      <c r="AE148" s="118">
        <v>3</v>
      </c>
      <c r="AF148" s="112">
        <v>3</v>
      </c>
      <c r="AG148" s="112">
        <v>3</v>
      </c>
      <c r="AH148" s="112">
        <v>3</v>
      </c>
      <c r="AI148" s="144">
        <v>3</v>
      </c>
    </row>
    <row r="149" spans="1:35" s="142" customFormat="1" x14ac:dyDescent="0.25">
      <c r="A149" s="80">
        <v>148</v>
      </c>
      <c r="B149" s="146" t="s">
        <v>24</v>
      </c>
      <c r="C149" s="120" t="s">
        <v>96</v>
      </c>
      <c r="D149" s="128">
        <v>0</v>
      </c>
      <c r="E149" s="132">
        <v>0</v>
      </c>
      <c r="F149" s="134">
        <v>0</v>
      </c>
      <c r="G149" s="136">
        <v>1</v>
      </c>
      <c r="H149" s="139"/>
      <c r="I149" s="150">
        <v>1</v>
      </c>
      <c r="J149" s="164">
        <v>0</v>
      </c>
      <c r="K149" s="153">
        <v>1</v>
      </c>
      <c r="L149" s="156">
        <v>1</v>
      </c>
      <c r="M149" s="158">
        <v>0</v>
      </c>
      <c r="N149" s="128">
        <v>0</v>
      </c>
      <c r="O149" s="136">
        <v>0</v>
      </c>
      <c r="P149" s="162">
        <v>0</v>
      </c>
      <c r="Q149" s="153">
        <v>0</v>
      </c>
      <c r="R149" s="182">
        <v>0</v>
      </c>
      <c r="S149" s="116">
        <v>5</v>
      </c>
      <c r="T149" s="116">
        <v>5</v>
      </c>
      <c r="U149" s="116">
        <v>5</v>
      </c>
      <c r="V149" s="116">
        <v>5</v>
      </c>
      <c r="W149" s="114">
        <v>5</v>
      </c>
      <c r="X149" s="114">
        <v>5</v>
      </c>
      <c r="Y149" s="114">
        <v>5</v>
      </c>
      <c r="Z149" s="114">
        <v>5</v>
      </c>
      <c r="AA149" s="110">
        <v>5</v>
      </c>
      <c r="AB149" s="110">
        <v>5</v>
      </c>
      <c r="AC149" s="110">
        <v>5</v>
      </c>
      <c r="AD149" s="118">
        <v>5</v>
      </c>
      <c r="AE149" s="118">
        <v>5</v>
      </c>
      <c r="AF149" s="112">
        <v>5</v>
      </c>
      <c r="AG149" s="112">
        <v>5</v>
      </c>
      <c r="AH149" s="112">
        <v>5</v>
      </c>
      <c r="AI149" s="144">
        <v>5</v>
      </c>
    </row>
    <row r="150" spans="1:35" s="142" customFormat="1" x14ac:dyDescent="0.25">
      <c r="A150" s="80">
        <v>149</v>
      </c>
      <c r="B150" s="146" t="s">
        <v>24</v>
      </c>
      <c r="C150" s="120" t="s">
        <v>96</v>
      </c>
      <c r="D150" s="128">
        <v>0</v>
      </c>
      <c r="E150" s="132">
        <v>0</v>
      </c>
      <c r="F150" s="134">
        <v>0</v>
      </c>
      <c r="G150" s="136">
        <v>1</v>
      </c>
      <c r="H150" s="139"/>
      <c r="I150" s="150">
        <v>1</v>
      </c>
      <c r="J150" s="164">
        <v>0</v>
      </c>
      <c r="K150" s="153">
        <v>0</v>
      </c>
      <c r="L150" s="156">
        <v>0</v>
      </c>
      <c r="M150" s="158">
        <v>0</v>
      </c>
      <c r="N150" s="128">
        <v>0</v>
      </c>
      <c r="O150" s="136">
        <v>1</v>
      </c>
      <c r="P150" s="162">
        <v>1</v>
      </c>
      <c r="Q150" s="153">
        <v>0</v>
      </c>
      <c r="R150" s="182">
        <v>0</v>
      </c>
      <c r="S150" s="116">
        <v>5</v>
      </c>
      <c r="T150" s="116">
        <v>5</v>
      </c>
      <c r="U150" s="116">
        <v>5</v>
      </c>
      <c r="V150" s="116">
        <v>5</v>
      </c>
      <c r="W150" s="114">
        <v>5</v>
      </c>
      <c r="X150" s="114">
        <v>5</v>
      </c>
      <c r="Y150" s="114">
        <v>5</v>
      </c>
      <c r="Z150" s="114">
        <v>5</v>
      </c>
      <c r="AA150" s="110">
        <v>5</v>
      </c>
      <c r="AB150" s="110">
        <v>5</v>
      </c>
      <c r="AC150" s="110">
        <v>5</v>
      </c>
      <c r="AD150" s="118">
        <v>5</v>
      </c>
      <c r="AE150" s="118">
        <v>5</v>
      </c>
      <c r="AF150" s="112">
        <v>5</v>
      </c>
      <c r="AG150" s="112">
        <v>5</v>
      </c>
      <c r="AH150" s="112">
        <v>5</v>
      </c>
      <c r="AI150" s="144">
        <v>5</v>
      </c>
    </row>
    <row r="151" spans="1:35" s="142" customFormat="1" x14ac:dyDescent="0.25">
      <c r="A151" s="80">
        <v>150</v>
      </c>
      <c r="B151" s="146" t="s">
        <v>23</v>
      </c>
      <c r="C151" s="120" t="s">
        <v>96</v>
      </c>
      <c r="D151" s="128">
        <v>0</v>
      </c>
      <c r="E151" s="132">
        <v>0</v>
      </c>
      <c r="F151" s="134">
        <v>0</v>
      </c>
      <c r="G151" s="136">
        <v>1</v>
      </c>
      <c r="H151" s="139"/>
      <c r="I151" s="150">
        <v>0</v>
      </c>
      <c r="J151" s="164">
        <v>1</v>
      </c>
      <c r="K151" s="153">
        <v>1</v>
      </c>
      <c r="L151" s="156">
        <v>1</v>
      </c>
      <c r="M151" s="158">
        <v>0</v>
      </c>
      <c r="N151" s="128">
        <v>0</v>
      </c>
      <c r="O151" s="136">
        <v>0</v>
      </c>
      <c r="P151" s="162">
        <v>0</v>
      </c>
      <c r="Q151" s="153">
        <v>0</v>
      </c>
      <c r="R151" s="182">
        <v>0</v>
      </c>
      <c r="S151" s="116">
        <v>4</v>
      </c>
      <c r="T151" s="116">
        <v>4</v>
      </c>
      <c r="U151" s="116">
        <v>4</v>
      </c>
      <c r="V151" s="116">
        <v>4</v>
      </c>
      <c r="W151" s="114">
        <v>4</v>
      </c>
      <c r="X151" s="114">
        <v>4</v>
      </c>
      <c r="Y151" s="114">
        <v>4</v>
      </c>
      <c r="Z151" s="114">
        <v>4</v>
      </c>
      <c r="AA151" s="110">
        <v>4</v>
      </c>
      <c r="AB151" s="110">
        <v>4</v>
      </c>
      <c r="AC151" s="110">
        <v>4</v>
      </c>
      <c r="AD151" s="118">
        <v>4</v>
      </c>
      <c r="AE151" s="118">
        <v>4</v>
      </c>
      <c r="AF151" s="112">
        <v>4</v>
      </c>
      <c r="AG151" s="112">
        <v>4</v>
      </c>
      <c r="AH151" s="112">
        <v>4</v>
      </c>
      <c r="AI151" s="144">
        <v>4</v>
      </c>
    </row>
    <row r="152" spans="1:35" s="142" customFormat="1" x14ac:dyDescent="0.25">
      <c r="A152" s="80">
        <v>151</v>
      </c>
      <c r="B152" s="146" t="s">
        <v>23</v>
      </c>
      <c r="C152" s="120" t="s">
        <v>94</v>
      </c>
      <c r="D152" s="128">
        <v>0</v>
      </c>
      <c r="E152" s="132">
        <v>1</v>
      </c>
      <c r="F152" s="134">
        <v>0</v>
      </c>
      <c r="G152" s="136">
        <v>0</v>
      </c>
      <c r="H152" s="139"/>
      <c r="I152" s="150">
        <v>0</v>
      </c>
      <c r="J152" s="164">
        <v>1</v>
      </c>
      <c r="K152" s="153">
        <v>1</v>
      </c>
      <c r="L152" s="156">
        <v>0</v>
      </c>
      <c r="M152" s="158">
        <v>0</v>
      </c>
      <c r="N152" s="128">
        <v>0</v>
      </c>
      <c r="O152" s="136">
        <v>0</v>
      </c>
      <c r="P152" s="162">
        <v>0</v>
      </c>
      <c r="Q152" s="153">
        <v>0</v>
      </c>
      <c r="R152" s="182">
        <v>0</v>
      </c>
      <c r="S152" s="116">
        <v>3</v>
      </c>
      <c r="T152" s="116">
        <v>3</v>
      </c>
      <c r="U152" s="116">
        <v>5</v>
      </c>
      <c r="V152" s="116">
        <v>3</v>
      </c>
      <c r="W152" s="114">
        <v>3</v>
      </c>
      <c r="X152" s="114">
        <v>3</v>
      </c>
      <c r="Y152" s="114">
        <v>3</v>
      </c>
      <c r="Z152" s="114">
        <v>3</v>
      </c>
      <c r="AA152" s="110">
        <v>3</v>
      </c>
      <c r="AB152" s="110">
        <v>3</v>
      </c>
      <c r="AC152" s="110">
        <v>3</v>
      </c>
      <c r="AD152" s="118">
        <v>3</v>
      </c>
      <c r="AE152" s="118">
        <v>3</v>
      </c>
      <c r="AF152" s="112">
        <v>3</v>
      </c>
      <c r="AG152" s="112">
        <v>3</v>
      </c>
      <c r="AH152" s="112">
        <v>3</v>
      </c>
      <c r="AI152" s="144">
        <v>3</v>
      </c>
    </row>
    <row r="153" spans="1:35" s="142" customFormat="1" x14ac:dyDescent="0.25">
      <c r="A153" s="80">
        <v>152</v>
      </c>
      <c r="B153" s="146" t="s">
        <v>24</v>
      </c>
      <c r="C153" s="120" t="s">
        <v>96</v>
      </c>
      <c r="D153" s="128">
        <v>0</v>
      </c>
      <c r="E153" s="132">
        <v>0</v>
      </c>
      <c r="F153" s="134">
        <v>0</v>
      </c>
      <c r="G153" s="136">
        <v>1</v>
      </c>
      <c r="H153" s="139"/>
      <c r="I153" s="150">
        <v>1</v>
      </c>
      <c r="J153" s="164">
        <v>1</v>
      </c>
      <c r="K153" s="153">
        <v>1</v>
      </c>
      <c r="L153" s="156">
        <v>1</v>
      </c>
      <c r="M153" s="158">
        <v>0</v>
      </c>
      <c r="N153" s="128">
        <v>0</v>
      </c>
      <c r="O153" s="136">
        <v>0</v>
      </c>
      <c r="P153" s="162">
        <v>1</v>
      </c>
      <c r="Q153" s="153">
        <v>0</v>
      </c>
      <c r="R153" s="182">
        <v>0</v>
      </c>
      <c r="S153" s="116">
        <v>4</v>
      </c>
      <c r="T153" s="116">
        <v>4</v>
      </c>
      <c r="U153" s="116">
        <v>4</v>
      </c>
      <c r="V153" s="116">
        <v>3</v>
      </c>
      <c r="W153" s="114">
        <v>3</v>
      </c>
      <c r="X153" s="114">
        <v>3</v>
      </c>
      <c r="Y153" s="114">
        <v>4</v>
      </c>
      <c r="Z153" s="114">
        <v>4</v>
      </c>
      <c r="AA153" s="110">
        <v>4</v>
      </c>
      <c r="AB153" s="110">
        <v>3</v>
      </c>
      <c r="AC153" s="110">
        <v>4</v>
      </c>
      <c r="AD153" s="118">
        <v>4</v>
      </c>
      <c r="AE153" s="118">
        <v>4</v>
      </c>
      <c r="AF153" s="112">
        <v>4</v>
      </c>
      <c r="AG153" s="112">
        <v>4</v>
      </c>
      <c r="AH153" s="112">
        <v>3</v>
      </c>
      <c r="AI153" s="144">
        <v>4</v>
      </c>
    </row>
    <row r="154" spans="1:35" s="142" customFormat="1" x14ac:dyDescent="0.25">
      <c r="A154" s="80">
        <v>153</v>
      </c>
      <c r="B154" s="146" t="s">
        <v>24</v>
      </c>
      <c r="C154" s="120" t="s">
        <v>96</v>
      </c>
      <c r="D154" s="128">
        <v>0</v>
      </c>
      <c r="E154" s="132">
        <v>1</v>
      </c>
      <c r="F154" s="134">
        <v>0</v>
      </c>
      <c r="G154" s="136">
        <v>0</v>
      </c>
      <c r="H154" s="139"/>
      <c r="I154" s="150">
        <v>1</v>
      </c>
      <c r="J154" s="164">
        <v>0</v>
      </c>
      <c r="K154" s="153">
        <v>0</v>
      </c>
      <c r="L154" s="156">
        <v>0</v>
      </c>
      <c r="M154" s="158">
        <v>0</v>
      </c>
      <c r="N154" s="128">
        <v>0</v>
      </c>
      <c r="O154" s="136">
        <v>0</v>
      </c>
      <c r="P154" s="162">
        <v>0</v>
      </c>
      <c r="Q154" s="153">
        <v>0</v>
      </c>
      <c r="R154" s="182">
        <v>0</v>
      </c>
      <c r="S154" s="116">
        <v>4</v>
      </c>
      <c r="T154" s="116">
        <v>4</v>
      </c>
      <c r="U154" s="116">
        <v>4</v>
      </c>
      <c r="V154" s="116">
        <v>4</v>
      </c>
      <c r="W154" s="114">
        <v>4</v>
      </c>
      <c r="X154" s="114">
        <v>4</v>
      </c>
      <c r="Y154" s="114">
        <v>4</v>
      </c>
      <c r="Z154" s="114">
        <v>4</v>
      </c>
      <c r="AA154" s="110">
        <v>4</v>
      </c>
      <c r="AB154" s="110">
        <v>4</v>
      </c>
      <c r="AC154" s="110">
        <v>4</v>
      </c>
      <c r="AD154" s="118">
        <v>4</v>
      </c>
      <c r="AE154" s="118">
        <v>4</v>
      </c>
      <c r="AF154" s="112">
        <v>4</v>
      </c>
      <c r="AG154" s="112">
        <v>4</v>
      </c>
      <c r="AH154" s="112">
        <v>4</v>
      </c>
      <c r="AI154" s="144">
        <v>4</v>
      </c>
    </row>
    <row r="155" spans="1:35" s="142" customFormat="1" x14ac:dyDescent="0.25">
      <c r="A155" s="80">
        <v>154</v>
      </c>
      <c r="B155" s="146" t="s">
        <v>23</v>
      </c>
      <c r="C155" s="120" t="s">
        <v>91</v>
      </c>
      <c r="D155" s="128">
        <v>0</v>
      </c>
      <c r="E155" s="132">
        <v>0</v>
      </c>
      <c r="F155" s="134">
        <v>0</v>
      </c>
      <c r="G155" s="136">
        <v>1</v>
      </c>
      <c r="H155" s="139"/>
      <c r="I155" s="150">
        <v>1</v>
      </c>
      <c r="J155" s="164">
        <v>0</v>
      </c>
      <c r="K155" s="153">
        <v>0</v>
      </c>
      <c r="L155" s="156">
        <v>1</v>
      </c>
      <c r="M155" s="158">
        <v>0</v>
      </c>
      <c r="N155" s="128">
        <v>0</v>
      </c>
      <c r="O155" s="136">
        <v>0</v>
      </c>
      <c r="P155" s="162">
        <v>0</v>
      </c>
      <c r="Q155" s="153">
        <v>0</v>
      </c>
      <c r="R155" s="182">
        <v>0</v>
      </c>
      <c r="S155" s="116">
        <v>3</v>
      </c>
      <c r="T155" s="116">
        <v>4</v>
      </c>
      <c r="U155" s="116">
        <v>4</v>
      </c>
      <c r="V155" s="116">
        <v>4</v>
      </c>
      <c r="W155" s="114">
        <v>4</v>
      </c>
      <c r="X155" s="114">
        <v>4</v>
      </c>
      <c r="Y155" s="114">
        <v>4</v>
      </c>
      <c r="Z155" s="114">
        <v>4</v>
      </c>
      <c r="AA155" s="110">
        <v>4</v>
      </c>
      <c r="AB155" s="110">
        <v>4</v>
      </c>
      <c r="AC155" s="110">
        <v>4</v>
      </c>
      <c r="AD155" s="118">
        <v>4</v>
      </c>
      <c r="AE155" s="118">
        <v>4</v>
      </c>
      <c r="AF155" s="112">
        <v>4</v>
      </c>
      <c r="AG155" s="112">
        <v>4</v>
      </c>
      <c r="AH155" s="112">
        <v>4</v>
      </c>
      <c r="AI155" s="144">
        <v>4</v>
      </c>
    </row>
    <row r="156" spans="1:35" s="142" customFormat="1" x14ac:dyDescent="0.25">
      <c r="A156" s="80">
        <v>155</v>
      </c>
      <c r="B156" s="146" t="s">
        <v>24</v>
      </c>
      <c r="C156" s="120" t="s">
        <v>96</v>
      </c>
      <c r="D156" s="128">
        <v>0</v>
      </c>
      <c r="E156" s="132">
        <v>0</v>
      </c>
      <c r="F156" s="134">
        <v>0</v>
      </c>
      <c r="G156" s="136">
        <v>1</v>
      </c>
      <c r="H156" s="139"/>
      <c r="I156" s="150">
        <v>1</v>
      </c>
      <c r="J156" s="164">
        <v>1</v>
      </c>
      <c r="K156" s="153">
        <v>1</v>
      </c>
      <c r="L156" s="156">
        <v>1</v>
      </c>
      <c r="M156" s="158">
        <v>0</v>
      </c>
      <c r="N156" s="128">
        <v>0</v>
      </c>
      <c r="O156" s="136">
        <v>0</v>
      </c>
      <c r="P156" s="162">
        <v>0</v>
      </c>
      <c r="Q156" s="153">
        <v>0</v>
      </c>
      <c r="R156" s="182">
        <v>0</v>
      </c>
      <c r="S156" s="116">
        <v>5</v>
      </c>
      <c r="T156" s="116">
        <v>5</v>
      </c>
      <c r="U156" s="116">
        <v>5</v>
      </c>
      <c r="V156" s="116">
        <v>5</v>
      </c>
      <c r="W156" s="114">
        <v>4</v>
      </c>
      <c r="X156" s="114">
        <v>5</v>
      </c>
      <c r="Y156" s="114">
        <v>4</v>
      </c>
      <c r="Z156" s="114">
        <v>5</v>
      </c>
      <c r="AA156" s="110">
        <v>2</v>
      </c>
      <c r="AB156" s="110">
        <v>3</v>
      </c>
      <c r="AC156" s="110">
        <v>2</v>
      </c>
      <c r="AD156" s="118">
        <v>3</v>
      </c>
      <c r="AE156" s="118">
        <v>4</v>
      </c>
      <c r="AF156" s="112">
        <v>5</v>
      </c>
      <c r="AG156" s="112">
        <v>4</v>
      </c>
      <c r="AH156" s="112">
        <v>5</v>
      </c>
      <c r="AI156" s="144">
        <v>5</v>
      </c>
    </row>
    <row r="157" spans="1:35" s="142" customFormat="1" x14ac:dyDescent="0.25">
      <c r="A157" s="80">
        <v>156</v>
      </c>
      <c r="B157" s="146" t="s">
        <v>24</v>
      </c>
      <c r="C157" s="120" t="s">
        <v>91</v>
      </c>
      <c r="D157" s="128">
        <v>0</v>
      </c>
      <c r="E157" s="132">
        <v>0</v>
      </c>
      <c r="F157" s="134">
        <v>0</v>
      </c>
      <c r="G157" s="136">
        <v>1</v>
      </c>
      <c r="H157" s="139"/>
      <c r="I157" s="150">
        <v>1</v>
      </c>
      <c r="J157" s="164">
        <v>1</v>
      </c>
      <c r="K157" s="153">
        <v>1</v>
      </c>
      <c r="L157" s="156">
        <v>1</v>
      </c>
      <c r="M157" s="158">
        <v>0</v>
      </c>
      <c r="N157" s="128">
        <v>0</v>
      </c>
      <c r="O157" s="136">
        <v>0</v>
      </c>
      <c r="P157" s="162">
        <v>0</v>
      </c>
      <c r="Q157" s="153">
        <v>0</v>
      </c>
      <c r="R157" s="182">
        <v>0</v>
      </c>
      <c r="S157" s="116">
        <v>3</v>
      </c>
      <c r="T157" s="116">
        <v>3</v>
      </c>
      <c r="U157" s="116">
        <v>3</v>
      </c>
      <c r="V157" s="116">
        <v>3</v>
      </c>
      <c r="W157" s="114">
        <v>3</v>
      </c>
      <c r="X157" s="114">
        <v>3</v>
      </c>
      <c r="Y157" s="114">
        <v>3</v>
      </c>
      <c r="Z157" s="114">
        <v>3</v>
      </c>
      <c r="AA157" s="110">
        <v>3</v>
      </c>
      <c r="AB157" s="110">
        <v>3</v>
      </c>
      <c r="AC157" s="110">
        <v>3</v>
      </c>
      <c r="AD157" s="118">
        <v>3</v>
      </c>
      <c r="AE157" s="118">
        <v>3</v>
      </c>
      <c r="AF157" s="112">
        <v>3</v>
      </c>
      <c r="AG157" s="112">
        <v>3</v>
      </c>
      <c r="AH157" s="112">
        <v>3</v>
      </c>
      <c r="AI157" s="144">
        <v>3</v>
      </c>
    </row>
    <row r="158" spans="1:35" s="142" customFormat="1" x14ac:dyDescent="0.25">
      <c r="A158" s="80">
        <v>157</v>
      </c>
      <c r="B158" s="146" t="s">
        <v>24</v>
      </c>
      <c r="C158" s="120" t="s">
        <v>96</v>
      </c>
      <c r="D158" s="128">
        <v>0</v>
      </c>
      <c r="E158" s="132">
        <v>0</v>
      </c>
      <c r="F158" s="134">
        <v>0</v>
      </c>
      <c r="G158" s="136">
        <v>1</v>
      </c>
      <c r="H158" s="139"/>
      <c r="I158" s="150">
        <v>1</v>
      </c>
      <c r="J158" s="164">
        <v>0</v>
      </c>
      <c r="K158" s="153">
        <v>0</v>
      </c>
      <c r="L158" s="156">
        <v>0</v>
      </c>
      <c r="M158" s="158">
        <v>0</v>
      </c>
      <c r="N158" s="128">
        <v>0</v>
      </c>
      <c r="O158" s="136">
        <v>0</v>
      </c>
      <c r="P158" s="162">
        <v>0</v>
      </c>
      <c r="Q158" s="153">
        <v>0</v>
      </c>
      <c r="R158" s="182">
        <v>0</v>
      </c>
      <c r="S158" s="116">
        <v>1</v>
      </c>
      <c r="T158" s="116">
        <v>1</v>
      </c>
      <c r="U158" s="116">
        <v>1</v>
      </c>
      <c r="V158" s="116">
        <v>1</v>
      </c>
      <c r="W158" s="114">
        <v>1</v>
      </c>
      <c r="X158" s="114">
        <v>1</v>
      </c>
      <c r="Y158" s="114">
        <v>1</v>
      </c>
      <c r="Z158" s="114">
        <v>1</v>
      </c>
      <c r="AA158" s="110">
        <v>1</v>
      </c>
      <c r="AB158" s="110">
        <v>1</v>
      </c>
      <c r="AC158" s="110">
        <v>1</v>
      </c>
      <c r="AD158" s="118">
        <v>1</v>
      </c>
      <c r="AE158" s="118">
        <v>1</v>
      </c>
      <c r="AF158" s="112">
        <v>1</v>
      </c>
      <c r="AG158" s="112">
        <v>1</v>
      </c>
      <c r="AH158" s="112">
        <v>1</v>
      </c>
      <c r="AI158" s="144">
        <v>1</v>
      </c>
    </row>
    <row r="159" spans="1:35" s="142" customFormat="1" x14ac:dyDescent="0.25">
      <c r="A159" s="80">
        <v>158</v>
      </c>
      <c r="B159" s="146" t="s">
        <v>24</v>
      </c>
      <c r="C159" s="120" t="s">
        <v>96</v>
      </c>
      <c r="D159" s="128">
        <v>0</v>
      </c>
      <c r="E159" s="132">
        <v>0</v>
      </c>
      <c r="F159" s="134">
        <v>1</v>
      </c>
      <c r="G159" s="136">
        <v>0</v>
      </c>
      <c r="H159" s="139"/>
      <c r="I159" s="150">
        <v>1</v>
      </c>
      <c r="J159" s="164">
        <v>0</v>
      </c>
      <c r="K159" s="153">
        <v>0</v>
      </c>
      <c r="L159" s="156">
        <v>0</v>
      </c>
      <c r="M159" s="158">
        <v>0</v>
      </c>
      <c r="N159" s="128">
        <v>0</v>
      </c>
      <c r="O159" s="136">
        <v>0</v>
      </c>
      <c r="P159" s="162">
        <v>0</v>
      </c>
      <c r="Q159" s="153">
        <v>0</v>
      </c>
      <c r="R159" s="182">
        <v>0</v>
      </c>
      <c r="S159" s="116">
        <v>5</v>
      </c>
      <c r="T159" s="116">
        <v>5</v>
      </c>
      <c r="U159" s="116">
        <v>5</v>
      </c>
      <c r="V159" s="116">
        <v>5</v>
      </c>
      <c r="W159" s="114">
        <v>5</v>
      </c>
      <c r="X159" s="114">
        <v>5</v>
      </c>
      <c r="Y159" s="114">
        <v>5</v>
      </c>
      <c r="Z159" s="114">
        <v>5</v>
      </c>
      <c r="AA159" s="110">
        <v>5</v>
      </c>
      <c r="AB159" s="110">
        <v>5</v>
      </c>
      <c r="AC159" s="110">
        <v>5</v>
      </c>
      <c r="AD159" s="118">
        <v>5</v>
      </c>
      <c r="AE159" s="118">
        <v>5</v>
      </c>
      <c r="AF159" s="112">
        <v>5</v>
      </c>
      <c r="AG159" s="112">
        <v>5</v>
      </c>
      <c r="AH159" s="112">
        <v>5</v>
      </c>
      <c r="AI159" s="144">
        <v>5</v>
      </c>
    </row>
    <row r="160" spans="1:35" s="142" customFormat="1" x14ac:dyDescent="0.25">
      <c r="A160" s="80">
        <v>159</v>
      </c>
      <c r="B160" s="146" t="s">
        <v>23</v>
      </c>
      <c r="C160" s="120" t="s">
        <v>91</v>
      </c>
      <c r="D160" s="128">
        <v>0</v>
      </c>
      <c r="E160" s="132">
        <v>0</v>
      </c>
      <c r="F160" s="134">
        <v>0</v>
      </c>
      <c r="G160" s="136">
        <v>1</v>
      </c>
      <c r="H160" s="139"/>
      <c r="I160" s="150">
        <v>1</v>
      </c>
      <c r="J160" s="164">
        <v>1</v>
      </c>
      <c r="K160" s="153">
        <v>1</v>
      </c>
      <c r="L160" s="156">
        <v>1</v>
      </c>
      <c r="M160" s="158">
        <v>0</v>
      </c>
      <c r="N160" s="128">
        <v>0</v>
      </c>
      <c r="O160" s="136">
        <v>0</v>
      </c>
      <c r="P160" s="162">
        <v>0</v>
      </c>
      <c r="Q160" s="153">
        <v>0</v>
      </c>
      <c r="R160" s="182">
        <v>0</v>
      </c>
      <c r="S160" s="116">
        <v>5</v>
      </c>
      <c r="T160" s="116">
        <v>5</v>
      </c>
      <c r="U160" s="116">
        <v>5</v>
      </c>
      <c r="V160" s="116">
        <v>5</v>
      </c>
      <c r="W160" s="114">
        <v>3</v>
      </c>
      <c r="X160" s="114">
        <v>5</v>
      </c>
      <c r="Y160" s="114">
        <v>5</v>
      </c>
      <c r="Z160" s="114">
        <v>5</v>
      </c>
      <c r="AA160" s="110">
        <v>5</v>
      </c>
      <c r="AB160" s="110">
        <v>5</v>
      </c>
      <c r="AC160" s="110">
        <v>5</v>
      </c>
      <c r="AD160" s="118">
        <v>4</v>
      </c>
      <c r="AE160" s="118">
        <v>4</v>
      </c>
      <c r="AF160" s="112">
        <v>5</v>
      </c>
      <c r="AG160" s="112">
        <v>5</v>
      </c>
      <c r="AH160" s="112">
        <v>5</v>
      </c>
      <c r="AI160" s="144">
        <v>5</v>
      </c>
    </row>
    <row r="161" spans="1:73" s="142" customFormat="1" x14ac:dyDescent="0.25">
      <c r="A161" s="80">
        <v>160</v>
      </c>
      <c r="B161" s="146" t="s">
        <v>24</v>
      </c>
      <c r="C161" s="120" t="s">
        <v>96</v>
      </c>
      <c r="D161" s="128">
        <v>0</v>
      </c>
      <c r="E161" s="132">
        <v>1</v>
      </c>
      <c r="F161" s="134">
        <v>0</v>
      </c>
      <c r="G161" s="136">
        <v>0</v>
      </c>
      <c r="H161" s="139"/>
      <c r="I161" s="150">
        <v>1</v>
      </c>
      <c r="J161" s="164">
        <v>1</v>
      </c>
      <c r="K161" s="153">
        <v>1</v>
      </c>
      <c r="L161" s="156">
        <v>0</v>
      </c>
      <c r="M161" s="158">
        <v>0</v>
      </c>
      <c r="N161" s="128">
        <v>0</v>
      </c>
      <c r="O161" s="136">
        <v>0</v>
      </c>
      <c r="P161" s="162">
        <v>0</v>
      </c>
      <c r="Q161" s="153">
        <v>0</v>
      </c>
      <c r="R161" s="182">
        <v>0</v>
      </c>
      <c r="S161" s="116">
        <v>4</v>
      </c>
      <c r="T161" s="116">
        <v>4</v>
      </c>
      <c r="U161" s="116">
        <v>4</v>
      </c>
      <c r="V161" s="116">
        <v>4</v>
      </c>
      <c r="W161" s="114">
        <v>4</v>
      </c>
      <c r="X161" s="114">
        <v>4</v>
      </c>
      <c r="Y161" s="114">
        <v>4</v>
      </c>
      <c r="Z161" s="114">
        <v>4</v>
      </c>
      <c r="AA161" s="110">
        <v>4</v>
      </c>
      <c r="AB161" s="110">
        <v>3</v>
      </c>
      <c r="AC161" s="110">
        <v>3</v>
      </c>
      <c r="AD161" s="118">
        <v>4</v>
      </c>
      <c r="AE161" s="118">
        <v>4</v>
      </c>
      <c r="AF161" s="112">
        <v>4</v>
      </c>
      <c r="AG161" s="112">
        <v>4</v>
      </c>
      <c r="AH161" s="112">
        <v>4</v>
      </c>
      <c r="AI161" s="144">
        <v>4</v>
      </c>
    </row>
    <row r="162" spans="1:73" s="142" customFormat="1" x14ac:dyDescent="0.25">
      <c r="A162" s="80">
        <v>161</v>
      </c>
      <c r="B162" s="146" t="s">
        <v>24</v>
      </c>
      <c r="C162" s="120" t="s">
        <v>124</v>
      </c>
      <c r="D162" s="128">
        <v>0</v>
      </c>
      <c r="E162" s="132">
        <v>0</v>
      </c>
      <c r="F162" s="134">
        <v>0</v>
      </c>
      <c r="G162" s="136">
        <v>1</v>
      </c>
      <c r="H162" s="139"/>
      <c r="I162" s="150">
        <v>1</v>
      </c>
      <c r="J162" s="164">
        <v>0</v>
      </c>
      <c r="K162" s="153">
        <v>1</v>
      </c>
      <c r="L162" s="156">
        <v>1</v>
      </c>
      <c r="M162" s="158">
        <v>0</v>
      </c>
      <c r="N162" s="128">
        <v>0</v>
      </c>
      <c r="O162" s="136">
        <v>1</v>
      </c>
      <c r="P162" s="162">
        <v>0</v>
      </c>
      <c r="Q162" s="153">
        <v>0</v>
      </c>
      <c r="R162" s="182">
        <v>0</v>
      </c>
      <c r="S162" s="116">
        <v>4</v>
      </c>
      <c r="T162" s="116">
        <v>5</v>
      </c>
      <c r="U162" s="116">
        <v>4</v>
      </c>
      <c r="V162" s="116">
        <v>4</v>
      </c>
      <c r="W162" s="114">
        <v>4</v>
      </c>
      <c r="X162" s="114">
        <v>3</v>
      </c>
      <c r="Y162" s="114">
        <v>3</v>
      </c>
      <c r="Z162" s="114">
        <v>4</v>
      </c>
      <c r="AA162" s="110">
        <v>3</v>
      </c>
      <c r="AB162" s="110">
        <v>3</v>
      </c>
      <c r="AC162" s="110">
        <v>3</v>
      </c>
      <c r="AD162" s="118">
        <v>5</v>
      </c>
      <c r="AE162" s="118">
        <v>4</v>
      </c>
      <c r="AF162" s="112">
        <v>4</v>
      </c>
      <c r="AG162" s="112">
        <v>4</v>
      </c>
      <c r="AH162" s="112">
        <v>4</v>
      </c>
      <c r="AI162" s="144">
        <v>4</v>
      </c>
    </row>
    <row r="163" spans="1:73" s="142" customFormat="1" x14ac:dyDescent="0.25">
      <c r="A163" s="80">
        <v>162</v>
      </c>
      <c r="B163" s="146" t="s">
        <v>24</v>
      </c>
      <c r="C163" s="120" t="s">
        <v>180</v>
      </c>
      <c r="D163" s="128">
        <v>0</v>
      </c>
      <c r="E163" s="132">
        <v>0</v>
      </c>
      <c r="F163" s="134">
        <v>1</v>
      </c>
      <c r="G163" s="136">
        <v>0</v>
      </c>
      <c r="H163" s="139"/>
      <c r="I163" s="150">
        <v>0</v>
      </c>
      <c r="J163" s="164">
        <v>1</v>
      </c>
      <c r="K163" s="153">
        <v>0</v>
      </c>
      <c r="L163" s="156">
        <v>0</v>
      </c>
      <c r="M163" s="158">
        <v>0</v>
      </c>
      <c r="N163" s="128">
        <v>0</v>
      </c>
      <c r="O163" s="136">
        <v>0</v>
      </c>
      <c r="P163" s="162">
        <v>0</v>
      </c>
      <c r="Q163" s="153">
        <v>0</v>
      </c>
      <c r="R163" s="182">
        <v>0</v>
      </c>
      <c r="S163" s="116">
        <v>4</v>
      </c>
      <c r="T163" s="116">
        <v>4</v>
      </c>
      <c r="U163" s="116">
        <v>4</v>
      </c>
      <c r="V163" s="116">
        <v>4</v>
      </c>
      <c r="W163" s="114">
        <v>3</v>
      </c>
      <c r="X163" s="114">
        <v>3</v>
      </c>
      <c r="Y163" s="114">
        <v>3</v>
      </c>
      <c r="Z163" s="114">
        <v>3</v>
      </c>
      <c r="AA163" s="110">
        <v>3</v>
      </c>
      <c r="AB163" s="110">
        <v>3</v>
      </c>
      <c r="AC163" s="110">
        <v>3</v>
      </c>
      <c r="AD163" s="118">
        <v>3</v>
      </c>
      <c r="AE163" s="118">
        <v>3</v>
      </c>
      <c r="AF163" s="112">
        <v>3</v>
      </c>
      <c r="AG163" s="112">
        <v>3</v>
      </c>
      <c r="AH163" s="112">
        <v>3</v>
      </c>
      <c r="AI163" s="144">
        <v>3</v>
      </c>
    </row>
    <row r="164" spans="1:73" s="142" customFormat="1" x14ac:dyDescent="0.25">
      <c r="A164" s="80">
        <v>163</v>
      </c>
      <c r="B164" s="146" t="s">
        <v>23</v>
      </c>
      <c r="C164" s="120" t="s">
        <v>91</v>
      </c>
      <c r="D164" s="128">
        <v>1</v>
      </c>
      <c r="E164" s="132">
        <v>0</v>
      </c>
      <c r="F164" s="134">
        <v>0</v>
      </c>
      <c r="G164" s="136">
        <v>1</v>
      </c>
      <c r="H164" s="139"/>
      <c r="I164" s="150">
        <v>1</v>
      </c>
      <c r="J164" s="164">
        <v>0</v>
      </c>
      <c r="K164" s="153">
        <v>0</v>
      </c>
      <c r="L164" s="156">
        <v>1</v>
      </c>
      <c r="M164" s="158">
        <v>0</v>
      </c>
      <c r="N164" s="128">
        <v>0</v>
      </c>
      <c r="O164" s="136">
        <v>0</v>
      </c>
      <c r="P164" s="162">
        <v>0</v>
      </c>
      <c r="Q164" s="153">
        <v>0</v>
      </c>
      <c r="R164" s="182">
        <v>0</v>
      </c>
      <c r="S164" s="116">
        <v>3</v>
      </c>
      <c r="T164" s="116">
        <v>4</v>
      </c>
      <c r="U164" s="116">
        <v>3</v>
      </c>
      <c r="V164" s="116">
        <v>3</v>
      </c>
      <c r="W164" s="114">
        <v>4</v>
      </c>
      <c r="X164" s="114">
        <v>3</v>
      </c>
      <c r="Y164" s="114">
        <v>4</v>
      </c>
      <c r="Z164" s="114">
        <v>3</v>
      </c>
      <c r="AA164" s="110">
        <v>5</v>
      </c>
      <c r="AB164" s="110">
        <v>4</v>
      </c>
      <c r="AC164" s="110">
        <v>5</v>
      </c>
      <c r="AD164" s="118">
        <v>5</v>
      </c>
      <c r="AE164" s="118">
        <v>4</v>
      </c>
      <c r="AF164" s="112">
        <v>5</v>
      </c>
      <c r="AG164" s="112">
        <v>4</v>
      </c>
      <c r="AH164" s="112">
        <v>5</v>
      </c>
      <c r="AI164" s="144">
        <v>5</v>
      </c>
    </row>
    <row r="165" spans="1:73" s="142" customFormat="1" x14ac:dyDescent="0.25">
      <c r="A165" s="80">
        <v>164</v>
      </c>
      <c r="B165" s="146" t="s">
        <v>24</v>
      </c>
      <c r="C165" s="120" t="s">
        <v>91</v>
      </c>
      <c r="D165" s="128">
        <v>0</v>
      </c>
      <c r="E165" s="132">
        <v>0</v>
      </c>
      <c r="F165" s="134">
        <v>0</v>
      </c>
      <c r="G165" s="136">
        <v>1</v>
      </c>
      <c r="H165" s="139"/>
      <c r="I165" s="150">
        <v>0</v>
      </c>
      <c r="J165" s="164">
        <v>0</v>
      </c>
      <c r="K165" s="153">
        <v>0</v>
      </c>
      <c r="L165" s="156">
        <v>0</v>
      </c>
      <c r="M165" s="158">
        <v>0</v>
      </c>
      <c r="N165" s="128">
        <v>0</v>
      </c>
      <c r="O165" s="136">
        <v>0</v>
      </c>
      <c r="P165" s="162">
        <v>1</v>
      </c>
      <c r="Q165" s="153">
        <v>0</v>
      </c>
      <c r="R165" s="182">
        <v>0</v>
      </c>
      <c r="S165" s="116">
        <v>4</v>
      </c>
      <c r="T165" s="116">
        <v>4</v>
      </c>
      <c r="U165" s="116">
        <v>4</v>
      </c>
      <c r="V165" s="116">
        <v>4</v>
      </c>
      <c r="W165" s="114">
        <v>4</v>
      </c>
      <c r="X165" s="114">
        <v>4</v>
      </c>
      <c r="Y165" s="114">
        <v>4</v>
      </c>
      <c r="Z165" s="114">
        <v>4</v>
      </c>
      <c r="AA165" s="110">
        <v>4</v>
      </c>
      <c r="AB165" s="110">
        <v>4</v>
      </c>
      <c r="AC165" s="110">
        <v>4</v>
      </c>
      <c r="AD165" s="118">
        <v>4</v>
      </c>
      <c r="AE165" s="118">
        <v>4</v>
      </c>
      <c r="AF165" s="112">
        <v>4</v>
      </c>
      <c r="AG165" s="112">
        <v>4</v>
      </c>
      <c r="AH165" s="112">
        <v>4</v>
      </c>
      <c r="AI165" s="144">
        <v>4</v>
      </c>
    </row>
    <row r="166" spans="1:73" s="142" customFormat="1" x14ac:dyDescent="0.25">
      <c r="A166" s="80">
        <v>165</v>
      </c>
      <c r="B166" s="146" t="s">
        <v>24</v>
      </c>
      <c r="C166" s="120" t="s">
        <v>96</v>
      </c>
      <c r="D166" s="128">
        <v>0</v>
      </c>
      <c r="E166" s="132">
        <v>0</v>
      </c>
      <c r="F166" s="134">
        <v>0</v>
      </c>
      <c r="G166" s="136">
        <v>1</v>
      </c>
      <c r="H166" s="139"/>
      <c r="I166" s="150">
        <v>0</v>
      </c>
      <c r="J166" s="164">
        <v>1</v>
      </c>
      <c r="K166" s="153">
        <v>1</v>
      </c>
      <c r="L166" s="156">
        <v>1</v>
      </c>
      <c r="M166" s="158">
        <v>1</v>
      </c>
      <c r="N166" s="128">
        <v>0</v>
      </c>
      <c r="O166" s="136">
        <v>0</v>
      </c>
      <c r="P166" s="162">
        <v>1</v>
      </c>
      <c r="Q166" s="153">
        <v>0</v>
      </c>
      <c r="R166" s="182">
        <v>0</v>
      </c>
      <c r="S166" s="116">
        <v>5</v>
      </c>
      <c r="T166" s="116">
        <v>5</v>
      </c>
      <c r="U166" s="116">
        <v>5</v>
      </c>
      <c r="V166" s="116">
        <v>5</v>
      </c>
      <c r="W166" s="114">
        <v>5</v>
      </c>
      <c r="X166" s="114">
        <v>5</v>
      </c>
      <c r="Y166" s="114">
        <v>5</v>
      </c>
      <c r="Z166" s="114">
        <v>5</v>
      </c>
      <c r="AA166" s="110">
        <v>5</v>
      </c>
      <c r="AB166" s="110">
        <v>5</v>
      </c>
      <c r="AC166" s="110">
        <v>5</v>
      </c>
      <c r="AD166" s="118">
        <v>5</v>
      </c>
      <c r="AE166" s="118">
        <v>5</v>
      </c>
      <c r="AF166" s="112">
        <v>5</v>
      </c>
      <c r="AG166" s="112">
        <v>5</v>
      </c>
      <c r="AH166" s="112">
        <v>5</v>
      </c>
      <c r="AI166" s="144">
        <v>5</v>
      </c>
    </row>
    <row r="167" spans="1:73" s="142" customFormat="1" x14ac:dyDescent="0.25">
      <c r="A167" s="80">
        <v>166</v>
      </c>
      <c r="B167" s="146" t="s">
        <v>24</v>
      </c>
      <c r="C167" s="120" t="s">
        <v>91</v>
      </c>
      <c r="D167" s="128">
        <v>0</v>
      </c>
      <c r="E167" s="132">
        <v>0</v>
      </c>
      <c r="F167" s="134">
        <v>0</v>
      </c>
      <c r="G167" s="136">
        <v>1</v>
      </c>
      <c r="H167" s="139"/>
      <c r="I167" s="150">
        <v>1</v>
      </c>
      <c r="J167" s="164">
        <v>0</v>
      </c>
      <c r="K167" s="153">
        <v>1</v>
      </c>
      <c r="L167" s="156">
        <v>1</v>
      </c>
      <c r="M167" s="158">
        <v>0</v>
      </c>
      <c r="N167" s="128">
        <v>0</v>
      </c>
      <c r="O167" s="136">
        <v>0</v>
      </c>
      <c r="P167" s="162">
        <v>1</v>
      </c>
      <c r="Q167" s="153">
        <v>0</v>
      </c>
      <c r="R167" s="182">
        <v>0</v>
      </c>
      <c r="S167" s="116">
        <v>4</v>
      </c>
      <c r="T167" s="116">
        <v>3</v>
      </c>
      <c r="U167" s="116">
        <v>4</v>
      </c>
      <c r="V167" s="116">
        <v>4</v>
      </c>
      <c r="W167" s="114">
        <v>3</v>
      </c>
      <c r="X167" s="114">
        <v>3</v>
      </c>
      <c r="Y167" s="114">
        <v>4</v>
      </c>
      <c r="Z167" s="114">
        <v>4</v>
      </c>
      <c r="AA167" s="110">
        <v>4</v>
      </c>
      <c r="AB167" s="110">
        <v>4</v>
      </c>
      <c r="AC167" s="110">
        <v>4</v>
      </c>
      <c r="AD167" s="118">
        <v>4</v>
      </c>
      <c r="AE167" s="118">
        <v>4</v>
      </c>
      <c r="AF167" s="112">
        <v>4</v>
      </c>
      <c r="AG167" s="112">
        <v>4</v>
      </c>
      <c r="AH167" s="112">
        <v>4</v>
      </c>
      <c r="AI167" s="144">
        <v>4</v>
      </c>
    </row>
    <row r="168" spans="1:73" s="142" customFormat="1" x14ac:dyDescent="0.25">
      <c r="A168" s="80">
        <v>167</v>
      </c>
      <c r="B168" s="146" t="s">
        <v>24</v>
      </c>
      <c r="C168" s="120" t="s">
        <v>94</v>
      </c>
      <c r="D168" s="128">
        <v>1</v>
      </c>
      <c r="E168" s="132">
        <v>1</v>
      </c>
      <c r="F168" s="134">
        <v>0</v>
      </c>
      <c r="G168" s="136">
        <v>0</v>
      </c>
      <c r="H168" s="140"/>
      <c r="I168" s="150">
        <v>0</v>
      </c>
      <c r="J168" s="164">
        <v>0</v>
      </c>
      <c r="K168" s="153">
        <v>0</v>
      </c>
      <c r="L168" s="156">
        <v>0</v>
      </c>
      <c r="M168" s="158">
        <v>0</v>
      </c>
      <c r="N168" s="128"/>
      <c r="O168" s="136">
        <v>0</v>
      </c>
      <c r="P168" s="162">
        <v>0</v>
      </c>
      <c r="Q168" s="153">
        <v>0</v>
      </c>
      <c r="R168" s="182">
        <v>0</v>
      </c>
      <c r="S168" s="116">
        <v>4</v>
      </c>
      <c r="T168" s="116">
        <v>4</v>
      </c>
      <c r="U168" s="116">
        <v>4</v>
      </c>
      <c r="V168" s="116">
        <v>4</v>
      </c>
      <c r="W168" s="114">
        <v>3</v>
      </c>
      <c r="X168" s="114">
        <v>3</v>
      </c>
      <c r="Y168" s="114">
        <v>4</v>
      </c>
      <c r="Z168" s="114">
        <v>4</v>
      </c>
      <c r="AA168" s="110">
        <v>4</v>
      </c>
      <c r="AB168" s="110">
        <v>4</v>
      </c>
      <c r="AC168" s="110">
        <v>4</v>
      </c>
      <c r="AD168" s="118">
        <v>4</v>
      </c>
      <c r="AE168" s="118">
        <v>4</v>
      </c>
      <c r="AF168" s="112">
        <v>4</v>
      </c>
      <c r="AG168" s="112">
        <v>3</v>
      </c>
      <c r="AH168" s="112">
        <v>4</v>
      </c>
      <c r="AI168" s="144">
        <v>3</v>
      </c>
    </row>
    <row r="169" spans="1:73" s="142" customFormat="1" x14ac:dyDescent="0.25">
      <c r="A169" s="80">
        <v>168</v>
      </c>
      <c r="B169" s="146" t="s">
        <v>24</v>
      </c>
      <c r="C169" s="120" t="s">
        <v>94</v>
      </c>
      <c r="D169" s="128">
        <v>1</v>
      </c>
      <c r="E169" s="132">
        <v>1</v>
      </c>
      <c r="F169" s="134">
        <v>1</v>
      </c>
      <c r="G169" s="136">
        <v>1</v>
      </c>
      <c r="H169" s="140"/>
      <c r="I169" s="150">
        <v>1</v>
      </c>
      <c r="J169" s="164">
        <v>1</v>
      </c>
      <c r="K169" s="153">
        <v>1</v>
      </c>
      <c r="L169" s="156">
        <v>1</v>
      </c>
      <c r="M169" s="158">
        <v>1</v>
      </c>
      <c r="N169" s="128">
        <v>1</v>
      </c>
      <c r="O169" s="136">
        <v>1</v>
      </c>
      <c r="P169" s="162">
        <v>0</v>
      </c>
      <c r="Q169" s="153">
        <v>0</v>
      </c>
      <c r="R169" s="182">
        <v>0</v>
      </c>
      <c r="S169" s="116">
        <v>5</v>
      </c>
      <c r="T169" s="116">
        <v>5</v>
      </c>
      <c r="U169" s="116">
        <v>5</v>
      </c>
      <c r="V169" s="116">
        <v>5</v>
      </c>
      <c r="W169" s="114">
        <v>5</v>
      </c>
      <c r="X169" s="114">
        <v>5</v>
      </c>
      <c r="Y169" s="114">
        <v>5</v>
      </c>
      <c r="Z169" s="114">
        <v>5</v>
      </c>
      <c r="AA169" s="110">
        <v>5</v>
      </c>
      <c r="AB169" s="110">
        <v>5</v>
      </c>
      <c r="AC169" s="110">
        <v>5</v>
      </c>
      <c r="AD169" s="118">
        <v>5</v>
      </c>
      <c r="AE169" s="118">
        <v>5</v>
      </c>
      <c r="AF169" s="112">
        <v>5</v>
      </c>
      <c r="AG169" s="112">
        <v>5</v>
      </c>
      <c r="AH169" s="112">
        <v>5</v>
      </c>
      <c r="AI169" s="144">
        <v>5</v>
      </c>
    </row>
    <row r="170" spans="1:73" s="142" customFormat="1" x14ac:dyDescent="0.25">
      <c r="A170" s="80">
        <v>169</v>
      </c>
      <c r="B170" s="197" t="s">
        <v>24</v>
      </c>
      <c r="C170" s="196" t="s">
        <v>94</v>
      </c>
      <c r="D170" s="128">
        <v>1</v>
      </c>
      <c r="E170" s="132">
        <v>1</v>
      </c>
      <c r="F170" s="134">
        <v>1</v>
      </c>
      <c r="G170" s="136">
        <v>1</v>
      </c>
      <c r="H170" s="140"/>
      <c r="I170" s="150">
        <v>0</v>
      </c>
      <c r="J170" s="164">
        <v>0</v>
      </c>
      <c r="K170" s="153">
        <v>0</v>
      </c>
      <c r="L170" s="156">
        <v>0</v>
      </c>
      <c r="M170" s="158">
        <v>0</v>
      </c>
      <c r="N170" s="128">
        <v>0</v>
      </c>
      <c r="O170" s="136">
        <v>0</v>
      </c>
      <c r="P170" s="162">
        <v>0</v>
      </c>
      <c r="Q170" s="153">
        <v>0</v>
      </c>
      <c r="R170" s="182">
        <v>0</v>
      </c>
      <c r="S170" s="116">
        <v>5</v>
      </c>
      <c r="T170" s="116">
        <v>5</v>
      </c>
      <c r="U170" s="116">
        <v>5</v>
      </c>
      <c r="V170" s="116">
        <v>5</v>
      </c>
      <c r="W170" s="114">
        <v>5</v>
      </c>
      <c r="X170" s="114">
        <v>5</v>
      </c>
      <c r="Y170" s="114">
        <v>5</v>
      </c>
      <c r="Z170" s="114">
        <v>5</v>
      </c>
      <c r="AA170" s="110">
        <v>5</v>
      </c>
      <c r="AB170" s="110">
        <v>5</v>
      </c>
      <c r="AC170" s="110">
        <v>5</v>
      </c>
      <c r="AD170" s="118">
        <v>5</v>
      </c>
      <c r="AE170" s="118">
        <v>5</v>
      </c>
      <c r="AF170" s="112">
        <v>5</v>
      </c>
      <c r="AG170" s="112">
        <v>5</v>
      </c>
      <c r="AH170" s="112">
        <v>5</v>
      </c>
      <c r="AI170" s="144">
        <v>5</v>
      </c>
    </row>
    <row r="171" spans="1:73" ht="19.5" customHeight="1" x14ac:dyDescent="0.25">
      <c r="D171" s="129">
        <f>COUNTIF(D2:D170,1)</f>
        <v>29</v>
      </c>
      <c r="E171" s="129">
        <f>COUNTIF(E2:E170,1)</f>
        <v>33</v>
      </c>
      <c r="F171" s="129">
        <f>COUNTIF(F2:F170,1)</f>
        <v>12</v>
      </c>
      <c r="G171" s="129">
        <f t="shared" ref="G171:R171" si="0">COUNTIF(G2:G170,1)</f>
        <v>102</v>
      </c>
      <c r="H171" s="140"/>
      <c r="I171" s="129">
        <f>COUNTIF(I2:I170,1)</f>
        <v>109</v>
      </c>
      <c r="J171" s="129">
        <f t="shared" si="0"/>
        <v>86</v>
      </c>
      <c r="K171" s="129">
        <f t="shared" si="0"/>
        <v>96</v>
      </c>
      <c r="L171" s="129">
        <f t="shared" si="0"/>
        <v>54</v>
      </c>
      <c r="M171" s="129">
        <f t="shared" si="0"/>
        <v>15</v>
      </c>
      <c r="N171" s="129">
        <f t="shared" si="0"/>
        <v>11</v>
      </c>
      <c r="O171" s="129">
        <f t="shared" si="0"/>
        <v>20</v>
      </c>
      <c r="P171" s="129">
        <f t="shared" si="0"/>
        <v>39</v>
      </c>
      <c r="Q171" s="129">
        <f t="shared" si="0"/>
        <v>7</v>
      </c>
      <c r="R171" s="129">
        <f t="shared" si="0"/>
        <v>1</v>
      </c>
      <c r="S171" s="130">
        <f>AVERAGE(S2:S170)</f>
        <v>3.9289940828402368</v>
      </c>
      <c r="T171" s="130">
        <f t="shared" ref="T171:AH171" si="1">AVERAGE(T2:T170)</f>
        <v>3.9585798816568047</v>
      </c>
      <c r="U171" s="130">
        <f t="shared" si="1"/>
        <v>3.9526627218934913</v>
      </c>
      <c r="V171" s="130">
        <f t="shared" si="1"/>
        <v>3.8994082840236688</v>
      </c>
      <c r="W171" s="130">
        <f t="shared" si="1"/>
        <v>3.7692307692307692</v>
      </c>
      <c r="X171" s="130">
        <f t="shared" si="1"/>
        <v>3.8263473053892216</v>
      </c>
      <c r="Y171" s="130">
        <f t="shared" si="1"/>
        <v>3.8757396449704142</v>
      </c>
      <c r="Z171" s="130">
        <f t="shared" si="1"/>
        <v>3.9763313609467454</v>
      </c>
      <c r="AA171" s="130">
        <f t="shared" si="1"/>
        <v>4</v>
      </c>
      <c r="AB171" s="130">
        <f t="shared" si="1"/>
        <v>4.0473372781065091</v>
      </c>
      <c r="AC171" s="130">
        <f t="shared" si="1"/>
        <v>4.0059171597633139</v>
      </c>
      <c r="AD171" s="130">
        <f t="shared" si="1"/>
        <v>4</v>
      </c>
      <c r="AE171" s="130">
        <f t="shared" si="1"/>
        <v>3.9763313609467454</v>
      </c>
      <c r="AF171" s="130">
        <f t="shared" si="1"/>
        <v>3.970414201183432</v>
      </c>
      <c r="AG171" s="130">
        <f t="shared" si="1"/>
        <v>3.9880239520958085</v>
      </c>
      <c r="AH171" s="130">
        <f t="shared" si="1"/>
        <v>3.9583333333333335</v>
      </c>
      <c r="AI171" s="130">
        <f>AVERAGE(AI2:AI170)</f>
        <v>4.0355029585798814</v>
      </c>
      <c r="AJ171" s="200">
        <f>AVERAGE(S2:AI170)</f>
        <v>3.9511854951185494</v>
      </c>
      <c r="AK171" s="142"/>
      <c r="AL171" s="142"/>
      <c r="AM171" s="142"/>
      <c r="AN171" s="142"/>
      <c r="AO171" s="142"/>
      <c r="AP171" s="142"/>
      <c r="AQ171" s="142"/>
      <c r="AR171" s="142"/>
      <c r="AS171" s="142"/>
      <c r="AT171" s="142"/>
      <c r="AU171" s="142"/>
      <c r="AV171" s="142"/>
      <c r="AW171" s="142"/>
      <c r="AX171" s="142"/>
      <c r="AY171" s="142"/>
      <c r="AZ171" s="142"/>
      <c r="BA171" s="142"/>
      <c r="BB171" s="142"/>
      <c r="BC171" s="142"/>
      <c r="BD171" s="142"/>
      <c r="BE171" s="142"/>
      <c r="BF171" s="142"/>
      <c r="BG171" s="142"/>
      <c r="BH171" s="142"/>
      <c r="BI171" s="142"/>
      <c r="BJ171" s="142"/>
      <c r="BK171" s="142"/>
      <c r="BL171" s="142"/>
      <c r="BM171" s="142"/>
      <c r="BN171" s="142"/>
      <c r="BO171" s="142"/>
      <c r="BP171" s="142"/>
      <c r="BQ171" s="142"/>
      <c r="BR171" s="142"/>
      <c r="BS171" s="142"/>
      <c r="BT171" s="142"/>
      <c r="BU171" s="142"/>
    </row>
    <row r="172" spans="1:73" ht="21" customHeight="1" x14ac:dyDescent="0.25">
      <c r="B172" s="83" t="s">
        <v>22</v>
      </c>
      <c r="D172" s="130">
        <f>STDEV(D2:D170)</f>
        <v>0.37815080009622121</v>
      </c>
      <c r="E172" s="130">
        <f t="shared" ref="E172:R172" si="2">STDEV(E2:E170)</f>
        <v>0.39758357176100095</v>
      </c>
      <c r="F172" s="130">
        <f t="shared" si="2"/>
        <v>0.25759798175233062</v>
      </c>
      <c r="G172" s="130">
        <f t="shared" si="2"/>
        <v>0.49061349969830781</v>
      </c>
      <c r="H172" s="140"/>
      <c r="I172" s="130">
        <f t="shared" si="2"/>
        <v>0.47994434729499907</v>
      </c>
      <c r="J172" s="130">
        <f t="shared" si="2"/>
        <v>0.50135260445036534</v>
      </c>
      <c r="K172" s="130">
        <f t="shared" si="2"/>
        <v>0.49681998045966219</v>
      </c>
      <c r="L172" s="130">
        <f t="shared" si="2"/>
        <v>0.46767893271794864</v>
      </c>
      <c r="M172" s="130">
        <f t="shared" si="2"/>
        <v>0.28523840334983319</v>
      </c>
      <c r="N172" s="130">
        <f t="shared" si="2"/>
        <v>0.24810372933020639</v>
      </c>
      <c r="O172" s="130">
        <f t="shared" si="2"/>
        <v>0.32397398571595509</v>
      </c>
      <c r="P172" s="130">
        <f t="shared" si="2"/>
        <v>0.42257712736425829</v>
      </c>
      <c r="Q172" s="130">
        <f t="shared" si="2"/>
        <v>0.19985201625794738</v>
      </c>
      <c r="R172" s="130">
        <f t="shared" si="2"/>
        <v>7.6923076923076927E-2</v>
      </c>
      <c r="S172" s="130">
        <f>STDEV(S2:S170)</f>
        <v>0.92950296816197564</v>
      </c>
      <c r="T172" s="130">
        <f t="shared" ref="T172:AH172" si="3">STDEV(T2:T170)</f>
        <v>0.90865566311813195</v>
      </c>
      <c r="U172" s="130">
        <f t="shared" si="3"/>
        <v>0.91163544097025062</v>
      </c>
      <c r="V172" s="130">
        <f t="shared" si="3"/>
        <v>0.87725878799898216</v>
      </c>
      <c r="W172" s="130">
        <f t="shared" si="3"/>
        <v>0.8660254037844386</v>
      </c>
      <c r="X172" s="130">
        <f t="shared" si="3"/>
        <v>0.83581023331986837</v>
      </c>
      <c r="Y172" s="130">
        <f t="shared" si="3"/>
        <v>0.86047651715411955</v>
      </c>
      <c r="Z172" s="130">
        <f t="shared" si="3"/>
        <v>0.8161514122033916</v>
      </c>
      <c r="AA172" s="130">
        <f t="shared" si="3"/>
        <v>0.88640526042791834</v>
      </c>
      <c r="AB172" s="130">
        <f t="shared" si="3"/>
        <v>0.87838224464592507</v>
      </c>
      <c r="AC172" s="130">
        <f t="shared" si="3"/>
        <v>0.9161061582025567</v>
      </c>
      <c r="AD172" s="130">
        <f t="shared" si="3"/>
        <v>0.85216810324634662</v>
      </c>
      <c r="AE172" s="130">
        <f t="shared" si="3"/>
        <v>0.85879665757975676</v>
      </c>
      <c r="AF172" s="130">
        <f t="shared" si="3"/>
        <v>0.89593018636763422</v>
      </c>
      <c r="AG172" s="130">
        <f t="shared" si="3"/>
        <v>0.85720211694929849</v>
      </c>
      <c r="AH172" s="130">
        <f t="shared" si="3"/>
        <v>0.87790009843622419</v>
      </c>
      <c r="AI172" s="130">
        <f>STDEV(AI2:AI170)</f>
        <v>0.82298448695282533</v>
      </c>
      <c r="AJ172" s="200">
        <f>STDEV(S2:AI170)</f>
        <v>0.87462503188266039</v>
      </c>
      <c r="AK172" s="142"/>
      <c r="AL172" s="142"/>
      <c r="AM172" s="142"/>
      <c r="AN172" s="142"/>
      <c r="AO172" s="142"/>
      <c r="AP172" s="142"/>
      <c r="AQ172" s="142"/>
      <c r="AR172" s="142"/>
      <c r="AS172" s="142"/>
      <c r="AT172" s="142"/>
      <c r="AU172" s="142"/>
      <c r="AV172" s="142"/>
      <c r="AW172" s="142"/>
      <c r="AX172" s="142"/>
      <c r="AY172" s="142"/>
      <c r="AZ172" s="142"/>
      <c r="BA172" s="142"/>
      <c r="BB172" s="142"/>
      <c r="BC172" s="142"/>
      <c r="BD172" s="142"/>
      <c r="BE172" s="142"/>
      <c r="BF172" s="142"/>
      <c r="BG172" s="142"/>
      <c r="BH172" s="142"/>
      <c r="BI172" s="142"/>
      <c r="BJ172" s="142"/>
      <c r="BK172" s="142"/>
      <c r="BL172" s="142"/>
      <c r="BM172" s="142"/>
      <c r="BN172" s="142"/>
      <c r="BO172" s="142"/>
      <c r="BP172" s="142"/>
      <c r="BQ172" s="142"/>
      <c r="BR172" s="142"/>
      <c r="BS172" s="142"/>
      <c r="BT172" s="142"/>
      <c r="BU172" s="142"/>
    </row>
    <row r="173" spans="1:73" x14ac:dyDescent="0.25">
      <c r="B173" s="164" t="s">
        <v>23</v>
      </c>
      <c r="C173" s="164">
        <f>COUNTIF(B2:B167,"ชาย")</f>
        <v>49</v>
      </c>
      <c r="H173" s="82"/>
      <c r="I173" s="82"/>
      <c r="J173" s="82"/>
      <c r="K173" s="82"/>
      <c r="L173" s="82"/>
      <c r="M173" s="82"/>
      <c r="N173" s="82"/>
      <c r="P173" s="82"/>
      <c r="Q173" s="82"/>
      <c r="R173" s="82"/>
      <c r="S173" s="82"/>
      <c r="T173" s="82"/>
      <c r="U173" s="82"/>
      <c r="V173" s="130">
        <f>STDEV(S2:V170)</f>
        <v>0.90524078619963944</v>
      </c>
      <c r="W173" s="82"/>
      <c r="X173" s="82"/>
      <c r="Y173" s="82"/>
      <c r="Z173" s="130">
        <f>STDEV(W2:Z170)</f>
        <v>0.84643089131288352</v>
      </c>
      <c r="AC173" s="130">
        <f>STDEVA(AA2:AC170)</f>
        <v>0.89225946336987827</v>
      </c>
      <c r="AD173" s="82"/>
      <c r="AE173" s="130">
        <f>STDEVA(AD2:AE170)</f>
        <v>0.85430080165529743</v>
      </c>
      <c r="AF173" s="82"/>
      <c r="AG173" s="82"/>
      <c r="AH173" s="130">
        <f>STDEVA(AF2:AH170)</f>
        <v>0.8755698072103858</v>
      </c>
      <c r="AI173" s="142"/>
      <c r="AJ173" s="142"/>
      <c r="AK173" s="142"/>
      <c r="AL173" s="142"/>
      <c r="AM173" s="142"/>
      <c r="AN173" s="142"/>
      <c r="AO173" s="142"/>
      <c r="AP173" s="142"/>
      <c r="AQ173" s="142"/>
      <c r="AR173" s="142"/>
      <c r="AS173" s="142"/>
      <c r="AT173" s="142"/>
      <c r="AU173" s="142"/>
      <c r="AV173" s="142"/>
      <c r="AW173" s="142"/>
      <c r="AX173" s="142"/>
      <c r="AY173" s="142"/>
      <c r="AZ173" s="142"/>
      <c r="BA173" s="142"/>
      <c r="BB173" s="142"/>
      <c r="BC173" s="142"/>
      <c r="BD173" s="142"/>
      <c r="BE173" s="142"/>
      <c r="BF173" s="142"/>
      <c r="BG173" s="142"/>
      <c r="BH173" s="142"/>
      <c r="BI173" s="142"/>
      <c r="BJ173" s="142"/>
      <c r="BK173" s="142"/>
      <c r="BL173" s="142"/>
      <c r="BM173" s="142"/>
      <c r="BN173" s="142"/>
      <c r="BO173" s="142"/>
      <c r="BP173" s="142"/>
      <c r="BQ173" s="142"/>
      <c r="BR173" s="142"/>
      <c r="BS173" s="142"/>
      <c r="BT173" s="142"/>
      <c r="BU173" s="142"/>
    </row>
    <row r="174" spans="1:73" x14ac:dyDescent="0.25">
      <c r="B174" s="164" t="s">
        <v>24</v>
      </c>
      <c r="C174" s="164">
        <f>COUNTIF(B3:B171,"หญิง")</f>
        <v>120</v>
      </c>
      <c r="H174" s="82"/>
      <c r="I174" s="82"/>
      <c r="J174" s="82"/>
      <c r="K174" s="82"/>
      <c r="L174" s="82"/>
      <c r="M174" s="82"/>
      <c r="N174" s="82"/>
      <c r="P174" s="82"/>
      <c r="Q174" s="82"/>
      <c r="R174" s="82"/>
      <c r="S174" s="82"/>
      <c r="T174" s="82"/>
      <c r="U174" s="82"/>
      <c r="V174" s="179">
        <f>AVERAGE(S2:V170)</f>
        <v>3.9349112426035502</v>
      </c>
      <c r="W174" s="82"/>
      <c r="X174" s="82"/>
      <c r="Y174" s="82"/>
      <c r="Z174" s="179">
        <f>AVERAGE(W2:Z170)</f>
        <v>3.8620178041543025</v>
      </c>
      <c r="AC174" s="179">
        <f>AVERAGE(AA2:AC170)</f>
        <v>4.0177514792899407</v>
      </c>
      <c r="AD174" s="82"/>
      <c r="AE174" s="179">
        <f>AVERAGE(AD2:AE170)</f>
        <v>3.9881656804733727</v>
      </c>
      <c r="AF174" s="82"/>
      <c r="AG174" s="82"/>
      <c r="AH174" s="179">
        <f>AVERAGE(AF2:AH170)</f>
        <v>3.9722222222222223</v>
      </c>
    </row>
    <row r="175" spans="1:73" x14ac:dyDescent="0.25">
      <c r="C175" s="84">
        <f>SUM(C173:C174)</f>
        <v>169</v>
      </c>
      <c r="H175" s="82"/>
      <c r="I175" s="82"/>
      <c r="J175" s="82"/>
      <c r="K175" s="82"/>
      <c r="L175" s="82"/>
      <c r="M175" s="82"/>
      <c r="N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D175" s="82"/>
      <c r="AE175" s="82"/>
      <c r="AF175" s="82"/>
      <c r="AG175" s="82"/>
      <c r="AH175" s="82"/>
    </row>
    <row r="176" spans="1:73" x14ac:dyDescent="0.25">
      <c r="C176" s="84"/>
      <c r="H176" s="82"/>
      <c r="I176" s="82"/>
      <c r="J176" s="82"/>
      <c r="K176" s="82"/>
      <c r="L176" s="82"/>
      <c r="M176" s="82"/>
      <c r="N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D176" s="82"/>
      <c r="AE176" s="82"/>
      <c r="AF176" s="82"/>
      <c r="AG176" s="82"/>
      <c r="AH176" s="82"/>
    </row>
    <row r="177" spans="2:35" x14ac:dyDescent="0.25">
      <c r="B177" s="83" t="s">
        <v>18</v>
      </c>
      <c r="H177" s="82"/>
      <c r="I177" s="82"/>
      <c r="J177" s="82"/>
      <c r="K177" s="82"/>
      <c r="L177" s="82"/>
      <c r="M177" s="82"/>
      <c r="N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D177" s="82"/>
      <c r="AE177" s="82"/>
      <c r="AF177" s="82"/>
      <c r="AG177" s="82"/>
      <c r="AH177" s="82"/>
    </row>
    <row r="178" spans="2:35" x14ac:dyDescent="0.25">
      <c r="B178" s="164" t="s">
        <v>124</v>
      </c>
      <c r="C178" s="164">
        <f>COUNTIF(B2:C167,"บุคลากรสายวิชาการ")</f>
        <v>10</v>
      </c>
      <c r="E178" s="184" t="s">
        <v>60</v>
      </c>
      <c r="F178" s="164">
        <v>33</v>
      </c>
      <c r="H178" s="82"/>
      <c r="I178" s="82"/>
      <c r="J178" s="82"/>
      <c r="K178" s="82"/>
      <c r="L178" s="82"/>
      <c r="M178" s="82"/>
      <c r="N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D178" s="82"/>
      <c r="AE178" s="82"/>
      <c r="AF178" s="82"/>
      <c r="AG178" s="82"/>
      <c r="AH178" s="82"/>
    </row>
    <row r="179" spans="2:35" x14ac:dyDescent="0.25">
      <c r="B179" s="164" t="s">
        <v>94</v>
      </c>
      <c r="C179" s="164">
        <f>COUNTIF(B3:C171,"บุคลากรสายสนับสนุน")</f>
        <v>15</v>
      </c>
      <c r="E179" s="185" t="s">
        <v>59</v>
      </c>
      <c r="F179" s="164">
        <v>29</v>
      </c>
      <c r="H179" s="82"/>
      <c r="I179" s="82"/>
      <c r="J179" s="82"/>
      <c r="K179" s="82"/>
      <c r="L179" s="82"/>
      <c r="M179" s="82"/>
      <c r="N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D179" s="82"/>
      <c r="AE179" s="82"/>
      <c r="AF179" s="82"/>
      <c r="AG179" s="82"/>
      <c r="AH179" s="82"/>
    </row>
    <row r="180" spans="2:35" x14ac:dyDescent="0.25">
      <c r="B180" s="164" t="s">
        <v>180</v>
      </c>
      <c r="C180" s="164">
        <f>COUNTIF(C3:C167,"ผู้บริหาร")</f>
        <v>2</v>
      </c>
      <c r="E180" s="185" t="s">
        <v>61</v>
      </c>
      <c r="F180" s="164">
        <v>12</v>
      </c>
      <c r="H180" s="82"/>
      <c r="I180" s="82"/>
      <c r="J180" s="82"/>
      <c r="K180" s="82"/>
      <c r="L180" s="82"/>
      <c r="M180" s="82"/>
      <c r="N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D180" s="82"/>
      <c r="AE180" s="82"/>
      <c r="AF180" s="82"/>
      <c r="AG180" s="82"/>
      <c r="AH180" s="82"/>
    </row>
    <row r="181" spans="2:35" ht="45" x14ac:dyDescent="0.25">
      <c r="B181" s="164" t="s">
        <v>91</v>
      </c>
      <c r="C181" s="164">
        <f>COUNTIF(C2:C167,"นิสิตปริญญาโท")</f>
        <v>86</v>
      </c>
      <c r="E181" s="183" t="s">
        <v>62</v>
      </c>
      <c r="F181" s="164">
        <v>102</v>
      </c>
      <c r="H181" s="82"/>
      <c r="I181" s="82"/>
      <c r="J181" s="82"/>
      <c r="K181" s="82"/>
      <c r="L181" s="82"/>
      <c r="M181" s="82"/>
      <c r="N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D181" s="82"/>
      <c r="AE181" s="82"/>
      <c r="AF181" s="82"/>
      <c r="AG181" s="82"/>
      <c r="AH181" s="82"/>
    </row>
    <row r="182" spans="2:35" x14ac:dyDescent="0.25">
      <c r="B182" s="164" t="s">
        <v>96</v>
      </c>
      <c r="C182" s="164">
        <f>COUNTIF(C2:C167,"นิสิตปริญญาเอก")</f>
        <v>55</v>
      </c>
      <c r="F182" s="84">
        <f>SUM(F178:F181)</f>
        <v>176</v>
      </c>
      <c r="H182" s="82"/>
      <c r="I182" s="82"/>
      <c r="J182" s="82"/>
      <c r="K182" s="198"/>
      <c r="L182" s="82"/>
      <c r="M182" s="82"/>
      <c r="N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D182" s="82"/>
      <c r="AE182" s="82"/>
      <c r="AF182" s="82"/>
      <c r="AG182" s="82"/>
      <c r="AH182" s="82"/>
    </row>
    <row r="183" spans="2:35" x14ac:dyDescent="0.25">
      <c r="B183" s="164" t="s">
        <v>111</v>
      </c>
      <c r="C183" s="164">
        <f>COUNTIF(C3:C171,"ศิษย์เก่าปริญญาโท")</f>
        <v>1</v>
      </c>
      <c r="H183" s="82"/>
      <c r="I183" s="82"/>
      <c r="J183" s="82"/>
      <c r="K183" s="82"/>
      <c r="L183" s="82"/>
      <c r="M183" s="82"/>
      <c r="N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D183" s="82"/>
      <c r="AE183" s="82"/>
      <c r="AF183" s="82"/>
      <c r="AG183" s="82"/>
      <c r="AH183" s="82"/>
    </row>
    <row r="184" spans="2:35" x14ac:dyDescent="0.25">
      <c r="C184" s="84">
        <f>SUM(C178:C183)</f>
        <v>169</v>
      </c>
      <c r="H184" s="82"/>
      <c r="I184" s="82"/>
      <c r="J184" s="82"/>
      <c r="K184" s="82"/>
      <c r="L184" s="82"/>
      <c r="M184" s="82"/>
      <c r="N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D184" s="82"/>
      <c r="AE184" s="82"/>
      <c r="AF184" s="82"/>
      <c r="AG184" s="82"/>
      <c r="AH184" s="82"/>
    </row>
    <row r="185" spans="2:35" x14ac:dyDescent="0.25">
      <c r="C185" s="84"/>
      <c r="H185" s="82"/>
      <c r="I185" s="82"/>
      <c r="J185" s="82"/>
      <c r="K185" s="82"/>
      <c r="L185" s="82"/>
      <c r="M185" s="82"/>
      <c r="N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D185" s="82"/>
      <c r="AE185" s="82"/>
      <c r="AF185" s="82"/>
      <c r="AG185" s="82"/>
      <c r="AH185" s="82"/>
    </row>
    <row r="186" spans="2:35" x14ac:dyDescent="0.25">
      <c r="B186" s="83" t="s">
        <v>5</v>
      </c>
      <c r="H186" s="82"/>
      <c r="I186" s="82"/>
      <c r="J186" s="82"/>
      <c r="K186" s="82"/>
      <c r="L186" s="82"/>
      <c r="M186" s="82"/>
      <c r="N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D186" s="82"/>
      <c r="AE186" s="82"/>
      <c r="AF186" s="82"/>
      <c r="AG186" s="82"/>
      <c r="AH186" s="82"/>
    </row>
    <row r="187" spans="2:35" ht="30" x14ac:dyDescent="0.25">
      <c r="B187" s="185" t="s">
        <v>93</v>
      </c>
      <c r="C187" s="164">
        <v>109</v>
      </c>
      <c r="H187" s="82"/>
      <c r="I187" s="82"/>
      <c r="J187" s="82"/>
      <c r="K187" s="82"/>
      <c r="L187" s="82"/>
      <c r="M187" s="82"/>
      <c r="N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D187" s="82"/>
      <c r="AE187" s="82"/>
      <c r="AF187" s="82"/>
      <c r="AG187" s="82"/>
      <c r="AH187" s="82"/>
    </row>
    <row r="188" spans="2:35" ht="44.25" customHeight="1" x14ac:dyDescent="0.25">
      <c r="B188" s="183" t="s">
        <v>156</v>
      </c>
      <c r="C188" s="164">
        <v>96</v>
      </c>
      <c r="H188" s="82"/>
      <c r="I188" s="82"/>
      <c r="J188" s="82"/>
      <c r="K188" s="82"/>
      <c r="L188" s="82"/>
      <c r="M188" s="82"/>
      <c r="N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D188" s="82"/>
      <c r="AE188" s="82"/>
      <c r="AF188" s="82"/>
      <c r="AG188" s="82"/>
      <c r="AH188" s="82"/>
    </row>
    <row r="189" spans="2:35" ht="44.25" customHeight="1" x14ac:dyDescent="0.25">
      <c r="B189" s="183" t="s">
        <v>92</v>
      </c>
      <c r="C189" s="164">
        <v>86</v>
      </c>
      <c r="H189" s="82"/>
      <c r="I189" s="82"/>
      <c r="J189" s="82"/>
      <c r="K189" s="82"/>
      <c r="L189" s="82"/>
      <c r="M189" s="82"/>
      <c r="N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D189" s="82"/>
      <c r="AE189" s="82"/>
      <c r="AF189" s="82"/>
      <c r="AG189" s="82"/>
      <c r="AH189" s="82"/>
    </row>
    <row r="190" spans="2:35" ht="44.25" customHeight="1" x14ac:dyDescent="0.25">
      <c r="B190" s="183" t="s">
        <v>112</v>
      </c>
      <c r="C190" s="164">
        <v>54</v>
      </c>
      <c r="H190" s="82"/>
      <c r="I190" s="82"/>
      <c r="J190" s="82"/>
      <c r="K190" s="82"/>
      <c r="L190" s="82"/>
      <c r="M190" s="82"/>
      <c r="N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D190" s="82"/>
      <c r="AE190" s="82"/>
      <c r="AF190" s="82"/>
      <c r="AG190" s="82"/>
      <c r="AH190" s="82"/>
    </row>
    <row r="191" spans="2:35" s="85" customFormat="1" ht="30" x14ac:dyDescent="0.25">
      <c r="B191" s="184" t="s">
        <v>130</v>
      </c>
      <c r="C191" s="164">
        <v>39</v>
      </c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</row>
    <row r="192" spans="2:35" s="85" customFormat="1" ht="30" x14ac:dyDescent="0.25">
      <c r="B192" s="185" t="s">
        <v>175</v>
      </c>
      <c r="C192" s="164">
        <v>20</v>
      </c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</row>
    <row r="193" spans="2:35" s="85" customFormat="1" x14ac:dyDescent="0.25">
      <c r="B193" s="185" t="s">
        <v>212</v>
      </c>
      <c r="C193" s="164">
        <v>15</v>
      </c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</row>
    <row r="194" spans="2:35" s="85" customFormat="1" ht="75" x14ac:dyDescent="0.25">
      <c r="B194" s="185" t="s">
        <v>213</v>
      </c>
      <c r="C194" s="164">
        <v>11</v>
      </c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</row>
    <row r="195" spans="2:35" s="85" customFormat="1" ht="45" x14ac:dyDescent="0.25">
      <c r="B195" s="184" t="s">
        <v>214</v>
      </c>
      <c r="C195" s="164">
        <v>7</v>
      </c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</row>
    <row r="196" spans="2:35" s="85" customFormat="1" x14ac:dyDescent="0.25">
      <c r="B196" s="184" t="s">
        <v>102</v>
      </c>
      <c r="C196" s="164">
        <v>1</v>
      </c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</row>
    <row r="197" spans="2:35" s="85" customFormat="1" x14ac:dyDescent="0.25">
      <c r="B197" s="147"/>
      <c r="C197" s="84">
        <f>SUM(C187:C196)</f>
        <v>438</v>
      </c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</row>
    <row r="198" spans="2:35" s="85" customFormat="1" x14ac:dyDescent="0.25">
      <c r="B198" s="82"/>
      <c r="C198" s="84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</row>
    <row r="199" spans="2:35" s="85" customFormat="1" x14ac:dyDescent="0.25">
      <c r="B199" s="82"/>
      <c r="C199" s="84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</row>
    <row r="200" spans="2:35" s="85" customFormat="1" x14ac:dyDescent="0.25">
      <c r="B200" s="82"/>
      <c r="C200" s="84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</row>
    <row r="201" spans="2:35" s="85" customFormat="1" x14ac:dyDescent="0.25">
      <c r="B201" s="82"/>
      <c r="C201" s="84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</row>
    <row r="202" spans="2:35" s="85" customFormat="1" x14ac:dyDescent="0.25">
      <c r="B202" s="82"/>
      <c r="C202" s="84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</row>
    <row r="203" spans="2:35" s="85" customFormat="1" x14ac:dyDescent="0.25">
      <c r="B203" s="82"/>
      <c r="C203" s="84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</row>
    <row r="204" spans="2:35" s="85" customFormat="1" x14ac:dyDescent="0.25">
      <c r="B204" s="82"/>
      <c r="C204" s="84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</row>
    <row r="205" spans="2:35" s="85" customFormat="1" x14ac:dyDescent="0.25">
      <c r="B205" s="82"/>
      <c r="C205" s="84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</row>
    <row r="206" spans="2:35" s="85" customFormat="1" x14ac:dyDescent="0.25">
      <c r="B206" s="82"/>
      <c r="C206" s="84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</row>
    <row r="207" spans="2:35" s="85" customFormat="1" x14ac:dyDescent="0.25">
      <c r="B207" s="82"/>
      <c r="C207" s="84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</row>
    <row r="208" spans="2:35" s="85" customFormat="1" x14ac:dyDescent="0.25">
      <c r="B208" s="82"/>
      <c r="C208" s="84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</row>
    <row r="209" spans="2:34" s="85" customFormat="1" x14ac:dyDescent="0.25">
      <c r="B209" s="82"/>
      <c r="C209" s="84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</row>
    <row r="210" spans="2:34" s="85" customFormat="1" x14ac:dyDescent="0.25">
      <c r="B210" s="82"/>
      <c r="C210" s="84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</row>
    <row r="211" spans="2:34" s="85" customFormat="1" x14ac:dyDescent="0.25">
      <c r="B211" s="82"/>
      <c r="C211" s="84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</row>
    <row r="212" spans="2:34" s="85" customFormat="1" x14ac:dyDescent="0.25">
      <c r="B212" s="82"/>
      <c r="C212" s="84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</row>
    <row r="213" spans="2:34" s="85" customFormat="1" x14ac:dyDescent="0.25">
      <c r="B213" s="82"/>
      <c r="C213" s="84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</row>
    <row r="214" spans="2:34" s="85" customFormat="1" x14ac:dyDescent="0.25">
      <c r="B214" s="82"/>
      <c r="C214" s="84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</row>
    <row r="215" spans="2:34" s="85" customFormat="1" x14ac:dyDescent="0.25">
      <c r="B215" s="82"/>
      <c r="C215" s="84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</row>
    <row r="216" spans="2:34" s="85" customFormat="1" x14ac:dyDescent="0.25">
      <c r="B216" s="82"/>
      <c r="C216" s="84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</row>
    <row r="217" spans="2:34" s="85" customFormat="1" x14ac:dyDescent="0.25">
      <c r="B217" s="82"/>
      <c r="C217" s="84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</row>
    <row r="218" spans="2:34" s="85" customFormat="1" x14ac:dyDescent="0.25">
      <c r="B218" s="82"/>
      <c r="C218" s="84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</row>
    <row r="219" spans="2:34" s="85" customFormat="1" x14ac:dyDescent="0.25">
      <c r="B219" s="82"/>
      <c r="C219" s="84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</row>
    <row r="220" spans="2:34" s="85" customFormat="1" x14ac:dyDescent="0.25">
      <c r="B220" s="82"/>
      <c r="C220" s="84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</row>
    <row r="221" spans="2:34" s="85" customFormat="1" x14ac:dyDescent="0.25">
      <c r="B221" s="82"/>
      <c r="C221" s="84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</row>
    <row r="222" spans="2:34" s="85" customFormat="1" x14ac:dyDescent="0.25">
      <c r="B222" s="82"/>
      <c r="C222" s="84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</row>
    <row r="223" spans="2:34" s="85" customFormat="1" x14ac:dyDescent="0.25">
      <c r="B223" s="82"/>
      <c r="C223" s="84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</row>
    <row r="224" spans="2:34" s="85" customFormat="1" x14ac:dyDescent="0.25">
      <c r="B224" s="82"/>
      <c r="C224" s="84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</row>
    <row r="225" spans="2:34" s="85" customFormat="1" x14ac:dyDescent="0.25">
      <c r="B225" s="82"/>
      <c r="C225" s="84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</row>
    <row r="226" spans="2:34" s="85" customFormat="1" x14ac:dyDescent="0.25">
      <c r="B226" s="82"/>
      <c r="C226" s="84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</row>
    <row r="227" spans="2:34" s="85" customFormat="1" x14ac:dyDescent="0.25">
      <c r="B227" s="82"/>
      <c r="C227" s="84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</row>
    <row r="228" spans="2:34" s="85" customFormat="1" x14ac:dyDescent="0.25">
      <c r="B228" s="82"/>
      <c r="C228" s="84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</row>
    <row r="229" spans="2:34" x14ac:dyDescent="0.25">
      <c r="C229" s="84"/>
      <c r="H229" s="82"/>
      <c r="I229" s="82"/>
      <c r="J229" s="82"/>
      <c r="K229" s="82"/>
      <c r="L229" s="82"/>
      <c r="M229" s="82"/>
      <c r="N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D229" s="82"/>
      <c r="AE229" s="82"/>
      <c r="AF229" s="82"/>
      <c r="AG229" s="82"/>
      <c r="AH229" s="82"/>
    </row>
    <row r="230" spans="2:34" x14ac:dyDescent="0.25">
      <c r="C230" s="84"/>
      <c r="H230" s="82"/>
      <c r="I230" s="82"/>
      <c r="J230" s="82"/>
      <c r="K230" s="82"/>
      <c r="L230" s="82"/>
      <c r="M230" s="82"/>
      <c r="N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D230" s="82"/>
      <c r="AE230" s="82"/>
      <c r="AF230" s="82"/>
      <c r="AG230" s="82"/>
      <c r="AH230" s="82"/>
    </row>
    <row r="231" spans="2:34" x14ac:dyDescent="0.25">
      <c r="C231" s="84"/>
      <c r="H231" s="82"/>
      <c r="I231" s="82"/>
      <c r="J231" s="82"/>
      <c r="K231" s="82"/>
      <c r="L231" s="82"/>
      <c r="M231" s="82"/>
      <c r="N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D231" s="82"/>
      <c r="AE231" s="82"/>
      <c r="AF231" s="82"/>
      <c r="AG231" s="82"/>
      <c r="AH231" s="82"/>
    </row>
    <row r="232" spans="2:34" x14ac:dyDescent="0.25">
      <c r="C232" s="84"/>
      <c r="H232" s="82"/>
      <c r="I232" s="82"/>
      <c r="J232" s="82"/>
      <c r="K232" s="82"/>
      <c r="L232" s="82"/>
      <c r="M232" s="82"/>
      <c r="N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D232" s="82"/>
      <c r="AE232" s="82"/>
      <c r="AF232" s="82"/>
      <c r="AG232" s="82"/>
      <c r="AH232" s="82"/>
    </row>
    <row r="233" spans="2:34" x14ac:dyDescent="0.25">
      <c r="C233" s="84"/>
      <c r="H233" s="82"/>
      <c r="I233" s="82"/>
      <c r="J233" s="82"/>
      <c r="K233" s="82"/>
      <c r="L233" s="82"/>
      <c r="M233" s="82"/>
      <c r="N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D233" s="82"/>
      <c r="AE233" s="82"/>
      <c r="AF233" s="82"/>
      <c r="AG233" s="82"/>
      <c r="AH233" s="82"/>
    </row>
    <row r="234" spans="2:34" x14ac:dyDescent="0.25">
      <c r="C234" s="84"/>
      <c r="H234" s="82"/>
      <c r="I234" s="82"/>
      <c r="J234" s="82"/>
      <c r="K234" s="82"/>
      <c r="L234" s="82"/>
      <c r="M234" s="82"/>
      <c r="N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D234" s="82"/>
      <c r="AE234" s="82"/>
      <c r="AF234" s="82"/>
      <c r="AG234" s="82"/>
      <c r="AH234" s="82"/>
    </row>
    <row r="235" spans="2:34" x14ac:dyDescent="0.25">
      <c r="C235" s="84"/>
      <c r="H235" s="82"/>
      <c r="I235" s="82"/>
      <c r="J235" s="82"/>
      <c r="K235" s="82"/>
      <c r="L235" s="82"/>
      <c r="M235" s="82"/>
      <c r="N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D235" s="82"/>
      <c r="AE235" s="82"/>
      <c r="AF235" s="82"/>
      <c r="AG235" s="82"/>
      <c r="AH235" s="82"/>
    </row>
    <row r="236" spans="2:34" x14ac:dyDescent="0.25">
      <c r="C236" s="84"/>
      <c r="H236" s="82"/>
      <c r="I236" s="82"/>
      <c r="J236" s="82"/>
      <c r="K236" s="82"/>
      <c r="L236" s="82"/>
      <c r="M236" s="82"/>
      <c r="N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D236" s="82"/>
      <c r="AE236" s="82"/>
      <c r="AF236" s="82"/>
      <c r="AG236" s="82"/>
      <c r="AH236" s="82"/>
    </row>
    <row r="237" spans="2:34" x14ac:dyDescent="0.25">
      <c r="C237" s="84"/>
      <c r="H237" s="82"/>
      <c r="I237" s="82"/>
      <c r="J237" s="82"/>
      <c r="K237" s="82"/>
      <c r="L237" s="82"/>
      <c r="M237" s="82"/>
      <c r="N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D237" s="82"/>
      <c r="AE237" s="82"/>
      <c r="AF237" s="82"/>
      <c r="AG237" s="82"/>
      <c r="AH237" s="82"/>
    </row>
    <row r="238" spans="2:34" x14ac:dyDescent="0.25">
      <c r="C238" s="84"/>
      <c r="H238" s="82"/>
      <c r="I238" s="82"/>
      <c r="J238" s="82"/>
      <c r="K238" s="82"/>
      <c r="L238" s="82"/>
      <c r="M238" s="82"/>
      <c r="N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D238" s="82"/>
      <c r="AE238" s="82"/>
      <c r="AF238" s="82"/>
      <c r="AG238" s="82"/>
      <c r="AH238" s="82"/>
    </row>
    <row r="239" spans="2:34" x14ac:dyDescent="0.25">
      <c r="C239" s="84"/>
      <c r="H239" s="82"/>
      <c r="I239" s="82"/>
      <c r="J239" s="82"/>
      <c r="K239" s="82"/>
      <c r="L239" s="82"/>
      <c r="M239" s="82"/>
      <c r="N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D239" s="82"/>
      <c r="AE239" s="82"/>
      <c r="AF239" s="82"/>
      <c r="AG239" s="82"/>
      <c r="AH239" s="82"/>
    </row>
    <row r="240" spans="2:34" x14ac:dyDescent="0.25">
      <c r="C240" s="84"/>
      <c r="H240" s="82"/>
      <c r="I240" s="82"/>
      <c r="J240" s="82"/>
      <c r="K240" s="82"/>
      <c r="L240" s="82"/>
      <c r="M240" s="82"/>
      <c r="N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D240" s="82"/>
      <c r="AE240" s="82"/>
      <c r="AF240" s="82"/>
      <c r="AG240" s="82"/>
      <c r="AH240" s="82"/>
    </row>
    <row r="241" spans="3:34" x14ac:dyDescent="0.25">
      <c r="C241" s="84"/>
      <c r="H241" s="82"/>
      <c r="I241" s="82"/>
      <c r="J241" s="82"/>
      <c r="K241" s="82"/>
      <c r="L241" s="82"/>
      <c r="M241" s="82"/>
      <c r="N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D241" s="82"/>
      <c r="AE241" s="82"/>
      <c r="AF241" s="82"/>
      <c r="AG241" s="82"/>
      <c r="AH241" s="82"/>
    </row>
    <row r="242" spans="3:34" x14ac:dyDescent="0.25">
      <c r="C242" s="84"/>
      <c r="H242" s="82"/>
      <c r="I242" s="82"/>
      <c r="J242" s="82"/>
      <c r="K242" s="82"/>
      <c r="L242" s="82"/>
      <c r="M242" s="82"/>
      <c r="N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D242" s="82"/>
      <c r="AE242" s="82"/>
      <c r="AF242" s="82"/>
      <c r="AG242" s="82"/>
      <c r="AH242" s="82"/>
    </row>
    <row r="243" spans="3:34" x14ac:dyDescent="0.25">
      <c r="C243" s="84"/>
      <c r="H243" s="82"/>
      <c r="I243" s="82"/>
      <c r="J243" s="82"/>
      <c r="K243" s="82"/>
      <c r="L243" s="82"/>
      <c r="M243" s="82"/>
      <c r="N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D243" s="82"/>
      <c r="AE243" s="82"/>
      <c r="AF243" s="82"/>
      <c r="AG243" s="82"/>
      <c r="AH243" s="82"/>
    </row>
    <row r="244" spans="3:34" x14ac:dyDescent="0.25">
      <c r="C244" s="84"/>
      <c r="H244" s="82"/>
      <c r="I244" s="82"/>
      <c r="J244" s="82"/>
      <c r="K244" s="82"/>
      <c r="L244" s="82"/>
      <c r="M244" s="82"/>
      <c r="N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D244" s="82"/>
      <c r="AE244" s="82"/>
      <c r="AF244" s="82"/>
      <c r="AG244" s="82"/>
      <c r="AH244" s="82"/>
    </row>
    <row r="245" spans="3:34" x14ac:dyDescent="0.25">
      <c r="C245" s="84"/>
      <c r="H245" s="82"/>
      <c r="I245" s="82"/>
      <c r="J245" s="82"/>
      <c r="K245" s="82"/>
      <c r="L245" s="82"/>
      <c r="M245" s="82"/>
      <c r="N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D245" s="82"/>
      <c r="AE245" s="82"/>
      <c r="AF245" s="82"/>
      <c r="AG245" s="82"/>
      <c r="AH245" s="82"/>
    </row>
    <row r="246" spans="3:34" x14ac:dyDescent="0.25">
      <c r="C246" s="84"/>
      <c r="H246" s="82"/>
      <c r="I246" s="82"/>
      <c r="J246" s="82"/>
      <c r="K246" s="82"/>
      <c r="L246" s="82"/>
      <c r="M246" s="82"/>
      <c r="N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D246" s="82"/>
      <c r="AE246" s="82"/>
      <c r="AF246" s="82"/>
      <c r="AG246" s="82"/>
      <c r="AH246" s="82"/>
    </row>
    <row r="247" spans="3:34" x14ac:dyDescent="0.25">
      <c r="C247" s="84"/>
      <c r="H247" s="82"/>
      <c r="I247" s="82"/>
      <c r="J247" s="82"/>
      <c r="K247" s="82"/>
      <c r="L247" s="82"/>
      <c r="M247" s="82"/>
      <c r="N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D247" s="82"/>
      <c r="AE247" s="82"/>
      <c r="AF247" s="82"/>
      <c r="AG247" s="82"/>
      <c r="AH247" s="82"/>
    </row>
    <row r="248" spans="3:34" x14ac:dyDescent="0.25">
      <c r="C248" s="84"/>
      <c r="H248" s="82"/>
      <c r="I248" s="82"/>
      <c r="J248" s="82"/>
      <c r="K248" s="82"/>
      <c r="L248" s="82"/>
      <c r="M248" s="82"/>
      <c r="N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D248" s="82"/>
      <c r="AE248" s="82"/>
      <c r="AF248" s="82"/>
      <c r="AG248" s="82"/>
      <c r="AH248" s="82"/>
    </row>
    <row r="249" spans="3:34" x14ac:dyDescent="0.25">
      <c r="C249" s="84"/>
      <c r="H249" s="82"/>
      <c r="I249" s="82"/>
      <c r="J249" s="82"/>
      <c r="K249" s="82"/>
      <c r="L249" s="82"/>
      <c r="M249" s="82"/>
      <c r="N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D249" s="82"/>
      <c r="AE249" s="82"/>
      <c r="AF249" s="82"/>
      <c r="AG249" s="82"/>
      <c r="AH249" s="82"/>
    </row>
    <row r="250" spans="3:34" x14ac:dyDescent="0.25">
      <c r="C250" s="84"/>
      <c r="H250" s="82"/>
      <c r="I250" s="82"/>
      <c r="J250" s="82"/>
      <c r="K250" s="82"/>
      <c r="L250" s="82"/>
      <c r="M250" s="82"/>
      <c r="N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D250" s="82"/>
      <c r="AE250" s="82"/>
      <c r="AF250" s="82"/>
      <c r="AG250" s="82"/>
      <c r="AH250" s="82"/>
    </row>
    <row r="251" spans="3:34" x14ac:dyDescent="0.25">
      <c r="C251" s="84"/>
      <c r="H251" s="82"/>
      <c r="I251" s="82"/>
      <c r="J251" s="82"/>
      <c r="K251" s="82"/>
      <c r="L251" s="82"/>
      <c r="M251" s="82"/>
      <c r="N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D251" s="82"/>
      <c r="AE251" s="82"/>
      <c r="AF251" s="82"/>
      <c r="AG251" s="82"/>
      <c r="AH251" s="82"/>
    </row>
    <row r="252" spans="3:34" x14ac:dyDescent="0.25">
      <c r="C252" s="84"/>
      <c r="H252" s="82"/>
      <c r="I252" s="82"/>
      <c r="J252" s="82"/>
      <c r="K252" s="82"/>
      <c r="L252" s="82"/>
      <c r="M252" s="82"/>
      <c r="N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D252" s="82"/>
      <c r="AE252" s="82"/>
      <c r="AF252" s="82"/>
      <c r="AG252" s="82"/>
      <c r="AH252" s="82"/>
    </row>
    <row r="253" spans="3:34" x14ac:dyDescent="0.25">
      <c r="C253" s="84"/>
      <c r="H253" s="82"/>
      <c r="I253" s="82"/>
      <c r="J253" s="82"/>
      <c r="K253" s="82"/>
      <c r="L253" s="82"/>
      <c r="M253" s="82"/>
      <c r="N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D253" s="82"/>
      <c r="AE253" s="82"/>
      <c r="AF253" s="82"/>
      <c r="AG253" s="82"/>
      <c r="AH253" s="82"/>
    </row>
    <row r="254" spans="3:34" x14ac:dyDescent="0.25">
      <c r="C254" s="84"/>
      <c r="H254" s="82"/>
      <c r="I254" s="82"/>
      <c r="J254" s="82"/>
      <c r="K254" s="82"/>
      <c r="L254" s="82"/>
      <c r="M254" s="82"/>
      <c r="N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D254" s="82"/>
      <c r="AE254" s="82"/>
      <c r="AF254" s="82"/>
      <c r="AG254" s="82"/>
      <c r="AH254" s="82"/>
    </row>
    <row r="255" spans="3:34" x14ac:dyDescent="0.25">
      <c r="C255" s="84"/>
      <c r="H255" s="82"/>
      <c r="I255" s="82"/>
      <c r="J255" s="82"/>
      <c r="K255" s="82"/>
      <c r="L255" s="82"/>
      <c r="M255" s="82"/>
      <c r="N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D255" s="82"/>
      <c r="AE255" s="82"/>
      <c r="AF255" s="82"/>
      <c r="AG255" s="82"/>
      <c r="AH255" s="82"/>
    </row>
    <row r="256" spans="3:34" x14ac:dyDescent="0.25">
      <c r="C256" s="84"/>
      <c r="H256" s="82"/>
      <c r="I256" s="82"/>
      <c r="J256" s="82"/>
      <c r="K256" s="82"/>
      <c r="L256" s="82"/>
      <c r="M256" s="82"/>
      <c r="N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D256" s="82"/>
      <c r="AE256" s="82"/>
      <c r="AF256" s="82"/>
      <c r="AG256" s="82"/>
      <c r="AH256" s="82"/>
    </row>
    <row r="257" spans="3:34" x14ac:dyDescent="0.25">
      <c r="C257" s="84"/>
      <c r="H257" s="82"/>
      <c r="I257" s="82"/>
      <c r="J257" s="82"/>
      <c r="K257" s="82"/>
      <c r="L257" s="82"/>
      <c r="M257" s="82"/>
      <c r="N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D257" s="82"/>
      <c r="AE257" s="82"/>
      <c r="AF257" s="82"/>
      <c r="AG257" s="82"/>
      <c r="AH257" s="82"/>
    </row>
    <row r="258" spans="3:34" x14ac:dyDescent="0.25">
      <c r="C258" s="84"/>
      <c r="H258" s="82"/>
      <c r="I258" s="82"/>
      <c r="J258" s="82"/>
      <c r="K258" s="82"/>
      <c r="L258" s="82"/>
      <c r="M258" s="82"/>
      <c r="N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D258" s="82"/>
      <c r="AE258" s="82"/>
      <c r="AF258" s="82"/>
      <c r="AG258" s="82"/>
      <c r="AH258" s="82"/>
    </row>
    <row r="259" spans="3:34" x14ac:dyDescent="0.25">
      <c r="C259" s="84"/>
      <c r="H259" s="82"/>
      <c r="I259" s="82"/>
      <c r="J259" s="82"/>
      <c r="K259" s="82"/>
      <c r="L259" s="82"/>
      <c r="M259" s="82"/>
      <c r="N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D259" s="82"/>
      <c r="AE259" s="82"/>
      <c r="AF259" s="82"/>
      <c r="AG259" s="82"/>
      <c r="AH259" s="82"/>
    </row>
    <row r="260" spans="3:34" x14ac:dyDescent="0.25">
      <c r="C260" s="84"/>
      <c r="H260" s="82"/>
      <c r="I260" s="82"/>
      <c r="J260" s="82"/>
      <c r="K260" s="82"/>
      <c r="L260" s="82"/>
      <c r="M260" s="82"/>
      <c r="N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D260" s="82"/>
      <c r="AE260" s="82"/>
      <c r="AF260" s="82"/>
      <c r="AG260" s="82"/>
      <c r="AH260" s="82"/>
    </row>
    <row r="261" spans="3:34" x14ac:dyDescent="0.25">
      <c r="C261" s="84"/>
      <c r="H261" s="82"/>
      <c r="I261" s="82"/>
      <c r="J261" s="82"/>
      <c r="K261" s="82"/>
      <c r="L261" s="82"/>
      <c r="M261" s="82"/>
      <c r="N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D261" s="82"/>
      <c r="AE261" s="82"/>
      <c r="AF261" s="82"/>
      <c r="AG261" s="82"/>
      <c r="AH261" s="82"/>
    </row>
    <row r="262" spans="3:34" x14ac:dyDescent="0.25">
      <c r="C262" s="84"/>
      <c r="H262" s="82"/>
      <c r="I262" s="82"/>
      <c r="J262" s="82"/>
      <c r="K262" s="82"/>
      <c r="L262" s="82"/>
      <c r="M262" s="82"/>
      <c r="N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D262" s="82"/>
      <c r="AE262" s="82"/>
      <c r="AF262" s="82"/>
      <c r="AG262" s="82"/>
      <c r="AH262" s="82"/>
    </row>
    <row r="263" spans="3:34" x14ac:dyDescent="0.25">
      <c r="C263" s="84"/>
      <c r="H263" s="82"/>
      <c r="I263" s="82"/>
      <c r="J263" s="82"/>
      <c r="K263" s="82"/>
      <c r="L263" s="82"/>
      <c r="M263" s="82"/>
      <c r="N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D263" s="82"/>
      <c r="AE263" s="82"/>
      <c r="AF263" s="82"/>
      <c r="AG263" s="82"/>
      <c r="AH263" s="82"/>
    </row>
    <row r="264" spans="3:34" x14ac:dyDescent="0.25">
      <c r="C264" s="84"/>
      <c r="H264" s="82"/>
      <c r="I264" s="82"/>
      <c r="J264" s="82"/>
      <c r="K264" s="82"/>
      <c r="L264" s="82"/>
      <c r="M264" s="82"/>
      <c r="N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D264" s="82"/>
      <c r="AE264" s="82"/>
      <c r="AF264" s="82"/>
      <c r="AG264" s="82"/>
      <c r="AH264" s="82"/>
    </row>
    <row r="265" spans="3:34" x14ac:dyDescent="0.25">
      <c r="C265" s="84"/>
      <c r="H265" s="82"/>
      <c r="I265" s="82"/>
      <c r="J265" s="82"/>
      <c r="K265" s="82"/>
      <c r="L265" s="82"/>
      <c r="M265" s="82"/>
      <c r="N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D265" s="82"/>
      <c r="AE265" s="82"/>
      <c r="AF265" s="82"/>
      <c r="AG265" s="82"/>
      <c r="AH265" s="82"/>
    </row>
    <row r="266" spans="3:34" x14ac:dyDescent="0.25">
      <c r="C266" s="84"/>
      <c r="H266" s="82"/>
      <c r="I266" s="82"/>
      <c r="J266" s="82"/>
      <c r="K266" s="82"/>
      <c r="L266" s="82"/>
      <c r="M266" s="82"/>
      <c r="N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D266" s="82"/>
      <c r="AE266" s="82"/>
      <c r="AF266" s="82"/>
      <c r="AG266" s="82"/>
      <c r="AH266" s="82"/>
    </row>
    <row r="267" spans="3:34" x14ac:dyDescent="0.25">
      <c r="C267" s="84"/>
      <c r="H267" s="82"/>
      <c r="I267" s="82"/>
      <c r="J267" s="82"/>
      <c r="K267" s="82"/>
      <c r="L267" s="82"/>
      <c r="M267" s="82"/>
      <c r="N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D267" s="82"/>
      <c r="AE267" s="82"/>
      <c r="AF267" s="82"/>
      <c r="AG267" s="82"/>
      <c r="AH267" s="82"/>
    </row>
    <row r="268" spans="3:34" x14ac:dyDescent="0.25">
      <c r="C268" s="84"/>
      <c r="H268" s="82"/>
      <c r="I268" s="82"/>
      <c r="J268" s="82"/>
      <c r="K268" s="82"/>
      <c r="L268" s="82"/>
      <c r="M268" s="82"/>
      <c r="N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D268" s="82"/>
      <c r="AE268" s="82"/>
      <c r="AF268" s="82"/>
      <c r="AG268" s="82"/>
      <c r="AH268" s="82"/>
    </row>
    <row r="269" spans="3:34" x14ac:dyDescent="0.25">
      <c r="C269" s="84"/>
      <c r="H269" s="82"/>
      <c r="I269" s="82"/>
      <c r="J269" s="82"/>
      <c r="K269" s="82"/>
      <c r="L269" s="82"/>
      <c r="M269" s="82"/>
      <c r="N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D269" s="82"/>
      <c r="AE269" s="82"/>
      <c r="AF269" s="82"/>
      <c r="AG269" s="82"/>
      <c r="AH269" s="82"/>
    </row>
    <row r="270" spans="3:34" x14ac:dyDescent="0.25">
      <c r="C270" s="84"/>
      <c r="H270" s="82"/>
      <c r="I270" s="82"/>
      <c r="J270" s="82"/>
      <c r="K270" s="82"/>
      <c r="L270" s="82"/>
      <c r="M270" s="82"/>
      <c r="N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D270" s="82"/>
      <c r="AE270" s="82"/>
      <c r="AF270" s="82"/>
      <c r="AG270" s="82"/>
      <c r="AH270" s="82"/>
    </row>
    <row r="271" spans="3:34" x14ac:dyDescent="0.25">
      <c r="C271" s="84"/>
      <c r="H271" s="82"/>
      <c r="I271" s="82"/>
      <c r="J271" s="82"/>
      <c r="K271" s="82"/>
      <c r="L271" s="82"/>
      <c r="M271" s="82"/>
      <c r="N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D271" s="82"/>
      <c r="AE271" s="82"/>
      <c r="AF271" s="82"/>
      <c r="AG271" s="82"/>
      <c r="AH271" s="82"/>
    </row>
    <row r="272" spans="3:34" x14ac:dyDescent="0.25">
      <c r="C272" s="84"/>
      <c r="H272" s="82"/>
      <c r="I272" s="82"/>
      <c r="J272" s="82"/>
      <c r="K272" s="82"/>
      <c r="L272" s="82"/>
      <c r="M272" s="82"/>
      <c r="N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D272" s="82"/>
      <c r="AE272" s="82"/>
      <c r="AF272" s="82"/>
      <c r="AG272" s="82"/>
      <c r="AH272" s="82"/>
    </row>
    <row r="273" spans="3:34" x14ac:dyDescent="0.25">
      <c r="C273" s="84"/>
      <c r="H273" s="82"/>
      <c r="I273" s="82"/>
      <c r="J273" s="82"/>
      <c r="K273" s="82"/>
      <c r="L273" s="82"/>
      <c r="M273" s="82"/>
      <c r="N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D273" s="82"/>
      <c r="AE273" s="82"/>
      <c r="AF273" s="82"/>
      <c r="AG273" s="82"/>
      <c r="AH273" s="82"/>
    </row>
    <row r="274" spans="3:34" x14ac:dyDescent="0.25">
      <c r="C274" s="84"/>
      <c r="H274" s="82"/>
      <c r="I274" s="82"/>
      <c r="J274" s="82"/>
      <c r="K274" s="82"/>
      <c r="L274" s="82"/>
      <c r="M274" s="82"/>
      <c r="N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D274" s="82"/>
      <c r="AE274" s="82"/>
      <c r="AF274" s="82"/>
      <c r="AG274" s="82"/>
      <c r="AH274" s="82"/>
    </row>
    <row r="275" spans="3:34" x14ac:dyDescent="0.25">
      <c r="C275" s="84"/>
      <c r="H275" s="82"/>
      <c r="I275" s="82"/>
      <c r="J275" s="82"/>
      <c r="K275" s="82"/>
      <c r="L275" s="82"/>
      <c r="M275" s="82"/>
      <c r="N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D275" s="82"/>
      <c r="AE275" s="82"/>
      <c r="AF275" s="82"/>
      <c r="AG275" s="82"/>
      <c r="AH275" s="82"/>
    </row>
    <row r="276" spans="3:34" x14ac:dyDescent="0.25">
      <c r="C276" s="84"/>
      <c r="H276" s="82"/>
      <c r="I276" s="82"/>
      <c r="J276" s="82"/>
      <c r="K276" s="82"/>
      <c r="L276" s="82"/>
      <c r="M276" s="82"/>
      <c r="N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D276" s="82"/>
      <c r="AE276" s="82"/>
      <c r="AF276" s="82"/>
      <c r="AG276" s="82"/>
      <c r="AH276" s="82"/>
    </row>
    <row r="277" spans="3:34" x14ac:dyDescent="0.25">
      <c r="C277" s="84"/>
      <c r="H277" s="82"/>
      <c r="I277" s="82"/>
      <c r="J277" s="82"/>
      <c r="K277" s="82"/>
      <c r="L277" s="82"/>
      <c r="M277" s="82"/>
      <c r="N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D277" s="82"/>
      <c r="AE277" s="82"/>
      <c r="AF277" s="82"/>
      <c r="AG277" s="82"/>
      <c r="AH277" s="82"/>
    </row>
    <row r="278" spans="3:34" x14ac:dyDescent="0.25">
      <c r="C278" s="84"/>
      <c r="H278" s="82"/>
      <c r="I278" s="82"/>
      <c r="J278" s="82"/>
      <c r="K278" s="82"/>
      <c r="L278" s="82"/>
      <c r="M278" s="82"/>
      <c r="N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D278" s="82"/>
      <c r="AE278" s="82"/>
      <c r="AF278" s="82"/>
      <c r="AG278" s="82"/>
      <c r="AH278" s="82"/>
    </row>
    <row r="279" spans="3:34" x14ac:dyDescent="0.25">
      <c r="C279" s="84"/>
      <c r="H279" s="82"/>
      <c r="I279" s="82"/>
      <c r="J279" s="82"/>
      <c r="K279" s="82"/>
      <c r="L279" s="82"/>
      <c r="M279" s="82"/>
      <c r="N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D279" s="82"/>
      <c r="AE279" s="82"/>
      <c r="AF279" s="82"/>
      <c r="AG279" s="82"/>
      <c r="AH279" s="82"/>
    </row>
    <row r="280" spans="3:34" x14ac:dyDescent="0.25">
      <c r="C280" s="84"/>
      <c r="H280" s="82"/>
      <c r="I280" s="82"/>
      <c r="J280" s="82"/>
      <c r="K280" s="82"/>
      <c r="L280" s="82"/>
      <c r="M280" s="82"/>
      <c r="N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D280" s="82"/>
      <c r="AE280" s="82"/>
      <c r="AF280" s="82"/>
      <c r="AG280" s="82"/>
      <c r="AH280" s="82"/>
    </row>
    <row r="281" spans="3:34" x14ac:dyDescent="0.25">
      <c r="C281" s="84"/>
      <c r="H281" s="82"/>
      <c r="I281" s="82"/>
      <c r="J281" s="82"/>
      <c r="K281" s="82"/>
      <c r="L281" s="82"/>
      <c r="M281" s="82"/>
      <c r="N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D281" s="82"/>
      <c r="AE281" s="82"/>
      <c r="AF281" s="82"/>
      <c r="AG281" s="82"/>
      <c r="AH281" s="82"/>
    </row>
    <row r="282" spans="3:34" x14ac:dyDescent="0.25">
      <c r="C282" s="84"/>
      <c r="H282" s="82"/>
      <c r="I282" s="82"/>
      <c r="J282" s="82"/>
      <c r="K282" s="82"/>
      <c r="L282" s="82"/>
      <c r="M282" s="82"/>
      <c r="N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D282" s="82"/>
      <c r="AE282" s="82"/>
      <c r="AF282" s="82"/>
      <c r="AG282" s="82"/>
      <c r="AH282" s="82"/>
    </row>
    <row r="283" spans="3:34" x14ac:dyDescent="0.25">
      <c r="C283" s="84"/>
      <c r="H283" s="82"/>
      <c r="I283" s="82"/>
      <c r="J283" s="82"/>
      <c r="K283" s="82"/>
      <c r="L283" s="82"/>
      <c r="M283" s="82"/>
      <c r="N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D283" s="82"/>
      <c r="AE283" s="82"/>
      <c r="AF283" s="82"/>
      <c r="AG283" s="82"/>
      <c r="AH283" s="82"/>
    </row>
    <row r="284" spans="3:34" x14ac:dyDescent="0.25">
      <c r="C284" s="84"/>
      <c r="H284" s="82"/>
      <c r="I284" s="82"/>
      <c r="J284" s="82"/>
      <c r="K284" s="82"/>
      <c r="L284" s="82"/>
      <c r="M284" s="82"/>
      <c r="N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D284" s="82"/>
      <c r="AE284" s="82"/>
      <c r="AF284" s="82"/>
      <c r="AG284" s="82"/>
      <c r="AH284" s="82"/>
    </row>
    <row r="285" spans="3:34" x14ac:dyDescent="0.25">
      <c r="C285" s="84"/>
      <c r="H285" s="82"/>
      <c r="I285" s="82"/>
      <c r="J285" s="82"/>
      <c r="K285" s="82"/>
      <c r="L285" s="82"/>
      <c r="M285" s="82"/>
      <c r="N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D285" s="82"/>
      <c r="AE285" s="82"/>
      <c r="AF285" s="82"/>
      <c r="AG285" s="82"/>
      <c r="AH285" s="82"/>
    </row>
    <row r="286" spans="3:34" x14ac:dyDescent="0.25">
      <c r="C286" s="84"/>
      <c r="H286" s="82"/>
      <c r="I286" s="82"/>
      <c r="J286" s="82"/>
      <c r="K286" s="82"/>
      <c r="L286" s="82"/>
      <c r="M286" s="82"/>
      <c r="N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D286" s="82"/>
      <c r="AE286" s="82"/>
      <c r="AF286" s="82"/>
      <c r="AG286" s="82"/>
      <c r="AH286" s="82"/>
    </row>
    <row r="287" spans="3:34" x14ac:dyDescent="0.25">
      <c r="C287" s="84"/>
      <c r="H287" s="82"/>
      <c r="I287" s="82"/>
      <c r="J287" s="82"/>
      <c r="K287" s="82"/>
      <c r="L287" s="82"/>
      <c r="M287" s="82"/>
      <c r="N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D287" s="82"/>
      <c r="AE287" s="82"/>
      <c r="AF287" s="82"/>
      <c r="AG287" s="82"/>
      <c r="AH287" s="82"/>
    </row>
    <row r="288" spans="3:34" x14ac:dyDescent="0.25">
      <c r="C288" s="84"/>
      <c r="H288" s="82"/>
      <c r="I288" s="82"/>
      <c r="J288" s="82"/>
      <c r="K288" s="82"/>
      <c r="L288" s="82"/>
      <c r="M288" s="82"/>
      <c r="N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D288" s="82"/>
      <c r="AE288" s="82"/>
      <c r="AF288" s="82"/>
      <c r="AG288" s="82"/>
      <c r="AH288" s="82"/>
    </row>
    <row r="289" spans="3:34" x14ac:dyDescent="0.25">
      <c r="C289" s="84"/>
      <c r="H289" s="82"/>
      <c r="I289" s="82"/>
      <c r="J289" s="82"/>
      <c r="K289" s="82"/>
      <c r="L289" s="82"/>
      <c r="M289" s="82"/>
      <c r="N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D289" s="82"/>
      <c r="AE289" s="82"/>
      <c r="AF289" s="82"/>
      <c r="AG289" s="82"/>
      <c r="AH289" s="82"/>
    </row>
    <row r="290" spans="3:34" x14ac:dyDescent="0.25">
      <c r="C290" s="84"/>
      <c r="H290" s="82"/>
      <c r="I290" s="82"/>
      <c r="J290" s="82"/>
      <c r="K290" s="82"/>
      <c r="L290" s="82"/>
      <c r="M290" s="82"/>
      <c r="N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D290" s="82"/>
      <c r="AE290" s="82"/>
      <c r="AF290" s="82"/>
      <c r="AG290" s="82"/>
      <c r="AH290" s="82"/>
    </row>
    <row r="291" spans="3:34" x14ac:dyDescent="0.25">
      <c r="C291" s="84"/>
      <c r="H291" s="82"/>
      <c r="I291" s="82"/>
      <c r="J291" s="82"/>
      <c r="K291" s="82"/>
      <c r="L291" s="82"/>
      <c r="M291" s="82"/>
      <c r="N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D291" s="82"/>
      <c r="AE291" s="82"/>
      <c r="AF291" s="82"/>
      <c r="AG291" s="82"/>
      <c r="AH291" s="82"/>
    </row>
    <row r="292" spans="3:34" x14ac:dyDescent="0.25">
      <c r="C292" s="84"/>
      <c r="H292" s="82"/>
      <c r="I292" s="82"/>
      <c r="J292" s="82"/>
      <c r="K292" s="82"/>
      <c r="L292" s="82"/>
      <c r="M292" s="82"/>
      <c r="N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D292" s="82"/>
      <c r="AE292" s="82"/>
      <c r="AF292" s="82"/>
      <c r="AG292" s="82"/>
      <c r="AH292" s="82"/>
    </row>
    <row r="293" spans="3:34" x14ac:dyDescent="0.25">
      <c r="C293" s="84"/>
      <c r="H293" s="82"/>
      <c r="I293" s="82"/>
      <c r="J293" s="82"/>
      <c r="K293" s="82"/>
      <c r="L293" s="82"/>
      <c r="M293" s="82"/>
      <c r="N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D293" s="82"/>
      <c r="AE293" s="82"/>
      <c r="AF293" s="82"/>
      <c r="AG293" s="82"/>
      <c r="AH293" s="82"/>
    </row>
    <row r="294" spans="3:34" x14ac:dyDescent="0.25">
      <c r="C294" s="84"/>
      <c r="H294" s="82"/>
      <c r="I294" s="82"/>
      <c r="J294" s="82"/>
      <c r="K294" s="82"/>
      <c r="L294" s="82"/>
      <c r="M294" s="82"/>
      <c r="N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D294" s="82"/>
      <c r="AE294" s="82"/>
      <c r="AF294" s="82"/>
      <c r="AG294" s="82"/>
      <c r="AH294" s="82"/>
    </row>
    <row r="295" spans="3:34" x14ac:dyDescent="0.25">
      <c r="C295" s="84"/>
      <c r="H295" s="82"/>
      <c r="I295" s="82"/>
      <c r="J295" s="82"/>
      <c r="K295" s="82"/>
      <c r="L295" s="82"/>
      <c r="M295" s="82"/>
      <c r="N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D295" s="82"/>
      <c r="AE295" s="82"/>
      <c r="AF295" s="82"/>
      <c r="AG295" s="82"/>
      <c r="AH295" s="82"/>
    </row>
    <row r="296" spans="3:34" x14ac:dyDescent="0.25">
      <c r="C296" s="84"/>
      <c r="H296" s="82"/>
      <c r="I296" s="82"/>
      <c r="J296" s="82"/>
      <c r="K296" s="82"/>
      <c r="L296" s="82"/>
      <c r="M296" s="82"/>
      <c r="N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D296" s="82"/>
      <c r="AE296" s="82"/>
      <c r="AF296" s="82"/>
      <c r="AG296" s="82"/>
      <c r="AH296" s="82"/>
    </row>
    <row r="297" spans="3:34" x14ac:dyDescent="0.25">
      <c r="C297" s="84"/>
      <c r="H297" s="82"/>
      <c r="I297" s="82"/>
      <c r="J297" s="82"/>
      <c r="K297" s="82"/>
      <c r="L297" s="82"/>
      <c r="M297" s="82"/>
      <c r="N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D297" s="82"/>
      <c r="AE297" s="82"/>
      <c r="AF297" s="82"/>
      <c r="AG297" s="82"/>
      <c r="AH297" s="82"/>
    </row>
    <row r="298" spans="3:34" x14ac:dyDescent="0.25">
      <c r="C298" s="84"/>
      <c r="H298" s="82"/>
      <c r="I298" s="82"/>
      <c r="J298" s="82"/>
      <c r="K298" s="82"/>
      <c r="L298" s="82"/>
      <c r="M298" s="82"/>
      <c r="N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D298" s="82"/>
      <c r="AE298" s="82"/>
      <c r="AF298" s="82"/>
      <c r="AG298" s="82"/>
      <c r="AH298" s="82"/>
    </row>
    <row r="299" spans="3:34" x14ac:dyDescent="0.25">
      <c r="C299" s="84"/>
      <c r="H299" s="82"/>
      <c r="I299" s="82"/>
      <c r="J299" s="82"/>
      <c r="K299" s="82"/>
      <c r="L299" s="82"/>
      <c r="M299" s="82"/>
      <c r="N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D299" s="82"/>
      <c r="AE299" s="82"/>
      <c r="AF299" s="82"/>
      <c r="AG299" s="82"/>
      <c r="AH299" s="82"/>
    </row>
    <row r="300" spans="3:34" x14ac:dyDescent="0.25">
      <c r="C300" s="84"/>
      <c r="H300" s="82"/>
      <c r="I300" s="82"/>
      <c r="J300" s="82"/>
      <c r="K300" s="82"/>
      <c r="L300" s="82"/>
      <c r="M300" s="82"/>
      <c r="N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D300" s="82"/>
      <c r="AE300" s="82"/>
      <c r="AF300" s="82"/>
      <c r="AG300" s="82"/>
      <c r="AH300" s="82"/>
    </row>
    <row r="301" spans="3:34" x14ac:dyDescent="0.25">
      <c r="C301" s="84"/>
      <c r="H301" s="82"/>
      <c r="I301" s="82"/>
      <c r="J301" s="82"/>
      <c r="K301" s="82"/>
      <c r="L301" s="82"/>
      <c r="M301" s="82"/>
      <c r="N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D301" s="82"/>
      <c r="AE301" s="82"/>
      <c r="AF301" s="82"/>
      <c r="AG301" s="82"/>
      <c r="AH301" s="82"/>
    </row>
    <row r="302" spans="3:34" x14ac:dyDescent="0.25">
      <c r="C302" s="84"/>
      <c r="H302" s="82"/>
      <c r="I302" s="82"/>
      <c r="J302" s="82"/>
      <c r="K302" s="82"/>
      <c r="L302" s="82"/>
      <c r="M302" s="82"/>
      <c r="N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D302" s="82"/>
      <c r="AE302" s="82"/>
      <c r="AF302" s="82"/>
      <c r="AG302" s="82"/>
      <c r="AH302" s="82"/>
    </row>
    <row r="303" spans="3:34" x14ac:dyDescent="0.25">
      <c r="C303" s="84"/>
      <c r="H303" s="82"/>
      <c r="I303" s="82"/>
      <c r="J303" s="82"/>
      <c r="K303" s="82"/>
      <c r="L303" s="82"/>
      <c r="M303" s="82"/>
      <c r="N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D303" s="82"/>
      <c r="AE303" s="82"/>
      <c r="AF303" s="82"/>
      <c r="AG303" s="82"/>
      <c r="AH303" s="82"/>
    </row>
    <row r="304" spans="3:34" x14ac:dyDescent="0.25">
      <c r="C304" s="84"/>
      <c r="H304" s="82"/>
      <c r="I304" s="82"/>
      <c r="J304" s="82"/>
      <c r="K304" s="82"/>
      <c r="L304" s="82"/>
      <c r="M304" s="82"/>
      <c r="N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D304" s="82"/>
      <c r="AE304" s="82"/>
      <c r="AF304" s="82"/>
      <c r="AG304" s="82"/>
      <c r="AH304" s="82"/>
    </row>
    <row r="305" spans="3:34" x14ac:dyDescent="0.25">
      <c r="C305" s="84"/>
      <c r="H305" s="82"/>
      <c r="I305" s="82"/>
      <c r="J305" s="82"/>
      <c r="K305" s="82"/>
      <c r="L305" s="82"/>
      <c r="M305" s="82"/>
      <c r="N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D305" s="82"/>
      <c r="AE305" s="82"/>
      <c r="AF305" s="82"/>
      <c r="AG305" s="82"/>
      <c r="AH305" s="82"/>
    </row>
    <row r="306" spans="3:34" x14ac:dyDescent="0.25">
      <c r="C306" s="84"/>
      <c r="H306" s="82"/>
      <c r="I306" s="82"/>
      <c r="J306" s="82"/>
      <c r="K306" s="82"/>
      <c r="L306" s="82"/>
      <c r="M306" s="82"/>
      <c r="N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D306" s="82"/>
      <c r="AE306" s="82"/>
      <c r="AF306" s="82"/>
      <c r="AG306" s="82"/>
      <c r="AH306" s="82"/>
    </row>
    <row r="307" spans="3:34" x14ac:dyDescent="0.25">
      <c r="C307" s="84"/>
      <c r="H307" s="82"/>
      <c r="I307" s="82"/>
      <c r="J307" s="82"/>
      <c r="K307" s="82"/>
      <c r="L307" s="82"/>
      <c r="M307" s="82"/>
      <c r="N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D307" s="82"/>
      <c r="AE307" s="82"/>
      <c r="AF307" s="82"/>
      <c r="AG307" s="82"/>
      <c r="AH307" s="82"/>
    </row>
    <row r="308" spans="3:34" x14ac:dyDescent="0.25">
      <c r="C308" s="84"/>
      <c r="H308" s="82"/>
      <c r="I308" s="82"/>
      <c r="J308" s="82"/>
      <c r="K308" s="82"/>
      <c r="L308" s="82"/>
      <c r="M308" s="82"/>
      <c r="N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D308" s="82"/>
      <c r="AE308" s="82"/>
      <c r="AF308" s="82"/>
      <c r="AG308" s="82"/>
      <c r="AH308" s="82"/>
    </row>
    <row r="309" spans="3:34" x14ac:dyDescent="0.25">
      <c r="C309" s="84"/>
      <c r="H309" s="82"/>
      <c r="I309" s="82"/>
      <c r="J309" s="82"/>
      <c r="K309" s="82"/>
      <c r="L309" s="82"/>
      <c r="M309" s="82"/>
      <c r="N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D309" s="82"/>
      <c r="AE309" s="82"/>
      <c r="AF309" s="82"/>
      <c r="AG309" s="82"/>
      <c r="AH309" s="82"/>
    </row>
    <row r="310" spans="3:34" x14ac:dyDescent="0.25">
      <c r="C310" s="84"/>
      <c r="H310" s="82"/>
      <c r="I310" s="82"/>
      <c r="J310" s="82"/>
      <c r="K310" s="82"/>
      <c r="L310" s="82"/>
      <c r="M310" s="82"/>
      <c r="N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D310" s="82"/>
      <c r="AE310" s="82"/>
      <c r="AF310" s="82"/>
      <c r="AG310" s="82"/>
      <c r="AH310" s="82"/>
    </row>
    <row r="311" spans="3:34" x14ac:dyDescent="0.25">
      <c r="C311" s="84"/>
      <c r="H311" s="82"/>
      <c r="I311" s="82"/>
      <c r="J311" s="82"/>
      <c r="K311" s="82"/>
      <c r="L311" s="82"/>
      <c r="M311" s="82"/>
      <c r="N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D311" s="82"/>
      <c r="AE311" s="82"/>
      <c r="AF311" s="82"/>
      <c r="AG311" s="82"/>
      <c r="AH311" s="82"/>
    </row>
    <row r="312" spans="3:34" x14ac:dyDescent="0.25">
      <c r="C312" s="84"/>
      <c r="H312" s="82"/>
      <c r="I312" s="82"/>
      <c r="J312" s="82"/>
      <c r="K312" s="82"/>
      <c r="L312" s="82"/>
      <c r="M312" s="82"/>
      <c r="N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D312" s="82"/>
      <c r="AE312" s="82"/>
      <c r="AF312" s="82"/>
      <c r="AG312" s="82"/>
      <c r="AH312" s="82"/>
    </row>
    <row r="313" spans="3:34" x14ac:dyDescent="0.25">
      <c r="C313" s="84"/>
      <c r="H313" s="82"/>
      <c r="I313" s="82"/>
      <c r="J313" s="82"/>
      <c r="K313" s="82"/>
      <c r="L313" s="82"/>
      <c r="M313" s="82"/>
      <c r="N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D313" s="82"/>
      <c r="AE313" s="82"/>
      <c r="AF313" s="82"/>
      <c r="AG313" s="82"/>
      <c r="AH313" s="82"/>
    </row>
    <row r="314" spans="3:34" x14ac:dyDescent="0.25">
      <c r="C314" s="84"/>
      <c r="H314" s="82"/>
      <c r="I314" s="82"/>
      <c r="J314" s="82"/>
      <c r="K314" s="82"/>
      <c r="L314" s="82"/>
      <c r="M314" s="82"/>
      <c r="N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D314" s="82"/>
      <c r="AE314" s="82"/>
      <c r="AF314" s="82"/>
      <c r="AG314" s="82"/>
      <c r="AH314" s="82"/>
    </row>
    <row r="315" spans="3:34" x14ac:dyDescent="0.25">
      <c r="C315" s="84"/>
      <c r="H315" s="82"/>
      <c r="I315" s="82"/>
      <c r="J315" s="82"/>
      <c r="K315" s="82"/>
      <c r="L315" s="82"/>
      <c r="M315" s="82"/>
      <c r="N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D315" s="82"/>
      <c r="AE315" s="82"/>
      <c r="AF315" s="82"/>
      <c r="AG315" s="82"/>
      <c r="AH315" s="82"/>
    </row>
    <row r="316" spans="3:34" x14ac:dyDescent="0.25">
      <c r="C316" s="84"/>
      <c r="H316" s="82"/>
      <c r="I316" s="82"/>
      <c r="J316" s="82"/>
      <c r="K316" s="82"/>
      <c r="L316" s="82"/>
      <c r="M316" s="82"/>
      <c r="N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D316" s="82"/>
      <c r="AE316" s="82"/>
      <c r="AF316" s="82"/>
      <c r="AG316" s="82"/>
      <c r="AH316" s="82"/>
    </row>
    <row r="317" spans="3:34" x14ac:dyDescent="0.25">
      <c r="C317" s="84"/>
      <c r="H317" s="82"/>
      <c r="I317" s="82"/>
      <c r="J317" s="82"/>
      <c r="K317" s="82"/>
      <c r="L317" s="82"/>
      <c r="M317" s="82"/>
      <c r="N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D317" s="82"/>
      <c r="AE317" s="82"/>
      <c r="AF317" s="82"/>
      <c r="AG317" s="82"/>
      <c r="AH317" s="82"/>
    </row>
    <row r="318" spans="3:34" x14ac:dyDescent="0.25">
      <c r="C318" s="84"/>
      <c r="H318" s="82"/>
      <c r="I318" s="82"/>
      <c r="J318" s="82"/>
      <c r="K318" s="82"/>
      <c r="L318" s="82"/>
      <c r="M318" s="82"/>
      <c r="N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D318" s="82"/>
      <c r="AE318" s="82"/>
      <c r="AF318" s="82"/>
      <c r="AG318" s="82"/>
      <c r="AH318" s="82"/>
    </row>
    <row r="319" spans="3:34" x14ac:dyDescent="0.25">
      <c r="H319" s="82"/>
      <c r="I319" s="82"/>
      <c r="J319" s="82"/>
      <c r="K319" s="82"/>
      <c r="L319" s="82"/>
      <c r="M319" s="82"/>
      <c r="N319" s="82"/>
      <c r="P319" s="82"/>
      <c r="Q319" s="82"/>
      <c r="R319" s="82"/>
      <c r="AA319" s="87"/>
      <c r="AB319" s="87"/>
      <c r="AC319" s="87"/>
    </row>
    <row r="320" spans="3:34" x14ac:dyDescent="0.25">
      <c r="H320" s="82"/>
      <c r="I320" s="82"/>
      <c r="J320" s="82"/>
      <c r="K320" s="82"/>
      <c r="L320" s="82"/>
      <c r="M320" s="82"/>
      <c r="N320" s="82"/>
      <c r="P320" s="82"/>
      <c r="Q320" s="82"/>
      <c r="R320" s="82"/>
      <c r="AA320" s="87"/>
      <c r="AB320" s="87"/>
      <c r="AC320" s="87"/>
    </row>
    <row r="321" spans="8:29" x14ac:dyDescent="0.25">
      <c r="H321" s="82"/>
      <c r="I321" s="82"/>
      <c r="J321" s="82"/>
      <c r="K321" s="82"/>
      <c r="L321" s="82"/>
      <c r="M321" s="82"/>
      <c r="N321" s="82"/>
      <c r="P321" s="82"/>
      <c r="Q321" s="82"/>
      <c r="R321" s="82"/>
      <c r="AA321" s="87"/>
      <c r="AB321" s="87"/>
      <c r="AC321" s="87"/>
    </row>
    <row r="322" spans="8:29" x14ac:dyDescent="0.25">
      <c r="H322" s="82"/>
      <c r="I322" s="82"/>
      <c r="J322" s="82"/>
      <c r="K322" s="82"/>
      <c r="L322" s="82"/>
      <c r="M322" s="82"/>
      <c r="N322" s="82"/>
      <c r="P322" s="82"/>
      <c r="Q322" s="82"/>
      <c r="R322" s="82"/>
      <c r="AA322" s="87"/>
      <c r="AB322" s="87"/>
      <c r="AC322" s="87"/>
    </row>
    <row r="323" spans="8:29" x14ac:dyDescent="0.25">
      <c r="H323" s="82"/>
      <c r="I323" s="82"/>
      <c r="J323" s="82"/>
      <c r="K323" s="82"/>
      <c r="L323" s="82"/>
      <c r="M323" s="82"/>
      <c r="N323" s="82"/>
      <c r="P323" s="82"/>
      <c r="Q323" s="82"/>
      <c r="R323" s="82"/>
    </row>
  </sheetData>
  <autoFilter ref="C1:C32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H35"/>
  <sheetViews>
    <sheetView zoomScale="140" zoomScaleNormal="140" workbookViewId="0">
      <selection activeCell="B22" sqref="B22"/>
    </sheetView>
  </sheetViews>
  <sheetFormatPr defaultColWidth="9.125" defaultRowHeight="14.25" x14ac:dyDescent="0.2"/>
  <cols>
    <col min="1" max="1" width="9" style="50" customWidth="1"/>
    <col min="2" max="2" width="8.875" style="50" customWidth="1"/>
    <col min="3" max="3" width="9.125" style="50" customWidth="1"/>
    <col min="4" max="4" width="9.125" style="50"/>
    <col min="5" max="5" width="9.125" style="50" customWidth="1"/>
    <col min="6" max="6" width="49.75" style="50" customWidth="1"/>
    <col min="7" max="16384" width="9.125" style="50"/>
  </cols>
  <sheetData>
    <row r="1" spans="1:8" s="49" customFormat="1" ht="23.25" x14ac:dyDescent="0.35">
      <c r="A1" s="218" t="s">
        <v>12</v>
      </c>
      <c r="B1" s="218"/>
      <c r="C1" s="218"/>
      <c r="D1" s="218"/>
      <c r="E1" s="218"/>
      <c r="F1" s="218"/>
    </row>
    <row r="2" spans="1:8" s="49" customFormat="1" ht="23.25" x14ac:dyDescent="0.35">
      <c r="A2" s="218" t="s">
        <v>19</v>
      </c>
      <c r="B2" s="218"/>
      <c r="C2" s="218"/>
      <c r="D2" s="218"/>
      <c r="E2" s="218"/>
      <c r="F2" s="218"/>
    </row>
    <row r="3" spans="1:8" s="49" customFormat="1" ht="23.25" x14ac:dyDescent="0.35">
      <c r="A3" s="218" t="s">
        <v>20</v>
      </c>
      <c r="B3" s="218"/>
      <c r="C3" s="218"/>
      <c r="D3" s="218"/>
      <c r="E3" s="218"/>
      <c r="F3" s="218"/>
    </row>
    <row r="4" spans="1:8" ht="21" x14ac:dyDescent="0.35">
      <c r="A4" s="219"/>
      <c r="B4" s="219"/>
      <c r="C4" s="219"/>
      <c r="D4" s="219"/>
      <c r="E4" s="219"/>
      <c r="F4" s="219"/>
    </row>
    <row r="5" spans="1:8" s="52" customFormat="1" ht="21" x14ac:dyDescent="0.35">
      <c r="A5" s="51" t="s">
        <v>64</v>
      </c>
      <c r="B5" s="51"/>
      <c r="C5" s="51"/>
      <c r="D5" s="51"/>
      <c r="E5" s="51"/>
      <c r="F5" s="51"/>
    </row>
    <row r="6" spans="1:8" s="52" customFormat="1" ht="21" x14ac:dyDescent="0.35">
      <c r="A6" s="16" t="s">
        <v>312</v>
      </c>
      <c r="B6" s="16"/>
      <c r="C6" s="16"/>
      <c r="D6" s="16"/>
      <c r="E6" s="16"/>
      <c r="F6" s="16"/>
    </row>
    <row r="7" spans="1:8" s="7" customFormat="1" ht="21" x14ac:dyDescent="0.35">
      <c r="B7" s="16" t="s">
        <v>313</v>
      </c>
      <c r="C7" s="16"/>
      <c r="D7" s="16"/>
    </row>
    <row r="8" spans="1:8" s="7" customFormat="1" ht="21" x14ac:dyDescent="0.35">
      <c r="B8" s="7" t="s">
        <v>314</v>
      </c>
      <c r="C8" s="188"/>
      <c r="D8" s="188"/>
    </row>
    <row r="9" spans="1:8" s="7" customFormat="1" ht="21" x14ac:dyDescent="0.35">
      <c r="A9" s="51" t="s">
        <v>259</v>
      </c>
      <c r="B9" s="51"/>
      <c r="C9" s="51"/>
      <c r="D9" s="51"/>
      <c r="E9" s="51"/>
      <c r="F9" s="51"/>
    </row>
    <row r="10" spans="1:8" s="7" customFormat="1" ht="21" x14ac:dyDescent="0.35">
      <c r="B10" s="7" t="s">
        <v>300</v>
      </c>
      <c r="F10" s="188"/>
      <c r="G10" s="188"/>
      <c r="H10" s="188"/>
    </row>
    <row r="11" spans="1:8" s="7" customFormat="1" ht="21" x14ac:dyDescent="0.35">
      <c r="B11" s="7" t="s">
        <v>301</v>
      </c>
      <c r="F11" s="188"/>
      <c r="G11" s="188"/>
      <c r="H11" s="188"/>
    </row>
    <row r="12" spans="1:8" s="7" customFormat="1" ht="21" x14ac:dyDescent="0.35">
      <c r="B12" s="217" t="s">
        <v>302</v>
      </c>
      <c r="C12" s="217"/>
      <c r="D12" s="217"/>
      <c r="E12" s="217"/>
      <c r="F12" s="217"/>
      <c r="G12" s="188"/>
      <c r="H12" s="188"/>
    </row>
    <row r="13" spans="1:8" s="7" customFormat="1" ht="21" x14ac:dyDescent="0.35">
      <c r="B13" s="7" t="s">
        <v>303</v>
      </c>
      <c r="F13" s="188"/>
      <c r="G13" s="188"/>
      <c r="H13" s="188"/>
    </row>
    <row r="14" spans="1:8" s="1" customFormat="1" ht="21" x14ac:dyDescent="0.35">
      <c r="B14" s="7" t="s">
        <v>307</v>
      </c>
      <c r="F14" s="2"/>
      <c r="G14" s="2"/>
      <c r="H14" s="2"/>
    </row>
    <row r="15" spans="1:8" s="7" customFormat="1" ht="21" x14ac:dyDescent="0.35">
      <c r="B15" s="217" t="s">
        <v>304</v>
      </c>
      <c r="C15" s="217"/>
      <c r="D15" s="217"/>
      <c r="E15" s="217"/>
      <c r="F15" s="217"/>
      <c r="G15" s="188"/>
      <c r="H15" s="188"/>
    </row>
    <row r="16" spans="1:8" s="7" customFormat="1" ht="21" x14ac:dyDescent="0.35">
      <c r="B16" s="7" t="s">
        <v>305</v>
      </c>
      <c r="F16" s="188"/>
      <c r="G16" s="188"/>
      <c r="H16" s="188"/>
    </row>
    <row r="17" spans="1:8" s="1" customFormat="1" ht="21" x14ac:dyDescent="0.35">
      <c r="B17" s="7" t="s">
        <v>306</v>
      </c>
      <c r="F17" s="2"/>
      <c r="G17" s="2"/>
      <c r="H17" s="2"/>
    </row>
    <row r="18" spans="1:8" s="7" customFormat="1" ht="21" x14ac:dyDescent="0.35">
      <c r="B18" s="217" t="s">
        <v>310</v>
      </c>
      <c r="C18" s="217"/>
      <c r="D18" s="217"/>
      <c r="E18" s="217"/>
      <c r="F18" s="217"/>
      <c r="G18" s="188"/>
      <c r="H18" s="188"/>
    </row>
    <row r="19" spans="1:8" s="7" customFormat="1" ht="21" x14ac:dyDescent="0.35">
      <c r="B19" s="7" t="s">
        <v>309</v>
      </c>
      <c r="F19" s="188"/>
      <c r="G19" s="188"/>
      <c r="H19" s="188"/>
    </row>
    <row r="20" spans="1:8" s="7" customFormat="1" ht="21" x14ac:dyDescent="0.35">
      <c r="B20" s="7" t="s">
        <v>254</v>
      </c>
      <c r="F20" s="188"/>
      <c r="G20" s="188"/>
      <c r="H20" s="188"/>
    </row>
    <row r="21" spans="1:8" s="7" customFormat="1" ht="21" x14ac:dyDescent="0.35">
      <c r="B21" s="217" t="s">
        <v>311</v>
      </c>
      <c r="C21" s="217"/>
      <c r="D21" s="217"/>
      <c r="E21" s="217"/>
      <c r="F21" s="217"/>
      <c r="G21" s="188"/>
      <c r="H21" s="188"/>
    </row>
    <row r="22" spans="1:8" s="7" customFormat="1" ht="21" x14ac:dyDescent="0.35">
      <c r="B22" s="7" t="s">
        <v>322</v>
      </c>
      <c r="F22" s="188"/>
      <c r="G22" s="188"/>
      <c r="H22" s="188"/>
    </row>
    <row r="23" spans="1:8" s="7" customFormat="1" ht="21" x14ac:dyDescent="0.35">
      <c r="B23" s="7" t="s">
        <v>323</v>
      </c>
      <c r="F23" s="188"/>
      <c r="G23" s="188"/>
      <c r="H23" s="188"/>
    </row>
    <row r="24" spans="1:8" s="7" customFormat="1" ht="21" x14ac:dyDescent="0.35">
      <c r="B24" s="7" t="s">
        <v>256</v>
      </c>
      <c r="F24" s="188"/>
      <c r="G24" s="188"/>
      <c r="H24" s="188"/>
    </row>
    <row r="25" spans="1:8" s="7" customFormat="1" ht="21" x14ac:dyDescent="0.35">
      <c r="B25" s="7" t="s">
        <v>328</v>
      </c>
      <c r="F25" s="215"/>
      <c r="G25" s="215"/>
      <c r="H25" s="215"/>
    </row>
    <row r="26" spans="1:8" s="7" customFormat="1" ht="21" x14ac:dyDescent="0.35">
      <c r="B26" s="7" t="s">
        <v>257</v>
      </c>
      <c r="F26" s="188"/>
      <c r="G26" s="188"/>
      <c r="H26" s="188"/>
    </row>
    <row r="27" spans="1:8" ht="21" x14ac:dyDescent="0.35">
      <c r="A27" s="217"/>
      <c r="B27" s="217"/>
      <c r="C27" s="217"/>
      <c r="D27" s="217"/>
      <c r="E27" s="217"/>
      <c r="F27" s="217"/>
    </row>
    <row r="28" spans="1:8" ht="21" x14ac:dyDescent="0.35">
      <c r="A28" s="7"/>
      <c r="B28" s="7"/>
      <c r="C28" s="7"/>
      <c r="D28" s="7"/>
      <c r="E28" s="7"/>
      <c r="F28" s="7"/>
    </row>
    <row r="29" spans="1:8" ht="21" x14ac:dyDescent="0.35">
      <c r="A29" s="7"/>
      <c r="B29" s="7"/>
      <c r="C29" s="7"/>
      <c r="D29" s="7"/>
      <c r="E29" s="7"/>
      <c r="F29" s="7"/>
    </row>
    <row r="30" spans="1:8" ht="21" x14ac:dyDescent="0.35">
      <c r="A30" s="7"/>
      <c r="B30" s="9"/>
      <c r="C30" s="7"/>
      <c r="D30" s="7"/>
      <c r="E30" s="7"/>
      <c r="F30" s="7"/>
    </row>
    <row r="31" spans="1:8" ht="21" x14ac:dyDescent="0.35">
      <c r="A31" s="216"/>
      <c r="B31" s="217"/>
      <c r="C31" s="217"/>
      <c r="D31" s="217"/>
      <c r="E31" s="217"/>
      <c r="F31" s="217"/>
    </row>
    <row r="32" spans="1:8" ht="21" x14ac:dyDescent="0.35">
      <c r="A32" s="7"/>
      <c r="B32" s="7"/>
      <c r="C32" s="7"/>
      <c r="D32" s="7"/>
      <c r="E32" s="7"/>
      <c r="F32" s="7"/>
    </row>
    <row r="33" spans="1:6" ht="21" x14ac:dyDescent="0.35">
      <c r="A33" s="7"/>
      <c r="B33" s="7"/>
      <c r="C33" s="7"/>
      <c r="D33" s="7"/>
      <c r="E33" s="7"/>
      <c r="F33" s="7"/>
    </row>
    <row r="34" spans="1:6" ht="21" x14ac:dyDescent="0.35">
      <c r="A34" s="7"/>
      <c r="B34" s="7"/>
      <c r="C34" s="7"/>
      <c r="D34" s="7"/>
      <c r="E34" s="7"/>
      <c r="F34" s="7"/>
    </row>
    <row r="35" spans="1:6" ht="21" x14ac:dyDescent="0.35">
      <c r="A35" s="7"/>
      <c r="B35" s="7"/>
      <c r="C35" s="7"/>
      <c r="D35" s="7"/>
      <c r="E35" s="7"/>
      <c r="F35" s="7"/>
    </row>
  </sheetData>
  <mergeCells count="10">
    <mergeCell ref="A31:F31"/>
    <mergeCell ref="A27:F27"/>
    <mergeCell ref="A1:F1"/>
    <mergeCell ref="A2:F2"/>
    <mergeCell ref="A3:F3"/>
    <mergeCell ref="A4:F4"/>
    <mergeCell ref="B15:F15"/>
    <mergeCell ref="B12:F12"/>
    <mergeCell ref="B18:F18"/>
    <mergeCell ref="B21:F21"/>
  </mergeCells>
  <pageMargins left="0.11811023622047245" right="0" top="0.55118110236220474" bottom="0.23622047244094491" header="0.31496062992125984" footer="0.31496062992125984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6"/>
  <sheetViews>
    <sheetView topLeftCell="A4" workbookViewId="0">
      <selection activeCell="B18" sqref="B18:H18"/>
    </sheetView>
  </sheetViews>
  <sheetFormatPr defaultRowHeight="19.5" x14ac:dyDescent="0.3"/>
  <cols>
    <col min="1" max="1" width="7.125" style="1" customWidth="1"/>
    <col min="2" max="2" width="7.75" style="1" customWidth="1"/>
    <col min="3" max="3" width="9" style="1"/>
    <col min="4" max="4" width="15.375" style="1" customWidth="1"/>
    <col min="5" max="5" width="14.625" style="1" customWidth="1"/>
    <col min="6" max="6" width="7.75" style="2" customWidth="1"/>
    <col min="7" max="7" width="8.125" style="2" customWidth="1"/>
    <col min="8" max="8" width="16" style="2" customWidth="1"/>
    <col min="9" max="257" width="9" style="1"/>
    <col min="258" max="258" width="10.875" style="1" customWidth="1"/>
    <col min="259" max="259" width="9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" style="1"/>
    <col min="514" max="514" width="10.875" style="1" customWidth="1"/>
    <col min="515" max="515" width="9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" style="1"/>
    <col min="770" max="770" width="10.875" style="1" customWidth="1"/>
    <col min="771" max="771" width="9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" style="1"/>
    <col min="1026" max="1026" width="10.875" style="1" customWidth="1"/>
    <col min="1027" max="1027" width="9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" style="1"/>
    <col min="1282" max="1282" width="10.875" style="1" customWidth="1"/>
    <col min="1283" max="1283" width="9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" style="1"/>
    <col min="1538" max="1538" width="10.875" style="1" customWidth="1"/>
    <col min="1539" max="1539" width="9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" style="1"/>
    <col min="1794" max="1794" width="10.875" style="1" customWidth="1"/>
    <col min="1795" max="1795" width="9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" style="1"/>
    <col min="2050" max="2050" width="10.875" style="1" customWidth="1"/>
    <col min="2051" max="2051" width="9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" style="1"/>
    <col min="2306" max="2306" width="10.875" style="1" customWidth="1"/>
    <col min="2307" max="2307" width="9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" style="1"/>
    <col min="2562" max="2562" width="10.875" style="1" customWidth="1"/>
    <col min="2563" max="2563" width="9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" style="1"/>
    <col min="2818" max="2818" width="10.875" style="1" customWidth="1"/>
    <col min="2819" max="2819" width="9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" style="1"/>
    <col min="3074" max="3074" width="10.875" style="1" customWidth="1"/>
    <col min="3075" max="3075" width="9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" style="1"/>
    <col min="3330" max="3330" width="10.875" style="1" customWidth="1"/>
    <col min="3331" max="3331" width="9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" style="1"/>
    <col min="3586" max="3586" width="10.875" style="1" customWidth="1"/>
    <col min="3587" max="3587" width="9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" style="1"/>
    <col min="3842" max="3842" width="10.875" style="1" customWidth="1"/>
    <col min="3843" max="3843" width="9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" style="1"/>
    <col min="4098" max="4098" width="10.875" style="1" customWidth="1"/>
    <col min="4099" max="4099" width="9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" style="1"/>
    <col min="4354" max="4354" width="10.875" style="1" customWidth="1"/>
    <col min="4355" max="4355" width="9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" style="1"/>
    <col min="4610" max="4610" width="10.875" style="1" customWidth="1"/>
    <col min="4611" max="4611" width="9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" style="1"/>
    <col min="4866" max="4866" width="10.875" style="1" customWidth="1"/>
    <col min="4867" max="4867" width="9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" style="1"/>
    <col min="5122" max="5122" width="10.875" style="1" customWidth="1"/>
    <col min="5123" max="5123" width="9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" style="1"/>
    <col min="5378" max="5378" width="10.875" style="1" customWidth="1"/>
    <col min="5379" max="5379" width="9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" style="1"/>
    <col min="5634" max="5634" width="10.875" style="1" customWidth="1"/>
    <col min="5635" max="5635" width="9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" style="1"/>
    <col min="5890" max="5890" width="10.875" style="1" customWidth="1"/>
    <col min="5891" max="5891" width="9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" style="1"/>
    <col min="6146" max="6146" width="10.875" style="1" customWidth="1"/>
    <col min="6147" max="6147" width="9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" style="1"/>
    <col min="6402" max="6402" width="10.875" style="1" customWidth="1"/>
    <col min="6403" max="6403" width="9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" style="1"/>
    <col min="6658" max="6658" width="10.875" style="1" customWidth="1"/>
    <col min="6659" max="6659" width="9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" style="1"/>
    <col min="6914" max="6914" width="10.875" style="1" customWidth="1"/>
    <col min="6915" max="6915" width="9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" style="1"/>
    <col min="7170" max="7170" width="10.875" style="1" customWidth="1"/>
    <col min="7171" max="7171" width="9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" style="1"/>
    <col min="7426" max="7426" width="10.875" style="1" customWidth="1"/>
    <col min="7427" max="7427" width="9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" style="1"/>
    <col min="7682" max="7682" width="10.875" style="1" customWidth="1"/>
    <col min="7683" max="7683" width="9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" style="1"/>
    <col min="7938" max="7938" width="10.875" style="1" customWidth="1"/>
    <col min="7939" max="7939" width="9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" style="1"/>
    <col min="8194" max="8194" width="10.875" style="1" customWidth="1"/>
    <col min="8195" max="8195" width="9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" style="1"/>
    <col min="8450" max="8450" width="10.875" style="1" customWidth="1"/>
    <col min="8451" max="8451" width="9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" style="1"/>
    <col min="8706" max="8706" width="10.875" style="1" customWidth="1"/>
    <col min="8707" max="8707" width="9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" style="1"/>
    <col min="8962" max="8962" width="10.875" style="1" customWidth="1"/>
    <col min="8963" max="8963" width="9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" style="1"/>
    <col min="9218" max="9218" width="10.875" style="1" customWidth="1"/>
    <col min="9219" max="9219" width="9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" style="1"/>
    <col min="9474" max="9474" width="10.875" style="1" customWidth="1"/>
    <col min="9475" max="9475" width="9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" style="1"/>
    <col min="9730" max="9730" width="10.875" style="1" customWidth="1"/>
    <col min="9731" max="9731" width="9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" style="1"/>
    <col min="9986" max="9986" width="10.875" style="1" customWidth="1"/>
    <col min="9987" max="9987" width="9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" style="1"/>
    <col min="10242" max="10242" width="10.875" style="1" customWidth="1"/>
    <col min="10243" max="10243" width="9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" style="1"/>
    <col min="10498" max="10498" width="10.875" style="1" customWidth="1"/>
    <col min="10499" max="10499" width="9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" style="1"/>
    <col min="10754" max="10754" width="10.875" style="1" customWidth="1"/>
    <col min="10755" max="10755" width="9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" style="1"/>
    <col min="11010" max="11010" width="10.875" style="1" customWidth="1"/>
    <col min="11011" max="11011" width="9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" style="1"/>
    <col min="11266" max="11266" width="10.875" style="1" customWidth="1"/>
    <col min="11267" max="11267" width="9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" style="1"/>
    <col min="11522" max="11522" width="10.875" style="1" customWidth="1"/>
    <col min="11523" max="11523" width="9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" style="1"/>
    <col min="11778" max="11778" width="10.875" style="1" customWidth="1"/>
    <col min="11779" max="11779" width="9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" style="1"/>
    <col min="12034" max="12034" width="10.875" style="1" customWidth="1"/>
    <col min="12035" max="12035" width="9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" style="1"/>
    <col min="12290" max="12290" width="10.875" style="1" customWidth="1"/>
    <col min="12291" max="12291" width="9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" style="1"/>
    <col min="12546" max="12546" width="10.875" style="1" customWidth="1"/>
    <col min="12547" max="12547" width="9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" style="1"/>
    <col min="12802" max="12802" width="10.875" style="1" customWidth="1"/>
    <col min="12803" max="12803" width="9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" style="1"/>
    <col min="13058" max="13058" width="10.875" style="1" customWidth="1"/>
    <col min="13059" max="13059" width="9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" style="1"/>
    <col min="13314" max="13314" width="10.875" style="1" customWidth="1"/>
    <col min="13315" max="13315" width="9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" style="1"/>
    <col min="13570" max="13570" width="10.875" style="1" customWidth="1"/>
    <col min="13571" max="13571" width="9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" style="1"/>
    <col min="13826" max="13826" width="10.875" style="1" customWidth="1"/>
    <col min="13827" max="13827" width="9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" style="1"/>
    <col min="14082" max="14082" width="10.875" style="1" customWidth="1"/>
    <col min="14083" max="14083" width="9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" style="1"/>
    <col min="14338" max="14338" width="10.875" style="1" customWidth="1"/>
    <col min="14339" max="14339" width="9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" style="1"/>
    <col min="14594" max="14594" width="10.875" style="1" customWidth="1"/>
    <col min="14595" max="14595" width="9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" style="1"/>
    <col min="14850" max="14850" width="10.875" style="1" customWidth="1"/>
    <col min="14851" max="14851" width="9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" style="1"/>
    <col min="15106" max="15106" width="10.875" style="1" customWidth="1"/>
    <col min="15107" max="15107" width="9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" style="1"/>
    <col min="15362" max="15362" width="10.875" style="1" customWidth="1"/>
    <col min="15363" max="15363" width="9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" style="1"/>
    <col min="15618" max="15618" width="10.875" style="1" customWidth="1"/>
    <col min="15619" max="15619" width="9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" style="1"/>
    <col min="15874" max="15874" width="10.875" style="1" customWidth="1"/>
    <col min="15875" max="15875" width="9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" style="1"/>
    <col min="16130" max="16130" width="10.875" style="1" customWidth="1"/>
    <col min="16131" max="16131" width="9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3" width="9" style="1"/>
    <col min="16384" max="16384" width="9" style="1" customWidth="1"/>
  </cols>
  <sheetData>
    <row r="1" spans="1:10" s="10" customFormat="1" ht="21" x14ac:dyDescent="0.35">
      <c r="B1" s="220"/>
      <c r="C1" s="220"/>
      <c r="D1" s="220"/>
      <c r="E1" s="220"/>
      <c r="F1" s="220"/>
      <c r="G1" s="220"/>
      <c r="H1" s="212"/>
    </row>
    <row r="2" spans="1:10" x14ac:dyDescent="0.3">
      <c r="B2" s="2"/>
      <c r="C2" s="2"/>
      <c r="D2" s="2"/>
      <c r="E2" s="2"/>
      <c r="I2" s="5"/>
    </row>
    <row r="3" spans="1:10" s="63" customFormat="1" ht="21" x14ac:dyDescent="0.35">
      <c r="A3" s="99"/>
      <c r="B3" s="101"/>
      <c r="C3" s="99"/>
      <c r="D3" s="99"/>
      <c r="E3" s="99"/>
      <c r="F3" s="99"/>
      <c r="G3" s="100"/>
      <c r="H3" s="100"/>
    </row>
    <row r="4" spans="1:10" s="63" customFormat="1" ht="21" x14ac:dyDescent="0.35">
      <c r="A4" s="99"/>
      <c r="B4" s="208" t="s">
        <v>315</v>
      </c>
      <c r="C4" s="99"/>
      <c r="D4" s="99"/>
      <c r="E4" s="99"/>
      <c r="F4" s="99"/>
      <c r="G4" s="100"/>
      <c r="H4" s="100"/>
    </row>
    <row r="5" spans="1:10" s="7" customFormat="1" ht="21" x14ac:dyDescent="0.35">
      <c r="B5" s="16" t="s">
        <v>215</v>
      </c>
      <c r="C5" s="16"/>
      <c r="D5" s="16"/>
      <c r="E5" s="16"/>
      <c r="F5" s="16"/>
      <c r="G5" s="16"/>
      <c r="H5" s="16"/>
      <c r="I5" s="16"/>
      <c r="J5" s="16"/>
    </row>
    <row r="6" spans="1:10" s="10" customFormat="1" ht="21" x14ac:dyDescent="0.35">
      <c r="A6" s="7"/>
      <c r="B6" s="16" t="s">
        <v>216</v>
      </c>
      <c r="C6" s="53"/>
      <c r="D6" s="53"/>
      <c r="E6" s="53"/>
      <c r="F6" s="54"/>
      <c r="G6" s="54"/>
      <c r="H6" s="55"/>
    </row>
    <row r="7" spans="1:10" s="7" customFormat="1" ht="21" x14ac:dyDescent="0.35">
      <c r="B7" s="7" t="s">
        <v>248</v>
      </c>
      <c r="F7" s="188"/>
      <c r="G7" s="188"/>
      <c r="H7" s="188"/>
    </row>
    <row r="8" spans="1:10" s="7" customFormat="1" ht="21" x14ac:dyDescent="0.35">
      <c r="B8" s="7" t="s">
        <v>249</v>
      </c>
      <c r="F8" s="188"/>
      <c r="G8" s="188"/>
      <c r="H8" s="188"/>
    </row>
    <row r="9" spans="1:10" s="7" customFormat="1" ht="21" x14ac:dyDescent="0.35">
      <c r="B9" s="7" t="s">
        <v>217</v>
      </c>
      <c r="F9" s="188"/>
      <c r="G9" s="188"/>
      <c r="H9" s="188"/>
    </row>
    <row r="10" spans="1:10" s="7" customFormat="1" ht="21" x14ac:dyDescent="0.35">
      <c r="B10" s="7" t="s">
        <v>218</v>
      </c>
      <c r="F10" s="188"/>
      <c r="G10" s="188"/>
      <c r="H10" s="188"/>
    </row>
    <row r="11" spans="1:10" s="7" customFormat="1" ht="21" x14ac:dyDescent="0.35">
      <c r="B11" s="7" t="s">
        <v>329</v>
      </c>
      <c r="F11" s="188"/>
      <c r="G11" s="188"/>
      <c r="H11" s="188"/>
    </row>
    <row r="12" spans="1:10" s="7" customFormat="1" ht="21" x14ac:dyDescent="0.35">
      <c r="B12" s="7" t="s">
        <v>219</v>
      </c>
      <c r="F12" s="188"/>
      <c r="G12" s="188"/>
      <c r="H12" s="188"/>
    </row>
    <row r="13" spans="1:10" s="7" customFormat="1" ht="21" x14ac:dyDescent="0.35">
      <c r="B13" s="7" t="s">
        <v>223</v>
      </c>
      <c r="F13" s="188"/>
      <c r="G13" s="188"/>
      <c r="H13" s="188"/>
    </row>
    <row r="14" spans="1:10" s="7" customFormat="1" ht="21" x14ac:dyDescent="0.35">
      <c r="B14" s="7" t="s">
        <v>318</v>
      </c>
      <c r="F14" s="188"/>
      <c r="G14" s="188"/>
      <c r="H14" s="188"/>
    </row>
    <row r="15" spans="1:10" s="7" customFormat="1" ht="21" x14ac:dyDescent="0.35">
      <c r="B15" s="7" t="s">
        <v>224</v>
      </c>
      <c r="F15" s="188"/>
      <c r="G15" s="188"/>
      <c r="H15" s="188"/>
    </row>
    <row r="16" spans="1:10" s="7" customFormat="1" ht="21" x14ac:dyDescent="0.35">
      <c r="B16" s="7" t="s">
        <v>225</v>
      </c>
      <c r="F16" s="188"/>
      <c r="G16" s="188"/>
      <c r="H16" s="188"/>
    </row>
    <row r="17" spans="2:10" s="7" customFormat="1" ht="21" x14ac:dyDescent="0.35">
      <c r="B17" s="7" t="s">
        <v>222</v>
      </c>
      <c r="F17" s="188"/>
      <c r="G17" s="188"/>
      <c r="H17" s="188"/>
    </row>
    <row r="18" spans="2:10" s="7" customFormat="1" ht="21" x14ac:dyDescent="0.35">
      <c r="B18" s="221" t="s">
        <v>338</v>
      </c>
      <c r="C18" s="221"/>
      <c r="D18" s="221"/>
      <c r="E18" s="221"/>
      <c r="F18" s="221"/>
      <c r="G18" s="221"/>
      <c r="H18" s="221"/>
    </row>
    <row r="20" spans="2:10" s="7" customFormat="1" ht="21" x14ac:dyDescent="0.35">
      <c r="B20" s="208" t="s">
        <v>316</v>
      </c>
      <c r="C20" s="16"/>
      <c r="D20" s="16"/>
      <c r="E20" s="16"/>
      <c r="F20" s="16"/>
      <c r="G20" s="16"/>
      <c r="H20" s="16"/>
      <c r="I20" s="16"/>
      <c r="J20" s="16"/>
    </row>
    <row r="21" spans="2:10" s="7" customFormat="1" ht="21" x14ac:dyDescent="0.35">
      <c r="B21" s="7" t="s">
        <v>220</v>
      </c>
      <c r="F21" s="188"/>
      <c r="G21" s="188"/>
      <c r="H21" s="188"/>
    </row>
    <row r="22" spans="2:10" s="7" customFormat="1" ht="21" x14ac:dyDescent="0.35">
      <c r="B22" s="7" t="s">
        <v>226</v>
      </c>
      <c r="F22" s="188"/>
      <c r="G22" s="188"/>
      <c r="H22" s="188"/>
    </row>
    <row r="23" spans="2:10" s="7" customFormat="1" ht="21" x14ac:dyDescent="0.35">
      <c r="B23" s="7" t="s">
        <v>317</v>
      </c>
      <c r="F23" s="188"/>
      <c r="G23" s="188"/>
      <c r="H23" s="188"/>
    </row>
    <row r="24" spans="2:10" s="7" customFormat="1" ht="21" x14ac:dyDescent="0.35">
      <c r="B24" s="7" t="s">
        <v>261</v>
      </c>
      <c r="F24" s="188"/>
      <c r="G24" s="188"/>
      <c r="H24" s="188"/>
    </row>
    <row r="25" spans="2:10" s="7" customFormat="1" ht="21" x14ac:dyDescent="0.35">
      <c r="B25" s="7" t="s">
        <v>227</v>
      </c>
      <c r="F25" s="188"/>
      <c r="G25" s="188"/>
      <c r="H25" s="188"/>
    </row>
    <row r="26" spans="2:10" s="7" customFormat="1" ht="21" x14ac:dyDescent="0.35">
      <c r="B26" s="7" t="s">
        <v>228</v>
      </c>
      <c r="F26" s="188"/>
      <c r="G26" s="188"/>
      <c r="H26" s="188"/>
    </row>
  </sheetData>
  <mergeCells count="2">
    <mergeCell ref="B1:G1"/>
    <mergeCell ref="B18:H18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4F6E8"/>
  </sheetPr>
  <dimension ref="B1:I133"/>
  <sheetViews>
    <sheetView topLeftCell="A49" zoomScaleNormal="100" workbookViewId="0">
      <selection activeCell="B72" sqref="B72"/>
    </sheetView>
  </sheetViews>
  <sheetFormatPr defaultRowHeight="19.5" x14ac:dyDescent="0.3"/>
  <cols>
    <col min="1" max="1" width="8.125" style="1" customWidth="1"/>
    <col min="2" max="2" width="7.75" style="1" customWidth="1"/>
    <col min="3" max="3" width="9" style="1"/>
    <col min="4" max="4" width="15.375" style="1" customWidth="1"/>
    <col min="5" max="5" width="26.125" style="1" customWidth="1"/>
    <col min="6" max="6" width="7.25" style="2" customWidth="1"/>
    <col min="7" max="7" width="7.875" style="2" customWidth="1"/>
    <col min="8" max="8" width="20" style="2" customWidth="1"/>
    <col min="9" max="257" width="9" style="1"/>
    <col min="258" max="258" width="10.875" style="1" customWidth="1"/>
    <col min="259" max="259" width="9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" style="1"/>
    <col min="514" max="514" width="10.875" style="1" customWidth="1"/>
    <col min="515" max="515" width="9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" style="1"/>
    <col min="770" max="770" width="10.875" style="1" customWidth="1"/>
    <col min="771" max="771" width="9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" style="1"/>
    <col min="1026" max="1026" width="10.875" style="1" customWidth="1"/>
    <col min="1027" max="1027" width="9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" style="1"/>
    <col min="1282" max="1282" width="10.875" style="1" customWidth="1"/>
    <col min="1283" max="1283" width="9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" style="1"/>
    <col min="1538" max="1538" width="10.875" style="1" customWidth="1"/>
    <col min="1539" max="1539" width="9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" style="1"/>
    <col min="1794" max="1794" width="10.875" style="1" customWidth="1"/>
    <col min="1795" max="1795" width="9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" style="1"/>
    <col min="2050" max="2050" width="10.875" style="1" customWidth="1"/>
    <col min="2051" max="2051" width="9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" style="1"/>
    <col min="2306" max="2306" width="10.875" style="1" customWidth="1"/>
    <col min="2307" max="2307" width="9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" style="1"/>
    <col min="2562" max="2562" width="10.875" style="1" customWidth="1"/>
    <col min="2563" max="2563" width="9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" style="1"/>
    <col min="2818" max="2818" width="10.875" style="1" customWidth="1"/>
    <col min="2819" max="2819" width="9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" style="1"/>
    <col min="3074" max="3074" width="10.875" style="1" customWidth="1"/>
    <col min="3075" max="3075" width="9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" style="1"/>
    <col min="3330" max="3330" width="10.875" style="1" customWidth="1"/>
    <col min="3331" max="3331" width="9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" style="1"/>
    <col min="3586" max="3586" width="10.875" style="1" customWidth="1"/>
    <col min="3587" max="3587" width="9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" style="1"/>
    <col min="3842" max="3842" width="10.875" style="1" customWidth="1"/>
    <col min="3843" max="3843" width="9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" style="1"/>
    <col min="4098" max="4098" width="10.875" style="1" customWidth="1"/>
    <col min="4099" max="4099" width="9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" style="1"/>
    <col min="4354" max="4354" width="10.875" style="1" customWidth="1"/>
    <col min="4355" max="4355" width="9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" style="1"/>
    <col min="4610" max="4610" width="10.875" style="1" customWidth="1"/>
    <col min="4611" max="4611" width="9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" style="1"/>
    <col min="4866" max="4866" width="10.875" style="1" customWidth="1"/>
    <col min="4867" max="4867" width="9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" style="1"/>
    <col min="5122" max="5122" width="10.875" style="1" customWidth="1"/>
    <col min="5123" max="5123" width="9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" style="1"/>
    <col min="5378" max="5378" width="10.875" style="1" customWidth="1"/>
    <col min="5379" max="5379" width="9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" style="1"/>
    <col min="5634" max="5634" width="10.875" style="1" customWidth="1"/>
    <col min="5635" max="5635" width="9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" style="1"/>
    <col min="5890" max="5890" width="10.875" style="1" customWidth="1"/>
    <col min="5891" max="5891" width="9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" style="1"/>
    <col min="6146" max="6146" width="10.875" style="1" customWidth="1"/>
    <col min="6147" max="6147" width="9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" style="1"/>
    <col min="6402" max="6402" width="10.875" style="1" customWidth="1"/>
    <col min="6403" max="6403" width="9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" style="1"/>
    <col min="6658" max="6658" width="10.875" style="1" customWidth="1"/>
    <col min="6659" max="6659" width="9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" style="1"/>
    <col min="6914" max="6914" width="10.875" style="1" customWidth="1"/>
    <col min="6915" max="6915" width="9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" style="1"/>
    <col min="7170" max="7170" width="10.875" style="1" customWidth="1"/>
    <col min="7171" max="7171" width="9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" style="1"/>
    <col min="7426" max="7426" width="10.875" style="1" customWidth="1"/>
    <col min="7427" max="7427" width="9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" style="1"/>
    <col min="7682" max="7682" width="10.875" style="1" customWidth="1"/>
    <col min="7683" max="7683" width="9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" style="1"/>
    <col min="7938" max="7938" width="10.875" style="1" customWidth="1"/>
    <col min="7939" max="7939" width="9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" style="1"/>
    <col min="8194" max="8194" width="10.875" style="1" customWidth="1"/>
    <col min="8195" max="8195" width="9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" style="1"/>
    <col min="8450" max="8450" width="10.875" style="1" customWidth="1"/>
    <col min="8451" max="8451" width="9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" style="1"/>
    <col min="8706" max="8706" width="10.875" style="1" customWidth="1"/>
    <col min="8707" max="8707" width="9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" style="1"/>
    <col min="8962" max="8962" width="10.875" style="1" customWidth="1"/>
    <col min="8963" max="8963" width="9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" style="1"/>
    <col min="9218" max="9218" width="10.875" style="1" customWidth="1"/>
    <col min="9219" max="9219" width="9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" style="1"/>
    <col min="9474" max="9474" width="10.875" style="1" customWidth="1"/>
    <col min="9475" max="9475" width="9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" style="1"/>
    <col min="9730" max="9730" width="10.875" style="1" customWidth="1"/>
    <col min="9731" max="9731" width="9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" style="1"/>
    <col min="9986" max="9986" width="10.875" style="1" customWidth="1"/>
    <col min="9987" max="9987" width="9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" style="1"/>
    <col min="10242" max="10242" width="10.875" style="1" customWidth="1"/>
    <col min="10243" max="10243" width="9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" style="1"/>
    <col min="10498" max="10498" width="10.875" style="1" customWidth="1"/>
    <col min="10499" max="10499" width="9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" style="1"/>
    <col min="10754" max="10754" width="10.875" style="1" customWidth="1"/>
    <col min="10755" max="10755" width="9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" style="1"/>
    <col min="11010" max="11010" width="10.875" style="1" customWidth="1"/>
    <col min="11011" max="11011" width="9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" style="1"/>
    <col min="11266" max="11266" width="10.875" style="1" customWidth="1"/>
    <col min="11267" max="11267" width="9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" style="1"/>
    <col min="11522" max="11522" width="10.875" style="1" customWidth="1"/>
    <col min="11523" max="11523" width="9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" style="1"/>
    <col min="11778" max="11778" width="10.875" style="1" customWidth="1"/>
    <col min="11779" max="11779" width="9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" style="1"/>
    <col min="12034" max="12034" width="10.875" style="1" customWidth="1"/>
    <col min="12035" max="12035" width="9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" style="1"/>
    <col min="12290" max="12290" width="10.875" style="1" customWidth="1"/>
    <col min="12291" max="12291" width="9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" style="1"/>
    <col min="12546" max="12546" width="10.875" style="1" customWidth="1"/>
    <col min="12547" max="12547" width="9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" style="1"/>
    <col min="12802" max="12802" width="10.875" style="1" customWidth="1"/>
    <col min="12803" max="12803" width="9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" style="1"/>
    <col min="13058" max="13058" width="10.875" style="1" customWidth="1"/>
    <col min="13059" max="13059" width="9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" style="1"/>
    <col min="13314" max="13314" width="10.875" style="1" customWidth="1"/>
    <col min="13315" max="13315" width="9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" style="1"/>
    <col min="13570" max="13570" width="10.875" style="1" customWidth="1"/>
    <col min="13571" max="13571" width="9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" style="1"/>
    <col min="13826" max="13826" width="10.875" style="1" customWidth="1"/>
    <col min="13827" max="13827" width="9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" style="1"/>
    <col min="14082" max="14082" width="10.875" style="1" customWidth="1"/>
    <col min="14083" max="14083" width="9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" style="1"/>
    <col min="14338" max="14338" width="10.875" style="1" customWidth="1"/>
    <col min="14339" max="14339" width="9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" style="1"/>
    <col min="14594" max="14594" width="10.875" style="1" customWidth="1"/>
    <col min="14595" max="14595" width="9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" style="1"/>
    <col min="14850" max="14850" width="10.875" style="1" customWidth="1"/>
    <col min="14851" max="14851" width="9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" style="1"/>
    <col min="15106" max="15106" width="10.875" style="1" customWidth="1"/>
    <col min="15107" max="15107" width="9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" style="1"/>
    <col min="15362" max="15362" width="10.875" style="1" customWidth="1"/>
    <col min="15363" max="15363" width="9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" style="1"/>
    <col min="15618" max="15618" width="10.875" style="1" customWidth="1"/>
    <col min="15619" max="15619" width="9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" style="1"/>
    <col min="15874" max="15874" width="10.875" style="1" customWidth="1"/>
    <col min="15875" max="15875" width="9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" style="1"/>
    <col min="16130" max="16130" width="10.875" style="1" customWidth="1"/>
    <col min="16131" max="16131" width="9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4" width="9" style="1"/>
  </cols>
  <sheetData>
    <row r="1" spans="2:9" x14ac:dyDescent="0.3">
      <c r="B1" s="224" t="s">
        <v>0</v>
      </c>
      <c r="C1" s="224"/>
      <c r="D1" s="224"/>
      <c r="E1" s="224"/>
      <c r="F1" s="224"/>
      <c r="G1" s="224"/>
      <c r="H1" s="64"/>
    </row>
    <row r="2" spans="2:9" x14ac:dyDescent="0.3">
      <c r="B2" s="74"/>
      <c r="C2" s="74"/>
      <c r="D2" s="74"/>
      <c r="E2" s="74"/>
      <c r="F2" s="74"/>
      <c r="G2" s="74"/>
      <c r="H2" s="64"/>
    </row>
    <row r="3" spans="2:9" s="19" customFormat="1" ht="23.25" x14ac:dyDescent="0.35">
      <c r="B3" s="218" t="s">
        <v>19</v>
      </c>
      <c r="C3" s="218"/>
      <c r="D3" s="218"/>
      <c r="E3" s="218"/>
      <c r="F3" s="218"/>
      <c r="G3" s="218"/>
      <c r="H3" s="18"/>
      <c r="I3" s="18"/>
    </row>
    <row r="4" spans="2:9" s="19" customFormat="1" ht="23.25" x14ac:dyDescent="0.35">
      <c r="B4" s="218" t="s">
        <v>20</v>
      </c>
      <c r="C4" s="218"/>
      <c r="D4" s="218"/>
      <c r="E4" s="218"/>
      <c r="F4" s="218"/>
      <c r="G4" s="218"/>
      <c r="H4" s="18"/>
      <c r="I4" s="18"/>
    </row>
    <row r="5" spans="2:9" x14ac:dyDescent="0.3">
      <c r="B5" s="234"/>
      <c r="C5" s="234"/>
      <c r="D5" s="234"/>
      <c r="E5" s="234"/>
      <c r="F5" s="234"/>
      <c r="G5" s="234"/>
      <c r="H5" s="234"/>
    </row>
    <row r="6" spans="2:9" s="7" customFormat="1" ht="21" x14ac:dyDescent="0.35">
      <c r="B6" s="8" t="s">
        <v>14</v>
      </c>
      <c r="F6" s="20"/>
      <c r="G6" s="20"/>
      <c r="H6" s="20"/>
    </row>
    <row r="7" spans="2:9" s="7" customFormat="1" ht="21" x14ac:dyDescent="0.35">
      <c r="B7" s="21" t="s">
        <v>21</v>
      </c>
      <c r="C7" s="61"/>
      <c r="D7" s="61"/>
      <c r="E7" s="61"/>
      <c r="F7" s="98"/>
      <c r="G7" s="98"/>
      <c r="H7" s="90"/>
    </row>
    <row r="8" spans="2:9" s="7" customFormat="1" ht="21.75" thickBot="1" x14ac:dyDescent="0.4">
      <c r="B8" s="21"/>
      <c r="C8" s="222" t="s">
        <v>22</v>
      </c>
      <c r="D8" s="222"/>
      <c r="E8" s="222"/>
      <c r="F8" s="91" t="s">
        <v>2</v>
      </c>
      <c r="G8" s="91" t="s">
        <v>3</v>
      </c>
      <c r="H8" s="90"/>
    </row>
    <row r="9" spans="2:9" s="7" customFormat="1" ht="21.75" thickTop="1" x14ac:dyDescent="0.35">
      <c r="B9" s="21"/>
      <c r="C9" s="235" t="s">
        <v>332</v>
      </c>
      <c r="D9" s="236"/>
      <c r="E9" s="237"/>
      <c r="F9" s="65">
        <f>DATA!C173</f>
        <v>49</v>
      </c>
      <c r="G9" s="57">
        <f>F9*100/F$11</f>
        <v>28.994082840236686</v>
      </c>
      <c r="H9" s="90"/>
    </row>
    <row r="10" spans="2:9" s="7" customFormat="1" ht="21" x14ac:dyDescent="0.35">
      <c r="B10" s="21"/>
      <c r="C10" s="231" t="s">
        <v>333</v>
      </c>
      <c r="D10" s="232"/>
      <c r="E10" s="233"/>
      <c r="F10" s="22">
        <f>DATA!C174</f>
        <v>120</v>
      </c>
      <c r="G10" s="23">
        <f>F10*100/F$11</f>
        <v>71.005917159763314</v>
      </c>
      <c r="H10" s="90"/>
    </row>
    <row r="11" spans="2:9" s="7" customFormat="1" ht="21.75" thickBot="1" x14ac:dyDescent="0.4">
      <c r="B11" s="21"/>
      <c r="C11" s="222" t="s">
        <v>4</v>
      </c>
      <c r="D11" s="222"/>
      <c r="E11" s="222"/>
      <c r="F11" s="67">
        <f>SUM(F9:F10)</f>
        <v>169</v>
      </c>
      <c r="G11" s="68">
        <f>SUM(G9:G10)</f>
        <v>100</v>
      </c>
    </row>
    <row r="12" spans="2:9" s="7" customFormat="1" ht="21.75" thickTop="1" x14ac:dyDescent="0.35">
      <c r="B12" s="21"/>
      <c r="C12" s="24"/>
      <c r="D12" s="24"/>
      <c r="E12" s="24"/>
      <c r="F12" s="25"/>
      <c r="G12" s="26"/>
    </row>
    <row r="13" spans="2:9" s="7" customFormat="1" ht="21" x14ac:dyDescent="0.35">
      <c r="B13" s="16" t="s">
        <v>241</v>
      </c>
      <c r="C13" s="16"/>
      <c r="D13" s="16"/>
    </row>
    <row r="14" spans="2:9" s="7" customFormat="1" ht="21" x14ac:dyDescent="0.35">
      <c r="B14" s="7" t="s">
        <v>258</v>
      </c>
      <c r="C14" s="90"/>
      <c r="D14" s="90"/>
    </row>
    <row r="15" spans="2:9" s="7" customFormat="1" ht="21" x14ac:dyDescent="0.35">
      <c r="C15" s="90"/>
      <c r="D15" s="90"/>
    </row>
    <row r="16" spans="2:9" s="7" customFormat="1" ht="21.75" thickBot="1" x14ac:dyDescent="0.4">
      <c r="B16" s="21" t="s">
        <v>25</v>
      </c>
      <c r="C16" s="73"/>
      <c r="D16" s="73"/>
      <c r="E16" s="73"/>
      <c r="F16" s="58"/>
      <c r="G16" s="58"/>
      <c r="H16" s="20"/>
    </row>
    <row r="17" spans="2:8" s="7" customFormat="1" ht="22.5" thickTop="1" thickBot="1" x14ac:dyDescent="0.4">
      <c r="B17" s="21"/>
      <c r="C17" s="222" t="s">
        <v>1</v>
      </c>
      <c r="D17" s="222"/>
      <c r="E17" s="222"/>
      <c r="F17" s="66" t="s">
        <v>2</v>
      </c>
      <c r="G17" s="66" t="s">
        <v>3</v>
      </c>
      <c r="H17" s="20"/>
    </row>
    <row r="18" spans="2:8" s="7" customFormat="1" ht="21.75" thickTop="1" x14ac:dyDescent="0.35">
      <c r="B18" s="21"/>
      <c r="C18" s="231" t="s">
        <v>91</v>
      </c>
      <c r="D18" s="232" t="e">
        <f>COUNTIF(#REF!,"นิสิตปริญญาโท")</f>
        <v>#REF!</v>
      </c>
      <c r="E18" s="233" t="s">
        <v>91</v>
      </c>
      <c r="F18" s="22">
        <f>DATA!C178</f>
        <v>10</v>
      </c>
      <c r="G18" s="23">
        <f t="shared" ref="G18:G23" si="0">F18*100/F$24</f>
        <v>5.9171597633136095</v>
      </c>
      <c r="H18" s="109"/>
    </row>
    <row r="19" spans="2:8" s="7" customFormat="1" ht="21" x14ac:dyDescent="0.35">
      <c r="B19" s="21"/>
      <c r="C19" s="231" t="s">
        <v>96</v>
      </c>
      <c r="D19" s="232" t="e">
        <f>COUNTIF(#REF!,"นิสิตปริญญาเอก")</f>
        <v>#REF!</v>
      </c>
      <c r="E19" s="233" t="s">
        <v>96</v>
      </c>
      <c r="F19" s="22">
        <f>DATA!C179</f>
        <v>15</v>
      </c>
      <c r="G19" s="23">
        <f t="shared" si="0"/>
        <v>8.8757396449704142</v>
      </c>
      <c r="H19" s="109"/>
    </row>
    <row r="20" spans="2:8" s="7" customFormat="1" ht="21" x14ac:dyDescent="0.35">
      <c r="B20" s="21"/>
      <c r="C20" s="231" t="s">
        <v>94</v>
      </c>
      <c r="D20" s="232" t="e">
        <f>COUNTIF(#REF!,"บุคลากรสายสนับสนุน")</f>
        <v>#REF!</v>
      </c>
      <c r="E20" s="233" t="s">
        <v>94</v>
      </c>
      <c r="F20" s="22">
        <f>DATA!C180</f>
        <v>2</v>
      </c>
      <c r="G20" s="23">
        <f t="shared" si="0"/>
        <v>1.1834319526627219</v>
      </c>
      <c r="H20" s="109"/>
    </row>
    <row r="21" spans="2:8" s="7" customFormat="1" ht="21" x14ac:dyDescent="0.35">
      <c r="B21" s="21"/>
      <c r="C21" s="235" t="s">
        <v>124</v>
      </c>
      <c r="D21" s="236" t="e">
        <f>COUNTIF(#REF!,"บุคลากรสายวิชาการ")</f>
        <v>#REF!</v>
      </c>
      <c r="E21" s="237" t="s">
        <v>124</v>
      </c>
      <c r="F21" s="65">
        <f>DATA!C181</f>
        <v>86</v>
      </c>
      <c r="G21" s="57">
        <f t="shared" si="0"/>
        <v>50.887573964497044</v>
      </c>
      <c r="H21" s="109"/>
    </row>
    <row r="22" spans="2:8" s="7" customFormat="1" ht="21" x14ac:dyDescent="0.35">
      <c r="B22" s="21"/>
      <c r="C22" s="231" t="s">
        <v>180</v>
      </c>
      <c r="D22" s="232" t="e">
        <f>COUNTIF(#REF!,"ผู้บริหาร")</f>
        <v>#REF!</v>
      </c>
      <c r="E22" s="233" t="s">
        <v>180</v>
      </c>
      <c r="F22" s="22">
        <f>DATA!C182</f>
        <v>55</v>
      </c>
      <c r="G22" s="23">
        <f t="shared" si="0"/>
        <v>32.544378698224854</v>
      </c>
      <c r="H22" s="109"/>
    </row>
    <row r="23" spans="2:8" s="7" customFormat="1" ht="21" x14ac:dyDescent="0.35">
      <c r="B23" s="21"/>
      <c r="C23" s="231" t="s">
        <v>111</v>
      </c>
      <c r="D23" s="232" t="e">
        <f>COUNTIF(#REF!,"ศิษย์เก่าปริญญาโท")</f>
        <v>#REF!</v>
      </c>
      <c r="E23" s="233" t="s">
        <v>111</v>
      </c>
      <c r="F23" s="22">
        <f>DATA!C183</f>
        <v>1</v>
      </c>
      <c r="G23" s="23">
        <f t="shared" si="0"/>
        <v>0.59171597633136097</v>
      </c>
      <c r="H23" s="109"/>
    </row>
    <row r="24" spans="2:8" s="7" customFormat="1" ht="21.75" thickBot="1" x14ac:dyDescent="0.4">
      <c r="B24" s="21"/>
      <c r="C24" s="222" t="s">
        <v>4</v>
      </c>
      <c r="D24" s="222"/>
      <c r="E24" s="222"/>
      <c r="F24" s="67">
        <f>SUM(F18:F23)</f>
        <v>169</v>
      </c>
      <c r="G24" s="68">
        <f>SUM(G18:G23)</f>
        <v>100</v>
      </c>
    </row>
    <row r="25" spans="2:8" s="7" customFormat="1" ht="21.75" thickTop="1" x14ac:dyDescent="0.35">
      <c r="B25" s="21"/>
      <c r="C25" s="24"/>
      <c r="D25" s="24"/>
      <c r="E25" s="24"/>
      <c r="F25" s="25"/>
      <c r="G25" s="26"/>
    </row>
    <row r="26" spans="2:8" s="7" customFormat="1" ht="21" x14ac:dyDescent="0.35">
      <c r="B26" s="21"/>
      <c r="C26" s="7" t="s">
        <v>221</v>
      </c>
      <c r="F26" s="20"/>
      <c r="G26" s="20"/>
    </row>
    <row r="27" spans="2:8" s="7" customFormat="1" ht="21" x14ac:dyDescent="0.35">
      <c r="B27" s="7" t="s">
        <v>260</v>
      </c>
      <c r="F27" s="20"/>
      <c r="G27" s="20"/>
    </row>
    <row r="28" spans="2:8" x14ac:dyDescent="0.3">
      <c r="B28" s="224"/>
      <c r="C28" s="224"/>
      <c r="D28" s="224"/>
      <c r="E28" s="224"/>
      <c r="F28" s="224"/>
      <c r="G28" s="224"/>
      <c r="H28" s="64"/>
    </row>
    <row r="29" spans="2:8" x14ac:dyDescent="0.3">
      <c r="B29" s="176"/>
      <c r="C29" s="176"/>
      <c r="D29" s="176"/>
      <c r="E29" s="176"/>
      <c r="F29" s="176"/>
      <c r="G29" s="176"/>
      <c r="H29" s="64"/>
    </row>
    <row r="30" spans="2:8" x14ac:dyDescent="0.3">
      <c r="B30" s="176"/>
      <c r="C30" s="176"/>
      <c r="D30" s="176"/>
      <c r="E30" s="176"/>
      <c r="F30" s="176"/>
      <c r="G30" s="176"/>
      <c r="H30" s="64"/>
    </row>
    <row r="31" spans="2:8" x14ac:dyDescent="0.3">
      <c r="B31" s="176"/>
      <c r="C31" s="176"/>
      <c r="D31" s="176"/>
      <c r="E31" s="176"/>
      <c r="F31" s="176"/>
      <c r="G31" s="176"/>
      <c r="H31" s="64"/>
    </row>
    <row r="32" spans="2:8" x14ac:dyDescent="0.3">
      <c r="B32" s="176"/>
      <c r="C32" s="176"/>
      <c r="D32" s="176"/>
      <c r="E32" s="176"/>
      <c r="F32" s="176"/>
      <c r="G32" s="176"/>
      <c r="H32" s="64"/>
    </row>
    <row r="33" spans="2:8" x14ac:dyDescent="0.3">
      <c r="B33" s="176"/>
      <c r="C33" s="176"/>
      <c r="D33" s="176"/>
      <c r="E33" s="176"/>
      <c r="F33" s="176"/>
      <c r="G33" s="176"/>
      <c r="H33" s="64"/>
    </row>
    <row r="34" spans="2:8" x14ac:dyDescent="0.3">
      <c r="B34" s="176"/>
      <c r="C34" s="176"/>
      <c r="D34" s="176"/>
      <c r="E34" s="176"/>
      <c r="F34" s="176"/>
      <c r="G34" s="176"/>
      <c r="H34" s="64"/>
    </row>
    <row r="35" spans="2:8" x14ac:dyDescent="0.3">
      <c r="B35" s="176"/>
      <c r="C35" s="176"/>
      <c r="D35" s="176"/>
      <c r="E35" s="176"/>
      <c r="F35" s="176"/>
      <c r="G35" s="176"/>
      <c r="H35" s="64"/>
    </row>
    <row r="36" spans="2:8" x14ac:dyDescent="0.3">
      <c r="B36" s="176"/>
      <c r="C36" s="176"/>
      <c r="D36" s="176"/>
      <c r="E36" s="176"/>
      <c r="F36" s="176"/>
      <c r="G36" s="176"/>
      <c r="H36" s="64"/>
    </row>
    <row r="37" spans="2:8" x14ac:dyDescent="0.3">
      <c r="B37" s="176"/>
      <c r="C37" s="176"/>
      <c r="D37" s="176"/>
      <c r="E37" s="176"/>
      <c r="F37" s="176"/>
      <c r="G37" s="176"/>
      <c r="H37" s="64"/>
    </row>
    <row r="38" spans="2:8" x14ac:dyDescent="0.3">
      <c r="B38" s="224" t="s">
        <v>13</v>
      </c>
      <c r="C38" s="224"/>
      <c r="D38" s="224"/>
      <c r="E38" s="224"/>
      <c r="F38" s="224"/>
      <c r="G38" s="224"/>
      <c r="H38" s="64"/>
    </row>
    <row r="39" spans="2:8" x14ac:dyDescent="0.3">
      <c r="B39" s="192"/>
      <c r="C39" s="192"/>
      <c r="D39" s="192"/>
      <c r="E39" s="192"/>
      <c r="F39" s="192"/>
      <c r="G39" s="192"/>
      <c r="H39" s="64"/>
    </row>
    <row r="40" spans="2:8" s="7" customFormat="1" ht="21.75" thickBot="1" x14ac:dyDescent="0.4">
      <c r="B40" s="21" t="s">
        <v>286</v>
      </c>
      <c r="F40" s="188"/>
      <c r="G40" s="188"/>
      <c r="H40" s="188"/>
    </row>
    <row r="41" spans="2:8" s="7" customFormat="1" ht="22.5" thickTop="1" thickBot="1" x14ac:dyDescent="0.4">
      <c r="C41" s="238" t="s">
        <v>270</v>
      </c>
      <c r="D41" s="238"/>
      <c r="E41" s="238"/>
      <c r="F41" s="214" t="s">
        <v>2</v>
      </c>
      <c r="G41" s="214" t="s">
        <v>3</v>
      </c>
      <c r="H41" s="188"/>
    </row>
    <row r="42" spans="2:8" s="7" customFormat="1" ht="21.75" thickTop="1" x14ac:dyDescent="0.35">
      <c r="C42" s="239" t="s">
        <v>271</v>
      </c>
      <c r="D42" s="240"/>
      <c r="E42" s="241"/>
      <c r="F42" s="65">
        <v>11</v>
      </c>
      <c r="G42" s="23">
        <f>F42*100/F$71</f>
        <v>6.5088757396449708</v>
      </c>
      <c r="H42" s="188"/>
    </row>
    <row r="43" spans="2:8" s="7" customFormat="1" ht="21" x14ac:dyDescent="0.35">
      <c r="C43" s="231" t="s">
        <v>272</v>
      </c>
      <c r="D43" s="232"/>
      <c r="E43" s="233"/>
      <c r="F43" s="22">
        <v>9</v>
      </c>
      <c r="G43" s="23">
        <f t="shared" ref="G43:G71" si="1">F43*100/F$71</f>
        <v>5.3254437869822482</v>
      </c>
      <c r="H43" s="188"/>
    </row>
    <row r="44" spans="2:8" s="7" customFormat="1" ht="21" x14ac:dyDescent="0.35">
      <c r="C44" s="225" t="s">
        <v>273</v>
      </c>
      <c r="D44" s="226"/>
      <c r="E44" s="227"/>
      <c r="F44" s="65">
        <v>5</v>
      </c>
      <c r="G44" s="23">
        <f t="shared" si="1"/>
        <v>2.9585798816568047</v>
      </c>
      <c r="H44" s="188"/>
    </row>
    <row r="45" spans="2:8" s="7" customFormat="1" ht="21" x14ac:dyDescent="0.35">
      <c r="C45" s="225" t="s">
        <v>274</v>
      </c>
      <c r="D45" s="226"/>
      <c r="E45" s="227"/>
      <c r="F45" s="65">
        <v>12</v>
      </c>
      <c r="G45" s="23">
        <f t="shared" si="1"/>
        <v>7.1005917159763312</v>
      </c>
      <c r="H45" s="188"/>
    </row>
    <row r="46" spans="2:8" s="7" customFormat="1" ht="21" x14ac:dyDescent="0.35">
      <c r="C46" s="231" t="s">
        <v>275</v>
      </c>
      <c r="D46" s="232"/>
      <c r="E46" s="233"/>
      <c r="F46" s="22">
        <v>13</v>
      </c>
      <c r="G46" s="23">
        <f t="shared" si="1"/>
        <v>7.6923076923076925</v>
      </c>
      <c r="H46" s="188"/>
    </row>
    <row r="47" spans="2:8" s="7" customFormat="1" ht="21" x14ac:dyDescent="0.35">
      <c r="C47" s="225" t="s">
        <v>276</v>
      </c>
      <c r="D47" s="226"/>
      <c r="E47" s="227"/>
      <c r="F47" s="65">
        <v>8</v>
      </c>
      <c r="G47" s="23">
        <f t="shared" si="1"/>
        <v>4.7337278106508878</v>
      </c>
      <c r="H47" s="188"/>
    </row>
    <row r="48" spans="2:8" s="7" customFormat="1" ht="21" x14ac:dyDescent="0.35">
      <c r="C48" s="225" t="s">
        <v>277</v>
      </c>
      <c r="D48" s="226"/>
      <c r="E48" s="227"/>
      <c r="F48" s="65">
        <v>9</v>
      </c>
      <c r="G48" s="23">
        <f t="shared" si="1"/>
        <v>5.3254437869822482</v>
      </c>
      <c r="H48" s="188"/>
    </row>
    <row r="49" spans="3:8" s="7" customFormat="1" ht="21" x14ac:dyDescent="0.35">
      <c r="C49" s="225" t="s">
        <v>278</v>
      </c>
      <c r="D49" s="226"/>
      <c r="E49" s="227"/>
      <c r="F49" s="65">
        <v>8</v>
      </c>
      <c r="G49" s="23">
        <f t="shared" si="1"/>
        <v>4.7337278106508878</v>
      </c>
      <c r="H49" s="188"/>
    </row>
    <row r="50" spans="3:8" s="7" customFormat="1" ht="21" x14ac:dyDescent="0.35">
      <c r="C50" s="225" t="s">
        <v>279</v>
      </c>
      <c r="D50" s="226"/>
      <c r="E50" s="227"/>
      <c r="F50" s="65">
        <v>5</v>
      </c>
      <c r="G50" s="23">
        <f t="shared" si="1"/>
        <v>2.9585798816568047</v>
      </c>
      <c r="H50" s="188"/>
    </row>
    <row r="51" spans="3:8" s="7" customFormat="1" ht="21" x14ac:dyDescent="0.35">
      <c r="C51" s="231" t="s">
        <v>280</v>
      </c>
      <c r="D51" s="232"/>
      <c r="E51" s="233"/>
      <c r="F51" s="22">
        <v>6</v>
      </c>
      <c r="G51" s="23">
        <f t="shared" si="1"/>
        <v>3.5502958579881656</v>
      </c>
      <c r="H51" s="188"/>
    </row>
    <row r="52" spans="3:8" s="7" customFormat="1" ht="21" x14ac:dyDescent="0.35">
      <c r="C52" s="225" t="s">
        <v>281</v>
      </c>
      <c r="D52" s="226"/>
      <c r="E52" s="227"/>
      <c r="F52" s="22">
        <v>9</v>
      </c>
      <c r="G52" s="23">
        <f t="shared" si="1"/>
        <v>5.3254437869822482</v>
      </c>
      <c r="H52" s="188"/>
    </row>
    <row r="53" spans="3:8" s="7" customFormat="1" ht="21" x14ac:dyDescent="0.35">
      <c r="C53" s="225" t="s">
        <v>285</v>
      </c>
      <c r="D53" s="226"/>
      <c r="E53" s="227"/>
      <c r="F53" s="65">
        <v>5</v>
      </c>
      <c r="G53" s="23">
        <f t="shared" si="1"/>
        <v>2.9585798816568047</v>
      </c>
      <c r="H53" s="188"/>
    </row>
    <row r="54" spans="3:8" s="7" customFormat="1" ht="21" x14ac:dyDescent="0.35">
      <c r="C54" s="225" t="s">
        <v>283</v>
      </c>
      <c r="D54" s="226"/>
      <c r="E54" s="227"/>
      <c r="F54" s="65">
        <v>4</v>
      </c>
      <c r="G54" s="23">
        <f t="shared" si="1"/>
        <v>2.3668639053254439</v>
      </c>
      <c r="H54" s="188"/>
    </row>
    <row r="55" spans="3:8" s="7" customFormat="1" ht="21" x14ac:dyDescent="0.35">
      <c r="C55" s="225" t="s">
        <v>340</v>
      </c>
      <c r="D55" s="226"/>
      <c r="E55" s="227"/>
      <c r="F55" s="65">
        <v>3</v>
      </c>
      <c r="G55" s="23">
        <f t="shared" si="1"/>
        <v>1.7751479289940828</v>
      </c>
      <c r="H55" s="188"/>
    </row>
    <row r="56" spans="3:8" s="7" customFormat="1" ht="21" x14ac:dyDescent="0.35">
      <c r="C56" s="225" t="s">
        <v>339</v>
      </c>
      <c r="D56" s="226"/>
      <c r="E56" s="227"/>
      <c r="F56" s="65">
        <v>4</v>
      </c>
      <c r="G56" s="23">
        <f t="shared" si="1"/>
        <v>2.3668639053254439</v>
      </c>
      <c r="H56" s="188"/>
    </row>
    <row r="57" spans="3:8" s="7" customFormat="1" ht="21" x14ac:dyDescent="0.35">
      <c r="C57" s="225" t="s">
        <v>341</v>
      </c>
      <c r="D57" s="226"/>
      <c r="E57" s="227"/>
      <c r="F57" s="65">
        <v>6</v>
      </c>
      <c r="G57" s="23">
        <f t="shared" si="1"/>
        <v>3.5502958579881656</v>
      </c>
      <c r="H57" s="188"/>
    </row>
    <row r="58" spans="3:8" s="7" customFormat="1" ht="21" x14ac:dyDescent="0.35">
      <c r="C58" s="225" t="s">
        <v>342</v>
      </c>
      <c r="D58" s="226"/>
      <c r="E58" s="227"/>
      <c r="F58" s="65">
        <v>5</v>
      </c>
      <c r="G58" s="23">
        <f t="shared" si="1"/>
        <v>2.9585798816568047</v>
      </c>
      <c r="H58" s="188"/>
    </row>
    <row r="59" spans="3:8" s="7" customFormat="1" ht="21" x14ac:dyDescent="0.35">
      <c r="C59" s="225" t="s">
        <v>343</v>
      </c>
      <c r="D59" s="226"/>
      <c r="E59" s="227"/>
      <c r="F59" s="65">
        <v>3</v>
      </c>
      <c r="G59" s="23">
        <f t="shared" si="1"/>
        <v>1.7751479289940828</v>
      </c>
      <c r="H59" s="188"/>
    </row>
    <row r="60" spans="3:8" s="7" customFormat="1" ht="21" x14ac:dyDescent="0.35">
      <c r="C60" s="243" t="s">
        <v>344</v>
      </c>
      <c r="D60" s="244"/>
      <c r="E60" s="245"/>
      <c r="F60" s="65">
        <v>4</v>
      </c>
      <c r="G60" s="23">
        <f t="shared" si="1"/>
        <v>2.3668639053254439</v>
      </c>
      <c r="H60" s="188"/>
    </row>
    <row r="61" spans="3:8" s="7" customFormat="1" ht="21" x14ac:dyDescent="0.35">
      <c r="C61" s="225" t="s">
        <v>345</v>
      </c>
      <c r="D61" s="226"/>
      <c r="E61" s="227"/>
      <c r="F61" s="65">
        <v>4</v>
      </c>
      <c r="G61" s="23">
        <f t="shared" si="1"/>
        <v>2.3668639053254439</v>
      </c>
      <c r="H61" s="188"/>
    </row>
    <row r="62" spans="3:8" s="7" customFormat="1" ht="21" x14ac:dyDescent="0.35">
      <c r="C62" s="225" t="s">
        <v>346</v>
      </c>
      <c r="D62" s="226"/>
      <c r="E62" s="227"/>
      <c r="F62" s="65">
        <v>3</v>
      </c>
      <c r="G62" s="23">
        <f t="shared" si="1"/>
        <v>1.7751479289940828</v>
      </c>
      <c r="H62" s="188"/>
    </row>
    <row r="63" spans="3:8" s="7" customFormat="1" ht="21" x14ac:dyDescent="0.35">
      <c r="C63" s="225" t="s">
        <v>347</v>
      </c>
      <c r="D63" s="226"/>
      <c r="E63" s="227"/>
      <c r="F63" s="65">
        <v>2</v>
      </c>
      <c r="G63" s="23">
        <f t="shared" si="1"/>
        <v>1.1834319526627219</v>
      </c>
      <c r="H63" s="188"/>
    </row>
    <row r="64" spans="3:8" s="7" customFormat="1" ht="21" x14ac:dyDescent="0.35">
      <c r="C64" s="225" t="s">
        <v>348</v>
      </c>
      <c r="D64" s="226"/>
      <c r="E64" s="227"/>
      <c r="F64" s="65">
        <v>4</v>
      </c>
      <c r="G64" s="23">
        <f t="shared" si="1"/>
        <v>2.3668639053254439</v>
      </c>
      <c r="H64" s="188"/>
    </row>
    <row r="65" spans="2:8" s="7" customFormat="1" ht="21" x14ac:dyDescent="0.35">
      <c r="C65" s="231" t="s">
        <v>282</v>
      </c>
      <c r="D65" s="232"/>
      <c r="E65" s="233"/>
      <c r="F65" s="22">
        <v>5</v>
      </c>
      <c r="G65" s="23">
        <f t="shared" si="1"/>
        <v>2.9585798816568047</v>
      </c>
      <c r="H65" s="188"/>
    </row>
    <row r="66" spans="2:8" s="7" customFormat="1" ht="21" customHeight="1" x14ac:dyDescent="0.35">
      <c r="C66" s="225" t="s">
        <v>349</v>
      </c>
      <c r="D66" s="226"/>
      <c r="E66" s="227"/>
      <c r="F66" s="65">
        <v>5</v>
      </c>
      <c r="G66" s="23">
        <f t="shared" si="1"/>
        <v>2.9585798816568047</v>
      </c>
      <c r="H66" s="188"/>
    </row>
    <row r="67" spans="2:8" s="7" customFormat="1" ht="21" customHeight="1" x14ac:dyDescent="0.35">
      <c r="C67" s="225" t="s">
        <v>346</v>
      </c>
      <c r="D67" s="226"/>
      <c r="E67" s="227"/>
      <c r="F67" s="65">
        <v>4</v>
      </c>
      <c r="G67" s="23">
        <f t="shared" si="1"/>
        <v>2.3668639053254439</v>
      </c>
      <c r="H67" s="188"/>
    </row>
    <row r="68" spans="2:8" s="7" customFormat="1" ht="21" customHeight="1" x14ac:dyDescent="0.35">
      <c r="C68" s="225" t="s">
        <v>284</v>
      </c>
      <c r="D68" s="226"/>
      <c r="E68" s="227"/>
      <c r="F68" s="65">
        <v>4</v>
      </c>
      <c r="G68" s="23">
        <f t="shared" si="1"/>
        <v>2.3668639053254439</v>
      </c>
      <c r="H68" s="188"/>
    </row>
    <row r="69" spans="2:8" s="7" customFormat="1" ht="21" customHeight="1" x14ac:dyDescent="0.35">
      <c r="C69" s="225" t="s">
        <v>342</v>
      </c>
      <c r="D69" s="226"/>
      <c r="E69" s="227"/>
      <c r="F69" s="65">
        <v>4</v>
      </c>
      <c r="G69" s="23">
        <f t="shared" si="1"/>
        <v>2.3668639053254439</v>
      </c>
      <c r="H69" s="188"/>
    </row>
    <row r="70" spans="2:8" s="7" customFormat="1" ht="21" customHeight="1" x14ac:dyDescent="0.35">
      <c r="C70" s="225" t="s">
        <v>350</v>
      </c>
      <c r="D70" s="226"/>
      <c r="E70" s="227"/>
      <c r="F70" s="65">
        <v>5</v>
      </c>
      <c r="G70" s="23">
        <f t="shared" si="1"/>
        <v>2.9585798816568047</v>
      </c>
      <c r="H70" s="188"/>
    </row>
    <row r="71" spans="2:8" ht="21.75" thickBot="1" x14ac:dyDescent="0.4">
      <c r="C71" s="228" t="s">
        <v>4</v>
      </c>
      <c r="D71" s="229"/>
      <c r="E71" s="230"/>
      <c r="F71" s="29">
        <f>SUM(F42:F70)</f>
        <v>169</v>
      </c>
      <c r="G71" s="48">
        <f t="shared" si="1"/>
        <v>100</v>
      </c>
      <c r="H71" s="1"/>
    </row>
    <row r="72" spans="2:8" ht="20.25" thickTop="1" x14ac:dyDescent="0.3">
      <c r="D72" s="3"/>
      <c r="E72" s="3"/>
      <c r="F72" s="4"/>
      <c r="H72" s="1"/>
    </row>
    <row r="73" spans="2:8" x14ac:dyDescent="0.3">
      <c r="D73" s="3"/>
      <c r="E73" s="3"/>
      <c r="F73" s="4"/>
      <c r="H73" s="1"/>
    </row>
    <row r="74" spans="2:8" x14ac:dyDescent="0.3">
      <c r="D74" s="3"/>
      <c r="E74" s="3"/>
      <c r="F74" s="4"/>
      <c r="H74" s="1"/>
    </row>
    <row r="75" spans="2:8" x14ac:dyDescent="0.3">
      <c r="B75" s="242">
        <v>3</v>
      </c>
      <c r="C75" s="242"/>
      <c r="D75" s="242"/>
      <c r="E75" s="242"/>
      <c r="F75" s="242"/>
      <c r="G75" s="242"/>
      <c r="H75" s="1"/>
    </row>
    <row r="76" spans="2:8" x14ac:dyDescent="0.3">
      <c r="D76" s="3"/>
      <c r="E76" s="3"/>
      <c r="F76" s="4"/>
      <c r="H76" s="1"/>
    </row>
    <row r="77" spans="2:8" s="7" customFormat="1" ht="21" x14ac:dyDescent="0.35">
      <c r="B77" s="16"/>
      <c r="C77" s="7" t="s">
        <v>297</v>
      </c>
      <c r="F77" s="188"/>
      <c r="G77" s="188"/>
      <c r="H77" s="188"/>
    </row>
    <row r="78" spans="2:8" s="7" customFormat="1" ht="21" x14ac:dyDescent="0.35">
      <c r="B78" s="7" t="s">
        <v>298</v>
      </c>
      <c r="F78" s="188"/>
      <c r="G78" s="188"/>
      <c r="H78" s="188"/>
    </row>
    <row r="79" spans="2:8" s="7" customFormat="1" ht="21" x14ac:dyDescent="0.35">
      <c r="B79" s="7" t="s">
        <v>299</v>
      </c>
      <c r="F79" s="188"/>
      <c r="G79" s="188"/>
      <c r="H79" s="188"/>
    </row>
    <row r="80" spans="2:8" s="7" customFormat="1" ht="21" x14ac:dyDescent="0.35">
      <c r="F80" s="188"/>
      <c r="G80" s="188"/>
      <c r="H80" s="188"/>
    </row>
    <row r="81" spans="2:8" s="7" customFormat="1" ht="21" x14ac:dyDescent="0.35">
      <c r="F81" s="188"/>
      <c r="G81" s="188"/>
      <c r="H81" s="188"/>
    </row>
    <row r="82" spans="2:8" s="7" customFormat="1" ht="21" x14ac:dyDescent="0.35">
      <c r="B82" s="21" t="s">
        <v>287</v>
      </c>
      <c r="F82" s="172"/>
      <c r="G82" s="172"/>
    </row>
    <row r="83" spans="2:8" ht="20.25" thickBot="1" x14ac:dyDescent="0.35">
      <c r="C83" s="1" t="s">
        <v>15</v>
      </c>
      <c r="H83" s="1"/>
    </row>
    <row r="84" spans="2:8" s="7" customFormat="1" ht="21.75" thickTop="1" x14ac:dyDescent="0.35">
      <c r="C84" s="223" t="s">
        <v>262</v>
      </c>
      <c r="D84" s="223"/>
      <c r="E84" s="223"/>
      <c r="F84" s="27" t="s">
        <v>2</v>
      </c>
      <c r="G84" s="27" t="s">
        <v>3</v>
      </c>
    </row>
    <row r="85" spans="2:8" s="7" customFormat="1" ht="21" x14ac:dyDescent="0.35">
      <c r="C85" s="168" t="s">
        <v>59</v>
      </c>
      <c r="D85" s="169"/>
      <c r="E85" s="169"/>
      <c r="F85" s="199">
        <v>29</v>
      </c>
      <c r="G85" s="23">
        <f>F85*100/F$89</f>
        <v>16.477272727272727</v>
      </c>
    </row>
    <row r="86" spans="2:8" s="7" customFormat="1" ht="21" x14ac:dyDescent="0.35">
      <c r="C86" s="168" t="s">
        <v>61</v>
      </c>
      <c r="D86" s="169"/>
      <c r="E86" s="169"/>
      <c r="F86" s="199">
        <v>12</v>
      </c>
      <c r="G86" s="23">
        <f>F86*100/F$89</f>
        <v>6.8181818181818183</v>
      </c>
    </row>
    <row r="87" spans="2:8" s="7" customFormat="1" ht="21" x14ac:dyDescent="0.35">
      <c r="C87" s="168" t="s">
        <v>60</v>
      </c>
      <c r="D87" s="169"/>
      <c r="E87" s="169"/>
      <c r="F87" s="199">
        <v>33</v>
      </c>
      <c r="G87" s="23">
        <f>F87*100/F$89</f>
        <v>18.75</v>
      </c>
    </row>
    <row r="88" spans="2:8" s="7" customFormat="1" ht="21" x14ac:dyDescent="0.35">
      <c r="C88" s="173" t="s">
        <v>62</v>
      </c>
      <c r="D88" s="174"/>
      <c r="E88" s="175"/>
      <c r="F88" s="28">
        <v>102</v>
      </c>
      <c r="G88" s="23">
        <f>F88*100/F$89</f>
        <v>57.954545454545453</v>
      </c>
    </row>
    <row r="89" spans="2:8" s="7" customFormat="1" ht="21.75" thickBot="1" x14ac:dyDescent="0.4">
      <c r="C89" s="246" t="s">
        <v>4</v>
      </c>
      <c r="D89" s="247"/>
      <c r="E89" s="248"/>
      <c r="F89" s="29">
        <f>SUM(F85:F88)</f>
        <v>176</v>
      </c>
      <c r="G89" s="48">
        <f>F89*100/F$89</f>
        <v>100</v>
      </c>
    </row>
    <row r="90" spans="2:8" s="7" customFormat="1" ht="21.75" thickTop="1" x14ac:dyDescent="0.35">
      <c r="C90" s="24"/>
      <c r="D90" s="24"/>
      <c r="E90" s="24"/>
      <c r="F90" s="25"/>
      <c r="G90" s="26"/>
    </row>
    <row r="91" spans="2:8" s="7" customFormat="1" ht="21" x14ac:dyDescent="0.35">
      <c r="B91" s="16"/>
      <c r="C91" s="7" t="s">
        <v>288</v>
      </c>
      <c r="F91" s="20"/>
      <c r="G91" s="20"/>
      <c r="H91" s="20"/>
    </row>
    <row r="92" spans="2:8" s="7" customFormat="1" ht="21" x14ac:dyDescent="0.35">
      <c r="B92" s="7" t="s">
        <v>263</v>
      </c>
      <c r="F92" s="20"/>
      <c r="G92" s="20"/>
      <c r="H92" s="20"/>
    </row>
    <row r="93" spans="2:8" ht="21" x14ac:dyDescent="0.35">
      <c r="B93" s="7" t="s">
        <v>308</v>
      </c>
    </row>
    <row r="94" spans="2:8" s="7" customFormat="1" ht="21" x14ac:dyDescent="0.35">
      <c r="B94" s="7" t="s">
        <v>264</v>
      </c>
      <c r="F94" s="69"/>
      <c r="G94" s="69"/>
      <c r="H94" s="69"/>
    </row>
    <row r="95" spans="2:8" s="7" customFormat="1" ht="21" x14ac:dyDescent="0.35">
      <c r="F95" s="188"/>
      <c r="G95" s="188"/>
      <c r="H95" s="188"/>
    </row>
    <row r="96" spans="2:8" s="7" customFormat="1" ht="21" x14ac:dyDescent="0.35">
      <c r="F96" s="188"/>
      <c r="G96" s="188"/>
      <c r="H96" s="188"/>
    </row>
    <row r="97" spans="2:8" s="7" customFormat="1" ht="21" x14ac:dyDescent="0.35">
      <c r="F97" s="188"/>
      <c r="G97" s="188"/>
      <c r="H97" s="188"/>
    </row>
    <row r="98" spans="2:8" s="7" customFormat="1" ht="21" x14ac:dyDescent="0.35">
      <c r="F98" s="188"/>
      <c r="G98" s="188"/>
      <c r="H98" s="188"/>
    </row>
    <row r="99" spans="2:8" s="7" customFormat="1" ht="21" x14ac:dyDescent="0.35">
      <c r="F99" s="188"/>
      <c r="G99" s="188"/>
      <c r="H99" s="188"/>
    </row>
    <row r="100" spans="2:8" s="7" customFormat="1" ht="21" x14ac:dyDescent="0.35">
      <c r="F100" s="188"/>
      <c r="G100" s="188"/>
      <c r="H100" s="188"/>
    </row>
    <row r="101" spans="2:8" s="7" customFormat="1" ht="21" x14ac:dyDescent="0.35">
      <c r="F101" s="188"/>
      <c r="G101" s="188"/>
      <c r="H101" s="188"/>
    </row>
    <row r="102" spans="2:8" s="7" customFormat="1" ht="21" x14ac:dyDescent="0.35">
      <c r="F102" s="188"/>
      <c r="G102" s="188"/>
      <c r="H102" s="188"/>
    </row>
    <row r="103" spans="2:8" s="7" customFormat="1" ht="21" x14ac:dyDescent="0.35">
      <c r="F103" s="188"/>
      <c r="G103" s="188"/>
      <c r="H103" s="188"/>
    </row>
    <row r="104" spans="2:8" s="7" customFormat="1" ht="21" x14ac:dyDescent="0.35">
      <c r="F104" s="188"/>
      <c r="G104" s="188"/>
      <c r="H104" s="188"/>
    </row>
    <row r="105" spans="2:8" s="7" customFormat="1" ht="21" x14ac:dyDescent="0.35">
      <c r="F105" s="188"/>
      <c r="G105" s="188"/>
      <c r="H105" s="188"/>
    </row>
    <row r="106" spans="2:8" s="7" customFormat="1" ht="21" x14ac:dyDescent="0.35">
      <c r="F106" s="188"/>
      <c r="G106" s="188"/>
      <c r="H106" s="188"/>
    </row>
    <row r="107" spans="2:8" s="7" customFormat="1" ht="21" x14ac:dyDescent="0.35">
      <c r="F107" s="188"/>
      <c r="G107" s="188"/>
      <c r="H107" s="188"/>
    </row>
    <row r="108" spans="2:8" s="7" customFormat="1" ht="21" x14ac:dyDescent="0.35">
      <c r="F108" s="188"/>
      <c r="G108" s="188"/>
      <c r="H108" s="188"/>
    </row>
    <row r="109" spans="2:8" s="7" customFormat="1" ht="21" x14ac:dyDescent="0.35">
      <c r="F109" s="188"/>
      <c r="G109" s="188"/>
      <c r="H109" s="188"/>
    </row>
    <row r="110" spans="2:8" s="7" customFormat="1" ht="21" x14ac:dyDescent="0.35">
      <c r="F110" s="188"/>
      <c r="G110" s="188"/>
      <c r="H110" s="188"/>
    </row>
    <row r="111" spans="2:8" s="7" customFormat="1" ht="21" x14ac:dyDescent="0.35">
      <c r="F111" s="188"/>
      <c r="G111" s="188"/>
      <c r="H111" s="188"/>
    </row>
    <row r="112" spans="2:8" s="7" customFormat="1" ht="21" x14ac:dyDescent="0.35">
      <c r="B112" s="219">
        <v>4</v>
      </c>
      <c r="C112" s="219"/>
      <c r="D112" s="219"/>
      <c r="E112" s="219"/>
      <c r="F112" s="219"/>
      <c r="G112" s="219"/>
      <c r="H112" s="188"/>
    </row>
    <row r="113" spans="2:8" s="7" customFormat="1" ht="21" x14ac:dyDescent="0.35">
      <c r="B113" s="188"/>
      <c r="C113" s="188"/>
      <c r="D113" s="188"/>
      <c r="E113" s="188"/>
      <c r="F113" s="188"/>
      <c r="G113" s="188"/>
      <c r="H113" s="188"/>
    </row>
    <row r="114" spans="2:8" ht="21" x14ac:dyDescent="0.35">
      <c r="B114" s="213" t="s">
        <v>266</v>
      </c>
    </row>
    <row r="115" spans="2:8" s="7" customFormat="1" ht="21" x14ac:dyDescent="0.35">
      <c r="B115" s="21" t="s">
        <v>289</v>
      </c>
      <c r="F115" s="188"/>
      <c r="G115" s="188"/>
    </row>
    <row r="116" spans="2:8" ht="20.25" thickBot="1" x14ac:dyDescent="0.35">
      <c r="C116" s="1" t="s">
        <v>267</v>
      </c>
      <c r="H116" s="1"/>
    </row>
    <row r="117" spans="2:8" s="7" customFormat="1" ht="21.75" thickTop="1" x14ac:dyDescent="0.35">
      <c r="C117" s="223" t="s">
        <v>268</v>
      </c>
      <c r="D117" s="223"/>
      <c r="E117" s="223"/>
      <c r="F117" s="193" t="s">
        <v>2</v>
      </c>
      <c r="G117" s="193" t="s">
        <v>3</v>
      </c>
    </row>
    <row r="118" spans="2:8" s="7" customFormat="1" ht="21" x14ac:dyDescent="0.35">
      <c r="C118" s="168" t="s">
        <v>93</v>
      </c>
      <c r="D118" s="169"/>
      <c r="E118" s="169"/>
      <c r="F118" s="199">
        <v>109</v>
      </c>
      <c r="G118" s="23">
        <f>F118*100/F$128</f>
        <v>24.885844748858446</v>
      </c>
    </row>
    <row r="119" spans="2:8" s="7" customFormat="1" ht="21" x14ac:dyDescent="0.35">
      <c r="C119" s="168" t="s">
        <v>92</v>
      </c>
      <c r="D119" s="169"/>
      <c r="E119" s="169"/>
      <c r="F119" s="199">
        <v>86</v>
      </c>
      <c r="G119" s="23">
        <f t="shared" ref="G119:G128" si="2">F119*100/F$128</f>
        <v>19.634703196347033</v>
      </c>
    </row>
    <row r="120" spans="2:8" s="7" customFormat="1" ht="21" x14ac:dyDescent="0.35">
      <c r="C120" s="168" t="s">
        <v>156</v>
      </c>
      <c r="D120" s="169"/>
      <c r="E120" s="169"/>
      <c r="F120" s="199">
        <v>96</v>
      </c>
      <c r="G120" s="23">
        <f t="shared" si="2"/>
        <v>21.917808219178081</v>
      </c>
    </row>
    <row r="121" spans="2:8" s="7" customFormat="1" ht="21" x14ac:dyDescent="0.35">
      <c r="C121" s="189" t="s">
        <v>112</v>
      </c>
      <c r="D121" s="190"/>
      <c r="E121" s="191"/>
      <c r="F121" s="28">
        <v>54</v>
      </c>
      <c r="G121" s="23">
        <f t="shared" si="2"/>
        <v>12.328767123287671</v>
      </c>
    </row>
    <row r="122" spans="2:8" s="7" customFormat="1" ht="21" x14ac:dyDescent="0.35">
      <c r="C122" s="168" t="s">
        <v>212</v>
      </c>
      <c r="D122" s="169"/>
      <c r="E122" s="169"/>
      <c r="F122" s="199">
        <v>15</v>
      </c>
      <c r="G122" s="23">
        <f t="shared" si="2"/>
        <v>3.4246575342465753</v>
      </c>
    </row>
    <row r="123" spans="2:8" s="7" customFormat="1" ht="21" x14ac:dyDescent="0.35">
      <c r="C123" s="168" t="s">
        <v>252</v>
      </c>
      <c r="D123" s="169"/>
      <c r="E123" s="169"/>
      <c r="F123" s="199">
        <v>11</v>
      </c>
      <c r="G123" s="23">
        <f t="shared" si="2"/>
        <v>2.5114155251141552</v>
      </c>
    </row>
    <row r="124" spans="2:8" s="7" customFormat="1" ht="21" x14ac:dyDescent="0.35">
      <c r="C124" s="168" t="s">
        <v>175</v>
      </c>
      <c r="D124" s="169"/>
      <c r="E124" s="169"/>
      <c r="F124" s="199">
        <v>20</v>
      </c>
      <c r="G124" s="23">
        <f t="shared" si="2"/>
        <v>4.5662100456621006</v>
      </c>
    </row>
    <row r="125" spans="2:8" s="7" customFormat="1" ht="21" x14ac:dyDescent="0.35">
      <c r="C125" s="168" t="s">
        <v>265</v>
      </c>
      <c r="D125" s="169"/>
      <c r="E125" s="169"/>
      <c r="F125" s="199">
        <v>39</v>
      </c>
      <c r="G125" s="23">
        <f t="shared" si="2"/>
        <v>8.9041095890410951</v>
      </c>
    </row>
    <row r="126" spans="2:8" s="7" customFormat="1" ht="21" x14ac:dyDescent="0.35">
      <c r="C126" s="168" t="s">
        <v>214</v>
      </c>
      <c r="D126" s="169"/>
      <c r="E126" s="169"/>
      <c r="F126" s="199">
        <v>7</v>
      </c>
      <c r="G126" s="23">
        <f t="shared" si="2"/>
        <v>1.5981735159817352</v>
      </c>
    </row>
    <row r="127" spans="2:8" s="7" customFormat="1" ht="21" x14ac:dyDescent="0.35">
      <c r="C127" s="168" t="s">
        <v>102</v>
      </c>
      <c r="D127" s="169"/>
      <c r="E127" s="169"/>
      <c r="F127" s="199">
        <v>1</v>
      </c>
      <c r="G127" s="23">
        <f t="shared" si="2"/>
        <v>0.22831050228310501</v>
      </c>
    </row>
    <row r="128" spans="2:8" s="7" customFormat="1" ht="21.75" thickBot="1" x14ac:dyDescent="0.4">
      <c r="C128" s="228" t="s">
        <v>4</v>
      </c>
      <c r="D128" s="229"/>
      <c r="E128" s="230"/>
      <c r="F128" s="29">
        <f>SUM(F118:F127)</f>
        <v>438</v>
      </c>
      <c r="G128" s="48">
        <f t="shared" si="2"/>
        <v>100</v>
      </c>
    </row>
    <row r="129" spans="2:8" s="7" customFormat="1" ht="21.75" thickTop="1" x14ac:dyDescent="0.35">
      <c r="C129" s="24"/>
      <c r="D129" s="24"/>
      <c r="E129" s="24"/>
      <c r="F129" s="25"/>
      <c r="G129" s="26"/>
    </row>
    <row r="130" spans="2:8" s="7" customFormat="1" ht="21" x14ac:dyDescent="0.35">
      <c r="B130" s="16"/>
      <c r="C130" s="7" t="s">
        <v>290</v>
      </c>
      <c r="F130" s="188"/>
      <c r="G130" s="188"/>
      <c r="H130" s="188"/>
    </row>
    <row r="131" spans="2:8" s="7" customFormat="1" ht="21" x14ac:dyDescent="0.35">
      <c r="B131" s="7" t="s">
        <v>269</v>
      </c>
      <c r="F131" s="188"/>
      <c r="G131" s="188"/>
      <c r="H131" s="188"/>
    </row>
    <row r="132" spans="2:8" ht="21" x14ac:dyDescent="0.35">
      <c r="B132" s="7" t="s">
        <v>320</v>
      </c>
    </row>
    <row r="133" spans="2:8" s="7" customFormat="1" ht="21" x14ac:dyDescent="0.35">
      <c r="B133" s="7" t="s">
        <v>319</v>
      </c>
      <c r="F133" s="188"/>
      <c r="G133" s="188"/>
      <c r="H133" s="188"/>
    </row>
  </sheetData>
  <mergeCells count="55">
    <mergeCell ref="B75:G75"/>
    <mergeCell ref="B112:G112"/>
    <mergeCell ref="C59:E59"/>
    <mergeCell ref="C60:E60"/>
    <mergeCell ref="C61:E61"/>
    <mergeCell ref="C62:E62"/>
    <mergeCell ref="C63:E63"/>
    <mergeCell ref="C89:E89"/>
    <mergeCell ref="C117:E117"/>
    <mergeCell ref="C128:E128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64:E64"/>
    <mergeCell ref="C65:E65"/>
    <mergeCell ref="C22:E22"/>
    <mergeCell ref="C18:E18"/>
    <mergeCell ref="C19:E19"/>
    <mergeCell ref="C23:E23"/>
    <mergeCell ref="B1:G1"/>
    <mergeCell ref="B5:H5"/>
    <mergeCell ref="C21:E21"/>
    <mergeCell ref="C20:E20"/>
    <mergeCell ref="C17:E17"/>
    <mergeCell ref="B3:G3"/>
    <mergeCell ref="B4:G4"/>
    <mergeCell ref="C8:E8"/>
    <mergeCell ref="C9:E9"/>
    <mergeCell ref="C10:E10"/>
    <mergeCell ref="C11:E11"/>
    <mergeCell ref="C24:E24"/>
    <mergeCell ref="C84:E84"/>
    <mergeCell ref="B28:G28"/>
    <mergeCell ref="B38:G38"/>
    <mergeCell ref="C66:E66"/>
    <mergeCell ref="C67:E67"/>
    <mergeCell ref="C68:E68"/>
    <mergeCell ref="C69:E69"/>
    <mergeCell ref="C71:E71"/>
    <mergeCell ref="C53:E53"/>
    <mergeCell ref="C54:E54"/>
    <mergeCell ref="C55:E55"/>
    <mergeCell ref="C56:E56"/>
    <mergeCell ref="C57:E57"/>
    <mergeCell ref="C58:E58"/>
    <mergeCell ref="C70:E70"/>
  </mergeCells>
  <pageMargins left="0.5" right="0" top="0.5" bottom="0.25" header="0.31496062992126" footer="0.31496062992126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J82"/>
  <sheetViews>
    <sheetView zoomScale="120" zoomScaleNormal="120" workbookViewId="0">
      <selection activeCell="C38" sqref="C38:H38"/>
    </sheetView>
  </sheetViews>
  <sheetFormatPr defaultRowHeight="19.5" x14ac:dyDescent="0.3"/>
  <cols>
    <col min="1" max="1" width="7.125" style="1" customWidth="1"/>
    <col min="2" max="2" width="7.75" style="1" customWidth="1"/>
    <col min="3" max="3" width="9.125" style="1"/>
    <col min="4" max="4" width="15.375" style="1" customWidth="1"/>
    <col min="5" max="5" width="27.875" style="1" customWidth="1"/>
    <col min="6" max="6" width="6.25" style="2" customWidth="1"/>
    <col min="7" max="7" width="7" style="2" customWidth="1"/>
    <col min="8" max="8" width="13.625" style="2" customWidth="1"/>
    <col min="9" max="257" width="9.125" style="1"/>
    <col min="258" max="258" width="10.875" style="1" customWidth="1"/>
    <col min="259" max="259" width="9.125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.125" style="1"/>
    <col min="514" max="514" width="10.875" style="1" customWidth="1"/>
    <col min="515" max="515" width="9.125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.125" style="1"/>
    <col min="770" max="770" width="10.875" style="1" customWidth="1"/>
    <col min="771" max="771" width="9.125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.125" style="1"/>
    <col min="1026" max="1026" width="10.875" style="1" customWidth="1"/>
    <col min="1027" max="1027" width="9.125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.125" style="1"/>
    <col min="1282" max="1282" width="10.875" style="1" customWidth="1"/>
    <col min="1283" max="1283" width="9.125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.125" style="1"/>
    <col min="1538" max="1538" width="10.875" style="1" customWidth="1"/>
    <col min="1539" max="1539" width="9.125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.125" style="1"/>
    <col min="1794" max="1794" width="10.875" style="1" customWidth="1"/>
    <col min="1795" max="1795" width="9.125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.125" style="1"/>
    <col min="2050" max="2050" width="10.875" style="1" customWidth="1"/>
    <col min="2051" max="2051" width="9.125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.125" style="1"/>
    <col min="2306" max="2306" width="10.875" style="1" customWidth="1"/>
    <col min="2307" max="2307" width="9.125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.125" style="1"/>
    <col min="2562" max="2562" width="10.875" style="1" customWidth="1"/>
    <col min="2563" max="2563" width="9.125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.125" style="1"/>
    <col min="2818" max="2818" width="10.875" style="1" customWidth="1"/>
    <col min="2819" max="2819" width="9.125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.125" style="1"/>
    <col min="3074" max="3074" width="10.875" style="1" customWidth="1"/>
    <col min="3075" max="3075" width="9.125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.125" style="1"/>
    <col min="3330" max="3330" width="10.875" style="1" customWidth="1"/>
    <col min="3331" max="3331" width="9.125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.125" style="1"/>
    <col min="3586" max="3586" width="10.875" style="1" customWidth="1"/>
    <col min="3587" max="3587" width="9.125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.125" style="1"/>
    <col min="3842" max="3842" width="10.875" style="1" customWidth="1"/>
    <col min="3843" max="3843" width="9.125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.125" style="1"/>
    <col min="4098" max="4098" width="10.875" style="1" customWidth="1"/>
    <col min="4099" max="4099" width="9.125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.125" style="1"/>
    <col min="4354" max="4354" width="10.875" style="1" customWidth="1"/>
    <col min="4355" max="4355" width="9.125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.125" style="1"/>
    <col min="4610" max="4610" width="10.875" style="1" customWidth="1"/>
    <col min="4611" max="4611" width="9.125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.125" style="1"/>
    <col min="4866" max="4866" width="10.875" style="1" customWidth="1"/>
    <col min="4867" max="4867" width="9.125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.125" style="1"/>
    <col min="5122" max="5122" width="10.875" style="1" customWidth="1"/>
    <col min="5123" max="5123" width="9.125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.125" style="1"/>
    <col min="5378" max="5378" width="10.875" style="1" customWidth="1"/>
    <col min="5379" max="5379" width="9.125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.125" style="1"/>
    <col min="5634" max="5634" width="10.875" style="1" customWidth="1"/>
    <col min="5635" max="5635" width="9.125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.125" style="1"/>
    <col min="5890" max="5890" width="10.875" style="1" customWidth="1"/>
    <col min="5891" max="5891" width="9.125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.125" style="1"/>
    <col min="6146" max="6146" width="10.875" style="1" customWidth="1"/>
    <col min="6147" max="6147" width="9.125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.125" style="1"/>
    <col min="6402" max="6402" width="10.875" style="1" customWidth="1"/>
    <col min="6403" max="6403" width="9.125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.125" style="1"/>
    <col min="6658" max="6658" width="10.875" style="1" customWidth="1"/>
    <col min="6659" max="6659" width="9.125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.125" style="1"/>
    <col min="6914" max="6914" width="10.875" style="1" customWidth="1"/>
    <col min="6915" max="6915" width="9.125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.125" style="1"/>
    <col min="7170" max="7170" width="10.875" style="1" customWidth="1"/>
    <col min="7171" max="7171" width="9.125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.125" style="1"/>
    <col min="7426" max="7426" width="10.875" style="1" customWidth="1"/>
    <col min="7427" max="7427" width="9.125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.125" style="1"/>
    <col min="7682" max="7682" width="10.875" style="1" customWidth="1"/>
    <col min="7683" max="7683" width="9.125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.125" style="1"/>
    <col min="7938" max="7938" width="10.875" style="1" customWidth="1"/>
    <col min="7939" max="7939" width="9.125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.125" style="1"/>
    <col min="8194" max="8194" width="10.875" style="1" customWidth="1"/>
    <col min="8195" max="8195" width="9.125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.125" style="1"/>
    <col min="8450" max="8450" width="10.875" style="1" customWidth="1"/>
    <col min="8451" max="8451" width="9.125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.125" style="1"/>
    <col min="8706" max="8706" width="10.875" style="1" customWidth="1"/>
    <col min="8707" max="8707" width="9.125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.125" style="1"/>
    <col min="8962" max="8962" width="10.875" style="1" customWidth="1"/>
    <col min="8963" max="8963" width="9.125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.125" style="1"/>
    <col min="9218" max="9218" width="10.875" style="1" customWidth="1"/>
    <col min="9219" max="9219" width="9.125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.125" style="1"/>
    <col min="9474" max="9474" width="10.875" style="1" customWidth="1"/>
    <col min="9475" max="9475" width="9.125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.125" style="1"/>
    <col min="9730" max="9730" width="10.875" style="1" customWidth="1"/>
    <col min="9731" max="9731" width="9.125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.125" style="1"/>
    <col min="9986" max="9986" width="10.875" style="1" customWidth="1"/>
    <col min="9987" max="9987" width="9.125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.125" style="1"/>
    <col min="10242" max="10242" width="10.875" style="1" customWidth="1"/>
    <col min="10243" max="10243" width="9.125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.125" style="1"/>
    <col min="10498" max="10498" width="10.875" style="1" customWidth="1"/>
    <col min="10499" max="10499" width="9.125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.125" style="1"/>
    <col min="10754" max="10754" width="10.875" style="1" customWidth="1"/>
    <col min="10755" max="10755" width="9.125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.125" style="1"/>
    <col min="11010" max="11010" width="10.875" style="1" customWidth="1"/>
    <col min="11011" max="11011" width="9.125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.125" style="1"/>
    <col min="11266" max="11266" width="10.875" style="1" customWidth="1"/>
    <col min="11267" max="11267" width="9.125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.125" style="1"/>
    <col min="11522" max="11522" width="10.875" style="1" customWidth="1"/>
    <col min="11523" max="11523" width="9.125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.125" style="1"/>
    <col min="11778" max="11778" width="10.875" style="1" customWidth="1"/>
    <col min="11779" max="11779" width="9.125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.125" style="1"/>
    <col min="12034" max="12034" width="10.875" style="1" customWidth="1"/>
    <col min="12035" max="12035" width="9.125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.125" style="1"/>
    <col min="12290" max="12290" width="10.875" style="1" customWidth="1"/>
    <col min="12291" max="12291" width="9.125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.125" style="1"/>
    <col min="12546" max="12546" width="10.875" style="1" customWidth="1"/>
    <col min="12547" max="12547" width="9.125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.125" style="1"/>
    <col min="12802" max="12802" width="10.875" style="1" customWidth="1"/>
    <col min="12803" max="12803" width="9.125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.125" style="1"/>
    <col min="13058" max="13058" width="10.875" style="1" customWidth="1"/>
    <col min="13059" max="13059" width="9.125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.125" style="1"/>
    <col min="13314" max="13314" width="10.875" style="1" customWidth="1"/>
    <col min="13315" max="13315" width="9.125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.125" style="1"/>
    <col min="13570" max="13570" width="10.875" style="1" customWidth="1"/>
    <col min="13571" max="13571" width="9.125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.125" style="1"/>
    <col min="13826" max="13826" width="10.875" style="1" customWidth="1"/>
    <col min="13827" max="13827" width="9.125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.125" style="1"/>
    <col min="14082" max="14082" width="10.875" style="1" customWidth="1"/>
    <col min="14083" max="14083" width="9.125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.125" style="1"/>
    <col min="14338" max="14338" width="10.875" style="1" customWidth="1"/>
    <col min="14339" max="14339" width="9.125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.125" style="1"/>
    <col min="14594" max="14594" width="10.875" style="1" customWidth="1"/>
    <col min="14595" max="14595" width="9.125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.125" style="1"/>
    <col min="14850" max="14850" width="10.875" style="1" customWidth="1"/>
    <col min="14851" max="14851" width="9.125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.125" style="1"/>
    <col min="15106" max="15106" width="10.875" style="1" customWidth="1"/>
    <col min="15107" max="15107" width="9.125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.125" style="1"/>
    <col min="15362" max="15362" width="10.875" style="1" customWidth="1"/>
    <col min="15363" max="15363" width="9.125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.125" style="1"/>
    <col min="15618" max="15618" width="10.875" style="1" customWidth="1"/>
    <col min="15619" max="15619" width="9.125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.125" style="1"/>
    <col min="15874" max="15874" width="10.875" style="1" customWidth="1"/>
    <col min="15875" max="15875" width="9.125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.125" style="1"/>
    <col min="16130" max="16130" width="10.875" style="1" customWidth="1"/>
    <col min="16131" max="16131" width="9.125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3" width="9.125" style="1"/>
    <col min="16384" max="16384" width="9.125" style="1" customWidth="1"/>
  </cols>
  <sheetData>
    <row r="1" spans="2:10" s="10" customFormat="1" ht="21" x14ac:dyDescent="0.35">
      <c r="B1" s="220" t="s">
        <v>293</v>
      </c>
      <c r="C1" s="220"/>
      <c r="D1" s="220"/>
      <c r="E1" s="220"/>
      <c r="F1" s="220"/>
      <c r="G1" s="220"/>
      <c r="H1" s="220"/>
    </row>
    <row r="2" spans="2:10" s="10" customFormat="1" ht="21" x14ac:dyDescent="0.35">
      <c r="B2" s="177"/>
      <c r="C2" s="177"/>
      <c r="D2" s="177"/>
      <c r="E2" s="177"/>
      <c r="F2" s="177"/>
      <c r="G2" s="177"/>
      <c r="H2" s="177"/>
    </row>
    <row r="3" spans="2:10" s="10" customFormat="1" ht="21.75" thickBot="1" x14ac:dyDescent="0.4">
      <c r="B3" s="35" t="s">
        <v>291</v>
      </c>
      <c r="F3" s="15"/>
      <c r="G3" s="15"/>
      <c r="H3" s="15"/>
    </row>
    <row r="4" spans="2:10" s="10" customFormat="1" ht="20.25" customHeight="1" thickTop="1" x14ac:dyDescent="0.35">
      <c r="B4" s="258" t="s">
        <v>6</v>
      </c>
      <c r="C4" s="259"/>
      <c r="D4" s="259"/>
      <c r="E4" s="260"/>
      <c r="F4" s="264"/>
      <c r="G4" s="266" t="s">
        <v>7</v>
      </c>
      <c r="H4" s="266" t="s">
        <v>8</v>
      </c>
    </row>
    <row r="5" spans="2:10" s="10" customFormat="1" ht="12" customHeight="1" thickBot="1" x14ac:dyDescent="0.4">
      <c r="B5" s="261"/>
      <c r="C5" s="262"/>
      <c r="D5" s="262"/>
      <c r="E5" s="263"/>
      <c r="F5" s="265"/>
      <c r="G5" s="267"/>
      <c r="H5" s="267"/>
    </row>
    <row r="6" spans="2:10" s="10" customFormat="1" ht="21.75" thickTop="1" x14ac:dyDescent="0.35">
      <c r="B6" s="252" t="s">
        <v>34</v>
      </c>
      <c r="C6" s="253"/>
      <c r="D6" s="253"/>
      <c r="E6" s="254"/>
      <c r="F6" s="59"/>
      <c r="G6" s="60"/>
      <c r="H6" s="60"/>
    </row>
    <row r="7" spans="2:10" s="10" customFormat="1" ht="21" x14ac:dyDescent="0.35">
      <c r="B7" s="249" t="s">
        <v>26</v>
      </c>
      <c r="C7" s="250"/>
      <c r="D7" s="250"/>
      <c r="E7" s="251"/>
      <c r="F7" s="36">
        <f>DATA!S171</f>
        <v>3.9289940828402368</v>
      </c>
      <c r="G7" s="36">
        <f>DATA!S172</f>
        <v>0.92950296816197564</v>
      </c>
      <c r="H7" s="37" t="str">
        <f>IF(F7&gt;4.5,"มากที่สุด",IF(F7&gt;3.5,"มาก",IF(F7&gt;2.5,"ปานกลาง",IF(F7&gt;1.5,"น้อย",IF(F7&lt;=1.5,"น้อยที่สุด")))))</f>
        <v>มาก</v>
      </c>
    </row>
    <row r="8" spans="2:10" s="10" customFormat="1" ht="21" x14ac:dyDescent="0.35">
      <c r="B8" s="94" t="s">
        <v>27</v>
      </c>
      <c r="C8" s="95"/>
      <c r="D8" s="95"/>
      <c r="E8" s="96"/>
      <c r="F8" s="36"/>
      <c r="G8" s="36"/>
      <c r="H8" s="37"/>
    </row>
    <row r="9" spans="2:10" s="10" customFormat="1" ht="21" x14ac:dyDescent="0.35">
      <c r="B9" s="38" t="s">
        <v>28</v>
      </c>
      <c r="C9" s="38"/>
      <c r="D9" s="38"/>
      <c r="E9" s="38"/>
      <c r="F9" s="36">
        <f>DATA!T171</f>
        <v>3.9585798816568047</v>
      </c>
      <c r="G9" s="36">
        <f>DATA!T172</f>
        <v>0.90865566311813195</v>
      </c>
      <c r="H9" s="37" t="str">
        <f>IF(F9&gt;4.5,"มากที่สุด",IF(F9&gt;3.5,"มาก",IF(F9&gt;2.5,"ปานกลาง",IF(F9&gt;1.5,"น้อย",IF(F9&lt;=1.5,"น้อยที่สุด")))))</f>
        <v>มาก</v>
      </c>
    </row>
    <row r="10" spans="2:10" s="10" customFormat="1" ht="21" x14ac:dyDescent="0.35">
      <c r="B10" s="38" t="s">
        <v>29</v>
      </c>
      <c r="C10" s="38"/>
      <c r="D10" s="38"/>
      <c r="E10" s="38"/>
      <c r="F10" s="36">
        <f>DATA!U171</f>
        <v>3.9526627218934913</v>
      </c>
      <c r="G10" s="36">
        <f>DATA!U172</f>
        <v>0.91163544097025062</v>
      </c>
      <c r="H10" s="37" t="str">
        <f t="shared" ref="H10:H23" si="0">IF(F10&gt;4.5,"มากที่สุด",IF(F10&gt;3.5,"มาก",IF(F10&gt;2.5,"ปานกลาง",IF(F10&gt;1.5,"น้อย",IF(F10&lt;=1.5,"น้อยที่สุด")))))</f>
        <v>มาก</v>
      </c>
    </row>
    <row r="11" spans="2:10" s="10" customFormat="1" ht="21" x14ac:dyDescent="0.35">
      <c r="B11" s="249" t="s">
        <v>30</v>
      </c>
      <c r="C11" s="250"/>
      <c r="D11" s="250"/>
      <c r="E11" s="251"/>
      <c r="F11" s="36">
        <f>DATA!V171</f>
        <v>3.8994082840236688</v>
      </c>
      <c r="G11" s="36">
        <f>DATA!V172</f>
        <v>0.87725878799898216</v>
      </c>
      <c r="H11" s="37" t="str">
        <f t="shared" ref="H11" si="1">IF(F11&gt;4.5,"มากที่สุด",IF(F11&gt;3.5,"มาก",IF(F11&gt;2.5,"ปานกลาง",IF(F11&gt;1.5,"น้อย",IF(F11&lt;=1.5,"น้อยที่สุด")))))</f>
        <v>มาก</v>
      </c>
    </row>
    <row r="12" spans="2:10" s="10" customFormat="1" ht="21" x14ac:dyDescent="0.35">
      <c r="B12" s="255" t="s">
        <v>35</v>
      </c>
      <c r="C12" s="256"/>
      <c r="D12" s="256"/>
      <c r="E12" s="257"/>
      <c r="F12" s="39">
        <f>DATA!V174</f>
        <v>3.9349112426035502</v>
      </c>
      <c r="G12" s="39">
        <f>DATA!V173</f>
        <v>0.90524078619963944</v>
      </c>
      <c r="H12" s="40" t="str">
        <f>IF(F12&gt;4.5,"มากที่สุด",IF(F12&gt;3.5,"มาก",IF(F12&gt;2.5,"ปานกลาง",IF(F12&gt;1.5,"น้อย",IF(F12&lt;=1.5,"น้อยที่สุด")))))</f>
        <v>มาก</v>
      </c>
      <c r="J12" s="41"/>
    </row>
    <row r="13" spans="2:10" s="10" customFormat="1" ht="21" x14ac:dyDescent="0.35">
      <c r="B13" s="249" t="s">
        <v>57</v>
      </c>
      <c r="C13" s="250"/>
      <c r="D13" s="250"/>
      <c r="E13" s="251"/>
      <c r="F13" s="36"/>
      <c r="G13" s="36"/>
      <c r="H13" s="37"/>
    </row>
    <row r="14" spans="2:10" s="10" customFormat="1" ht="21" x14ac:dyDescent="0.35">
      <c r="B14" s="249" t="s">
        <v>31</v>
      </c>
      <c r="C14" s="250"/>
      <c r="D14" s="250"/>
      <c r="E14" s="251"/>
      <c r="F14" s="36">
        <f>DATA!W171</f>
        <v>3.7692307692307692</v>
      </c>
      <c r="G14" s="36">
        <f>DATA!W172</f>
        <v>0.8660254037844386</v>
      </c>
      <c r="H14" s="37" t="s">
        <v>17</v>
      </c>
    </row>
    <row r="15" spans="2:10" s="10" customFormat="1" ht="21" x14ac:dyDescent="0.35">
      <c r="B15" s="249" t="s">
        <v>242</v>
      </c>
      <c r="C15" s="250"/>
      <c r="D15" s="250"/>
      <c r="E15" s="251"/>
      <c r="F15" s="36">
        <f>DATA!X171</f>
        <v>3.8263473053892216</v>
      </c>
      <c r="G15" s="36">
        <f>DATA!X172</f>
        <v>0.83581023331986837</v>
      </c>
      <c r="H15" s="37" t="s">
        <v>17</v>
      </c>
    </row>
    <row r="16" spans="2:10" s="10" customFormat="1" ht="21" x14ac:dyDescent="0.35">
      <c r="B16" s="249" t="s">
        <v>32</v>
      </c>
      <c r="C16" s="250"/>
      <c r="D16" s="250"/>
      <c r="E16" s="251"/>
      <c r="F16" s="36">
        <f>DATA!Y171</f>
        <v>3.8757396449704142</v>
      </c>
      <c r="G16" s="36">
        <f>DATA!Y172</f>
        <v>0.86047651715411955</v>
      </c>
      <c r="H16" s="37" t="s">
        <v>17</v>
      </c>
    </row>
    <row r="17" spans="2:8" s="10" customFormat="1" ht="21" x14ac:dyDescent="0.35">
      <c r="B17" s="249" t="s">
        <v>33</v>
      </c>
      <c r="C17" s="250"/>
      <c r="D17" s="250"/>
      <c r="E17" s="251"/>
      <c r="F17" s="36">
        <f>DATA!Z171</f>
        <v>3.9763313609467454</v>
      </c>
      <c r="G17" s="36">
        <f>DATA!Z172</f>
        <v>0.8161514122033916</v>
      </c>
      <c r="H17" s="37" t="s">
        <v>17</v>
      </c>
    </row>
    <row r="18" spans="2:8" s="10" customFormat="1" ht="21" x14ac:dyDescent="0.35">
      <c r="B18" s="255" t="s">
        <v>58</v>
      </c>
      <c r="C18" s="256"/>
      <c r="D18" s="256"/>
      <c r="E18" s="257"/>
      <c r="F18" s="42">
        <f>DATA!Z174</f>
        <v>3.8620178041543025</v>
      </c>
      <c r="G18" s="42">
        <f>DATA!Z173</f>
        <v>0.84643089131288352</v>
      </c>
      <c r="H18" s="43" t="str">
        <f t="shared" si="0"/>
        <v>มาก</v>
      </c>
    </row>
    <row r="19" spans="2:8" s="10" customFormat="1" ht="21" x14ac:dyDescent="0.35">
      <c r="B19" s="249" t="s">
        <v>36</v>
      </c>
      <c r="C19" s="250"/>
      <c r="D19" s="250"/>
      <c r="E19" s="251"/>
      <c r="F19" s="42"/>
      <c r="G19" s="42"/>
      <c r="H19" s="43"/>
    </row>
    <row r="20" spans="2:8" s="10" customFormat="1" ht="21" x14ac:dyDescent="0.35">
      <c r="B20" s="270" t="s">
        <v>37</v>
      </c>
      <c r="C20" s="270"/>
      <c r="D20" s="270"/>
      <c r="E20" s="270"/>
      <c r="F20" s="45">
        <f>DATA!AA171</f>
        <v>4</v>
      </c>
      <c r="G20" s="45">
        <f>DATA!AA172</f>
        <v>0.88640526042791834</v>
      </c>
      <c r="H20" s="46" t="str">
        <f t="shared" si="0"/>
        <v>มาก</v>
      </c>
    </row>
    <row r="21" spans="2:8" s="10" customFormat="1" ht="21" x14ac:dyDescent="0.35">
      <c r="B21" s="271" t="s">
        <v>38</v>
      </c>
      <c r="C21" s="271"/>
      <c r="D21" s="271"/>
      <c r="E21" s="271"/>
      <c r="F21" s="45">
        <f>DATA!AB171</f>
        <v>4.0473372781065091</v>
      </c>
      <c r="G21" s="45">
        <f>DATA!AB172</f>
        <v>0.87838224464592507</v>
      </c>
      <c r="H21" s="46" t="str">
        <f t="shared" si="0"/>
        <v>มาก</v>
      </c>
    </row>
    <row r="22" spans="2:8" s="10" customFormat="1" ht="21" x14ac:dyDescent="0.35">
      <c r="B22" s="271" t="s">
        <v>63</v>
      </c>
      <c r="C22" s="271"/>
      <c r="D22" s="271"/>
      <c r="E22" s="271"/>
      <c r="F22" s="45">
        <f>DATA!AC171</f>
        <v>4.0059171597633139</v>
      </c>
      <c r="G22" s="45">
        <f>DATA!AC172</f>
        <v>0.9161061582025567</v>
      </c>
      <c r="H22" s="46" t="str">
        <f t="shared" ref="H22" si="2">IF(F22&gt;4.5,"มากที่สุด",IF(F22&gt;3.5,"มาก",IF(F22&gt;2.5,"ปานกลาง",IF(F22&gt;1.5,"น้อย",IF(F22&lt;=1.5,"น้อยที่สุด")))))</f>
        <v>มาก</v>
      </c>
    </row>
    <row r="23" spans="2:8" s="10" customFormat="1" ht="21" x14ac:dyDescent="0.35">
      <c r="B23" s="255" t="s">
        <v>39</v>
      </c>
      <c r="C23" s="256"/>
      <c r="D23" s="256"/>
      <c r="E23" s="257"/>
      <c r="F23" s="42">
        <f>DATA!AC174</f>
        <v>4.0177514792899407</v>
      </c>
      <c r="G23" s="42">
        <f>DATA!AC173</f>
        <v>0.89225946336987827</v>
      </c>
      <c r="H23" s="43" t="str">
        <f t="shared" si="0"/>
        <v>มาก</v>
      </c>
    </row>
    <row r="24" spans="2:8" s="10" customFormat="1" ht="21" x14ac:dyDescent="0.35">
      <c r="B24" s="249" t="s">
        <v>40</v>
      </c>
      <c r="C24" s="250"/>
      <c r="D24" s="250"/>
      <c r="E24" s="251"/>
      <c r="F24" s="44"/>
      <c r="G24" s="44"/>
      <c r="H24" s="32"/>
    </row>
    <row r="25" spans="2:8" s="10" customFormat="1" ht="21" x14ac:dyDescent="0.35">
      <c r="B25" s="38" t="s">
        <v>42</v>
      </c>
      <c r="C25" s="38"/>
      <c r="D25" s="38"/>
      <c r="E25" s="38"/>
      <c r="F25" s="44">
        <f>DATA!AD171</f>
        <v>4</v>
      </c>
      <c r="G25" s="44">
        <f>DATA!AD172</f>
        <v>0.85216810324634662</v>
      </c>
      <c r="H25" s="37" t="str">
        <f t="shared" ref="H25:H33" si="3">IF(F25&gt;4.5,"มากที่สุด",IF(F25&gt;3.5,"มาก",IF(F25&gt;2.5,"ปานกลาง",IF(F25&gt;1.5,"น้อย",IF(F25&lt;=1.5,"น้อยที่สุด")))))</f>
        <v>มาก</v>
      </c>
    </row>
    <row r="26" spans="2:8" s="10" customFormat="1" ht="21" x14ac:dyDescent="0.35">
      <c r="B26" s="268" t="s">
        <v>43</v>
      </c>
      <c r="C26" s="269"/>
      <c r="D26" s="269"/>
      <c r="E26" s="269"/>
      <c r="F26" s="45">
        <f>DATA!AE171</f>
        <v>3.9763313609467454</v>
      </c>
      <c r="G26" s="45">
        <f>DATA!AE172</f>
        <v>0.85879665757975676</v>
      </c>
      <c r="H26" s="46" t="str">
        <f t="shared" si="3"/>
        <v>มาก</v>
      </c>
    </row>
    <row r="27" spans="2:8" s="10" customFormat="1" ht="21" x14ac:dyDescent="0.35">
      <c r="B27" s="255" t="s">
        <v>41</v>
      </c>
      <c r="C27" s="256"/>
      <c r="D27" s="256"/>
      <c r="E27" s="257"/>
      <c r="F27" s="42">
        <f>DATA!AE174</f>
        <v>3.9881656804733727</v>
      </c>
      <c r="G27" s="42">
        <f>DATA!AE173</f>
        <v>0.85430080165529743</v>
      </c>
      <c r="H27" s="43" t="str">
        <f t="shared" si="3"/>
        <v>มาก</v>
      </c>
    </row>
    <row r="28" spans="2:8" s="10" customFormat="1" ht="21" x14ac:dyDescent="0.35">
      <c r="B28" s="249" t="s">
        <v>44</v>
      </c>
      <c r="C28" s="250"/>
      <c r="D28" s="250"/>
      <c r="E28" s="251"/>
      <c r="F28" s="44"/>
      <c r="G28" s="44"/>
      <c r="H28" s="32"/>
    </row>
    <row r="29" spans="2:8" s="10" customFormat="1" ht="21" x14ac:dyDescent="0.35">
      <c r="B29" s="249" t="s">
        <v>46</v>
      </c>
      <c r="C29" s="250"/>
      <c r="D29" s="250"/>
      <c r="E29" s="251"/>
      <c r="F29" s="44">
        <f>DATA!AF171</f>
        <v>3.970414201183432</v>
      </c>
      <c r="G29" s="44">
        <f>DATA!AF172</f>
        <v>0.89593018636763422</v>
      </c>
      <c r="H29" s="37" t="str">
        <f t="shared" ref="H29:H32" si="4">IF(F29&gt;4.5,"มากที่สุด",IF(F29&gt;3.5,"มาก",IF(F29&gt;2.5,"ปานกลาง",IF(F29&gt;1.5,"น้อย",IF(F29&lt;=1.5,"น้อยที่สุด")))))</f>
        <v>มาก</v>
      </c>
    </row>
    <row r="30" spans="2:8" s="10" customFormat="1" ht="21" x14ac:dyDescent="0.35">
      <c r="B30" s="268" t="s">
        <v>47</v>
      </c>
      <c r="C30" s="269"/>
      <c r="D30" s="269"/>
      <c r="E30" s="269"/>
      <c r="F30" s="45">
        <f>DATA!AG171</f>
        <v>3.9880239520958085</v>
      </c>
      <c r="G30" s="45">
        <f>DATA!AG172</f>
        <v>0.85720211694929849</v>
      </c>
      <c r="H30" s="46" t="str">
        <f t="shared" si="4"/>
        <v>มาก</v>
      </c>
    </row>
    <row r="31" spans="2:8" s="10" customFormat="1" ht="21" x14ac:dyDescent="0.35">
      <c r="B31" s="268" t="s">
        <v>48</v>
      </c>
      <c r="C31" s="269"/>
      <c r="D31" s="269"/>
      <c r="E31" s="269"/>
      <c r="F31" s="45">
        <f>DATA!AH171</f>
        <v>3.9583333333333335</v>
      </c>
      <c r="G31" s="45">
        <f>DATA!AH172</f>
        <v>0.87790009843622419</v>
      </c>
      <c r="H31" s="46" t="str">
        <f t="shared" ref="H31" si="5">IF(F31&gt;4.5,"มากที่สุด",IF(F31&gt;3.5,"มาก",IF(F31&gt;2.5,"ปานกลาง",IF(F31&gt;1.5,"น้อย",IF(F31&lt;=1.5,"น้อยที่สุด")))))</f>
        <v>มาก</v>
      </c>
    </row>
    <row r="32" spans="2:8" s="10" customFormat="1" ht="21" x14ac:dyDescent="0.35">
      <c r="B32" s="255" t="s">
        <v>45</v>
      </c>
      <c r="C32" s="256"/>
      <c r="D32" s="256"/>
      <c r="E32" s="257"/>
      <c r="F32" s="42">
        <f>DATA!AH174</f>
        <v>3.9722222222222223</v>
      </c>
      <c r="G32" s="42">
        <f>DATA!AH173</f>
        <v>0.8755698072103858</v>
      </c>
      <c r="H32" s="43" t="str">
        <f t="shared" si="4"/>
        <v>มาก</v>
      </c>
    </row>
    <row r="33" spans="1:9" s="10" customFormat="1" ht="21" x14ac:dyDescent="0.35">
      <c r="B33" s="274" t="s">
        <v>9</v>
      </c>
      <c r="C33" s="275"/>
      <c r="D33" s="275"/>
      <c r="E33" s="276"/>
      <c r="F33" s="201">
        <f>DATA!AJ171</f>
        <v>3.9511854951185494</v>
      </c>
      <c r="G33" s="201">
        <f>DATA!AJ172</f>
        <v>0.87462503188266039</v>
      </c>
      <c r="H33" s="202" t="str">
        <f t="shared" si="3"/>
        <v>มาก</v>
      </c>
    </row>
    <row r="34" spans="1:9" s="10" customFormat="1" ht="21.75" thickBot="1" x14ac:dyDescent="0.4">
      <c r="B34" s="203" t="s">
        <v>49</v>
      </c>
      <c r="C34" s="204"/>
      <c r="D34" s="204"/>
      <c r="E34" s="205"/>
      <c r="F34" s="206">
        <f>DATA!AI171</f>
        <v>4.0355029585798814</v>
      </c>
      <c r="G34" s="206">
        <f>DATA!AI172</f>
        <v>0.82298448695282533</v>
      </c>
      <c r="H34" s="207" t="str">
        <f t="shared" ref="H34" si="6">IF(F34&gt;4.5,"มากที่สุด",IF(F34&gt;3.5,"มาก",IF(F34&gt;2.5,"ปานกลาง",IF(F34&gt;1.5,"น้อย",IF(F34&lt;=1.5,"น้อยที่สุด")))))</f>
        <v>มาก</v>
      </c>
    </row>
    <row r="35" spans="1:9" s="10" customFormat="1" ht="21.75" thickTop="1" x14ac:dyDescent="0.35">
      <c r="B35" s="220"/>
      <c r="C35" s="220"/>
      <c r="D35" s="220"/>
      <c r="E35" s="220"/>
      <c r="F35" s="220"/>
      <c r="G35" s="220"/>
      <c r="H35" s="220"/>
    </row>
    <row r="36" spans="1:9" s="17" customFormat="1" ht="21" x14ac:dyDescent="0.35">
      <c r="B36" s="220" t="s">
        <v>250</v>
      </c>
      <c r="C36" s="220"/>
      <c r="D36" s="220"/>
      <c r="E36" s="220"/>
      <c r="F36" s="220"/>
      <c r="G36" s="220"/>
      <c r="H36" s="220"/>
      <c r="I36" s="212"/>
    </row>
    <row r="37" spans="1:9" s="17" customFormat="1" ht="21" x14ac:dyDescent="0.35">
      <c r="B37" s="195"/>
      <c r="C37" s="195"/>
      <c r="D37" s="195"/>
      <c r="E37" s="195"/>
      <c r="F37" s="195"/>
      <c r="G37" s="195"/>
      <c r="H37" s="195"/>
      <c r="I37" s="212"/>
    </row>
    <row r="38" spans="1:9" s="7" customFormat="1" ht="21" x14ac:dyDescent="0.35">
      <c r="B38" s="24"/>
      <c r="C38" s="277" t="s">
        <v>292</v>
      </c>
      <c r="D38" s="277"/>
      <c r="E38" s="277"/>
      <c r="F38" s="277"/>
      <c r="G38" s="277"/>
      <c r="H38" s="277"/>
    </row>
    <row r="39" spans="1:9" s="7" customFormat="1" ht="21" x14ac:dyDescent="0.35">
      <c r="B39" s="272" t="s">
        <v>253</v>
      </c>
      <c r="C39" s="273"/>
      <c r="D39" s="273"/>
      <c r="E39" s="273"/>
      <c r="F39" s="273"/>
      <c r="G39" s="273"/>
      <c r="H39" s="273"/>
    </row>
    <row r="40" spans="1:9" s="7" customFormat="1" ht="21" x14ac:dyDescent="0.35">
      <c r="B40" s="187" t="s">
        <v>254</v>
      </c>
      <c r="C40" s="194"/>
      <c r="D40" s="194"/>
      <c r="E40" s="194"/>
      <c r="F40" s="194"/>
      <c r="G40" s="194"/>
      <c r="H40" s="194"/>
    </row>
    <row r="41" spans="1:9" s="7" customFormat="1" ht="21" x14ac:dyDescent="0.35">
      <c r="B41" s="47"/>
      <c r="C41" s="272" t="s">
        <v>255</v>
      </c>
      <c r="D41" s="272"/>
      <c r="E41" s="272"/>
      <c r="F41" s="272"/>
      <c r="G41" s="272"/>
      <c r="H41" s="272"/>
    </row>
    <row r="42" spans="1:9" s="7" customFormat="1" ht="21" x14ac:dyDescent="0.35">
      <c r="B42" s="47" t="s">
        <v>321</v>
      </c>
      <c r="C42" s="56"/>
      <c r="D42" s="56"/>
      <c r="E42" s="56"/>
      <c r="F42" s="56"/>
      <c r="G42" s="56"/>
      <c r="H42" s="56"/>
    </row>
    <row r="43" spans="1:9" s="7" customFormat="1" ht="21" x14ac:dyDescent="0.35">
      <c r="B43" s="272" t="s">
        <v>324</v>
      </c>
      <c r="C43" s="273"/>
      <c r="D43" s="273"/>
      <c r="E43" s="273"/>
      <c r="F43" s="273"/>
      <c r="G43" s="273"/>
      <c r="H43" s="273"/>
    </row>
    <row r="44" spans="1:9" s="7" customFormat="1" ht="21" x14ac:dyDescent="0.35">
      <c r="B44" s="7" t="s">
        <v>325</v>
      </c>
    </row>
    <row r="45" spans="1:9" s="7" customFormat="1" ht="21" x14ac:dyDescent="0.35">
      <c r="A45" s="107" t="s">
        <v>326</v>
      </c>
      <c r="B45" s="107"/>
    </row>
    <row r="46" spans="1:9" s="17" customFormat="1" ht="21" x14ac:dyDescent="0.35">
      <c r="B46" s="7"/>
    </row>
    <row r="47" spans="1:9" s="17" customFormat="1" ht="21" x14ac:dyDescent="0.35"/>
    <row r="48" spans="1:9" s="17" customFormat="1" ht="21" x14ac:dyDescent="0.35"/>
    <row r="49" s="17" customFormat="1" ht="21" x14ac:dyDescent="0.35"/>
    <row r="50" s="17" customFormat="1" ht="21" x14ac:dyDescent="0.35"/>
    <row r="51" s="17" customFormat="1" ht="21" x14ac:dyDescent="0.35"/>
    <row r="52" s="17" customFormat="1" ht="21" x14ac:dyDescent="0.35"/>
    <row r="53" s="17" customFormat="1" ht="21" x14ac:dyDescent="0.35"/>
    <row r="54" s="17" customFormat="1" ht="21" x14ac:dyDescent="0.35"/>
    <row r="55" s="17" customFormat="1" ht="21" x14ac:dyDescent="0.35"/>
    <row r="56" s="17" customFormat="1" ht="21" x14ac:dyDescent="0.35"/>
    <row r="57" s="17" customFormat="1" ht="21" x14ac:dyDescent="0.35"/>
    <row r="58" s="7" customFormat="1" ht="21" x14ac:dyDescent="0.35"/>
    <row r="59" s="7" customFormat="1" ht="21" x14ac:dyDescent="0.35"/>
    <row r="60" s="7" customFormat="1" ht="21" x14ac:dyDescent="0.35"/>
    <row r="61" s="7" customFormat="1" ht="21" x14ac:dyDescent="0.35"/>
    <row r="62" s="7" customFormat="1" ht="21" x14ac:dyDescent="0.35"/>
    <row r="63" s="7" customFormat="1" ht="21" x14ac:dyDescent="0.35"/>
    <row r="64" s="16" customFormat="1" ht="21" x14ac:dyDescent="0.35"/>
    <row r="65" spans="2:8" s="16" customFormat="1" ht="21" x14ac:dyDescent="0.35"/>
    <row r="66" spans="2:8" s="16" customFormat="1" ht="21" x14ac:dyDescent="0.35"/>
    <row r="67" spans="2:8" s="16" customFormat="1" ht="21" x14ac:dyDescent="0.35"/>
    <row r="68" spans="2:8" s="16" customFormat="1" ht="21" x14ac:dyDescent="0.35"/>
    <row r="69" spans="2:8" s="16" customFormat="1" ht="21" x14ac:dyDescent="0.35"/>
    <row r="70" spans="2:8" s="5" customFormat="1" x14ac:dyDescent="0.3">
      <c r="B70" s="6"/>
      <c r="C70" s="6"/>
    </row>
    <row r="71" spans="2:8" x14ac:dyDescent="0.3">
      <c r="B71" s="3"/>
      <c r="C71" s="3"/>
      <c r="D71" s="3"/>
      <c r="E71" s="3"/>
      <c r="F71" s="4"/>
      <c r="G71" s="4"/>
      <c r="H71" s="4"/>
    </row>
    <row r="72" spans="2:8" x14ac:dyDescent="0.3">
      <c r="B72" s="3"/>
      <c r="C72" s="3"/>
      <c r="D72" s="3"/>
      <c r="E72" s="3"/>
      <c r="F72" s="4"/>
      <c r="G72" s="4"/>
      <c r="H72" s="4"/>
    </row>
    <row r="73" spans="2:8" x14ac:dyDescent="0.3">
      <c r="B73" s="3"/>
      <c r="C73" s="3"/>
      <c r="D73" s="3"/>
      <c r="E73" s="3"/>
      <c r="F73" s="4"/>
      <c r="G73" s="4"/>
      <c r="H73" s="4"/>
    </row>
    <row r="74" spans="2:8" x14ac:dyDescent="0.3">
      <c r="B74" s="3"/>
      <c r="C74" s="3"/>
      <c r="D74" s="3"/>
      <c r="E74" s="3"/>
      <c r="F74" s="4"/>
      <c r="G74" s="4"/>
      <c r="H74" s="4"/>
    </row>
    <row r="75" spans="2:8" x14ac:dyDescent="0.3">
      <c r="B75" s="3"/>
      <c r="C75" s="3"/>
      <c r="D75" s="3"/>
      <c r="E75" s="3"/>
      <c r="F75" s="4"/>
      <c r="G75" s="4"/>
      <c r="H75" s="4"/>
    </row>
    <row r="76" spans="2:8" x14ac:dyDescent="0.3">
      <c r="B76" s="3"/>
      <c r="C76" s="3"/>
      <c r="D76" s="3"/>
      <c r="E76" s="3"/>
      <c r="F76" s="4"/>
      <c r="G76" s="4"/>
      <c r="H76" s="4"/>
    </row>
    <row r="77" spans="2:8" x14ac:dyDescent="0.3">
      <c r="B77" s="3"/>
      <c r="C77" s="3"/>
      <c r="D77" s="3"/>
      <c r="E77" s="3"/>
      <c r="F77" s="4"/>
      <c r="G77" s="4"/>
      <c r="H77" s="4"/>
    </row>
    <row r="78" spans="2:8" x14ac:dyDescent="0.3">
      <c r="B78" s="3"/>
      <c r="C78" s="3"/>
      <c r="D78" s="3"/>
      <c r="E78" s="3"/>
      <c r="F78" s="4"/>
      <c r="G78" s="4"/>
      <c r="H78" s="4"/>
    </row>
    <row r="79" spans="2:8" x14ac:dyDescent="0.3">
      <c r="B79" s="3"/>
      <c r="C79" s="3"/>
      <c r="D79" s="3"/>
      <c r="E79" s="3"/>
      <c r="F79" s="4"/>
      <c r="G79" s="4"/>
      <c r="H79" s="4"/>
    </row>
    <row r="80" spans="2:8" x14ac:dyDescent="0.3">
      <c r="B80" s="3"/>
      <c r="C80" s="3"/>
      <c r="D80" s="3"/>
      <c r="E80" s="3"/>
      <c r="F80" s="4"/>
      <c r="G80" s="4"/>
      <c r="H80" s="4"/>
    </row>
    <row r="81" spans="2:8" x14ac:dyDescent="0.3">
      <c r="B81" s="3"/>
      <c r="C81" s="3"/>
      <c r="D81" s="3"/>
      <c r="E81" s="3"/>
      <c r="F81" s="4"/>
      <c r="G81" s="4"/>
      <c r="H81" s="4"/>
    </row>
    <row r="82" spans="2:8" x14ac:dyDescent="0.3">
      <c r="B82" s="3"/>
      <c r="C82" s="3"/>
      <c r="D82" s="3"/>
      <c r="E82" s="3"/>
      <c r="F82" s="4"/>
      <c r="G82" s="4"/>
      <c r="H82" s="4"/>
    </row>
  </sheetData>
  <mergeCells count="35">
    <mergeCell ref="C41:H41"/>
    <mergeCell ref="B43:H43"/>
    <mergeCell ref="B27:E27"/>
    <mergeCell ref="B33:E33"/>
    <mergeCell ref="B35:H35"/>
    <mergeCell ref="C38:H38"/>
    <mergeCell ref="B39:H39"/>
    <mergeCell ref="B28:E28"/>
    <mergeCell ref="B30:E30"/>
    <mergeCell ref="B32:E32"/>
    <mergeCell ref="B31:E31"/>
    <mergeCell ref="B29:E29"/>
    <mergeCell ref="B36:H36"/>
    <mergeCell ref="B26:E26"/>
    <mergeCell ref="B13:E13"/>
    <mergeCell ref="B14:E14"/>
    <mergeCell ref="B15:E15"/>
    <mergeCell ref="B18:E18"/>
    <mergeCell ref="B19:E19"/>
    <mergeCell ref="B20:E20"/>
    <mergeCell ref="B21:E21"/>
    <mergeCell ref="B23:E23"/>
    <mergeCell ref="B24:E24"/>
    <mergeCell ref="B16:E16"/>
    <mergeCell ref="B17:E17"/>
    <mergeCell ref="B22:E22"/>
    <mergeCell ref="B11:E11"/>
    <mergeCell ref="B6:E6"/>
    <mergeCell ref="B7:E7"/>
    <mergeCell ref="B12:E12"/>
    <mergeCell ref="B1:H1"/>
    <mergeCell ref="B4:E5"/>
    <mergeCell ref="F4:F5"/>
    <mergeCell ref="G4:G5"/>
    <mergeCell ref="H4:H5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5</xdr:col>
                <xdr:colOff>133350</xdr:colOff>
                <xdr:row>3</xdr:row>
                <xdr:rowOff>171450</xdr:rowOff>
              </from>
              <to>
                <xdr:col>5</xdr:col>
                <xdr:colOff>266700</xdr:colOff>
                <xdr:row>4</xdr:row>
                <xdr:rowOff>28575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6"/>
  <sheetViews>
    <sheetView topLeftCell="A10" zoomScale="130" zoomScaleNormal="130" workbookViewId="0">
      <selection activeCell="B18" sqref="B18:H18"/>
    </sheetView>
  </sheetViews>
  <sheetFormatPr defaultRowHeight="19.5" x14ac:dyDescent="0.3"/>
  <cols>
    <col min="1" max="1" width="7.125" style="1" customWidth="1"/>
    <col min="2" max="2" width="7.75" style="1" customWidth="1"/>
    <col min="3" max="3" width="9.125" style="1"/>
    <col min="4" max="4" width="15.375" style="1" customWidth="1"/>
    <col min="5" max="5" width="14.625" style="1" customWidth="1"/>
    <col min="6" max="6" width="7.75" style="2" customWidth="1"/>
    <col min="7" max="7" width="8.125" style="2" customWidth="1"/>
    <col min="8" max="8" width="16" style="2" customWidth="1"/>
    <col min="9" max="257" width="9.125" style="1"/>
    <col min="258" max="258" width="10.875" style="1" customWidth="1"/>
    <col min="259" max="259" width="9.125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.125" style="1"/>
    <col min="514" max="514" width="10.875" style="1" customWidth="1"/>
    <col min="515" max="515" width="9.125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.125" style="1"/>
    <col min="770" max="770" width="10.875" style="1" customWidth="1"/>
    <col min="771" max="771" width="9.125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.125" style="1"/>
    <col min="1026" max="1026" width="10.875" style="1" customWidth="1"/>
    <col min="1027" max="1027" width="9.125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.125" style="1"/>
    <col min="1282" max="1282" width="10.875" style="1" customWidth="1"/>
    <col min="1283" max="1283" width="9.125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.125" style="1"/>
    <col min="1538" max="1538" width="10.875" style="1" customWidth="1"/>
    <col min="1539" max="1539" width="9.125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.125" style="1"/>
    <col min="1794" max="1794" width="10.875" style="1" customWidth="1"/>
    <col min="1795" max="1795" width="9.125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.125" style="1"/>
    <col min="2050" max="2050" width="10.875" style="1" customWidth="1"/>
    <col min="2051" max="2051" width="9.125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.125" style="1"/>
    <col min="2306" max="2306" width="10.875" style="1" customWidth="1"/>
    <col min="2307" max="2307" width="9.125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.125" style="1"/>
    <col min="2562" max="2562" width="10.875" style="1" customWidth="1"/>
    <col min="2563" max="2563" width="9.125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.125" style="1"/>
    <col min="2818" max="2818" width="10.875" style="1" customWidth="1"/>
    <col min="2819" max="2819" width="9.125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.125" style="1"/>
    <col min="3074" max="3074" width="10.875" style="1" customWidth="1"/>
    <col min="3075" max="3075" width="9.125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.125" style="1"/>
    <col min="3330" max="3330" width="10.875" style="1" customWidth="1"/>
    <col min="3331" max="3331" width="9.125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.125" style="1"/>
    <col min="3586" max="3586" width="10.875" style="1" customWidth="1"/>
    <col min="3587" max="3587" width="9.125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.125" style="1"/>
    <col min="3842" max="3842" width="10.875" style="1" customWidth="1"/>
    <col min="3843" max="3843" width="9.125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.125" style="1"/>
    <col min="4098" max="4098" width="10.875" style="1" customWidth="1"/>
    <col min="4099" max="4099" width="9.125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.125" style="1"/>
    <col min="4354" max="4354" width="10.875" style="1" customWidth="1"/>
    <col min="4355" max="4355" width="9.125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.125" style="1"/>
    <col min="4610" max="4610" width="10.875" style="1" customWidth="1"/>
    <col min="4611" max="4611" width="9.125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.125" style="1"/>
    <col min="4866" max="4866" width="10.875" style="1" customWidth="1"/>
    <col min="4867" max="4867" width="9.125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.125" style="1"/>
    <col min="5122" max="5122" width="10.875" style="1" customWidth="1"/>
    <col min="5123" max="5123" width="9.125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.125" style="1"/>
    <col min="5378" max="5378" width="10.875" style="1" customWidth="1"/>
    <col min="5379" max="5379" width="9.125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.125" style="1"/>
    <col min="5634" max="5634" width="10.875" style="1" customWidth="1"/>
    <col min="5635" max="5635" width="9.125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.125" style="1"/>
    <col min="5890" max="5890" width="10.875" style="1" customWidth="1"/>
    <col min="5891" max="5891" width="9.125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.125" style="1"/>
    <col min="6146" max="6146" width="10.875" style="1" customWidth="1"/>
    <col min="6147" max="6147" width="9.125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.125" style="1"/>
    <col min="6402" max="6402" width="10.875" style="1" customWidth="1"/>
    <col min="6403" max="6403" width="9.125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.125" style="1"/>
    <col min="6658" max="6658" width="10.875" style="1" customWidth="1"/>
    <col min="6659" max="6659" width="9.125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.125" style="1"/>
    <col min="6914" max="6914" width="10.875" style="1" customWidth="1"/>
    <col min="6915" max="6915" width="9.125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.125" style="1"/>
    <col min="7170" max="7170" width="10.875" style="1" customWidth="1"/>
    <col min="7171" max="7171" width="9.125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.125" style="1"/>
    <col min="7426" max="7426" width="10.875" style="1" customWidth="1"/>
    <col min="7427" max="7427" width="9.125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.125" style="1"/>
    <col min="7682" max="7682" width="10.875" style="1" customWidth="1"/>
    <col min="7683" max="7683" width="9.125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.125" style="1"/>
    <col min="7938" max="7938" width="10.875" style="1" customWidth="1"/>
    <col min="7939" max="7939" width="9.125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.125" style="1"/>
    <col min="8194" max="8194" width="10.875" style="1" customWidth="1"/>
    <col min="8195" max="8195" width="9.125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.125" style="1"/>
    <col min="8450" max="8450" width="10.875" style="1" customWidth="1"/>
    <col min="8451" max="8451" width="9.125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.125" style="1"/>
    <col min="8706" max="8706" width="10.875" style="1" customWidth="1"/>
    <col min="8707" max="8707" width="9.125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.125" style="1"/>
    <col min="8962" max="8962" width="10.875" style="1" customWidth="1"/>
    <col min="8963" max="8963" width="9.125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.125" style="1"/>
    <col min="9218" max="9218" width="10.875" style="1" customWidth="1"/>
    <col min="9219" max="9219" width="9.125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.125" style="1"/>
    <col min="9474" max="9474" width="10.875" style="1" customWidth="1"/>
    <col min="9475" max="9475" width="9.125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.125" style="1"/>
    <col min="9730" max="9730" width="10.875" style="1" customWidth="1"/>
    <col min="9731" max="9731" width="9.125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.125" style="1"/>
    <col min="9986" max="9986" width="10.875" style="1" customWidth="1"/>
    <col min="9987" max="9987" width="9.125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.125" style="1"/>
    <col min="10242" max="10242" width="10.875" style="1" customWidth="1"/>
    <col min="10243" max="10243" width="9.125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.125" style="1"/>
    <col min="10498" max="10498" width="10.875" style="1" customWidth="1"/>
    <col min="10499" max="10499" width="9.125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.125" style="1"/>
    <col min="10754" max="10754" width="10.875" style="1" customWidth="1"/>
    <col min="10755" max="10755" width="9.125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.125" style="1"/>
    <col min="11010" max="11010" width="10.875" style="1" customWidth="1"/>
    <col min="11011" max="11011" width="9.125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.125" style="1"/>
    <col min="11266" max="11266" width="10.875" style="1" customWidth="1"/>
    <col min="11267" max="11267" width="9.125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.125" style="1"/>
    <col min="11522" max="11522" width="10.875" style="1" customWidth="1"/>
    <col min="11523" max="11523" width="9.125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.125" style="1"/>
    <col min="11778" max="11778" width="10.875" style="1" customWidth="1"/>
    <col min="11779" max="11779" width="9.125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.125" style="1"/>
    <col min="12034" max="12034" width="10.875" style="1" customWidth="1"/>
    <col min="12035" max="12035" width="9.125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.125" style="1"/>
    <col min="12290" max="12290" width="10.875" style="1" customWidth="1"/>
    <col min="12291" max="12291" width="9.125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.125" style="1"/>
    <col min="12546" max="12546" width="10.875" style="1" customWidth="1"/>
    <col min="12547" max="12547" width="9.125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.125" style="1"/>
    <col min="12802" max="12802" width="10.875" style="1" customWidth="1"/>
    <col min="12803" max="12803" width="9.125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.125" style="1"/>
    <col min="13058" max="13058" width="10.875" style="1" customWidth="1"/>
    <col min="13059" max="13059" width="9.125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.125" style="1"/>
    <col min="13314" max="13314" width="10.875" style="1" customWidth="1"/>
    <col min="13315" max="13315" width="9.125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.125" style="1"/>
    <col min="13570" max="13570" width="10.875" style="1" customWidth="1"/>
    <col min="13571" max="13571" width="9.125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.125" style="1"/>
    <col min="13826" max="13826" width="10.875" style="1" customWidth="1"/>
    <col min="13827" max="13827" width="9.125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.125" style="1"/>
    <col min="14082" max="14082" width="10.875" style="1" customWidth="1"/>
    <col min="14083" max="14083" width="9.125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.125" style="1"/>
    <col min="14338" max="14338" width="10.875" style="1" customWidth="1"/>
    <col min="14339" max="14339" width="9.125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.125" style="1"/>
    <col min="14594" max="14594" width="10.875" style="1" customWidth="1"/>
    <col min="14595" max="14595" width="9.125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.125" style="1"/>
    <col min="14850" max="14850" width="10.875" style="1" customWidth="1"/>
    <col min="14851" max="14851" width="9.125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.125" style="1"/>
    <col min="15106" max="15106" width="10.875" style="1" customWidth="1"/>
    <col min="15107" max="15107" width="9.125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.125" style="1"/>
    <col min="15362" max="15362" width="10.875" style="1" customWidth="1"/>
    <col min="15363" max="15363" width="9.125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.125" style="1"/>
    <col min="15618" max="15618" width="10.875" style="1" customWidth="1"/>
    <col min="15619" max="15619" width="9.125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.125" style="1"/>
    <col min="15874" max="15874" width="10.875" style="1" customWidth="1"/>
    <col min="15875" max="15875" width="9.125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.125" style="1"/>
    <col min="16130" max="16130" width="10.875" style="1" customWidth="1"/>
    <col min="16131" max="16131" width="9.125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3" width="9.125" style="1"/>
    <col min="16384" max="16384" width="9" style="1" customWidth="1"/>
  </cols>
  <sheetData>
    <row r="1" spans="1:10" s="10" customFormat="1" ht="21" x14ac:dyDescent="0.35">
      <c r="B1" s="220" t="s">
        <v>294</v>
      </c>
      <c r="C1" s="220"/>
      <c r="D1" s="220"/>
      <c r="E1" s="220"/>
      <c r="F1" s="220"/>
      <c r="G1" s="220"/>
      <c r="H1" s="212"/>
    </row>
    <row r="2" spans="1:10" x14ac:dyDescent="0.3">
      <c r="B2" s="2"/>
      <c r="C2" s="2"/>
      <c r="D2" s="2"/>
      <c r="E2" s="2"/>
      <c r="I2" s="5"/>
    </row>
    <row r="3" spans="1:10" s="63" customFormat="1" ht="21" x14ac:dyDescent="0.35">
      <c r="A3" s="99"/>
      <c r="B3" s="101" t="s">
        <v>230</v>
      </c>
      <c r="C3" s="99"/>
      <c r="D3" s="99"/>
      <c r="E3" s="99"/>
      <c r="F3" s="99"/>
      <c r="G3" s="100"/>
      <c r="H3" s="100"/>
    </row>
    <row r="4" spans="1:10" s="63" customFormat="1" ht="21" x14ac:dyDescent="0.35">
      <c r="A4" s="99"/>
      <c r="B4" s="208" t="s">
        <v>229</v>
      </c>
      <c r="C4" s="99"/>
      <c r="D4" s="99"/>
      <c r="E4" s="99"/>
      <c r="F4" s="99"/>
      <c r="G4" s="100"/>
      <c r="H4" s="100"/>
    </row>
    <row r="5" spans="1:10" s="7" customFormat="1" ht="21" x14ac:dyDescent="0.35">
      <c r="B5" s="16" t="s">
        <v>215</v>
      </c>
      <c r="C5" s="16"/>
      <c r="D5" s="16"/>
      <c r="E5" s="16"/>
      <c r="F5" s="16"/>
      <c r="G5" s="16"/>
      <c r="H5" s="16"/>
      <c r="I5" s="16"/>
      <c r="J5" s="16"/>
    </row>
    <row r="6" spans="1:10" s="10" customFormat="1" ht="21" x14ac:dyDescent="0.35">
      <c r="A6" s="7"/>
      <c r="B6" s="16" t="s">
        <v>216</v>
      </c>
      <c r="C6" s="53"/>
      <c r="D6" s="53"/>
      <c r="E6" s="53"/>
      <c r="F6" s="54"/>
      <c r="G6" s="54"/>
      <c r="H6" s="55"/>
    </row>
    <row r="7" spans="1:10" s="7" customFormat="1" ht="21" x14ac:dyDescent="0.35">
      <c r="B7" s="7" t="s">
        <v>248</v>
      </c>
      <c r="F7" s="172"/>
      <c r="G7" s="172"/>
      <c r="H7" s="172"/>
    </row>
    <row r="8" spans="1:10" s="7" customFormat="1" ht="21" x14ac:dyDescent="0.35">
      <c r="B8" s="7" t="s">
        <v>249</v>
      </c>
      <c r="F8" s="172"/>
      <c r="G8" s="172"/>
      <c r="H8" s="172"/>
    </row>
    <row r="9" spans="1:10" s="7" customFormat="1" ht="21" x14ac:dyDescent="0.35">
      <c r="B9" s="7" t="s">
        <v>217</v>
      </c>
      <c r="D9" s="7" t="s">
        <v>337</v>
      </c>
      <c r="F9" s="172"/>
      <c r="G9" s="172"/>
      <c r="H9" s="172"/>
    </row>
    <row r="10" spans="1:10" s="7" customFormat="1" ht="21" x14ac:dyDescent="0.35">
      <c r="B10" s="7" t="s">
        <v>218</v>
      </c>
      <c r="F10" s="172"/>
      <c r="G10" s="172"/>
      <c r="H10" s="172"/>
    </row>
    <row r="11" spans="1:10" s="7" customFormat="1" ht="21" x14ac:dyDescent="0.35">
      <c r="B11" s="7" t="s">
        <v>329</v>
      </c>
      <c r="F11" s="172"/>
      <c r="G11" s="172"/>
      <c r="H11" s="172"/>
    </row>
    <row r="12" spans="1:10" s="7" customFormat="1" ht="21" x14ac:dyDescent="0.35">
      <c r="B12" s="7" t="s">
        <v>219</v>
      </c>
      <c r="F12" s="172"/>
      <c r="G12" s="172"/>
      <c r="H12" s="172"/>
    </row>
    <row r="13" spans="1:10" s="7" customFormat="1" ht="21" x14ac:dyDescent="0.35">
      <c r="B13" s="7" t="s">
        <v>223</v>
      </c>
      <c r="F13" s="172"/>
      <c r="G13" s="172"/>
      <c r="H13" s="172"/>
    </row>
    <row r="14" spans="1:10" s="7" customFormat="1" ht="21" x14ac:dyDescent="0.35">
      <c r="B14" s="7" t="s">
        <v>318</v>
      </c>
      <c r="F14" s="172"/>
      <c r="G14" s="172"/>
      <c r="H14" s="172"/>
    </row>
    <row r="15" spans="1:10" s="7" customFormat="1" ht="21" x14ac:dyDescent="0.35">
      <c r="B15" s="7" t="s">
        <v>224</v>
      </c>
      <c r="F15" s="172"/>
      <c r="G15" s="172"/>
      <c r="H15" s="172"/>
    </row>
    <row r="16" spans="1:10" s="7" customFormat="1" ht="21" x14ac:dyDescent="0.35">
      <c r="B16" s="7" t="s">
        <v>225</v>
      </c>
      <c r="F16" s="172"/>
      <c r="G16" s="172"/>
      <c r="H16" s="172"/>
    </row>
    <row r="17" spans="2:10" s="7" customFormat="1" ht="21" x14ac:dyDescent="0.35">
      <c r="B17" s="7" t="s">
        <v>222</v>
      </c>
      <c r="F17" s="172"/>
      <c r="G17" s="172"/>
      <c r="H17" s="172"/>
    </row>
    <row r="18" spans="2:10" s="7" customFormat="1" ht="21" x14ac:dyDescent="0.35">
      <c r="B18" s="221" t="s">
        <v>338</v>
      </c>
      <c r="C18" s="221"/>
      <c r="D18" s="221"/>
      <c r="E18" s="221"/>
      <c r="F18" s="221"/>
      <c r="G18" s="221"/>
      <c r="H18" s="221"/>
    </row>
    <row r="20" spans="2:10" s="7" customFormat="1" ht="21" x14ac:dyDescent="0.35">
      <c r="B20" s="208" t="s">
        <v>50</v>
      </c>
      <c r="C20" s="16"/>
      <c r="D20" s="16"/>
      <c r="E20" s="16"/>
      <c r="F20" s="16"/>
      <c r="G20" s="16"/>
      <c r="H20" s="16"/>
      <c r="I20" s="16"/>
      <c r="J20" s="16"/>
    </row>
    <row r="21" spans="2:10" s="7" customFormat="1" ht="21" x14ac:dyDescent="0.35">
      <c r="B21" s="7" t="s">
        <v>220</v>
      </c>
      <c r="F21" s="172"/>
      <c r="G21" s="172"/>
      <c r="H21" s="172"/>
    </row>
    <row r="22" spans="2:10" s="7" customFormat="1" ht="21" x14ac:dyDescent="0.35">
      <c r="B22" s="7" t="s">
        <v>226</v>
      </c>
      <c r="F22" s="172"/>
      <c r="G22" s="172"/>
      <c r="H22" s="172"/>
    </row>
    <row r="23" spans="2:10" s="7" customFormat="1" ht="21" x14ac:dyDescent="0.35">
      <c r="B23" s="7" t="s">
        <v>317</v>
      </c>
      <c r="F23" s="172"/>
      <c r="G23" s="172"/>
      <c r="H23" s="172"/>
    </row>
    <row r="24" spans="2:10" s="7" customFormat="1" ht="21" x14ac:dyDescent="0.35">
      <c r="B24" s="7" t="s">
        <v>261</v>
      </c>
      <c r="F24" s="172"/>
      <c r="G24" s="172"/>
      <c r="H24" s="172"/>
    </row>
    <row r="25" spans="2:10" s="7" customFormat="1" ht="21" x14ac:dyDescent="0.35">
      <c r="B25" s="7" t="s">
        <v>227</v>
      </c>
      <c r="F25" s="172"/>
      <c r="G25" s="172"/>
      <c r="H25" s="172"/>
    </row>
    <row r="26" spans="2:10" s="7" customFormat="1" ht="21" x14ac:dyDescent="0.35">
      <c r="B26" s="7" t="s">
        <v>228</v>
      </c>
      <c r="F26" s="172"/>
      <c r="G26" s="172"/>
      <c r="H26" s="172"/>
    </row>
  </sheetData>
  <mergeCells count="2">
    <mergeCell ref="B18:H18"/>
    <mergeCell ref="B1:G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U23"/>
  <sheetViews>
    <sheetView topLeftCell="A4" workbookViewId="0">
      <selection activeCell="D11" sqref="D11"/>
    </sheetView>
  </sheetViews>
  <sheetFormatPr defaultRowHeight="21" x14ac:dyDescent="0.35"/>
  <cols>
    <col min="1" max="1" width="4.875" style="7" customWidth="1"/>
    <col min="2" max="2" width="22.625" style="7" customWidth="1"/>
    <col min="3" max="3" width="26.375" style="90" customWidth="1"/>
    <col min="4" max="4" width="25" style="90" customWidth="1"/>
    <col min="5" max="5" width="9" style="7"/>
    <col min="6" max="7" width="8" style="7" hidden="1" customWidth="1"/>
    <col min="8" max="256" width="9" style="7"/>
    <col min="257" max="257" width="4.875" style="7" customWidth="1"/>
    <col min="258" max="258" width="22.625" style="7" customWidth="1"/>
    <col min="259" max="259" width="26.375" style="7" customWidth="1"/>
    <col min="260" max="260" width="24.25" style="7" customWidth="1"/>
    <col min="261" max="261" width="9" style="7"/>
    <col min="262" max="263" width="0" style="7" hidden="1" customWidth="1"/>
    <col min="264" max="512" width="9" style="7"/>
    <col min="513" max="513" width="4.875" style="7" customWidth="1"/>
    <col min="514" max="514" width="22.625" style="7" customWidth="1"/>
    <col min="515" max="515" width="26.375" style="7" customWidth="1"/>
    <col min="516" max="516" width="24.25" style="7" customWidth="1"/>
    <col min="517" max="517" width="9" style="7"/>
    <col min="518" max="519" width="0" style="7" hidden="1" customWidth="1"/>
    <col min="520" max="768" width="9" style="7"/>
    <col min="769" max="769" width="4.875" style="7" customWidth="1"/>
    <col min="770" max="770" width="22.625" style="7" customWidth="1"/>
    <col min="771" max="771" width="26.375" style="7" customWidth="1"/>
    <col min="772" max="772" width="24.25" style="7" customWidth="1"/>
    <col min="773" max="773" width="9" style="7"/>
    <col min="774" max="775" width="0" style="7" hidden="1" customWidth="1"/>
    <col min="776" max="1024" width="9" style="7"/>
    <col min="1025" max="1025" width="4.875" style="7" customWidth="1"/>
    <col min="1026" max="1026" width="22.625" style="7" customWidth="1"/>
    <col min="1027" max="1027" width="26.375" style="7" customWidth="1"/>
    <col min="1028" max="1028" width="24.25" style="7" customWidth="1"/>
    <col min="1029" max="1029" width="9" style="7"/>
    <col min="1030" max="1031" width="0" style="7" hidden="1" customWidth="1"/>
    <col min="1032" max="1280" width="9" style="7"/>
    <col min="1281" max="1281" width="4.875" style="7" customWidth="1"/>
    <col min="1282" max="1282" width="22.625" style="7" customWidth="1"/>
    <col min="1283" max="1283" width="26.375" style="7" customWidth="1"/>
    <col min="1284" max="1284" width="24.25" style="7" customWidth="1"/>
    <col min="1285" max="1285" width="9" style="7"/>
    <col min="1286" max="1287" width="0" style="7" hidden="1" customWidth="1"/>
    <col min="1288" max="1536" width="9" style="7"/>
    <col min="1537" max="1537" width="4.875" style="7" customWidth="1"/>
    <col min="1538" max="1538" width="22.625" style="7" customWidth="1"/>
    <col min="1539" max="1539" width="26.375" style="7" customWidth="1"/>
    <col min="1540" max="1540" width="24.25" style="7" customWidth="1"/>
    <col min="1541" max="1541" width="9" style="7"/>
    <col min="1542" max="1543" width="0" style="7" hidden="1" customWidth="1"/>
    <col min="1544" max="1792" width="9" style="7"/>
    <col min="1793" max="1793" width="4.875" style="7" customWidth="1"/>
    <col min="1794" max="1794" width="22.625" style="7" customWidth="1"/>
    <col min="1795" max="1795" width="26.375" style="7" customWidth="1"/>
    <col min="1796" max="1796" width="24.25" style="7" customWidth="1"/>
    <col min="1797" max="1797" width="9" style="7"/>
    <col min="1798" max="1799" width="0" style="7" hidden="1" customWidth="1"/>
    <col min="1800" max="2048" width="9" style="7"/>
    <col min="2049" max="2049" width="4.875" style="7" customWidth="1"/>
    <col min="2050" max="2050" width="22.625" style="7" customWidth="1"/>
    <col min="2051" max="2051" width="26.375" style="7" customWidth="1"/>
    <col min="2052" max="2052" width="24.25" style="7" customWidth="1"/>
    <col min="2053" max="2053" width="9" style="7"/>
    <col min="2054" max="2055" width="0" style="7" hidden="1" customWidth="1"/>
    <col min="2056" max="2304" width="9" style="7"/>
    <col min="2305" max="2305" width="4.875" style="7" customWidth="1"/>
    <col min="2306" max="2306" width="22.625" style="7" customWidth="1"/>
    <col min="2307" max="2307" width="26.375" style="7" customWidth="1"/>
    <col min="2308" max="2308" width="24.25" style="7" customWidth="1"/>
    <col min="2309" max="2309" width="9" style="7"/>
    <col min="2310" max="2311" width="0" style="7" hidden="1" customWidth="1"/>
    <col min="2312" max="2560" width="9" style="7"/>
    <col min="2561" max="2561" width="4.875" style="7" customWidth="1"/>
    <col min="2562" max="2562" width="22.625" style="7" customWidth="1"/>
    <col min="2563" max="2563" width="26.375" style="7" customWidth="1"/>
    <col min="2564" max="2564" width="24.25" style="7" customWidth="1"/>
    <col min="2565" max="2565" width="9" style="7"/>
    <col min="2566" max="2567" width="0" style="7" hidden="1" customWidth="1"/>
    <col min="2568" max="2816" width="9" style="7"/>
    <col min="2817" max="2817" width="4.875" style="7" customWidth="1"/>
    <col min="2818" max="2818" width="22.625" style="7" customWidth="1"/>
    <col min="2819" max="2819" width="26.375" style="7" customWidth="1"/>
    <col min="2820" max="2820" width="24.25" style="7" customWidth="1"/>
    <col min="2821" max="2821" width="9" style="7"/>
    <col min="2822" max="2823" width="0" style="7" hidden="1" customWidth="1"/>
    <col min="2824" max="3072" width="9" style="7"/>
    <col min="3073" max="3073" width="4.875" style="7" customWidth="1"/>
    <col min="3074" max="3074" width="22.625" style="7" customWidth="1"/>
    <col min="3075" max="3075" width="26.375" style="7" customWidth="1"/>
    <col min="3076" max="3076" width="24.25" style="7" customWidth="1"/>
    <col min="3077" max="3077" width="9" style="7"/>
    <col min="3078" max="3079" width="0" style="7" hidden="1" customWidth="1"/>
    <col min="3080" max="3328" width="9" style="7"/>
    <col min="3329" max="3329" width="4.875" style="7" customWidth="1"/>
    <col min="3330" max="3330" width="22.625" style="7" customWidth="1"/>
    <col min="3331" max="3331" width="26.375" style="7" customWidth="1"/>
    <col min="3332" max="3332" width="24.25" style="7" customWidth="1"/>
    <col min="3333" max="3333" width="9" style="7"/>
    <col min="3334" max="3335" width="0" style="7" hidden="1" customWidth="1"/>
    <col min="3336" max="3584" width="9" style="7"/>
    <col min="3585" max="3585" width="4.875" style="7" customWidth="1"/>
    <col min="3586" max="3586" width="22.625" style="7" customWidth="1"/>
    <col min="3587" max="3587" width="26.375" style="7" customWidth="1"/>
    <col min="3588" max="3588" width="24.25" style="7" customWidth="1"/>
    <col min="3589" max="3589" width="9" style="7"/>
    <col min="3590" max="3591" width="0" style="7" hidden="1" customWidth="1"/>
    <col min="3592" max="3840" width="9" style="7"/>
    <col min="3841" max="3841" width="4.875" style="7" customWidth="1"/>
    <col min="3842" max="3842" width="22.625" style="7" customWidth="1"/>
    <col min="3843" max="3843" width="26.375" style="7" customWidth="1"/>
    <col min="3844" max="3844" width="24.25" style="7" customWidth="1"/>
    <col min="3845" max="3845" width="9" style="7"/>
    <col min="3846" max="3847" width="0" style="7" hidden="1" customWidth="1"/>
    <col min="3848" max="4096" width="9" style="7"/>
    <col min="4097" max="4097" width="4.875" style="7" customWidth="1"/>
    <col min="4098" max="4098" width="22.625" style="7" customWidth="1"/>
    <col min="4099" max="4099" width="26.375" style="7" customWidth="1"/>
    <col min="4100" max="4100" width="24.25" style="7" customWidth="1"/>
    <col min="4101" max="4101" width="9" style="7"/>
    <col min="4102" max="4103" width="0" style="7" hidden="1" customWidth="1"/>
    <col min="4104" max="4352" width="9" style="7"/>
    <col min="4353" max="4353" width="4.875" style="7" customWidth="1"/>
    <col min="4354" max="4354" width="22.625" style="7" customWidth="1"/>
    <col min="4355" max="4355" width="26.375" style="7" customWidth="1"/>
    <col min="4356" max="4356" width="24.25" style="7" customWidth="1"/>
    <col min="4357" max="4357" width="9" style="7"/>
    <col min="4358" max="4359" width="0" style="7" hidden="1" customWidth="1"/>
    <col min="4360" max="4608" width="9" style="7"/>
    <col min="4609" max="4609" width="4.875" style="7" customWidth="1"/>
    <col min="4610" max="4610" width="22.625" style="7" customWidth="1"/>
    <col min="4611" max="4611" width="26.375" style="7" customWidth="1"/>
    <col min="4612" max="4612" width="24.25" style="7" customWidth="1"/>
    <col min="4613" max="4613" width="9" style="7"/>
    <col min="4614" max="4615" width="0" style="7" hidden="1" customWidth="1"/>
    <col min="4616" max="4864" width="9" style="7"/>
    <col min="4865" max="4865" width="4.875" style="7" customWidth="1"/>
    <col min="4866" max="4866" width="22.625" style="7" customWidth="1"/>
    <col min="4867" max="4867" width="26.375" style="7" customWidth="1"/>
    <col min="4868" max="4868" width="24.25" style="7" customWidth="1"/>
    <col min="4869" max="4869" width="9" style="7"/>
    <col min="4870" max="4871" width="0" style="7" hidden="1" customWidth="1"/>
    <col min="4872" max="5120" width="9" style="7"/>
    <col min="5121" max="5121" width="4.875" style="7" customWidth="1"/>
    <col min="5122" max="5122" width="22.625" style="7" customWidth="1"/>
    <col min="5123" max="5123" width="26.375" style="7" customWidth="1"/>
    <col min="5124" max="5124" width="24.25" style="7" customWidth="1"/>
    <col min="5125" max="5125" width="9" style="7"/>
    <col min="5126" max="5127" width="0" style="7" hidden="1" customWidth="1"/>
    <col min="5128" max="5376" width="9" style="7"/>
    <col min="5377" max="5377" width="4.875" style="7" customWidth="1"/>
    <col min="5378" max="5378" width="22.625" style="7" customWidth="1"/>
    <col min="5379" max="5379" width="26.375" style="7" customWidth="1"/>
    <col min="5380" max="5380" width="24.25" style="7" customWidth="1"/>
    <col min="5381" max="5381" width="9" style="7"/>
    <col min="5382" max="5383" width="0" style="7" hidden="1" customWidth="1"/>
    <col min="5384" max="5632" width="9" style="7"/>
    <col min="5633" max="5633" width="4.875" style="7" customWidth="1"/>
    <col min="5634" max="5634" width="22.625" style="7" customWidth="1"/>
    <col min="5635" max="5635" width="26.375" style="7" customWidth="1"/>
    <col min="5636" max="5636" width="24.25" style="7" customWidth="1"/>
    <col min="5637" max="5637" width="9" style="7"/>
    <col min="5638" max="5639" width="0" style="7" hidden="1" customWidth="1"/>
    <col min="5640" max="5888" width="9" style="7"/>
    <col min="5889" max="5889" width="4.875" style="7" customWidth="1"/>
    <col min="5890" max="5890" width="22.625" style="7" customWidth="1"/>
    <col min="5891" max="5891" width="26.375" style="7" customWidth="1"/>
    <col min="5892" max="5892" width="24.25" style="7" customWidth="1"/>
    <col min="5893" max="5893" width="9" style="7"/>
    <col min="5894" max="5895" width="0" style="7" hidden="1" customWidth="1"/>
    <col min="5896" max="6144" width="9" style="7"/>
    <col min="6145" max="6145" width="4.875" style="7" customWidth="1"/>
    <col min="6146" max="6146" width="22.625" style="7" customWidth="1"/>
    <col min="6147" max="6147" width="26.375" style="7" customWidth="1"/>
    <col min="6148" max="6148" width="24.25" style="7" customWidth="1"/>
    <col min="6149" max="6149" width="9" style="7"/>
    <col min="6150" max="6151" width="0" style="7" hidden="1" customWidth="1"/>
    <col min="6152" max="6400" width="9" style="7"/>
    <col min="6401" max="6401" width="4.875" style="7" customWidth="1"/>
    <col min="6402" max="6402" width="22.625" style="7" customWidth="1"/>
    <col min="6403" max="6403" width="26.375" style="7" customWidth="1"/>
    <col min="6404" max="6404" width="24.25" style="7" customWidth="1"/>
    <col min="6405" max="6405" width="9" style="7"/>
    <col min="6406" max="6407" width="0" style="7" hidden="1" customWidth="1"/>
    <col min="6408" max="6656" width="9" style="7"/>
    <col min="6657" max="6657" width="4.875" style="7" customWidth="1"/>
    <col min="6658" max="6658" width="22.625" style="7" customWidth="1"/>
    <col min="6659" max="6659" width="26.375" style="7" customWidth="1"/>
    <col min="6660" max="6660" width="24.25" style="7" customWidth="1"/>
    <col min="6661" max="6661" width="9" style="7"/>
    <col min="6662" max="6663" width="0" style="7" hidden="1" customWidth="1"/>
    <col min="6664" max="6912" width="9" style="7"/>
    <col min="6913" max="6913" width="4.875" style="7" customWidth="1"/>
    <col min="6914" max="6914" width="22.625" style="7" customWidth="1"/>
    <col min="6915" max="6915" width="26.375" style="7" customWidth="1"/>
    <col min="6916" max="6916" width="24.25" style="7" customWidth="1"/>
    <col min="6917" max="6917" width="9" style="7"/>
    <col min="6918" max="6919" width="0" style="7" hidden="1" customWidth="1"/>
    <col min="6920" max="7168" width="9" style="7"/>
    <col min="7169" max="7169" width="4.875" style="7" customWidth="1"/>
    <col min="7170" max="7170" width="22.625" style="7" customWidth="1"/>
    <col min="7171" max="7171" width="26.375" style="7" customWidth="1"/>
    <col min="7172" max="7172" width="24.25" style="7" customWidth="1"/>
    <col min="7173" max="7173" width="9" style="7"/>
    <col min="7174" max="7175" width="0" style="7" hidden="1" customWidth="1"/>
    <col min="7176" max="7424" width="9" style="7"/>
    <col min="7425" max="7425" width="4.875" style="7" customWidth="1"/>
    <col min="7426" max="7426" width="22.625" style="7" customWidth="1"/>
    <col min="7427" max="7427" width="26.375" style="7" customWidth="1"/>
    <col min="7428" max="7428" width="24.25" style="7" customWidth="1"/>
    <col min="7429" max="7429" width="9" style="7"/>
    <col min="7430" max="7431" width="0" style="7" hidden="1" customWidth="1"/>
    <col min="7432" max="7680" width="9" style="7"/>
    <col min="7681" max="7681" width="4.875" style="7" customWidth="1"/>
    <col min="7682" max="7682" width="22.625" style="7" customWidth="1"/>
    <col min="7683" max="7683" width="26.375" style="7" customWidth="1"/>
    <col min="7684" max="7684" width="24.25" style="7" customWidth="1"/>
    <col min="7685" max="7685" width="9" style="7"/>
    <col min="7686" max="7687" width="0" style="7" hidden="1" customWidth="1"/>
    <col min="7688" max="7936" width="9" style="7"/>
    <col min="7937" max="7937" width="4.875" style="7" customWidth="1"/>
    <col min="7938" max="7938" width="22.625" style="7" customWidth="1"/>
    <col min="7939" max="7939" width="26.375" style="7" customWidth="1"/>
    <col min="7940" max="7940" width="24.25" style="7" customWidth="1"/>
    <col min="7941" max="7941" width="9" style="7"/>
    <col min="7942" max="7943" width="0" style="7" hidden="1" customWidth="1"/>
    <col min="7944" max="8192" width="9" style="7"/>
    <col min="8193" max="8193" width="4.875" style="7" customWidth="1"/>
    <col min="8194" max="8194" width="22.625" style="7" customWidth="1"/>
    <col min="8195" max="8195" width="26.375" style="7" customWidth="1"/>
    <col min="8196" max="8196" width="24.25" style="7" customWidth="1"/>
    <col min="8197" max="8197" width="9" style="7"/>
    <col min="8198" max="8199" width="0" style="7" hidden="1" customWidth="1"/>
    <col min="8200" max="8448" width="9" style="7"/>
    <col min="8449" max="8449" width="4.875" style="7" customWidth="1"/>
    <col min="8450" max="8450" width="22.625" style="7" customWidth="1"/>
    <col min="8451" max="8451" width="26.375" style="7" customWidth="1"/>
    <col min="8452" max="8452" width="24.25" style="7" customWidth="1"/>
    <col min="8453" max="8453" width="9" style="7"/>
    <col min="8454" max="8455" width="0" style="7" hidden="1" customWidth="1"/>
    <col min="8456" max="8704" width="9" style="7"/>
    <col min="8705" max="8705" width="4.875" style="7" customWidth="1"/>
    <col min="8706" max="8706" width="22.625" style="7" customWidth="1"/>
    <col min="8707" max="8707" width="26.375" style="7" customWidth="1"/>
    <col min="8708" max="8708" width="24.25" style="7" customWidth="1"/>
    <col min="8709" max="8709" width="9" style="7"/>
    <col min="8710" max="8711" width="0" style="7" hidden="1" customWidth="1"/>
    <col min="8712" max="8960" width="9" style="7"/>
    <col min="8961" max="8961" width="4.875" style="7" customWidth="1"/>
    <col min="8962" max="8962" width="22.625" style="7" customWidth="1"/>
    <col min="8963" max="8963" width="26.375" style="7" customWidth="1"/>
    <col min="8964" max="8964" width="24.25" style="7" customWidth="1"/>
    <col min="8965" max="8965" width="9" style="7"/>
    <col min="8966" max="8967" width="0" style="7" hidden="1" customWidth="1"/>
    <col min="8968" max="9216" width="9" style="7"/>
    <col min="9217" max="9217" width="4.875" style="7" customWidth="1"/>
    <col min="9218" max="9218" width="22.625" style="7" customWidth="1"/>
    <col min="9219" max="9219" width="26.375" style="7" customWidth="1"/>
    <col min="9220" max="9220" width="24.25" style="7" customWidth="1"/>
    <col min="9221" max="9221" width="9" style="7"/>
    <col min="9222" max="9223" width="0" style="7" hidden="1" customWidth="1"/>
    <col min="9224" max="9472" width="9" style="7"/>
    <col min="9473" max="9473" width="4.875" style="7" customWidth="1"/>
    <col min="9474" max="9474" width="22.625" style="7" customWidth="1"/>
    <col min="9475" max="9475" width="26.375" style="7" customWidth="1"/>
    <col min="9476" max="9476" width="24.25" style="7" customWidth="1"/>
    <col min="9477" max="9477" width="9" style="7"/>
    <col min="9478" max="9479" width="0" style="7" hidden="1" customWidth="1"/>
    <col min="9480" max="9728" width="9" style="7"/>
    <col min="9729" max="9729" width="4.875" style="7" customWidth="1"/>
    <col min="9730" max="9730" width="22.625" style="7" customWidth="1"/>
    <col min="9731" max="9731" width="26.375" style="7" customWidth="1"/>
    <col min="9732" max="9732" width="24.25" style="7" customWidth="1"/>
    <col min="9733" max="9733" width="9" style="7"/>
    <col min="9734" max="9735" width="0" style="7" hidden="1" customWidth="1"/>
    <col min="9736" max="9984" width="9" style="7"/>
    <col min="9985" max="9985" width="4.875" style="7" customWidth="1"/>
    <col min="9986" max="9986" width="22.625" style="7" customWidth="1"/>
    <col min="9987" max="9987" width="26.375" style="7" customWidth="1"/>
    <col min="9988" max="9988" width="24.25" style="7" customWidth="1"/>
    <col min="9989" max="9989" width="9" style="7"/>
    <col min="9990" max="9991" width="0" style="7" hidden="1" customWidth="1"/>
    <col min="9992" max="10240" width="9" style="7"/>
    <col min="10241" max="10241" width="4.875" style="7" customWidth="1"/>
    <col min="10242" max="10242" width="22.625" style="7" customWidth="1"/>
    <col min="10243" max="10243" width="26.375" style="7" customWidth="1"/>
    <col min="10244" max="10244" width="24.25" style="7" customWidth="1"/>
    <col min="10245" max="10245" width="9" style="7"/>
    <col min="10246" max="10247" width="0" style="7" hidden="1" customWidth="1"/>
    <col min="10248" max="10496" width="9" style="7"/>
    <col min="10497" max="10497" width="4.875" style="7" customWidth="1"/>
    <col min="10498" max="10498" width="22.625" style="7" customWidth="1"/>
    <col min="10499" max="10499" width="26.375" style="7" customWidth="1"/>
    <col min="10500" max="10500" width="24.25" style="7" customWidth="1"/>
    <col min="10501" max="10501" width="9" style="7"/>
    <col min="10502" max="10503" width="0" style="7" hidden="1" customWidth="1"/>
    <col min="10504" max="10752" width="9" style="7"/>
    <col min="10753" max="10753" width="4.875" style="7" customWidth="1"/>
    <col min="10754" max="10754" width="22.625" style="7" customWidth="1"/>
    <col min="10755" max="10755" width="26.375" style="7" customWidth="1"/>
    <col min="10756" max="10756" width="24.25" style="7" customWidth="1"/>
    <col min="10757" max="10757" width="9" style="7"/>
    <col min="10758" max="10759" width="0" style="7" hidden="1" customWidth="1"/>
    <col min="10760" max="11008" width="9" style="7"/>
    <col min="11009" max="11009" width="4.875" style="7" customWidth="1"/>
    <col min="11010" max="11010" width="22.625" style="7" customWidth="1"/>
    <col min="11011" max="11011" width="26.375" style="7" customWidth="1"/>
    <col min="11012" max="11012" width="24.25" style="7" customWidth="1"/>
    <col min="11013" max="11013" width="9" style="7"/>
    <col min="11014" max="11015" width="0" style="7" hidden="1" customWidth="1"/>
    <col min="11016" max="11264" width="9" style="7"/>
    <col min="11265" max="11265" width="4.875" style="7" customWidth="1"/>
    <col min="11266" max="11266" width="22.625" style="7" customWidth="1"/>
    <col min="11267" max="11267" width="26.375" style="7" customWidth="1"/>
    <col min="11268" max="11268" width="24.25" style="7" customWidth="1"/>
    <col min="11269" max="11269" width="9" style="7"/>
    <col min="11270" max="11271" width="0" style="7" hidden="1" customWidth="1"/>
    <col min="11272" max="11520" width="9" style="7"/>
    <col min="11521" max="11521" width="4.875" style="7" customWidth="1"/>
    <col min="11522" max="11522" width="22.625" style="7" customWidth="1"/>
    <col min="11523" max="11523" width="26.375" style="7" customWidth="1"/>
    <col min="11524" max="11524" width="24.25" style="7" customWidth="1"/>
    <col min="11525" max="11525" width="9" style="7"/>
    <col min="11526" max="11527" width="0" style="7" hidden="1" customWidth="1"/>
    <col min="11528" max="11776" width="9" style="7"/>
    <col min="11777" max="11777" width="4.875" style="7" customWidth="1"/>
    <col min="11778" max="11778" width="22.625" style="7" customWidth="1"/>
    <col min="11779" max="11779" width="26.375" style="7" customWidth="1"/>
    <col min="11780" max="11780" width="24.25" style="7" customWidth="1"/>
    <col min="11781" max="11781" width="9" style="7"/>
    <col min="11782" max="11783" width="0" style="7" hidden="1" customWidth="1"/>
    <col min="11784" max="12032" width="9" style="7"/>
    <col min="12033" max="12033" width="4.875" style="7" customWidth="1"/>
    <col min="12034" max="12034" width="22.625" style="7" customWidth="1"/>
    <col min="12035" max="12035" width="26.375" style="7" customWidth="1"/>
    <col min="12036" max="12036" width="24.25" style="7" customWidth="1"/>
    <col min="12037" max="12037" width="9" style="7"/>
    <col min="12038" max="12039" width="0" style="7" hidden="1" customWidth="1"/>
    <col min="12040" max="12288" width="9" style="7"/>
    <col min="12289" max="12289" width="4.875" style="7" customWidth="1"/>
    <col min="12290" max="12290" width="22.625" style="7" customWidth="1"/>
    <col min="12291" max="12291" width="26.375" style="7" customWidth="1"/>
    <col min="12292" max="12292" width="24.25" style="7" customWidth="1"/>
    <col min="12293" max="12293" width="9" style="7"/>
    <col min="12294" max="12295" width="0" style="7" hidden="1" customWidth="1"/>
    <col min="12296" max="12544" width="9" style="7"/>
    <col min="12545" max="12545" width="4.875" style="7" customWidth="1"/>
    <col min="12546" max="12546" width="22.625" style="7" customWidth="1"/>
    <col min="12547" max="12547" width="26.375" style="7" customWidth="1"/>
    <col min="12548" max="12548" width="24.25" style="7" customWidth="1"/>
    <col min="12549" max="12549" width="9" style="7"/>
    <col min="12550" max="12551" width="0" style="7" hidden="1" customWidth="1"/>
    <col min="12552" max="12800" width="9" style="7"/>
    <col min="12801" max="12801" width="4.875" style="7" customWidth="1"/>
    <col min="12802" max="12802" width="22.625" style="7" customWidth="1"/>
    <col min="12803" max="12803" width="26.375" style="7" customWidth="1"/>
    <col min="12804" max="12804" width="24.25" style="7" customWidth="1"/>
    <col min="12805" max="12805" width="9" style="7"/>
    <col min="12806" max="12807" width="0" style="7" hidden="1" customWidth="1"/>
    <col min="12808" max="13056" width="9" style="7"/>
    <col min="13057" max="13057" width="4.875" style="7" customWidth="1"/>
    <col min="13058" max="13058" width="22.625" style="7" customWidth="1"/>
    <col min="13059" max="13059" width="26.375" style="7" customWidth="1"/>
    <col min="13060" max="13060" width="24.25" style="7" customWidth="1"/>
    <col min="13061" max="13061" width="9" style="7"/>
    <col min="13062" max="13063" width="0" style="7" hidden="1" customWidth="1"/>
    <col min="13064" max="13312" width="9" style="7"/>
    <col min="13313" max="13313" width="4.875" style="7" customWidth="1"/>
    <col min="13314" max="13314" width="22.625" style="7" customWidth="1"/>
    <col min="13315" max="13315" width="26.375" style="7" customWidth="1"/>
    <col min="13316" max="13316" width="24.25" style="7" customWidth="1"/>
    <col min="13317" max="13317" width="9" style="7"/>
    <col min="13318" max="13319" width="0" style="7" hidden="1" customWidth="1"/>
    <col min="13320" max="13568" width="9" style="7"/>
    <col min="13569" max="13569" width="4.875" style="7" customWidth="1"/>
    <col min="13570" max="13570" width="22.625" style="7" customWidth="1"/>
    <col min="13571" max="13571" width="26.375" style="7" customWidth="1"/>
    <col min="13572" max="13572" width="24.25" style="7" customWidth="1"/>
    <col min="13573" max="13573" width="9" style="7"/>
    <col min="13574" max="13575" width="0" style="7" hidden="1" customWidth="1"/>
    <col min="13576" max="13824" width="9" style="7"/>
    <col min="13825" max="13825" width="4.875" style="7" customWidth="1"/>
    <col min="13826" max="13826" width="22.625" style="7" customWidth="1"/>
    <col min="13827" max="13827" width="26.375" style="7" customWidth="1"/>
    <col min="13828" max="13828" width="24.25" style="7" customWidth="1"/>
    <col min="13829" max="13829" width="9" style="7"/>
    <col min="13830" max="13831" width="0" style="7" hidden="1" customWidth="1"/>
    <col min="13832" max="14080" width="9" style="7"/>
    <col min="14081" max="14081" width="4.875" style="7" customWidth="1"/>
    <col min="14082" max="14082" width="22.625" style="7" customWidth="1"/>
    <col min="14083" max="14083" width="26.375" style="7" customWidth="1"/>
    <col min="14084" max="14084" width="24.25" style="7" customWidth="1"/>
    <col min="14085" max="14085" width="9" style="7"/>
    <col min="14086" max="14087" width="0" style="7" hidden="1" customWidth="1"/>
    <col min="14088" max="14336" width="9" style="7"/>
    <col min="14337" max="14337" width="4.875" style="7" customWidth="1"/>
    <col min="14338" max="14338" width="22.625" style="7" customWidth="1"/>
    <col min="14339" max="14339" width="26.375" style="7" customWidth="1"/>
    <col min="14340" max="14340" width="24.25" style="7" customWidth="1"/>
    <col min="14341" max="14341" width="9" style="7"/>
    <col min="14342" max="14343" width="0" style="7" hidden="1" customWidth="1"/>
    <col min="14344" max="14592" width="9" style="7"/>
    <col min="14593" max="14593" width="4.875" style="7" customWidth="1"/>
    <col min="14594" max="14594" width="22.625" style="7" customWidth="1"/>
    <col min="14595" max="14595" width="26.375" style="7" customWidth="1"/>
    <col min="14596" max="14596" width="24.25" style="7" customWidth="1"/>
    <col min="14597" max="14597" width="9" style="7"/>
    <col min="14598" max="14599" width="0" style="7" hidden="1" customWidth="1"/>
    <col min="14600" max="14848" width="9" style="7"/>
    <col min="14849" max="14849" width="4.875" style="7" customWidth="1"/>
    <col min="14850" max="14850" width="22.625" style="7" customWidth="1"/>
    <col min="14851" max="14851" width="26.375" style="7" customWidth="1"/>
    <col min="14852" max="14852" width="24.25" style="7" customWidth="1"/>
    <col min="14853" max="14853" width="9" style="7"/>
    <col min="14854" max="14855" width="0" style="7" hidden="1" customWidth="1"/>
    <col min="14856" max="15104" width="9" style="7"/>
    <col min="15105" max="15105" width="4.875" style="7" customWidth="1"/>
    <col min="15106" max="15106" width="22.625" style="7" customWidth="1"/>
    <col min="15107" max="15107" width="26.375" style="7" customWidth="1"/>
    <col min="15108" max="15108" width="24.25" style="7" customWidth="1"/>
    <col min="15109" max="15109" width="9" style="7"/>
    <col min="15110" max="15111" width="0" style="7" hidden="1" customWidth="1"/>
    <col min="15112" max="15360" width="9" style="7"/>
    <col min="15361" max="15361" width="4.875" style="7" customWidth="1"/>
    <col min="15362" max="15362" width="22.625" style="7" customWidth="1"/>
    <col min="15363" max="15363" width="26.375" style="7" customWidth="1"/>
    <col min="15364" max="15364" width="24.25" style="7" customWidth="1"/>
    <col min="15365" max="15365" width="9" style="7"/>
    <col min="15366" max="15367" width="0" style="7" hidden="1" customWidth="1"/>
    <col min="15368" max="15616" width="9" style="7"/>
    <col min="15617" max="15617" width="4.875" style="7" customWidth="1"/>
    <col min="15618" max="15618" width="22.625" style="7" customWidth="1"/>
    <col min="15619" max="15619" width="26.375" style="7" customWidth="1"/>
    <col min="15620" max="15620" width="24.25" style="7" customWidth="1"/>
    <col min="15621" max="15621" width="9" style="7"/>
    <col min="15622" max="15623" width="0" style="7" hidden="1" customWidth="1"/>
    <col min="15624" max="15872" width="9" style="7"/>
    <col min="15873" max="15873" width="4.875" style="7" customWidth="1"/>
    <col min="15874" max="15874" width="22.625" style="7" customWidth="1"/>
    <col min="15875" max="15875" width="26.375" style="7" customWidth="1"/>
    <col min="15876" max="15876" width="24.25" style="7" customWidth="1"/>
    <col min="15877" max="15877" width="9" style="7"/>
    <col min="15878" max="15879" width="0" style="7" hidden="1" customWidth="1"/>
    <col min="15880" max="16128" width="9" style="7"/>
    <col min="16129" max="16129" width="4.875" style="7" customWidth="1"/>
    <col min="16130" max="16130" width="22.625" style="7" customWidth="1"/>
    <col min="16131" max="16131" width="26.375" style="7" customWidth="1"/>
    <col min="16132" max="16132" width="24.25" style="7" customWidth="1"/>
    <col min="16133" max="16133" width="9" style="7"/>
    <col min="16134" max="16135" width="0" style="7" hidden="1" customWidth="1"/>
    <col min="16136" max="16384" width="9" style="7"/>
  </cols>
  <sheetData>
    <row r="1" spans="1:255" x14ac:dyDescent="0.35">
      <c r="B1" s="224" t="s">
        <v>295</v>
      </c>
      <c r="C1" s="224"/>
      <c r="D1" s="224"/>
      <c r="E1" s="64"/>
      <c r="F1" s="64"/>
      <c r="G1" s="6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x14ac:dyDescent="0.35">
      <c r="B2" s="92"/>
      <c r="C2" s="92"/>
      <c r="D2" s="92"/>
      <c r="E2" s="64"/>
      <c r="F2" s="64"/>
      <c r="G2" s="6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x14ac:dyDescent="0.35">
      <c r="A3" s="278" t="s">
        <v>51</v>
      </c>
      <c r="B3" s="278"/>
      <c r="C3" s="278"/>
      <c r="D3" s="278"/>
      <c r="E3" s="92"/>
      <c r="F3" s="92"/>
      <c r="G3" s="9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35">
      <c r="B4" s="63" t="s">
        <v>243</v>
      </c>
    </row>
    <row r="5" spans="1:255" s="104" customFormat="1" x14ac:dyDescent="0.2">
      <c r="B5" s="102" t="s">
        <v>54</v>
      </c>
      <c r="C5" s="103" t="s">
        <v>2</v>
      </c>
      <c r="D5" s="102" t="s">
        <v>3</v>
      </c>
    </row>
    <row r="6" spans="1:255" x14ac:dyDescent="0.35">
      <c r="B6" s="34" t="s">
        <v>52</v>
      </c>
      <c r="C6" s="105">
        <v>167</v>
      </c>
      <c r="D6" s="31">
        <f>C6*100/$C$8</f>
        <v>98.816568047337284</v>
      </c>
    </row>
    <row r="7" spans="1:255" x14ac:dyDescent="0.35">
      <c r="B7" s="34" t="s">
        <v>53</v>
      </c>
      <c r="C7" s="105">
        <v>2</v>
      </c>
      <c r="D7" s="31">
        <f>C7*100/$C$8</f>
        <v>1.1834319526627219</v>
      </c>
    </row>
    <row r="8" spans="1:255" x14ac:dyDescent="0.35">
      <c r="B8" s="106" t="s">
        <v>4</v>
      </c>
      <c r="C8" s="106">
        <f>SUM(C6:C7)</f>
        <v>169</v>
      </c>
      <c r="D8" s="33">
        <f>C8*100/$C$8</f>
        <v>100</v>
      </c>
    </row>
    <row r="10" spans="1:255" x14ac:dyDescent="0.35">
      <c r="B10" s="107" t="s">
        <v>244</v>
      </c>
    </row>
    <row r="11" spans="1:255" x14ac:dyDescent="0.35">
      <c r="B11" s="107" t="s">
        <v>231</v>
      </c>
    </row>
    <row r="13" spans="1:255" x14ac:dyDescent="0.35">
      <c r="B13" s="63" t="s">
        <v>336</v>
      </c>
    </row>
    <row r="14" spans="1:255" x14ac:dyDescent="0.35">
      <c r="B14" s="7" t="s">
        <v>335</v>
      </c>
    </row>
    <row r="15" spans="1:255" s="104" customFormat="1" x14ac:dyDescent="0.2">
      <c r="B15" s="108" t="s">
        <v>55</v>
      </c>
      <c r="C15" s="279" t="s">
        <v>2</v>
      </c>
      <c r="D15" s="281" t="s">
        <v>3</v>
      </c>
    </row>
    <row r="16" spans="1:255" s="104" customFormat="1" x14ac:dyDescent="0.2">
      <c r="B16" s="93" t="s">
        <v>56</v>
      </c>
      <c r="C16" s="280"/>
      <c r="D16" s="282"/>
    </row>
    <row r="17" spans="2:4" x14ac:dyDescent="0.35">
      <c r="B17" s="78" t="s">
        <v>52</v>
      </c>
      <c r="C17" s="105">
        <v>164</v>
      </c>
      <c r="D17" s="31">
        <f>C17*100/$C$8</f>
        <v>97.041420118343197</v>
      </c>
    </row>
    <row r="18" spans="2:4" x14ac:dyDescent="0.35">
      <c r="B18" s="34" t="s">
        <v>53</v>
      </c>
      <c r="C18" s="105">
        <v>5</v>
      </c>
      <c r="D18" s="31">
        <f>C18*100/$C$8</f>
        <v>2.9585798816568047</v>
      </c>
    </row>
    <row r="19" spans="2:4" x14ac:dyDescent="0.35">
      <c r="B19" s="106" t="s">
        <v>4</v>
      </c>
      <c r="C19" s="106">
        <f>SUM(C17:C18)</f>
        <v>169</v>
      </c>
      <c r="D19" s="33">
        <f>C19*100/$C$8</f>
        <v>100</v>
      </c>
    </row>
    <row r="21" spans="2:4" x14ac:dyDescent="0.35">
      <c r="B21" s="107" t="s">
        <v>245</v>
      </c>
    </row>
    <row r="22" spans="2:4" x14ac:dyDescent="0.35">
      <c r="B22" s="107" t="s">
        <v>246</v>
      </c>
    </row>
    <row r="23" spans="2:4" x14ac:dyDescent="0.35">
      <c r="B23" s="107" t="s">
        <v>247</v>
      </c>
    </row>
  </sheetData>
  <mergeCells count="4">
    <mergeCell ref="B1:D1"/>
    <mergeCell ref="A3:D3"/>
    <mergeCell ref="C15:C16"/>
    <mergeCell ref="D15:D16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D34"/>
  <sheetViews>
    <sheetView tabSelected="1" zoomScaleNormal="100" workbookViewId="0">
      <selection activeCell="C14" sqref="C14"/>
    </sheetView>
  </sheetViews>
  <sheetFormatPr defaultRowHeight="21" x14ac:dyDescent="0.35"/>
  <cols>
    <col min="1" max="1" width="3.875" style="7" customWidth="1"/>
    <col min="2" max="2" width="5.625" style="7" customWidth="1"/>
    <col min="3" max="3" width="67.75" style="7" customWidth="1"/>
    <col min="4" max="4" width="8.75" style="7" customWidth="1"/>
    <col min="5" max="255" width="9" style="7"/>
    <col min="256" max="256" width="5.875" style="7" customWidth="1"/>
    <col min="257" max="257" width="5.625" style="7" customWidth="1"/>
    <col min="258" max="258" width="69.25" style="7" customWidth="1"/>
    <col min="259" max="259" width="7.375" style="7" customWidth="1"/>
    <col min="260" max="511" width="9" style="7"/>
    <col min="512" max="512" width="5.875" style="7" customWidth="1"/>
    <col min="513" max="513" width="5.625" style="7" customWidth="1"/>
    <col min="514" max="514" width="69.25" style="7" customWidth="1"/>
    <col min="515" max="515" width="7.375" style="7" customWidth="1"/>
    <col min="516" max="767" width="9" style="7"/>
    <col min="768" max="768" width="5.875" style="7" customWidth="1"/>
    <col min="769" max="769" width="5.625" style="7" customWidth="1"/>
    <col min="770" max="770" width="69.25" style="7" customWidth="1"/>
    <col min="771" max="771" width="7.375" style="7" customWidth="1"/>
    <col min="772" max="1023" width="9" style="7"/>
    <col min="1024" max="1024" width="5.875" style="7" customWidth="1"/>
    <col min="1025" max="1025" width="5.625" style="7" customWidth="1"/>
    <col min="1026" max="1026" width="69.25" style="7" customWidth="1"/>
    <col min="1027" max="1027" width="7.375" style="7" customWidth="1"/>
    <col min="1028" max="1279" width="9" style="7"/>
    <col min="1280" max="1280" width="5.875" style="7" customWidth="1"/>
    <col min="1281" max="1281" width="5.625" style="7" customWidth="1"/>
    <col min="1282" max="1282" width="69.25" style="7" customWidth="1"/>
    <col min="1283" max="1283" width="7.375" style="7" customWidth="1"/>
    <col min="1284" max="1535" width="9" style="7"/>
    <col min="1536" max="1536" width="5.875" style="7" customWidth="1"/>
    <col min="1537" max="1537" width="5.625" style="7" customWidth="1"/>
    <col min="1538" max="1538" width="69.25" style="7" customWidth="1"/>
    <col min="1539" max="1539" width="7.375" style="7" customWidth="1"/>
    <col min="1540" max="1791" width="9" style="7"/>
    <col min="1792" max="1792" width="5.875" style="7" customWidth="1"/>
    <col min="1793" max="1793" width="5.625" style="7" customWidth="1"/>
    <col min="1794" max="1794" width="69.25" style="7" customWidth="1"/>
    <col min="1795" max="1795" width="7.375" style="7" customWidth="1"/>
    <col min="1796" max="2047" width="9" style="7"/>
    <col min="2048" max="2048" width="5.875" style="7" customWidth="1"/>
    <col min="2049" max="2049" width="5.625" style="7" customWidth="1"/>
    <col min="2050" max="2050" width="69.25" style="7" customWidth="1"/>
    <col min="2051" max="2051" width="7.375" style="7" customWidth="1"/>
    <col min="2052" max="2303" width="9" style="7"/>
    <col min="2304" max="2304" width="5.875" style="7" customWidth="1"/>
    <col min="2305" max="2305" width="5.625" style="7" customWidth="1"/>
    <col min="2306" max="2306" width="69.25" style="7" customWidth="1"/>
    <col min="2307" max="2307" width="7.375" style="7" customWidth="1"/>
    <col min="2308" max="2559" width="9" style="7"/>
    <col min="2560" max="2560" width="5.875" style="7" customWidth="1"/>
    <col min="2561" max="2561" width="5.625" style="7" customWidth="1"/>
    <col min="2562" max="2562" width="69.25" style="7" customWidth="1"/>
    <col min="2563" max="2563" width="7.375" style="7" customWidth="1"/>
    <col min="2564" max="2815" width="9" style="7"/>
    <col min="2816" max="2816" width="5.875" style="7" customWidth="1"/>
    <col min="2817" max="2817" width="5.625" style="7" customWidth="1"/>
    <col min="2818" max="2818" width="69.25" style="7" customWidth="1"/>
    <col min="2819" max="2819" width="7.375" style="7" customWidth="1"/>
    <col min="2820" max="3071" width="9" style="7"/>
    <col min="3072" max="3072" width="5.875" style="7" customWidth="1"/>
    <col min="3073" max="3073" width="5.625" style="7" customWidth="1"/>
    <col min="3074" max="3074" width="69.25" style="7" customWidth="1"/>
    <col min="3075" max="3075" width="7.375" style="7" customWidth="1"/>
    <col min="3076" max="3327" width="9" style="7"/>
    <col min="3328" max="3328" width="5.875" style="7" customWidth="1"/>
    <col min="3329" max="3329" width="5.625" style="7" customWidth="1"/>
    <col min="3330" max="3330" width="69.25" style="7" customWidth="1"/>
    <col min="3331" max="3331" width="7.375" style="7" customWidth="1"/>
    <col min="3332" max="3583" width="9" style="7"/>
    <col min="3584" max="3584" width="5.875" style="7" customWidth="1"/>
    <col min="3585" max="3585" width="5.625" style="7" customWidth="1"/>
    <col min="3586" max="3586" width="69.25" style="7" customWidth="1"/>
    <col min="3587" max="3587" width="7.375" style="7" customWidth="1"/>
    <col min="3588" max="3839" width="9" style="7"/>
    <col min="3840" max="3840" width="5.875" style="7" customWidth="1"/>
    <col min="3841" max="3841" width="5.625" style="7" customWidth="1"/>
    <col min="3842" max="3842" width="69.25" style="7" customWidth="1"/>
    <col min="3843" max="3843" width="7.375" style="7" customWidth="1"/>
    <col min="3844" max="4095" width="9" style="7"/>
    <col min="4096" max="4096" width="5.875" style="7" customWidth="1"/>
    <col min="4097" max="4097" width="5.625" style="7" customWidth="1"/>
    <col min="4098" max="4098" width="69.25" style="7" customWidth="1"/>
    <col min="4099" max="4099" width="7.375" style="7" customWidth="1"/>
    <col min="4100" max="4351" width="9" style="7"/>
    <col min="4352" max="4352" width="5.875" style="7" customWidth="1"/>
    <col min="4353" max="4353" width="5.625" style="7" customWidth="1"/>
    <col min="4354" max="4354" width="69.25" style="7" customWidth="1"/>
    <col min="4355" max="4355" width="7.375" style="7" customWidth="1"/>
    <col min="4356" max="4607" width="9" style="7"/>
    <col min="4608" max="4608" width="5.875" style="7" customWidth="1"/>
    <col min="4609" max="4609" width="5.625" style="7" customWidth="1"/>
    <col min="4610" max="4610" width="69.25" style="7" customWidth="1"/>
    <col min="4611" max="4611" width="7.375" style="7" customWidth="1"/>
    <col min="4612" max="4863" width="9" style="7"/>
    <col min="4864" max="4864" width="5.875" style="7" customWidth="1"/>
    <col min="4865" max="4865" width="5.625" style="7" customWidth="1"/>
    <col min="4866" max="4866" width="69.25" style="7" customWidth="1"/>
    <col min="4867" max="4867" width="7.375" style="7" customWidth="1"/>
    <col min="4868" max="5119" width="9" style="7"/>
    <col min="5120" max="5120" width="5.875" style="7" customWidth="1"/>
    <col min="5121" max="5121" width="5.625" style="7" customWidth="1"/>
    <col min="5122" max="5122" width="69.25" style="7" customWidth="1"/>
    <col min="5123" max="5123" width="7.375" style="7" customWidth="1"/>
    <col min="5124" max="5375" width="9" style="7"/>
    <col min="5376" max="5376" width="5.875" style="7" customWidth="1"/>
    <col min="5377" max="5377" width="5.625" style="7" customWidth="1"/>
    <col min="5378" max="5378" width="69.25" style="7" customWidth="1"/>
    <col min="5379" max="5379" width="7.375" style="7" customWidth="1"/>
    <col min="5380" max="5631" width="9" style="7"/>
    <col min="5632" max="5632" width="5.875" style="7" customWidth="1"/>
    <col min="5633" max="5633" width="5.625" style="7" customWidth="1"/>
    <col min="5634" max="5634" width="69.25" style="7" customWidth="1"/>
    <col min="5635" max="5635" width="7.375" style="7" customWidth="1"/>
    <col min="5636" max="5887" width="9" style="7"/>
    <col min="5888" max="5888" width="5.875" style="7" customWidth="1"/>
    <col min="5889" max="5889" width="5.625" style="7" customWidth="1"/>
    <col min="5890" max="5890" width="69.25" style="7" customWidth="1"/>
    <col min="5891" max="5891" width="7.375" style="7" customWidth="1"/>
    <col min="5892" max="6143" width="9" style="7"/>
    <col min="6144" max="6144" width="5.875" style="7" customWidth="1"/>
    <col min="6145" max="6145" width="5.625" style="7" customWidth="1"/>
    <col min="6146" max="6146" width="69.25" style="7" customWidth="1"/>
    <col min="6147" max="6147" width="7.375" style="7" customWidth="1"/>
    <col min="6148" max="6399" width="9" style="7"/>
    <col min="6400" max="6400" width="5.875" style="7" customWidth="1"/>
    <col min="6401" max="6401" width="5.625" style="7" customWidth="1"/>
    <col min="6402" max="6402" width="69.25" style="7" customWidth="1"/>
    <col min="6403" max="6403" width="7.375" style="7" customWidth="1"/>
    <col min="6404" max="6655" width="9" style="7"/>
    <col min="6656" max="6656" width="5.875" style="7" customWidth="1"/>
    <col min="6657" max="6657" width="5.625" style="7" customWidth="1"/>
    <col min="6658" max="6658" width="69.25" style="7" customWidth="1"/>
    <col min="6659" max="6659" width="7.375" style="7" customWidth="1"/>
    <col min="6660" max="6911" width="9" style="7"/>
    <col min="6912" max="6912" width="5.875" style="7" customWidth="1"/>
    <col min="6913" max="6913" width="5.625" style="7" customWidth="1"/>
    <col min="6914" max="6914" width="69.25" style="7" customWidth="1"/>
    <col min="6915" max="6915" width="7.375" style="7" customWidth="1"/>
    <col min="6916" max="7167" width="9" style="7"/>
    <col min="7168" max="7168" width="5.875" style="7" customWidth="1"/>
    <col min="7169" max="7169" width="5.625" style="7" customWidth="1"/>
    <col min="7170" max="7170" width="69.25" style="7" customWidth="1"/>
    <col min="7171" max="7171" width="7.375" style="7" customWidth="1"/>
    <col min="7172" max="7423" width="9" style="7"/>
    <col min="7424" max="7424" width="5.875" style="7" customWidth="1"/>
    <col min="7425" max="7425" width="5.625" style="7" customWidth="1"/>
    <col min="7426" max="7426" width="69.25" style="7" customWidth="1"/>
    <col min="7427" max="7427" width="7.375" style="7" customWidth="1"/>
    <col min="7428" max="7679" width="9" style="7"/>
    <col min="7680" max="7680" width="5.875" style="7" customWidth="1"/>
    <col min="7681" max="7681" width="5.625" style="7" customWidth="1"/>
    <col min="7682" max="7682" width="69.25" style="7" customWidth="1"/>
    <col min="7683" max="7683" width="7.375" style="7" customWidth="1"/>
    <col min="7684" max="7935" width="9" style="7"/>
    <col min="7936" max="7936" width="5.875" style="7" customWidth="1"/>
    <col min="7937" max="7937" width="5.625" style="7" customWidth="1"/>
    <col min="7938" max="7938" width="69.25" style="7" customWidth="1"/>
    <col min="7939" max="7939" width="7.375" style="7" customWidth="1"/>
    <col min="7940" max="8191" width="9" style="7"/>
    <col min="8192" max="8192" width="5.875" style="7" customWidth="1"/>
    <col min="8193" max="8193" width="5.625" style="7" customWidth="1"/>
    <col min="8194" max="8194" width="69.25" style="7" customWidth="1"/>
    <col min="8195" max="8195" width="7.375" style="7" customWidth="1"/>
    <col min="8196" max="8447" width="9" style="7"/>
    <col min="8448" max="8448" width="5.875" style="7" customWidth="1"/>
    <col min="8449" max="8449" width="5.625" style="7" customWidth="1"/>
    <col min="8450" max="8450" width="69.25" style="7" customWidth="1"/>
    <col min="8451" max="8451" width="7.375" style="7" customWidth="1"/>
    <col min="8452" max="8703" width="9" style="7"/>
    <col min="8704" max="8704" width="5.875" style="7" customWidth="1"/>
    <col min="8705" max="8705" width="5.625" style="7" customWidth="1"/>
    <col min="8706" max="8706" width="69.25" style="7" customWidth="1"/>
    <col min="8707" max="8707" width="7.375" style="7" customWidth="1"/>
    <col min="8708" max="8959" width="9" style="7"/>
    <col min="8960" max="8960" width="5.875" style="7" customWidth="1"/>
    <col min="8961" max="8961" width="5.625" style="7" customWidth="1"/>
    <col min="8962" max="8962" width="69.25" style="7" customWidth="1"/>
    <col min="8963" max="8963" width="7.375" style="7" customWidth="1"/>
    <col min="8964" max="9215" width="9" style="7"/>
    <col min="9216" max="9216" width="5.875" style="7" customWidth="1"/>
    <col min="9217" max="9217" width="5.625" style="7" customWidth="1"/>
    <col min="9218" max="9218" width="69.25" style="7" customWidth="1"/>
    <col min="9219" max="9219" width="7.375" style="7" customWidth="1"/>
    <col min="9220" max="9471" width="9" style="7"/>
    <col min="9472" max="9472" width="5.875" style="7" customWidth="1"/>
    <col min="9473" max="9473" width="5.625" style="7" customWidth="1"/>
    <col min="9474" max="9474" width="69.25" style="7" customWidth="1"/>
    <col min="9475" max="9475" width="7.375" style="7" customWidth="1"/>
    <col min="9476" max="9727" width="9" style="7"/>
    <col min="9728" max="9728" width="5.875" style="7" customWidth="1"/>
    <col min="9729" max="9729" width="5.625" style="7" customWidth="1"/>
    <col min="9730" max="9730" width="69.25" style="7" customWidth="1"/>
    <col min="9731" max="9731" width="7.375" style="7" customWidth="1"/>
    <col min="9732" max="9983" width="9" style="7"/>
    <col min="9984" max="9984" width="5.875" style="7" customWidth="1"/>
    <col min="9985" max="9985" width="5.625" style="7" customWidth="1"/>
    <col min="9986" max="9986" width="69.25" style="7" customWidth="1"/>
    <col min="9987" max="9987" width="7.375" style="7" customWidth="1"/>
    <col min="9988" max="10239" width="9" style="7"/>
    <col min="10240" max="10240" width="5.875" style="7" customWidth="1"/>
    <col min="10241" max="10241" width="5.625" style="7" customWidth="1"/>
    <col min="10242" max="10242" width="69.25" style="7" customWidth="1"/>
    <col min="10243" max="10243" width="7.375" style="7" customWidth="1"/>
    <col min="10244" max="10495" width="9" style="7"/>
    <col min="10496" max="10496" width="5.875" style="7" customWidth="1"/>
    <col min="10497" max="10497" width="5.625" style="7" customWidth="1"/>
    <col min="10498" max="10498" width="69.25" style="7" customWidth="1"/>
    <col min="10499" max="10499" width="7.375" style="7" customWidth="1"/>
    <col min="10500" max="10751" width="9" style="7"/>
    <col min="10752" max="10752" width="5.875" style="7" customWidth="1"/>
    <col min="10753" max="10753" width="5.625" style="7" customWidth="1"/>
    <col min="10754" max="10754" width="69.25" style="7" customWidth="1"/>
    <col min="10755" max="10755" width="7.375" style="7" customWidth="1"/>
    <col min="10756" max="11007" width="9" style="7"/>
    <col min="11008" max="11008" width="5.875" style="7" customWidth="1"/>
    <col min="11009" max="11009" width="5.625" style="7" customWidth="1"/>
    <col min="11010" max="11010" width="69.25" style="7" customWidth="1"/>
    <col min="11011" max="11011" width="7.375" style="7" customWidth="1"/>
    <col min="11012" max="11263" width="9" style="7"/>
    <col min="11264" max="11264" width="5.875" style="7" customWidth="1"/>
    <col min="11265" max="11265" width="5.625" style="7" customWidth="1"/>
    <col min="11266" max="11266" width="69.25" style="7" customWidth="1"/>
    <col min="11267" max="11267" width="7.375" style="7" customWidth="1"/>
    <col min="11268" max="11519" width="9" style="7"/>
    <col min="11520" max="11520" width="5.875" style="7" customWidth="1"/>
    <col min="11521" max="11521" width="5.625" style="7" customWidth="1"/>
    <col min="11522" max="11522" width="69.25" style="7" customWidth="1"/>
    <col min="11523" max="11523" width="7.375" style="7" customWidth="1"/>
    <col min="11524" max="11775" width="9" style="7"/>
    <col min="11776" max="11776" width="5.875" style="7" customWidth="1"/>
    <col min="11777" max="11777" width="5.625" style="7" customWidth="1"/>
    <col min="11778" max="11778" width="69.25" style="7" customWidth="1"/>
    <col min="11779" max="11779" width="7.375" style="7" customWidth="1"/>
    <col min="11780" max="12031" width="9" style="7"/>
    <col min="12032" max="12032" width="5.875" style="7" customWidth="1"/>
    <col min="12033" max="12033" width="5.625" style="7" customWidth="1"/>
    <col min="12034" max="12034" width="69.25" style="7" customWidth="1"/>
    <col min="12035" max="12035" width="7.375" style="7" customWidth="1"/>
    <col min="12036" max="12287" width="9" style="7"/>
    <col min="12288" max="12288" width="5.875" style="7" customWidth="1"/>
    <col min="12289" max="12289" width="5.625" style="7" customWidth="1"/>
    <col min="12290" max="12290" width="69.25" style="7" customWidth="1"/>
    <col min="12291" max="12291" width="7.375" style="7" customWidth="1"/>
    <col min="12292" max="12543" width="9" style="7"/>
    <col min="12544" max="12544" width="5.875" style="7" customWidth="1"/>
    <col min="12545" max="12545" width="5.625" style="7" customWidth="1"/>
    <col min="12546" max="12546" width="69.25" style="7" customWidth="1"/>
    <col min="12547" max="12547" width="7.375" style="7" customWidth="1"/>
    <col min="12548" max="12799" width="9" style="7"/>
    <col min="12800" max="12800" width="5.875" style="7" customWidth="1"/>
    <col min="12801" max="12801" width="5.625" style="7" customWidth="1"/>
    <col min="12802" max="12802" width="69.25" style="7" customWidth="1"/>
    <col min="12803" max="12803" width="7.375" style="7" customWidth="1"/>
    <col min="12804" max="13055" width="9" style="7"/>
    <col min="13056" max="13056" width="5.875" style="7" customWidth="1"/>
    <col min="13057" max="13057" width="5.625" style="7" customWidth="1"/>
    <col min="13058" max="13058" width="69.25" style="7" customWidth="1"/>
    <col min="13059" max="13059" width="7.375" style="7" customWidth="1"/>
    <col min="13060" max="13311" width="9" style="7"/>
    <col min="13312" max="13312" width="5.875" style="7" customWidth="1"/>
    <col min="13313" max="13313" width="5.625" style="7" customWidth="1"/>
    <col min="13314" max="13314" width="69.25" style="7" customWidth="1"/>
    <col min="13315" max="13315" width="7.375" style="7" customWidth="1"/>
    <col min="13316" max="13567" width="9" style="7"/>
    <col min="13568" max="13568" width="5.875" style="7" customWidth="1"/>
    <col min="13569" max="13569" width="5.625" style="7" customWidth="1"/>
    <col min="13570" max="13570" width="69.25" style="7" customWidth="1"/>
    <col min="13571" max="13571" width="7.375" style="7" customWidth="1"/>
    <col min="13572" max="13823" width="9" style="7"/>
    <col min="13824" max="13824" width="5.875" style="7" customWidth="1"/>
    <col min="13825" max="13825" width="5.625" style="7" customWidth="1"/>
    <col min="13826" max="13826" width="69.25" style="7" customWidth="1"/>
    <col min="13827" max="13827" width="7.375" style="7" customWidth="1"/>
    <col min="13828" max="14079" width="9" style="7"/>
    <col min="14080" max="14080" width="5.875" style="7" customWidth="1"/>
    <col min="14081" max="14081" width="5.625" style="7" customWidth="1"/>
    <col min="14082" max="14082" width="69.25" style="7" customWidth="1"/>
    <col min="14083" max="14083" width="7.375" style="7" customWidth="1"/>
    <col min="14084" max="14335" width="9" style="7"/>
    <col min="14336" max="14336" width="5.875" style="7" customWidth="1"/>
    <col min="14337" max="14337" width="5.625" style="7" customWidth="1"/>
    <col min="14338" max="14338" width="69.25" style="7" customWidth="1"/>
    <col min="14339" max="14339" width="7.375" style="7" customWidth="1"/>
    <col min="14340" max="14591" width="9" style="7"/>
    <col min="14592" max="14592" width="5.875" style="7" customWidth="1"/>
    <col min="14593" max="14593" width="5.625" style="7" customWidth="1"/>
    <col min="14594" max="14594" width="69.25" style="7" customWidth="1"/>
    <col min="14595" max="14595" width="7.375" style="7" customWidth="1"/>
    <col min="14596" max="14847" width="9" style="7"/>
    <col min="14848" max="14848" width="5.875" style="7" customWidth="1"/>
    <col min="14849" max="14849" width="5.625" style="7" customWidth="1"/>
    <col min="14850" max="14850" width="69.25" style="7" customWidth="1"/>
    <col min="14851" max="14851" width="7.375" style="7" customWidth="1"/>
    <col min="14852" max="15103" width="9" style="7"/>
    <col min="15104" max="15104" width="5.875" style="7" customWidth="1"/>
    <col min="15105" max="15105" width="5.625" style="7" customWidth="1"/>
    <col min="15106" max="15106" width="69.25" style="7" customWidth="1"/>
    <col min="15107" max="15107" width="7.375" style="7" customWidth="1"/>
    <col min="15108" max="15359" width="9" style="7"/>
    <col min="15360" max="15360" width="5.875" style="7" customWidth="1"/>
    <col min="15361" max="15361" width="5.625" style="7" customWidth="1"/>
    <col min="15362" max="15362" width="69.25" style="7" customWidth="1"/>
    <col min="15363" max="15363" width="7.375" style="7" customWidth="1"/>
    <col min="15364" max="15615" width="9" style="7"/>
    <col min="15616" max="15616" width="5.875" style="7" customWidth="1"/>
    <col min="15617" max="15617" width="5.625" style="7" customWidth="1"/>
    <col min="15618" max="15618" width="69.25" style="7" customWidth="1"/>
    <col min="15619" max="15619" width="7.375" style="7" customWidth="1"/>
    <col min="15620" max="15871" width="9" style="7"/>
    <col min="15872" max="15872" width="5.875" style="7" customWidth="1"/>
    <col min="15873" max="15873" width="5.625" style="7" customWidth="1"/>
    <col min="15874" max="15874" width="69.25" style="7" customWidth="1"/>
    <col min="15875" max="15875" width="7.375" style="7" customWidth="1"/>
    <col min="15876" max="16127" width="9" style="7"/>
    <col min="16128" max="16128" width="5.875" style="7" customWidth="1"/>
    <col min="16129" max="16129" width="5.625" style="7" customWidth="1"/>
    <col min="16130" max="16130" width="69.25" style="7" customWidth="1"/>
    <col min="16131" max="16131" width="7.375" style="7" customWidth="1"/>
    <col min="16132" max="16383" width="9" style="7"/>
    <col min="16384" max="16384" width="9" style="7" customWidth="1"/>
  </cols>
  <sheetData>
    <row r="1" spans="1:4" ht="21" customHeight="1" x14ac:dyDescent="0.35">
      <c r="A1" s="220" t="s">
        <v>296</v>
      </c>
      <c r="B1" s="220"/>
      <c r="C1" s="220"/>
      <c r="D1" s="220"/>
    </row>
    <row r="2" spans="1:4" x14ac:dyDescent="0.35">
      <c r="A2" s="71"/>
      <c r="B2" s="71"/>
      <c r="C2" s="71"/>
      <c r="D2" s="71"/>
    </row>
    <row r="3" spans="1:4" x14ac:dyDescent="0.35">
      <c r="A3" s="8" t="s">
        <v>16</v>
      </c>
    </row>
    <row r="4" spans="1:4" x14ac:dyDescent="0.35">
      <c r="B4" s="63" t="s">
        <v>232</v>
      </c>
    </row>
    <row r="5" spans="1:4" x14ac:dyDescent="0.35">
      <c r="B5" s="11" t="s">
        <v>10</v>
      </c>
      <c r="C5" s="11" t="s">
        <v>6</v>
      </c>
      <c r="D5" s="12" t="s">
        <v>11</v>
      </c>
    </row>
    <row r="6" spans="1:4" x14ac:dyDescent="0.35">
      <c r="B6" s="62">
        <v>1</v>
      </c>
      <c r="C6" s="14" t="s">
        <v>233</v>
      </c>
      <c r="D6" s="22">
        <v>1</v>
      </c>
    </row>
    <row r="7" spans="1:4" ht="42" x14ac:dyDescent="0.35">
      <c r="B7" s="72">
        <v>2</v>
      </c>
      <c r="C7" s="75" t="s">
        <v>334</v>
      </c>
      <c r="D7" s="72">
        <v>1</v>
      </c>
    </row>
    <row r="8" spans="1:4" x14ac:dyDescent="0.35">
      <c r="B8" s="62">
        <v>3</v>
      </c>
      <c r="C8" s="34" t="s">
        <v>118</v>
      </c>
      <c r="D8" s="13">
        <v>1</v>
      </c>
    </row>
    <row r="9" spans="1:4" ht="42" x14ac:dyDescent="0.35">
      <c r="B9" s="72">
        <v>4</v>
      </c>
      <c r="C9" s="75" t="s">
        <v>351</v>
      </c>
      <c r="D9" s="72">
        <v>1</v>
      </c>
    </row>
    <row r="10" spans="1:4" x14ac:dyDescent="0.35">
      <c r="B10" s="62">
        <v>5</v>
      </c>
      <c r="C10" s="209" t="s">
        <v>136</v>
      </c>
      <c r="D10" s="22">
        <v>1</v>
      </c>
    </row>
    <row r="11" spans="1:4" x14ac:dyDescent="0.35">
      <c r="B11" s="289">
        <v>6</v>
      </c>
      <c r="C11" s="77" t="s">
        <v>234</v>
      </c>
      <c r="D11" s="287">
        <v>1</v>
      </c>
    </row>
    <row r="12" spans="1:4" x14ac:dyDescent="0.35">
      <c r="B12" s="290"/>
      <c r="C12" s="78" t="s">
        <v>235</v>
      </c>
      <c r="D12" s="288"/>
    </row>
    <row r="13" spans="1:4" x14ac:dyDescent="0.35">
      <c r="B13" s="62">
        <v>7</v>
      </c>
      <c r="C13" s="61" t="s">
        <v>154</v>
      </c>
      <c r="D13" s="13">
        <v>1</v>
      </c>
    </row>
    <row r="14" spans="1:4" x14ac:dyDescent="0.35">
      <c r="B14" s="72">
        <v>8</v>
      </c>
      <c r="C14" s="34" t="s">
        <v>330</v>
      </c>
      <c r="D14" s="32">
        <v>1</v>
      </c>
    </row>
    <row r="15" spans="1:4" x14ac:dyDescent="0.35">
      <c r="B15" s="62">
        <v>9</v>
      </c>
      <c r="C15" s="34" t="s">
        <v>160</v>
      </c>
      <c r="D15" s="32">
        <v>1</v>
      </c>
    </row>
    <row r="16" spans="1:4" x14ac:dyDescent="0.35">
      <c r="B16" s="72">
        <v>10</v>
      </c>
      <c r="C16" s="7" t="s">
        <v>172</v>
      </c>
      <c r="D16" s="70">
        <v>1</v>
      </c>
    </row>
    <row r="17" spans="2:4" x14ac:dyDescent="0.35">
      <c r="B17" s="285">
        <v>11</v>
      </c>
      <c r="C17" s="77" t="s">
        <v>236</v>
      </c>
      <c r="D17" s="287">
        <v>1</v>
      </c>
    </row>
    <row r="18" spans="2:4" x14ac:dyDescent="0.35">
      <c r="B18" s="286"/>
      <c r="C18" s="210" t="s">
        <v>237</v>
      </c>
      <c r="D18" s="288"/>
    </row>
    <row r="19" spans="2:4" x14ac:dyDescent="0.35">
      <c r="B19" s="289">
        <v>12</v>
      </c>
      <c r="C19" s="77" t="s">
        <v>251</v>
      </c>
      <c r="D19" s="287">
        <v>1</v>
      </c>
    </row>
    <row r="20" spans="2:4" x14ac:dyDescent="0.35">
      <c r="B20" s="291"/>
      <c r="C20" s="210" t="s">
        <v>331</v>
      </c>
      <c r="D20" s="292"/>
    </row>
    <row r="21" spans="2:4" x14ac:dyDescent="0.35">
      <c r="B21" s="290"/>
      <c r="C21" s="78" t="s">
        <v>327</v>
      </c>
      <c r="D21" s="288"/>
    </row>
    <row r="22" spans="2:4" x14ac:dyDescent="0.35">
      <c r="B22" s="72">
        <v>13</v>
      </c>
      <c r="C22" s="211" t="s">
        <v>238</v>
      </c>
      <c r="D22" s="178">
        <v>1</v>
      </c>
    </row>
    <row r="23" spans="2:4" x14ac:dyDescent="0.35">
      <c r="B23" s="289">
        <v>14</v>
      </c>
      <c r="C23" s="77" t="s">
        <v>239</v>
      </c>
      <c r="D23" s="287">
        <v>1</v>
      </c>
    </row>
    <row r="24" spans="2:4" x14ac:dyDescent="0.35">
      <c r="B24" s="290"/>
      <c r="C24" s="78" t="s">
        <v>240</v>
      </c>
      <c r="D24" s="288"/>
    </row>
    <row r="25" spans="2:4" ht="24" x14ac:dyDescent="0.55000000000000004">
      <c r="B25" s="283" t="s">
        <v>4</v>
      </c>
      <c r="C25" s="284"/>
      <c r="D25" s="97">
        <v>14</v>
      </c>
    </row>
    <row r="26" spans="2:4" x14ac:dyDescent="0.35">
      <c r="B26" s="30"/>
      <c r="C26" s="30"/>
      <c r="D26" s="76"/>
    </row>
    <row r="27" spans="2:4" x14ac:dyDescent="0.35">
      <c r="B27" s="30"/>
      <c r="C27" s="30"/>
      <c r="D27" s="76"/>
    </row>
    <row r="28" spans="2:4" x14ac:dyDescent="0.35">
      <c r="B28" s="30"/>
      <c r="C28" s="30"/>
      <c r="D28" s="76"/>
    </row>
    <row r="29" spans="2:4" x14ac:dyDescent="0.35">
      <c r="B29" s="30"/>
      <c r="C29" s="30"/>
      <c r="D29" s="76"/>
    </row>
    <row r="30" spans="2:4" x14ac:dyDescent="0.35">
      <c r="B30" s="30"/>
      <c r="C30" s="30"/>
      <c r="D30" s="76"/>
    </row>
    <row r="31" spans="2:4" x14ac:dyDescent="0.35">
      <c r="B31" s="30"/>
      <c r="C31" s="30"/>
      <c r="D31" s="76"/>
    </row>
    <row r="32" spans="2:4" x14ac:dyDescent="0.35">
      <c r="B32" s="30"/>
      <c r="C32" s="30"/>
      <c r="D32" s="76"/>
    </row>
    <row r="33" spans="2:4" x14ac:dyDescent="0.35">
      <c r="B33" s="30"/>
      <c r="C33" s="30"/>
      <c r="D33" s="76"/>
    </row>
    <row r="34" spans="2:4" x14ac:dyDescent="0.35">
      <c r="B34" s="30"/>
      <c r="C34" s="30"/>
      <c r="D34" s="76"/>
    </row>
  </sheetData>
  <mergeCells count="10">
    <mergeCell ref="A1:D1"/>
    <mergeCell ref="B25:C25"/>
    <mergeCell ref="B17:B18"/>
    <mergeCell ref="D17:D18"/>
    <mergeCell ref="B11:B12"/>
    <mergeCell ref="D11:D12"/>
    <mergeCell ref="B19:B21"/>
    <mergeCell ref="D19:D21"/>
    <mergeCell ref="B23:B24"/>
    <mergeCell ref="D23:D24"/>
  </mergeCells>
  <pageMargins left="0.7" right="0.2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</vt:vector>
  </HeadingPairs>
  <TitlesOfParts>
    <vt:vector size="12" baseType="lpstr">
      <vt:lpstr>ข้อมูล</vt:lpstr>
      <vt:lpstr>DATA</vt:lpstr>
      <vt:lpstr>บทสรุป</vt:lpstr>
      <vt:lpstr>ความพึงพอใจไม่พึงพอใจ</vt:lpstr>
      <vt:lpstr>ตาราง1-5</vt:lpstr>
      <vt:lpstr>ตาราง 6</vt:lpstr>
      <vt:lpstr>ส่วนที่ 5</vt:lpstr>
      <vt:lpstr>ส่วนที่ 6</vt:lpstr>
      <vt:lpstr>ข้อเสนอแนะอื่นๆ</vt:lpstr>
      <vt:lpstr>Chart3</vt:lpstr>
      <vt:lpstr>Chart2</vt:lpstr>
      <vt:lpstr>Chart1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2021-12-07T07:13:18Z</cp:lastPrinted>
  <dcterms:created xsi:type="dcterms:W3CDTF">2014-10-15T08:34:52Z</dcterms:created>
  <dcterms:modified xsi:type="dcterms:W3CDTF">2021-12-07T09:30:41Z</dcterms:modified>
</cp:coreProperties>
</file>