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2.xml" ContentType="application/vnd.openxmlformats-officedocument.drawing+xml"/>
  <Override PartName="/xl/embeddings/oleObject25.bin" ContentType="application/vnd.openxmlformats-officedocument.oleObject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26.bin" ContentType="application/vnd.openxmlformats-officedocument.oleObject"/>
  <Override PartName="/xl/drawings/drawing4.xml" ContentType="application/vnd.openxmlformats-officedocument.drawing+xml"/>
  <Override PartName="/xl/embeddings/oleObject27.bin" ContentType="application/vnd.openxmlformats-officedocument.oleObject"/>
  <Override PartName="/xl/drawings/drawing5.xml" ContentType="application/vnd.openxmlformats-officedocument.drawing+xml"/>
  <Override PartName="/xl/embeddings/oleObject28.bin" ContentType="application/vnd.openxmlformats-officedocument.oleObject"/>
  <Override PartName="/xl/drawings/drawing6.xml" ContentType="application/vnd.openxmlformats-officedocument.drawing+xml"/>
  <Override PartName="/xl/embeddings/oleObject29.bin" ContentType="application/vnd.openxmlformats-officedocument.oleObject"/>
  <Override PartName="/xl/drawings/drawing7.xml" ContentType="application/vnd.openxmlformats-officedocument.drawing+xml"/>
  <Override PartName="/xl/embeddings/oleObject3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firstSheet="22" activeTab="30"/>
  </bookViews>
  <sheets>
    <sheet name="data(รวม)" sheetId="11" r:id="rId1"/>
    <sheet name="Sheet2" sheetId="66" r:id="rId2"/>
    <sheet name="บทสรุปรวม" sheetId="2" r:id="rId3"/>
    <sheet name="บทสรุป" sheetId="64" r:id="rId4"/>
    <sheet name="รวมตาราง1-2" sheetId="62" r:id="rId5"/>
    <sheet name="รวมตาราง3" sheetId="56" r:id="rId6"/>
    <sheet name="รวมตาราง4-5" sheetId="57" r:id="rId7"/>
    <sheet name="รวมตาราง 6" sheetId="63" r:id="rId8"/>
    <sheet name="รวมตาราง6" sheetId="58" r:id="rId9"/>
    <sheet name="ข้อเสนอแนะ" sheetId="59" r:id="rId10"/>
    <sheet name="ตารางที่" sheetId="55" r:id="rId11"/>
    <sheet name="Data งานอำนวยการ" sheetId="12" r:id="rId12"/>
    <sheet name="ผลงานอำนวยการ" sheetId="33" r:id="rId13"/>
    <sheet name="ตาราง (1-3)" sheetId="17" r:id="rId14"/>
    <sheet name="ตาราง (4)" sheetId="19" r:id="rId15"/>
    <sheet name="ผลงานวิชาการ" sheetId="67" r:id="rId16"/>
    <sheet name="Data งานวิชาการ" sheetId="69" r:id="rId17"/>
    <sheet name="ตาราง 1-3" sheetId="68" r:id="rId18"/>
    <sheet name="ตาราง 4" sheetId="70" r:id="rId19"/>
    <sheet name="ผลงานแผนฯ" sheetId="80" r:id="rId20"/>
    <sheet name="Data งานแผนฯ" sheetId="71" r:id="rId21"/>
    <sheet name="ตาราง  1 - 3" sheetId="72" r:id="rId22"/>
    <sheet name="ตาราง  4" sheetId="73" r:id="rId23"/>
    <sheet name="ผลงานวิจัยฯ" sheetId="82" r:id="rId24"/>
    <sheet name="Data งานวิจัยฯ" sheetId="74" r:id="rId25"/>
    <sheet name="ตาราง   1-3" sheetId="75" r:id="rId26"/>
    <sheet name="ตาราง   4" sheetId="76" r:id="rId27"/>
    <sheet name="ผลสำนักพิมพ์มหาวิทยาลัยนเรศวร" sheetId="83" r:id="rId28"/>
    <sheet name="Data สนพ." sheetId="77" r:id="rId29"/>
    <sheet name="ตาราง    1-3" sheetId="78" r:id="rId30"/>
    <sheet name="ตาราง     4" sheetId="79" r:id="rId31"/>
  </sheets>
  <definedNames>
    <definedName name="_xlnm._FilterDatabase" localSheetId="20" hidden="1">'Data งานแผนฯ'!$W$1:$W$714</definedName>
    <definedName name="_xlnm._FilterDatabase" localSheetId="24" hidden="1">'Data งานวิจัยฯ'!$W$1:$W$733</definedName>
    <definedName name="_xlnm._FilterDatabase" localSheetId="16" hidden="1">'Data งานวิชาการ'!$W$1:$W$808</definedName>
    <definedName name="_xlnm._FilterDatabase" localSheetId="11" hidden="1">'Data งานอำนวยการ'!$W$1:$W$746</definedName>
    <definedName name="_xlnm._FilterDatabase" localSheetId="28" hidden="1">'Data สนพ.'!$A$2:$AP$361</definedName>
    <definedName name="_xlnm._FilterDatabase" localSheetId="0" hidden="1">'data(รวม)'!$E$1:$E$1044</definedName>
  </definedNames>
  <calcPr calcId="162913"/>
</workbook>
</file>

<file path=xl/calcChain.xml><?xml version="1.0" encoding="utf-8"?>
<calcChain xmlns="http://schemas.openxmlformats.org/spreadsheetml/2006/main">
  <c r="F39" i="78" l="1"/>
  <c r="F40" i="78"/>
  <c r="F41" i="78"/>
  <c r="F42" i="78"/>
  <c r="F43" i="78"/>
  <c r="F44" i="78"/>
  <c r="F45" i="78"/>
  <c r="F46" i="78"/>
  <c r="F47" i="78"/>
  <c r="F48" i="78"/>
  <c r="F49" i="78"/>
  <c r="F50" i="78"/>
  <c r="F51" i="78"/>
  <c r="F52" i="78"/>
  <c r="F53" i="78"/>
  <c r="F54" i="78"/>
  <c r="F55" i="78"/>
  <c r="F38" i="78"/>
  <c r="E55" i="78"/>
  <c r="F40" i="75"/>
  <c r="F41" i="75"/>
  <c r="F42" i="75"/>
  <c r="F43" i="75"/>
  <c r="F44" i="75"/>
  <c r="F45" i="75"/>
  <c r="F46" i="75"/>
  <c r="F47" i="75"/>
  <c r="F48" i="75"/>
  <c r="F49" i="75"/>
  <c r="F50" i="75"/>
  <c r="F51" i="75"/>
  <c r="F52" i="75"/>
  <c r="F53" i="75"/>
  <c r="F54" i="75"/>
  <c r="F55" i="75"/>
  <c r="F56" i="75"/>
  <c r="F57" i="75"/>
  <c r="F39" i="75"/>
  <c r="E57" i="75"/>
  <c r="F39" i="72"/>
  <c r="F40" i="72"/>
  <c r="F41" i="72"/>
  <c r="F42" i="72"/>
  <c r="F43" i="72"/>
  <c r="F44" i="72"/>
  <c r="F45" i="72"/>
  <c r="F46" i="72"/>
  <c r="F47" i="72"/>
  <c r="F48" i="72"/>
  <c r="F49" i="72"/>
  <c r="F50" i="72"/>
  <c r="F51" i="72"/>
  <c r="F52" i="72"/>
  <c r="F53" i="72"/>
  <c r="F54" i="72"/>
  <c r="F55" i="72"/>
  <c r="F56" i="72"/>
  <c r="F38" i="72"/>
  <c r="E56" i="72"/>
  <c r="F39" i="68"/>
  <c r="F40" i="68"/>
  <c r="F41" i="68"/>
  <c r="F42" i="68"/>
  <c r="F43" i="68"/>
  <c r="F44" i="68"/>
  <c r="F45" i="68"/>
  <c r="F46" i="68"/>
  <c r="F47" i="68"/>
  <c r="F48" i="68"/>
  <c r="F49" i="68"/>
  <c r="F50" i="68"/>
  <c r="F51" i="68"/>
  <c r="F52" i="68"/>
  <c r="F53" i="68"/>
  <c r="F54" i="68"/>
  <c r="F55" i="68"/>
  <c r="F56" i="68"/>
  <c r="F57" i="68"/>
  <c r="F58" i="68"/>
  <c r="F59" i="68"/>
  <c r="F38" i="68"/>
  <c r="E59" i="68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39" i="17"/>
  <c r="E59" i="17"/>
  <c r="C105" i="74" l="1"/>
  <c r="F27" i="56" l="1"/>
  <c r="F26" i="57" l="1"/>
  <c r="G27" i="56"/>
  <c r="H372" i="11"/>
  <c r="H371" i="11"/>
  <c r="N37" i="62" l="1"/>
  <c r="M37" i="62"/>
  <c r="F37" i="62"/>
  <c r="L37" i="62"/>
  <c r="K37" i="62"/>
  <c r="I37" i="62"/>
  <c r="J37" i="62"/>
  <c r="H37" i="62"/>
  <c r="G37" i="62"/>
  <c r="C37" i="62"/>
  <c r="I13" i="62"/>
  <c r="G13" i="62"/>
  <c r="F32" i="70"/>
  <c r="F31" i="70"/>
  <c r="F30" i="70"/>
  <c r="F29" i="70"/>
  <c r="E32" i="70"/>
  <c r="E31" i="70"/>
  <c r="E30" i="70"/>
  <c r="E29" i="70"/>
  <c r="F27" i="70"/>
  <c r="F26" i="70"/>
  <c r="F25" i="70"/>
  <c r="F24" i="70"/>
  <c r="F23" i="70"/>
  <c r="F22" i="70"/>
  <c r="F21" i="70"/>
  <c r="E26" i="70"/>
  <c r="E27" i="70"/>
  <c r="E25" i="70"/>
  <c r="E24" i="70"/>
  <c r="E23" i="70"/>
  <c r="E22" i="70"/>
  <c r="E21" i="70"/>
  <c r="F19" i="70"/>
  <c r="F18" i="70"/>
  <c r="F17" i="70"/>
  <c r="F16" i="70"/>
  <c r="F15" i="70"/>
  <c r="F14" i="70"/>
  <c r="E19" i="70"/>
  <c r="E18" i="70"/>
  <c r="E17" i="70"/>
  <c r="E16" i="70"/>
  <c r="E15" i="70"/>
  <c r="E14" i="70"/>
  <c r="F12" i="70"/>
  <c r="F11" i="70"/>
  <c r="F10" i="70"/>
  <c r="F9" i="70"/>
  <c r="F8" i="70"/>
  <c r="E12" i="70"/>
  <c r="E11" i="70"/>
  <c r="E10" i="70"/>
  <c r="E9" i="70"/>
  <c r="E8" i="70"/>
  <c r="F32" i="79"/>
  <c r="F31" i="79"/>
  <c r="F30" i="79"/>
  <c r="F29" i="79"/>
  <c r="E32" i="79"/>
  <c r="E31" i="79"/>
  <c r="E30" i="79"/>
  <c r="E29" i="79"/>
  <c r="F27" i="79"/>
  <c r="F26" i="79"/>
  <c r="F25" i="79"/>
  <c r="F24" i="79"/>
  <c r="F23" i="79"/>
  <c r="F22" i="79"/>
  <c r="F21" i="79"/>
  <c r="E27" i="79"/>
  <c r="E26" i="79"/>
  <c r="E25" i="79"/>
  <c r="E24" i="79"/>
  <c r="E23" i="79"/>
  <c r="E22" i="79"/>
  <c r="E21" i="79"/>
  <c r="F19" i="79"/>
  <c r="F18" i="79"/>
  <c r="AF52" i="77"/>
  <c r="F17" i="79"/>
  <c r="F16" i="79"/>
  <c r="F15" i="79"/>
  <c r="F14" i="79"/>
  <c r="E18" i="79"/>
  <c r="E17" i="79"/>
  <c r="E16" i="79"/>
  <c r="E15" i="79"/>
  <c r="E14" i="79"/>
  <c r="F12" i="79"/>
  <c r="F11" i="79"/>
  <c r="F10" i="79"/>
  <c r="F9" i="79"/>
  <c r="F8" i="79"/>
  <c r="E12" i="79"/>
  <c r="E11" i="79"/>
  <c r="E10" i="79"/>
  <c r="E9" i="79"/>
  <c r="E8" i="79"/>
  <c r="D28" i="78"/>
  <c r="E25" i="78" s="1"/>
  <c r="F32" i="76"/>
  <c r="F31" i="76"/>
  <c r="F30" i="76"/>
  <c r="F29" i="76"/>
  <c r="E32" i="76"/>
  <c r="E31" i="76"/>
  <c r="E30" i="76"/>
  <c r="E29" i="76"/>
  <c r="F27" i="76"/>
  <c r="F26" i="76"/>
  <c r="F25" i="76"/>
  <c r="F24" i="76"/>
  <c r="F23" i="76"/>
  <c r="F22" i="76"/>
  <c r="F21" i="76"/>
  <c r="E27" i="76"/>
  <c r="E24" i="76"/>
  <c r="E26" i="76"/>
  <c r="E25" i="76"/>
  <c r="E23" i="76"/>
  <c r="E22" i="76"/>
  <c r="E21" i="76"/>
  <c r="F19" i="76"/>
  <c r="F18" i="76"/>
  <c r="F17" i="76"/>
  <c r="F16" i="76"/>
  <c r="F15" i="76"/>
  <c r="F14" i="76"/>
  <c r="E19" i="76"/>
  <c r="E18" i="76"/>
  <c r="E17" i="76"/>
  <c r="E16" i="76"/>
  <c r="E15" i="76"/>
  <c r="E14" i="76"/>
  <c r="F12" i="76"/>
  <c r="F11" i="76"/>
  <c r="F10" i="76"/>
  <c r="F9" i="76"/>
  <c r="F8" i="76"/>
  <c r="E12" i="76"/>
  <c r="E11" i="76"/>
  <c r="E10" i="76"/>
  <c r="E9" i="76"/>
  <c r="E8" i="76"/>
  <c r="E29" i="75"/>
  <c r="D16" i="75"/>
  <c r="F32" i="73"/>
  <c r="F31" i="73"/>
  <c r="F30" i="73"/>
  <c r="F29" i="73"/>
  <c r="E32" i="73"/>
  <c r="E31" i="73"/>
  <c r="E30" i="73"/>
  <c r="E29" i="73"/>
  <c r="F27" i="73"/>
  <c r="F26" i="73"/>
  <c r="F25" i="73"/>
  <c r="F24" i="73"/>
  <c r="F23" i="73"/>
  <c r="F22" i="73"/>
  <c r="F21" i="73"/>
  <c r="E27" i="73"/>
  <c r="E26" i="73"/>
  <c r="E25" i="73"/>
  <c r="E24" i="73"/>
  <c r="E23" i="73"/>
  <c r="E22" i="73"/>
  <c r="E21" i="73"/>
  <c r="F19" i="73"/>
  <c r="F18" i="73"/>
  <c r="F17" i="73"/>
  <c r="F16" i="73"/>
  <c r="F15" i="73"/>
  <c r="F14" i="73"/>
  <c r="E19" i="73"/>
  <c r="E18" i="73"/>
  <c r="E17" i="73"/>
  <c r="E16" i="73"/>
  <c r="E15" i="73"/>
  <c r="E14" i="73"/>
  <c r="F12" i="73"/>
  <c r="F11" i="73"/>
  <c r="F10" i="73"/>
  <c r="F9" i="73"/>
  <c r="F8" i="73"/>
  <c r="E12" i="73"/>
  <c r="E11" i="73"/>
  <c r="E10" i="73"/>
  <c r="E9" i="73"/>
  <c r="E8" i="73"/>
  <c r="F28" i="72"/>
  <c r="E28" i="72"/>
  <c r="F25" i="72" s="1"/>
  <c r="D17" i="72"/>
  <c r="E30" i="68"/>
  <c r="F29" i="68" s="1"/>
  <c r="F31" i="19"/>
  <c r="E31" i="19"/>
  <c r="F32" i="19"/>
  <c r="F30" i="19"/>
  <c r="F29" i="19"/>
  <c r="E32" i="19"/>
  <c r="E30" i="19"/>
  <c r="E29" i="19"/>
  <c r="F27" i="19"/>
  <c r="F26" i="19"/>
  <c r="F25" i="19"/>
  <c r="F24" i="19"/>
  <c r="F23" i="19"/>
  <c r="F22" i="19"/>
  <c r="F21" i="19"/>
  <c r="E27" i="19"/>
  <c r="E26" i="19"/>
  <c r="E25" i="19"/>
  <c r="E24" i="19"/>
  <c r="E23" i="19"/>
  <c r="E22" i="19"/>
  <c r="E21" i="19"/>
  <c r="G9" i="19"/>
  <c r="F19" i="19"/>
  <c r="F18" i="19"/>
  <c r="F17" i="19"/>
  <c r="F16" i="19"/>
  <c r="F15" i="19"/>
  <c r="F14" i="19"/>
  <c r="E19" i="19"/>
  <c r="E18" i="19"/>
  <c r="E17" i="19"/>
  <c r="E16" i="19"/>
  <c r="E15" i="19"/>
  <c r="E14" i="19"/>
  <c r="F12" i="19"/>
  <c r="F11" i="19"/>
  <c r="F10" i="19"/>
  <c r="F9" i="19"/>
  <c r="F8" i="19"/>
  <c r="E12" i="19"/>
  <c r="E11" i="19"/>
  <c r="E10" i="19"/>
  <c r="E9" i="19"/>
  <c r="E8" i="19"/>
  <c r="E30" i="17"/>
  <c r="H139" i="69"/>
  <c r="H138" i="69"/>
  <c r="T715" i="77"/>
  <c r="S715" i="77"/>
  <c r="R715" i="77"/>
  <c r="Q715" i="77"/>
  <c r="P715" i="77"/>
  <c r="O715" i="77"/>
  <c r="N715" i="77"/>
  <c r="M715" i="77"/>
  <c r="L715" i="77"/>
  <c r="K715" i="77"/>
  <c r="J715" i="77"/>
  <c r="I715" i="77"/>
  <c r="H715" i="77"/>
  <c r="T714" i="77"/>
  <c r="S714" i="77"/>
  <c r="R714" i="77"/>
  <c r="Q714" i="77"/>
  <c r="P714" i="77"/>
  <c r="O714" i="77"/>
  <c r="N714" i="77"/>
  <c r="M714" i="77"/>
  <c r="L714" i="77"/>
  <c r="K714" i="77"/>
  <c r="J714" i="77"/>
  <c r="I714" i="77"/>
  <c r="H714" i="77"/>
  <c r="C86" i="77"/>
  <c r="C85" i="77"/>
  <c r="C84" i="77"/>
  <c r="C83" i="77"/>
  <c r="C82" i="77"/>
  <c r="C81" i="77"/>
  <c r="C80" i="77"/>
  <c r="C79" i="77"/>
  <c r="C78" i="77"/>
  <c r="C77" i="77"/>
  <c r="C76" i="77"/>
  <c r="C75" i="77"/>
  <c r="C74" i="77"/>
  <c r="C73" i="77"/>
  <c r="C72" i="77"/>
  <c r="C71" i="77"/>
  <c r="C70" i="77"/>
  <c r="C66" i="77"/>
  <c r="C65" i="77"/>
  <c r="C64" i="77"/>
  <c r="C63" i="77"/>
  <c r="C62" i="77"/>
  <c r="C61" i="77"/>
  <c r="B57" i="77"/>
  <c r="B56" i="77"/>
  <c r="AN53" i="77"/>
  <c r="AL53" i="77"/>
  <c r="AF53" i="77"/>
  <c r="AA53" i="77"/>
  <c r="AN52" i="77"/>
  <c r="AL52" i="77"/>
  <c r="AA52" i="77"/>
  <c r="AN51" i="77"/>
  <c r="AM51" i="77"/>
  <c r="AL51" i="77"/>
  <c r="AK51" i="77"/>
  <c r="AJ51" i="77"/>
  <c r="AI51" i="77"/>
  <c r="AH51" i="77"/>
  <c r="AG51" i="77"/>
  <c r="AF51" i="77"/>
  <c r="AE51" i="77"/>
  <c r="AD51" i="77"/>
  <c r="AC51" i="77"/>
  <c r="AB51" i="77"/>
  <c r="AA51" i="77"/>
  <c r="Z51" i="77"/>
  <c r="Y51" i="77"/>
  <c r="X51" i="77"/>
  <c r="V51" i="77"/>
  <c r="U51" i="77"/>
  <c r="T51" i="77"/>
  <c r="S51" i="77"/>
  <c r="R51" i="77"/>
  <c r="Q51" i="77"/>
  <c r="P51" i="77"/>
  <c r="O51" i="77"/>
  <c r="N51" i="77"/>
  <c r="M51" i="77"/>
  <c r="L51" i="77"/>
  <c r="K51" i="77"/>
  <c r="J51" i="77"/>
  <c r="I51" i="77"/>
  <c r="H51" i="77"/>
  <c r="AN50" i="77"/>
  <c r="AM50" i="77"/>
  <c r="AL50" i="77"/>
  <c r="AK50" i="77"/>
  <c r="AJ50" i="77"/>
  <c r="AI50" i="77"/>
  <c r="AH50" i="77"/>
  <c r="AG50" i="77"/>
  <c r="AF50" i="77"/>
  <c r="AE50" i="77"/>
  <c r="AD50" i="77"/>
  <c r="AC50" i="77"/>
  <c r="AB50" i="77"/>
  <c r="AA50" i="77"/>
  <c r="Z50" i="77"/>
  <c r="Y50" i="77"/>
  <c r="X50" i="77"/>
  <c r="V50" i="77"/>
  <c r="U50" i="77"/>
  <c r="T50" i="77"/>
  <c r="S50" i="77"/>
  <c r="R50" i="77"/>
  <c r="Q50" i="77"/>
  <c r="P50" i="77"/>
  <c r="O50" i="77"/>
  <c r="N50" i="77"/>
  <c r="M50" i="77"/>
  <c r="L50" i="77"/>
  <c r="K50" i="77"/>
  <c r="J50" i="77"/>
  <c r="I50" i="77"/>
  <c r="H50" i="77"/>
  <c r="T733" i="74"/>
  <c r="S733" i="74"/>
  <c r="R733" i="74"/>
  <c r="Q733" i="74"/>
  <c r="P733" i="74"/>
  <c r="O733" i="74"/>
  <c r="N733" i="74"/>
  <c r="M733" i="74"/>
  <c r="L733" i="74"/>
  <c r="K733" i="74"/>
  <c r="J733" i="74"/>
  <c r="I733" i="74"/>
  <c r="H733" i="74"/>
  <c r="T732" i="74"/>
  <c r="S732" i="74"/>
  <c r="R732" i="74"/>
  <c r="Q732" i="74"/>
  <c r="P732" i="74"/>
  <c r="O732" i="74"/>
  <c r="N732" i="74"/>
  <c r="M732" i="74"/>
  <c r="L732" i="74"/>
  <c r="K732" i="74"/>
  <c r="J732" i="74"/>
  <c r="I732" i="74"/>
  <c r="H732" i="74"/>
  <c r="C104" i="74"/>
  <c r="C103" i="74"/>
  <c r="C102" i="74"/>
  <c r="C101" i="74"/>
  <c r="C100" i="74"/>
  <c r="C99" i="74"/>
  <c r="C98" i="74"/>
  <c r="C97" i="74"/>
  <c r="C96" i="74"/>
  <c r="C95" i="74"/>
  <c r="C94" i="74"/>
  <c r="C93" i="74"/>
  <c r="C92" i="74"/>
  <c r="C91" i="74"/>
  <c r="C90" i="74"/>
  <c r="C89" i="74"/>
  <c r="C88" i="74"/>
  <c r="C87" i="74"/>
  <c r="C83" i="74"/>
  <c r="C82" i="74"/>
  <c r="C81" i="74"/>
  <c r="C80" i="74"/>
  <c r="C79" i="74"/>
  <c r="C78" i="74"/>
  <c r="B74" i="74"/>
  <c r="B73" i="74"/>
  <c r="AN70" i="74"/>
  <c r="AL70" i="74"/>
  <c r="AF70" i="74"/>
  <c r="AA70" i="74"/>
  <c r="AN69" i="74"/>
  <c r="AL69" i="74"/>
  <c r="AF69" i="74"/>
  <c r="AA69" i="74"/>
  <c r="AN68" i="74"/>
  <c r="AM68" i="74"/>
  <c r="AL68" i="74"/>
  <c r="AK68" i="74"/>
  <c r="AJ68" i="74"/>
  <c r="AI68" i="74"/>
  <c r="AH68" i="74"/>
  <c r="AG68" i="74"/>
  <c r="AF68" i="74"/>
  <c r="AE68" i="74"/>
  <c r="AD68" i="74"/>
  <c r="AC68" i="74"/>
  <c r="AB68" i="74"/>
  <c r="AA68" i="74"/>
  <c r="Z68" i="74"/>
  <c r="Y68" i="74"/>
  <c r="X68" i="74"/>
  <c r="V68" i="74"/>
  <c r="U68" i="74"/>
  <c r="T68" i="74"/>
  <c r="S68" i="74"/>
  <c r="R68" i="74"/>
  <c r="Q68" i="74"/>
  <c r="P68" i="74"/>
  <c r="O68" i="74"/>
  <c r="N68" i="74"/>
  <c r="M68" i="74"/>
  <c r="L68" i="74"/>
  <c r="K68" i="74"/>
  <c r="J68" i="74"/>
  <c r="I68" i="74"/>
  <c r="H68" i="74"/>
  <c r="AN67" i="74"/>
  <c r="AM67" i="74"/>
  <c r="AL67" i="74"/>
  <c r="AK67" i="74"/>
  <c r="AJ67" i="74"/>
  <c r="AI67" i="74"/>
  <c r="AH67" i="74"/>
  <c r="AG67" i="74"/>
  <c r="AF67" i="74"/>
  <c r="AE67" i="74"/>
  <c r="AD67" i="74"/>
  <c r="AC67" i="74"/>
  <c r="AB67" i="74"/>
  <c r="AA67" i="74"/>
  <c r="Z67" i="74"/>
  <c r="Y67" i="74"/>
  <c r="X67" i="74"/>
  <c r="V67" i="74"/>
  <c r="U67" i="74"/>
  <c r="T67" i="74"/>
  <c r="S67" i="74"/>
  <c r="R67" i="74"/>
  <c r="Q67" i="74"/>
  <c r="P67" i="74"/>
  <c r="O67" i="74"/>
  <c r="N67" i="74"/>
  <c r="M67" i="74"/>
  <c r="L67" i="74"/>
  <c r="K67" i="74"/>
  <c r="J67" i="74"/>
  <c r="I67" i="74"/>
  <c r="H67" i="74"/>
  <c r="T714" i="71"/>
  <c r="S714" i="71"/>
  <c r="R714" i="71"/>
  <c r="Q714" i="71"/>
  <c r="P714" i="71"/>
  <c r="O714" i="71"/>
  <c r="N714" i="71"/>
  <c r="M714" i="71"/>
  <c r="L714" i="71"/>
  <c r="K714" i="71"/>
  <c r="J714" i="71"/>
  <c r="I714" i="71"/>
  <c r="H714" i="71"/>
  <c r="T713" i="71"/>
  <c r="S713" i="71"/>
  <c r="R713" i="71"/>
  <c r="Q713" i="71"/>
  <c r="P713" i="71"/>
  <c r="O713" i="71"/>
  <c r="N713" i="71"/>
  <c r="M713" i="71"/>
  <c r="L713" i="71"/>
  <c r="K713" i="71"/>
  <c r="J713" i="71"/>
  <c r="I713" i="71"/>
  <c r="H713" i="71"/>
  <c r="C85" i="71"/>
  <c r="C84" i="7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4" i="71"/>
  <c r="C63" i="71"/>
  <c r="C62" i="71"/>
  <c r="C61" i="71"/>
  <c r="B57" i="71"/>
  <c r="B56" i="71"/>
  <c r="AN53" i="71"/>
  <c r="AL53" i="71"/>
  <c r="AF53" i="71"/>
  <c r="AA53" i="71"/>
  <c r="AN52" i="71"/>
  <c r="AL52" i="71"/>
  <c r="AF52" i="71"/>
  <c r="AA52" i="71"/>
  <c r="AN51" i="71"/>
  <c r="AM51" i="71"/>
  <c r="AL51" i="71"/>
  <c r="AK51" i="71"/>
  <c r="AJ51" i="71"/>
  <c r="AI51" i="71"/>
  <c r="AH51" i="71"/>
  <c r="AG51" i="71"/>
  <c r="AF51" i="71"/>
  <c r="AE51" i="71"/>
  <c r="AD51" i="71"/>
  <c r="AC51" i="71"/>
  <c r="AB51" i="71"/>
  <c r="AA51" i="71"/>
  <c r="Z51" i="71"/>
  <c r="Y51" i="71"/>
  <c r="X51" i="71"/>
  <c r="V51" i="71"/>
  <c r="U51" i="71"/>
  <c r="T51" i="71"/>
  <c r="S51" i="71"/>
  <c r="R51" i="71"/>
  <c r="Q51" i="71"/>
  <c r="P51" i="71"/>
  <c r="O51" i="71"/>
  <c r="N51" i="71"/>
  <c r="M51" i="71"/>
  <c r="L51" i="71"/>
  <c r="K51" i="71"/>
  <c r="J51" i="71"/>
  <c r="I51" i="71"/>
  <c r="H51" i="71"/>
  <c r="AN50" i="71"/>
  <c r="AM50" i="71"/>
  <c r="AL50" i="71"/>
  <c r="AK50" i="71"/>
  <c r="AJ50" i="71"/>
  <c r="AI50" i="71"/>
  <c r="AH50" i="71"/>
  <c r="AG50" i="71"/>
  <c r="AF50" i="71"/>
  <c r="AE50" i="71"/>
  <c r="AD50" i="71"/>
  <c r="AC50" i="71"/>
  <c r="AB50" i="71"/>
  <c r="AA50" i="71"/>
  <c r="Z50" i="71"/>
  <c r="Y50" i="71"/>
  <c r="X50" i="71"/>
  <c r="V50" i="71"/>
  <c r="U50" i="71"/>
  <c r="T50" i="71"/>
  <c r="S50" i="71"/>
  <c r="R50" i="71"/>
  <c r="Q50" i="71"/>
  <c r="P50" i="71"/>
  <c r="O50" i="71"/>
  <c r="N50" i="71"/>
  <c r="M50" i="71"/>
  <c r="L50" i="71"/>
  <c r="K50" i="71"/>
  <c r="J50" i="71"/>
  <c r="I50" i="71"/>
  <c r="H50" i="71"/>
  <c r="T808" i="69"/>
  <c r="S808" i="69"/>
  <c r="R808" i="69"/>
  <c r="Q808" i="69"/>
  <c r="P808" i="69"/>
  <c r="O808" i="69"/>
  <c r="N808" i="69"/>
  <c r="M808" i="69"/>
  <c r="L808" i="69"/>
  <c r="K808" i="69"/>
  <c r="J808" i="69"/>
  <c r="I808" i="69"/>
  <c r="H808" i="69"/>
  <c r="T807" i="69"/>
  <c r="S807" i="69"/>
  <c r="R807" i="69"/>
  <c r="Q807" i="69"/>
  <c r="P807" i="69"/>
  <c r="O807" i="69"/>
  <c r="N807" i="69"/>
  <c r="M807" i="69"/>
  <c r="L807" i="69"/>
  <c r="K807" i="69"/>
  <c r="J807" i="69"/>
  <c r="I807" i="69"/>
  <c r="H807" i="69"/>
  <c r="C179" i="69"/>
  <c r="C178" i="69"/>
  <c r="C177" i="69"/>
  <c r="C176" i="69"/>
  <c r="C175" i="69"/>
  <c r="C174" i="69"/>
  <c r="C173" i="69"/>
  <c r="C172" i="69"/>
  <c r="C171" i="69"/>
  <c r="C170" i="69"/>
  <c r="C169" i="69"/>
  <c r="C168" i="69"/>
  <c r="C167" i="69"/>
  <c r="C166" i="69"/>
  <c r="C165" i="69"/>
  <c r="C164" i="69"/>
  <c r="C163" i="69"/>
  <c r="C162" i="69"/>
  <c r="C161" i="69"/>
  <c r="C160" i="69"/>
  <c r="C159" i="69"/>
  <c r="C155" i="69"/>
  <c r="C154" i="69"/>
  <c r="C153" i="69"/>
  <c r="C152" i="69"/>
  <c r="C151" i="69"/>
  <c r="C150" i="69"/>
  <c r="C149" i="69"/>
  <c r="B145" i="69"/>
  <c r="B144" i="69"/>
  <c r="AN141" i="69"/>
  <c r="AL141" i="69"/>
  <c r="AF141" i="69"/>
  <c r="AA141" i="69"/>
  <c r="AN140" i="69"/>
  <c r="AL140" i="69"/>
  <c r="AF140" i="69"/>
  <c r="AA140" i="69"/>
  <c r="AN139" i="69"/>
  <c r="AM139" i="69"/>
  <c r="AL139" i="69"/>
  <c r="AK139" i="69"/>
  <c r="AJ139" i="69"/>
  <c r="AI139" i="69"/>
  <c r="AH139" i="69"/>
  <c r="AG139" i="69"/>
  <c r="AF139" i="69"/>
  <c r="AE139" i="69"/>
  <c r="AD139" i="69"/>
  <c r="AC139" i="69"/>
  <c r="AB139" i="69"/>
  <c r="AA139" i="69"/>
  <c r="Z139" i="69"/>
  <c r="Y139" i="69"/>
  <c r="X139" i="69"/>
  <c r="V139" i="69"/>
  <c r="U139" i="69"/>
  <c r="T139" i="69"/>
  <c r="S139" i="69"/>
  <c r="R139" i="69"/>
  <c r="Q139" i="69"/>
  <c r="P139" i="69"/>
  <c r="O139" i="69"/>
  <c r="N139" i="69"/>
  <c r="M139" i="69"/>
  <c r="L139" i="69"/>
  <c r="K139" i="69"/>
  <c r="J139" i="69"/>
  <c r="I139" i="69"/>
  <c r="AN138" i="69"/>
  <c r="AM138" i="69"/>
  <c r="AL138" i="69"/>
  <c r="AK138" i="69"/>
  <c r="AJ138" i="69"/>
  <c r="AI138" i="69"/>
  <c r="AH138" i="69"/>
  <c r="AG138" i="69"/>
  <c r="AF138" i="69"/>
  <c r="AE138" i="69"/>
  <c r="AD138" i="69"/>
  <c r="AC138" i="69"/>
  <c r="AB138" i="69"/>
  <c r="AA138" i="69"/>
  <c r="Z138" i="69"/>
  <c r="Y138" i="69"/>
  <c r="X138" i="69"/>
  <c r="V138" i="69"/>
  <c r="U138" i="69"/>
  <c r="T138" i="69"/>
  <c r="S138" i="69"/>
  <c r="R138" i="69"/>
  <c r="Q138" i="69"/>
  <c r="P138" i="69"/>
  <c r="O138" i="69"/>
  <c r="N138" i="69"/>
  <c r="M138" i="69"/>
  <c r="L138" i="69"/>
  <c r="K138" i="69"/>
  <c r="J138" i="69"/>
  <c r="I138" i="69"/>
  <c r="AA77" i="12"/>
  <c r="AA76" i="12"/>
  <c r="X75" i="12"/>
  <c r="X74" i="12"/>
  <c r="H75" i="12"/>
  <c r="H74" i="12"/>
  <c r="T746" i="12"/>
  <c r="S746" i="12"/>
  <c r="R746" i="12"/>
  <c r="Q746" i="12"/>
  <c r="P746" i="12"/>
  <c r="O746" i="12"/>
  <c r="N746" i="12"/>
  <c r="M746" i="12"/>
  <c r="L746" i="12"/>
  <c r="K746" i="12"/>
  <c r="J746" i="12"/>
  <c r="I746" i="12"/>
  <c r="H746" i="12"/>
  <c r="T745" i="12"/>
  <c r="S745" i="12"/>
  <c r="R745" i="12"/>
  <c r="Q745" i="12"/>
  <c r="P745" i="12"/>
  <c r="O745" i="12"/>
  <c r="N745" i="12"/>
  <c r="M745" i="12"/>
  <c r="L745" i="12"/>
  <c r="K745" i="12"/>
  <c r="J745" i="12"/>
  <c r="I745" i="12"/>
  <c r="H745" i="12"/>
  <c r="C117" i="12"/>
  <c r="C116" i="12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4" i="12"/>
  <c r="C93" i="12"/>
  <c r="C92" i="12"/>
  <c r="C91" i="12"/>
  <c r="C90" i="12"/>
  <c r="C89" i="12"/>
  <c r="C88" i="12"/>
  <c r="B84" i="12"/>
  <c r="B83" i="12"/>
  <c r="AN77" i="12"/>
  <c r="AL77" i="12"/>
  <c r="AF77" i="12"/>
  <c r="AN76" i="12"/>
  <c r="AL76" i="12"/>
  <c r="AF76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Z75" i="12"/>
  <c r="Y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E24" i="78" l="1"/>
  <c r="E28" i="78"/>
  <c r="E26" i="78"/>
  <c r="E27" i="78"/>
  <c r="E23" i="78"/>
  <c r="F27" i="72"/>
  <c r="F26" i="72"/>
  <c r="F24" i="72"/>
  <c r="F28" i="68"/>
  <c r="C118" i="12"/>
  <c r="C67" i="77"/>
  <c r="D67" i="77" s="1"/>
  <c r="AO51" i="77"/>
  <c r="C87" i="77"/>
  <c r="D87" i="77" s="1"/>
  <c r="AO50" i="77"/>
  <c r="AO67" i="74"/>
  <c r="C84" i="74"/>
  <c r="D84" i="74" s="1"/>
  <c r="AO68" i="74"/>
  <c r="AO50" i="71"/>
  <c r="AO51" i="71"/>
  <c r="C65" i="71"/>
  <c r="D65" i="71" s="1"/>
  <c r="AO138" i="69"/>
  <c r="C156" i="69"/>
  <c r="D156" i="69" s="1"/>
  <c r="AO139" i="69"/>
  <c r="D65" i="77"/>
  <c r="B58" i="77"/>
  <c r="C58" i="77" s="1"/>
  <c r="D83" i="74"/>
  <c r="D105" i="74"/>
  <c r="B75" i="74"/>
  <c r="C75" i="74" s="1"/>
  <c r="C86" i="71"/>
  <c r="D86" i="71" s="1"/>
  <c r="B58" i="71"/>
  <c r="C58" i="71" s="1"/>
  <c r="D155" i="69"/>
  <c r="C180" i="69"/>
  <c r="D180" i="69" s="1"/>
  <c r="D149" i="69"/>
  <c r="B146" i="69"/>
  <c r="C146" i="69" s="1"/>
  <c r="AO74" i="12"/>
  <c r="AO75" i="12"/>
  <c r="C95" i="12"/>
  <c r="D95" i="12" s="1"/>
  <c r="D91" i="12"/>
  <c r="D118" i="12"/>
  <c r="B85" i="12"/>
  <c r="C85" i="12" s="1"/>
  <c r="AN374" i="11"/>
  <c r="AN373" i="11"/>
  <c r="AL374" i="11"/>
  <c r="AL373" i="11"/>
  <c r="AF374" i="11"/>
  <c r="AF373" i="11"/>
  <c r="AA374" i="11"/>
  <c r="AA373" i="11"/>
  <c r="Y371" i="11"/>
  <c r="Z371" i="11"/>
  <c r="AA371" i="11"/>
  <c r="AB371" i="11"/>
  <c r="AC371" i="11"/>
  <c r="AD371" i="11"/>
  <c r="AE371" i="11"/>
  <c r="AF371" i="11"/>
  <c r="AG371" i="11"/>
  <c r="AH371" i="11"/>
  <c r="AI371" i="11"/>
  <c r="AJ371" i="11"/>
  <c r="AK371" i="11"/>
  <c r="AL371" i="11"/>
  <c r="AM371" i="11"/>
  <c r="AN371" i="11"/>
  <c r="Y372" i="11"/>
  <c r="Z372" i="11"/>
  <c r="AA372" i="11"/>
  <c r="AB372" i="11"/>
  <c r="AC372" i="11"/>
  <c r="AD372" i="11"/>
  <c r="AE372" i="11"/>
  <c r="AF372" i="11"/>
  <c r="AG372" i="11"/>
  <c r="AH372" i="11"/>
  <c r="AI372" i="11"/>
  <c r="AJ372" i="11"/>
  <c r="AK372" i="11"/>
  <c r="AL372" i="11"/>
  <c r="AM372" i="11"/>
  <c r="AN372" i="11"/>
  <c r="X372" i="11"/>
  <c r="AO372" i="11" s="1"/>
  <c r="X371" i="11"/>
  <c r="AO371" i="11" s="1"/>
  <c r="T371" i="11"/>
  <c r="U371" i="11"/>
  <c r="I371" i="11"/>
  <c r="J371" i="11"/>
  <c r="K371" i="11"/>
  <c r="L371" i="11"/>
  <c r="M371" i="11"/>
  <c r="N371" i="11"/>
  <c r="O371" i="11"/>
  <c r="P371" i="11"/>
  <c r="Q371" i="11"/>
  <c r="R371" i="11"/>
  <c r="S371" i="11"/>
  <c r="V371" i="11"/>
  <c r="I372" i="11"/>
  <c r="J372" i="11"/>
  <c r="K372" i="11"/>
  <c r="L372" i="11"/>
  <c r="M372" i="11"/>
  <c r="N372" i="11"/>
  <c r="O372" i="11"/>
  <c r="P372" i="11"/>
  <c r="Q372" i="11"/>
  <c r="R372" i="11"/>
  <c r="S372" i="11"/>
  <c r="T372" i="11"/>
  <c r="U372" i="11"/>
  <c r="V372" i="11"/>
  <c r="C414" i="11"/>
  <c r="C413" i="11"/>
  <c r="C415" i="11"/>
  <c r="C412" i="11"/>
  <c r="C411" i="11"/>
  <c r="C410" i="11"/>
  <c r="C409" i="11"/>
  <c r="C408" i="11"/>
  <c r="C407" i="11"/>
  <c r="C406" i="11"/>
  <c r="C405" i="11"/>
  <c r="C404" i="11"/>
  <c r="C396" i="11"/>
  <c r="C395" i="11"/>
  <c r="C397" i="11"/>
  <c r="C398" i="11"/>
  <c r="C400" i="11"/>
  <c r="C399" i="11"/>
  <c r="C401" i="11"/>
  <c r="C402" i="11"/>
  <c r="C403" i="11"/>
  <c r="C394" i="11"/>
  <c r="C390" i="11"/>
  <c r="C385" i="11"/>
  <c r="C389" i="11"/>
  <c r="C388" i="11"/>
  <c r="C387" i="11"/>
  <c r="C386" i="11"/>
  <c r="C384" i="11"/>
  <c r="C383" i="11"/>
  <c r="C382" i="11"/>
  <c r="B378" i="11"/>
  <c r="B377" i="11"/>
  <c r="D63" i="77" l="1"/>
  <c r="D64" i="77"/>
  <c r="D61" i="77"/>
  <c r="D62" i="77"/>
  <c r="D63" i="71"/>
  <c r="D89" i="12"/>
  <c r="D66" i="77"/>
  <c r="D70" i="77"/>
  <c r="D76" i="77"/>
  <c r="D81" i="77"/>
  <c r="D77" i="77"/>
  <c r="D86" i="77"/>
  <c r="D73" i="77"/>
  <c r="D74" i="77"/>
  <c r="D83" i="77"/>
  <c r="D72" i="77"/>
  <c r="D75" i="77"/>
  <c r="D82" i="77"/>
  <c r="D71" i="77"/>
  <c r="D84" i="77"/>
  <c r="D79" i="77"/>
  <c r="D85" i="77"/>
  <c r="D78" i="77"/>
  <c r="D80" i="77"/>
  <c r="D80" i="74"/>
  <c r="D82" i="74"/>
  <c r="D81" i="74"/>
  <c r="D79" i="74"/>
  <c r="D78" i="74"/>
  <c r="D61" i="71"/>
  <c r="D64" i="71"/>
  <c r="D62" i="71"/>
  <c r="D153" i="69"/>
  <c r="D151" i="69"/>
  <c r="D154" i="69"/>
  <c r="D150" i="69"/>
  <c r="D152" i="69"/>
  <c r="D159" i="69"/>
  <c r="D172" i="69"/>
  <c r="D167" i="69"/>
  <c r="D169" i="69"/>
  <c r="C56" i="77"/>
  <c r="C57" i="77"/>
  <c r="D90" i="74"/>
  <c r="C74" i="74"/>
  <c r="D92" i="74"/>
  <c r="D95" i="74"/>
  <c r="D94" i="74"/>
  <c r="D101" i="74"/>
  <c r="D88" i="74"/>
  <c r="D104" i="74"/>
  <c r="C73" i="74"/>
  <c r="D91" i="74"/>
  <c r="D97" i="74"/>
  <c r="D100" i="74"/>
  <c r="D87" i="74"/>
  <c r="D103" i="74"/>
  <c r="D102" i="74"/>
  <c r="D89" i="74"/>
  <c r="D93" i="74"/>
  <c r="D96" i="74"/>
  <c r="D99" i="74"/>
  <c r="D98" i="74"/>
  <c r="D71" i="71"/>
  <c r="C57" i="71"/>
  <c r="D76" i="71"/>
  <c r="D75" i="71"/>
  <c r="D82" i="71"/>
  <c r="D69" i="71"/>
  <c r="D85" i="71"/>
  <c r="C56" i="71"/>
  <c r="D73" i="71"/>
  <c r="D72" i="71"/>
  <c r="D78" i="71"/>
  <c r="D81" i="71"/>
  <c r="D68" i="71"/>
  <c r="D84" i="71"/>
  <c r="D83" i="71"/>
  <c r="D70" i="71"/>
  <c r="D74" i="71"/>
  <c r="D77" i="71"/>
  <c r="D80" i="71"/>
  <c r="D79" i="71"/>
  <c r="D165" i="69"/>
  <c r="D178" i="69"/>
  <c r="D168" i="69"/>
  <c r="D179" i="69"/>
  <c r="C144" i="69"/>
  <c r="D177" i="69"/>
  <c r="D162" i="69"/>
  <c r="D163" i="69"/>
  <c r="D164" i="69"/>
  <c r="C145" i="69"/>
  <c r="D175" i="69"/>
  <c r="D160" i="69"/>
  <c r="D170" i="69"/>
  <c r="D173" i="69"/>
  <c r="D176" i="69"/>
  <c r="D161" i="69"/>
  <c r="D174" i="69"/>
  <c r="D171" i="69"/>
  <c r="D166" i="69"/>
  <c r="D93" i="12"/>
  <c r="D88" i="12"/>
  <c r="D94" i="12"/>
  <c r="D90" i="12"/>
  <c r="D92" i="12"/>
  <c r="D104" i="12"/>
  <c r="C84" i="12"/>
  <c r="D108" i="12"/>
  <c r="D114" i="12"/>
  <c r="D100" i="12"/>
  <c r="D117" i="12"/>
  <c r="D103" i="12"/>
  <c r="C83" i="12"/>
  <c r="D106" i="12"/>
  <c r="D105" i="12"/>
  <c r="D110" i="12"/>
  <c r="D113" i="12"/>
  <c r="D99" i="12"/>
  <c r="D116" i="12"/>
  <c r="D102" i="12"/>
  <c r="D115" i="12"/>
  <c r="D101" i="12"/>
  <c r="D107" i="12"/>
  <c r="D109" i="12"/>
  <c r="D112" i="12"/>
  <c r="D98" i="12"/>
  <c r="D111" i="12"/>
  <c r="C416" i="11"/>
  <c r="D414" i="11" s="1"/>
  <c r="C391" i="11"/>
  <c r="D390" i="11" s="1"/>
  <c r="B379" i="11"/>
  <c r="E22" i="78" l="1"/>
  <c r="D37" i="62" l="1"/>
  <c r="N13" i="62"/>
  <c r="K13" i="62"/>
  <c r="AM361" i="66"/>
  <c r="AM360" i="66"/>
  <c r="AL363" i="66"/>
  <c r="AL362" i="66"/>
  <c r="AJ363" i="66"/>
  <c r="AJ362" i="66"/>
  <c r="AD363" i="66"/>
  <c r="AD362" i="66"/>
  <c r="Y363" i="66"/>
  <c r="Y362" i="66"/>
  <c r="W360" i="66"/>
  <c r="X360" i="66"/>
  <c r="Y360" i="66"/>
  <c r="Z360" i="66"/>
  <c r="AA360" i="66"/>
  <c r="AB360" i="66"/>
  <c r="AC360" i="66"/>
  <c r="AD360" i="66"/>
  <c r="AE360" i="66"/>
  <c r="AF360" i="66"/>
  <c r="AG360" i="66"/>
  <c r="AH360" i="66"/>
  <c r="AI360" i="66"/>
  <c r="AJ360" i="66"/>
  <c r="AK360" i="66"/>
  <c r="AL360" i="66"/>
  <c r="W361" i="66"/>
  <c r="X361" i="66"/>
  <c r="Y361" i="66"/>
  <c r="Z361" i="66"/>
  <c r="AA361" i="66"/>
  <c r="AB361" i="66"/>
  <c r="AC361" i="66"/>
  <c r="AD361" i="66"/>
  <c r="AE361" i="66"/>
  <c r="AF361" i="66"/>
  <c r="AG361" i="66"/>
  <c r="AH361" i="66"/>
  <c r="AI361" i="66"/>
  <c r="AJ361" i="66"/>
  <c r="AK361" i="66"/>
  <c r="AL361" i="66"/>
  <c r="V361" i="66"/>
  <c r="V360" i="66"/>
  <c r="I360" i="66"/>
  <c r="J360" i="66"/>
  <c r="K360" i="66"/>
  <c r="L360" i="66"/>
  <c r="M360" i="66"/>
  <c r="N360" i="66"/>
  <c r="O360" i="66"/>
  <c r="P360" i="66"/>
  <c r="Q360" i="66"/>
  <c r="R360" i="66"/>
  <c r="S360" i="66"/>
  <c r="T360" i="66"/>
  <c r="I361" i="66"/>
  <c r="J361" i="66"/>
  <c r="K361" i="66"/>
  <c r="L361" i="66"/>
  <c r="M361" i="66"/>
  <c r="N361" i="66"/>
  <c r="O361" i="66"/>
  <c r="P361" i="66"/>
  <c r="Q361" i="66"/>
  <c r="R361" i="66"/>
  <c r="S361" i="66"/>
  <c r="T361" i="66"/>
  <c r="H361" i="66"/>
  <c r="H360" i="66"/>
  <c r="C367" i="66"/>
  <c r="B368" i="66"/>
  <c r="C368" i="66" s="1"/>
  <c r="C376" i="66"/>
  <c r="D373" i="66" s="1"/>
  <c r="C380" i="66"/>
  <c r="C398" i="66" s="1"/>
  <c r="C382" i="66"/>
  <c r="C386" i="66"/>
  <c r="C389" i="66"/>
  <c r="D375" i="66" l="1"/>
  <c r="D371" i="66"/>
  <c r="C366" i="66"/>
  <c r="D374" i="66"/>
  <c r="D372" i="66"/>
  <c r="D376" i="66"/>
  <c r="G9" i="79"/>
  <c r="D15" i="78"/>
  <c r="G30" i="79"/>
  <c r="G12" i="79"/>
  <c r="G8" i="79"/>
  <c r="G27" i="79"/>
  <c r="G29" i="79"/>
  <c r="G26" i="79"/>
  <c r="G21" i="79"/>
  <c r="G18" i="79"/>
  <c r="G17" i="79"/>
  <c r="G16" i="79"/>
  <c r="G15" i="79"/>
  <c r="G14" i="79"/>
  <c r="G11" i="79"/>
  <c r="G8" i="76"/>
  <c r="G12" i="76"/>
  <c r="G31" i="76"/>
  <c r="G27" i="76"/>
  <c r="G19" i="76"/>
  <c r="G30" i="76"/>
  <c r="G29" i="76"/>
  <c r="G26" i="76"/>
  <c r="G25" i="76"/>
  <c r="G24" i="76"/>
  <c r="G23" i="79"/>
  <c r="G22" i="79"/>
  <c r="G21" i="76"/>
  <c r="G18" i="76"/>
  <c r="G17" i="76"/>
  <c r="G16" i="76"/>
  <c r="G15" i="76"/>
  <c r="G14" i="76"/>
  <c r="G11" i="76"/>
  <c r="G10" i="76"/>
  <c r="F24" i="75" l="1"/>
  <c r="F25" i="75"/>
  <c r="F26" i="75"/>
  <c r="F27" i="75"/>
  <c r="F28" i="75"/>
  <c r="E16" i="75"/>
  <c r="E15" i="75"/>
  <c r="G22" i="76"/>
  <c r="G24" i="79"/>
  <c r="G23" i="76"/>
  <c r="G25" i="79"/>
  <c r="G32" i="76"/>
  <c r="G9" i="76"/>
  <c r="E13" i="78"/>
  <c r="E14" i="75"/>
  <c r="G10" i="79"/>
  <c r="E14" i="78"/>
  <c r="E15" i="78"/>
  <c r="F29" i="75"/>
  <c r="G31" i="73"/>
  <c r="G30" i="73"/>
  <c r="G29" i="73"/>
  <c r="G25" i="73"/>
  <c r="G24" i="73"/>
  <c r="G22" i="73"/>
  <c r="G17" i="73"/>
  <c r="G16" i="73"/>
  <c r="G14" i="73"/>
  <c r="G12" i="73"/>
  <c r="G11" i="73"/>
  <c r="G10" i="73"/>
  <c r="G9" i="73"/>
  <c r="G8" i="73"/>
  <c r="G26" i="73"/>
  <c r="G15" i="73"/>
  <c r="G27" i="73"/>
  <c r="G19" i="73"/>
  <c r="G18" i="73"/>
  <c r="G23" i="73"/>
  <c r="G21" i="73"/>
  <c r="G8" i="70"/>
  <c r="G31" i="70"/>
  <c r="G19" i="70"/>
  <c r="G12" i="70"/>
  <c r="G27" i="70"/>
  <c r="G30" i="70"/>
  <c r="G29" i="70"/>
  <c r="G26" i="70"/>
  <c r="G25" i="70"/>
  <c r="G24" i="70"/>
  <c r="G23" i="70"/>
  <c r="G22" i="70"/>
  <c r="G21" i="70"/>
  <c r="G18" i="70"/>
  <c r="G17" i="70"/>
  <c r="G16" i="70"/>
  <c r="G15" i="70"/>
  <c r="G14" i="70"/>
  <c r="G11" i="70"/>
  <c r="G10" i="70"/>
  <c r="G9" i="70"/>
  <c r="F27" i="68"/>
  <c r="D16" i="68"/>
  <c r="E15" i="68" s="1"/>
  <c r="E15" i="72" l="1"/>
  <c r="E16" i="72"/>
  <c r="G32" i="73"/>
  <c r="G31" i="79"/>
  <c r="G32" i="79"/>
  <c r="E17" i="72"/>
  <c r="G32" i="70"/>
  <c r="E16" i="68"/>
  <c r="F26" i="68"/>
  <c r="F25" i="68"/>
  <c r="E14" i="68"/>
  <c r="F23" i="68"/>
  <c r="G31" i="19"/>
  <c r="F30" i="68" l="1"/>
  <c r="D397" i="11"/>
  <c r="D411" i="11"/>
  <c r="D413" i="11"/>
  <c r="D407" i="11"/>
  <c r="D402" i="11"/>
  <c r="D396" i="11"/>
  <c r="D394" i="11"/>
  <c r="D412" i="11"/>
  <c r="D406" i="11"/>
  <c r="D400" i="11"/>
  <c r="D395" i="11"/>
  <c r="D416" i="11"/>
  <c r="D410" i="11"/>
  <c r="D404" i="11"/>
  <c r="D399" i="11"/>
  <c r="D408" i="11"/>
  <c r="D403" i="11"/>
  <c r="D398" i="11"/>
  <c r="D415" i="11"/>
  <c r="D409" i="11"/>
  <c r="D405" i="11"/>
  <c r="D401" i="11"/>
  <c r="E19" i="58"/>
  <c r="F19" i="58"/>
  <c r="G21" i="57"/>
  <c r="G22" i="57"/>
  <c r="G24" i="57"/>
  <c r="G25" i="57"/>
  <c r="G26" i="57"/>
  <c r="G20" i="57"/>
  <c r="G23" i="57" l="1"/>
  <c r="G19" i="57"/>
  <c r="I1044" i="11"/>
  <c r="J1044" i="11"/>
  <c r="K1044" i="11"/>
  <c r="L1044" i="11"/>
  <c r="M1044" i="11"/>
  <c r="N1044" i="11"/>
  <c r="O1044" i="11"/>
  <c r="P1044" i="11"/>
  <c r="Q1044" i="11"/>
  <c r="R1044" i="11"/>
  <c r="S1044" i="11"/>
  <c r="T1044" i="11"/>
  <c r="H1044" i="11"/>
  <c r="I1043" i="11"/>
  <c r="J1043" i="11"/>
  <c r="K1043" i="11"/>
  <c r="L1043" i="11"/>
  <c r="M1043" i="11"/>
  <c r="N1043" i="11"/>
  <c r="O1043" i="11"/>
  <c r="P1043" i="11"/>
  <c r="Q1043" i="11"/>
  <c r="R1043" i="11"/>
  <c r="S1043" i="11"/>
  <c r="T1043" i="11"/>
  <c r="H1043" i="11"/>
  <c r="E37" i="62"/>
  <c r="M13" i="62" l="1"/>
  <c r="E13" i="62"/>
  <c r="C13" i="62"/>
  <c r="F12" i="58"/>
  <c r="E12" i="58"/>
  <c r="F27" i="58"/>
  <c r="E27" i="58"/>
  <c r="E31" i="58" l="1"/>
  <c r="G31" i="58" s="1"/>
  <c r="F10" i="57" l="1"/>
  <c r="G10" i="57" l="1"/>
  <c r="G5" i="57"/>
  <c r="G6" i="57"/>
  <c r="G8" i="57"/>
  <c r="G7" i="57"/>
  <c r="G9" i="57"/>
  <c r="G22" i="56" l="1"/>
  <c r="G6" i="56" l="1"/>
  <c r="G15" i="56"/>
  <c r="G12" i="56"/>
  <c r="G20" i="56"/>
  <c r="G24" i="56"/>
  <c r="G17" i="56"/>
  <c r="G21" i="56"/>
  <c r="G9" i="56"/>
  <c r="G11" i="56"/>
  <c r="G10" i="56"/>
  <c r="G19" i="56"/>
  <c r="G25" i="56"/>
  <c r="G13" i="56"/>
  <c r="G8" i="56"/>
  <c r="G16" i="56"/>
  <c r="G26" i="56"/>
  <c r="G18" i="56"/>
  <c r="G7" i="56"/>
  <c r="G23" i="56"/>
  <c r="G14" i="56"/>
  <c r="F29" i="17" l="1"/>
  <c r="F23" i="17" l="1"/>
  <c r="F27" i="17"/>
  <c r="F24" i="17"/>
  <c r="F28" i="17"/>
  <c r="F25" i="17"/>
  <c r="F26" i="17"/>
  <c r="G18" i="57" l="1"/>
  <c r="D16" i="17"/>
  <c r="E14" i="17" l="1"/>
  <c r="E16" i="17"/>
  <c r="E15" i="17"/>
  <c r="F30" i="17"/>
  <c r="G30" i="19" l="1"/>
  <c r="G29" i="19"/>
  <c r="G26" i="19"/>
  <c r="G25" i="19"/>
  <c r="G24" i="19"/>
  <c r="G23" i="19"/>
  <c r="G22" i="19"/>
  <c r="G21" i="19"/>
  <c r="G18" i="19"/>
  <c r="G17" i="19"/>
  <c r="G16" i="19"/>
  <c r="G15" i="19"/>
  <c r="G11" i="19"/>
  <c r="G10" i="19"/>
  <c r="G14" i="19" l="1"/>
  <c r="G19" i="19"/>
  <c r="G27" i="19"/>
  <c r="G12" i="19" l="1"/>
  <c r="G8" i="19"/>
  <c r="F31" i="58" l="1"/>
  <c r="G27" i="58"/>
  <c r="G19" i="58"/>
  <c r="F29" i="58"/>
  <c r="F30" i="58"/>
  <c r="F9" i="58"/>
  <c r="F10" i="58"/>
  <c r="F11" i="58"/>
  <c r="F14" i="58"/>
  <c r="F15" i="58"/>
  <c r="F16" i="58"/>
  <c r="F17" i="58"/>
  <c r="F18" i="58"/>
  <c r="F21" i="58"/>
  <c r="F22" i="58"/>
  <c r="F23" i="58"/>
  <c r="F24" i="58"/>
  <c r="F25" i="58"/>
  <c r="F26" i="58"/>
  <c r="F8" i="58"/>
  <c r="F32" i="58" l="1"/>
  <c r="D384" i="11" l="1"/>
  <c r="D385" i="11"/>
  <c r="D386" i="11"/>
  <c r="G5" i="56"/>
  <c r="C377" i="11"/>
  <c r="C378" i="11"/>
  <c r="C379" i="11"/>
  <c r="D383" i="11"/>
  <c r="D391" i="11"/>
  <c r="D387" i="11"/>
  <c r="D382" i="11"/>
  <c r="D388" i="11"/>
  <c r="D389" i="11"/>
  <c r="G12" i="58"/>
  <c r="E30" i="58"/>
  <c r="G30" i="58" s="1"/>
  <c r="E29" i="58"/>
  <c r="G29" i="58" s="1"/>
  <c r="E26" i="58"/>
  <c r="G26" i="58" s="1"/>
  <c r="E25" i="58"/>
  <c r="G25" i="58" s="1"/>
  <c r="E24" i="58"/>
  <c r="G24" i="58" s="1"/>
  <c r="E23" i="58"/>
  <c r="G23" i="58" s="1"/>
  <c r="E22" i="58"/>
  <c r="G22" i="58" s="1"/>
  <c r="E21" i="58"/>
  <c r="G21" i="58" s="1"/>
  <c r="E18" i="58"/>
  <c r="G18" i="58" s="1"/>
  <c r="E17" i="58"/>
  <c r="G17" i="58" s="1"/>
  <c r="E16" i="58"/>
  <c r="G16" i="58" s="1"/>
  <c r="E15" i="58"/>
  <c r="G15" i="58" s="1"/>
  <c r="E14" i="58"/>
  <c r="G14" i="58" s="1"/>
  <c r="E11" i="58"/>
  <c r="G11" i="58" s="1"/>
  <c r="E10" i="58"/>
  <c r="G10" i="58" s="1"/>
  <c r="E9" i="58"/>
  <c r="G9" i="58" s="1"/>
  <c r="E8" i="58"/>
  <c r="G8" i="58" s="1"/>
  <c r="E32" i="58" l="1"/>
  <c r="G32" i="58" s="1"/>
  <c r="G32" i="19" l="1"/>
  <c r="E19" i="79"/>
  <c r="G19" i="79" s="1"/>
</calcChain>
</file>

<file path=xl/comments1.xml><?xml version="1.0" encoding="utf-8"?>
<comments xmlns="http://schemas.openxmlformats.org/spreadsheetml/2006/main">
  <authors>
    <author>Author</author>
  </authors>
  <commentList>
    <comment ref="W28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W7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<sst xmlns="http://schemas.openxmlformats.org/spreadsheetml/2006/main" count="6684" uniqueCount="599">
  <si>
    <t>อันดับที่</t>
  </si>
  <si>
    <t>ตำแหน่ง</t>
  </si>
  <si>
    <t>ระดับ</t>
  </si>
  <si>
    <t>สังกัด</t>
  </si>
  <si>
    <t>เพศ</t>
  </si>
  <si>
    <t>งานอำนวยการ</t>
  </si>
  <si>
    <t>งานวิชาการ</t>
  </si>
  <si>
    <t>งานแผน</t>
  </si>
  <si>
    <t>งานวิจัย</t>
  </si>
  <si>
    <t>สนพ.</t>
  </si>
  <si>
    <t>โครงการ/กิจกรรม</t>
  </si>
  <si>
    <t>ประชุม</t>
  </si>
  <si>
    <t>เว็บไซด์</t>
  </si>
  <si>
    <t>วิชาการ</t>
  </si>
  <si>
    <t>ฐานข้อมูล</t>
  </si>
  <si>
    <t>ใช้รถบัณฑิตฯ</t>
  </si>
  <si>
    <t>สังกัดงาน</t>
  </si>
  <si>
    <t>A1.1</t>
  </si>
  <si>
    <t>A1.2</t>
  </si>
  <si>
    <t>A1.3</t>
  </si>
  <si>
    <t>A1.4</t>
  </si>
  <si>
    <t>A2.1</t>
  </si>
  <si>
    <t>A2.2</t>
  </si>
  <si>
    <t>A2.3</t>
  </si>
  <si>
    <t>A2.4</t>
  </si>
  <si>
    <t>A2.5</t>
  </si>
  <si>
    <t>A3.1</t>
  </si>
  <si>
    <t>A3.2</t>
  </si>
  <si>
    <t>A3.3</t>
  </si>
  <si>
    <t>A3.4</t>
  </si>
  <si>
    <t>A3.5</t>
  </si>
  <si>
    <t>A3.6</t>
  </si>
  <si>
    <t>A4.1</t>
  </si>
  <si>
    <t>A4.2</t>
  </si>
  <si>
    <t>งานวิจัยและวิเทศสัมพันธ์</t>
  </si>
  <si>
    <t>กองพัฒนากิจการต่างประเทศ</t>
  </si>
  <si>
    <t>งานแผนและสารสนเทศ</t>
  </si>
  <si>
    <t>ทันตแพทยศาสตร์</t>
  </si>
  <si>
    <t>สำนักพิมพ์มหาวิทยาลัยนเรศวร</t>
  </si>
  <si>
    <t>พยาบาลศาสตร์</t>
  </si>
  <si>
    <t>วิทยาลัยประชาคมอาเซียนศึกษา</t>
  </si>
  <si>
    <t>กองบริหารการวิจัย</t>
  </si>
  <si>
    <t>สาธารณสุขศาสตร์</t>
  </si>
  <si>
    <t>กองบริการการศึกษา</t>
  </si>
  <si>
    <t>กองกลาง</t>
  </si>
  <si>
    <t>IT</t>
  </si>
  <si>
    <t>สนง.ตรวจสอบภายใน</t>
  </si>
  <si>
    <t>กองพัฒนาศิษย์เก่าสัมพันธ์</t>
  </si>
  <si>
    <t>กองคลัง</t>
  </si>
  <si>
    <t>กองกฎหมาย</t>
  </si>
  <si>
    <t>สถาปัตยกรรมศาสตร์</t>
  </si>
  <si>
    <t>เกษตรศาสตร์ฯ</t>
  </si>
  <si>
    <t>สังคมศาสตร์</t>
  </si>
  <si>
    <t>วิศวกรรมศาสตร์</t>
  </si>
  <si>
    <t>กองกิจการนิสิต</t>
  </si>
  <si>
    <t>ชาย</t>
  </si>
  <si>
    <t>หญิง</t>
  </si>
  <si>
    <t>ไม่ระบุ</t>
  </si>
  <si>
    <t>สถานภาพ</t>
  </si>
  <si>
    <t>คณาจารย์บัณฑิตศึกษา</t>
  </si>
  <si>
    <t>นิสิตบัณฑิตศึกษา</t>
  </si>
  <si>
    <t>ผู้บริหาร</t>
  </si>
  <si>
    <t>เจ้าหน้าที่</t>
  </si>
  <si>
    <t>บทสรุปสำหรับผู้บริหาร</t>
  </si>
  <si>
    <t xml:space="preserve">          จากการสำรวจความพึงพอใจของผู้รับบริการที่มีต่อการให้บริการ บัณฑิตวิทยาลัย มหาวิทยาลัยนเรศวร </t>
  </si>
  <si>
    <t>ผลการสำรวจความพึงพอใจของผู้รับบริการที่มีต่อการให้บริการ</t>
  </si>
  <si>
    <t>บัณฑิตวิทยาลัย มหาวิทยาลัยนเรศวร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</si>
  <si>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</si>
  <si>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</si>
  <si>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</si>
  <si>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รวม</t>
  </si>
  <si>
    <t xml:space="preserve"> - 3 -</t>
  </si>
  <si>
    <t>ตอนที่ 2  ความคิดเห็นเกี่ยวกับโครงการฯ</t>
  </si>
  <si>
    <t>รายการ</t>
  </si>
  <si>
    <t>SD</t>
  </si>
  <si>
    <t>ระดับความคิดเห็น</t>
  </si>
  <si>
    <t>เฉลี่ยรวมด้านกระบวนการขั้นตอนการให้บริการ</t>
  </si>
  <si>
    <t>เฉลี่ยรวมด้านสิ่งอำนวยความสะดวก</t>
  </si>
  <si>
    <t xml:space="preserve"> - 4 -</t>
  </si>
  <si>
    <t xml:space="preserve"> - 5 -</t>
  </si>
  <si>
    <t>ที่</t>
  </si>
  <si>
    <t>4.1  สิ่งที่ท่านประทับใจหรือคิดว่าเป็นจุดเด่นในการให้บริการของบัณฑิตวิทยาลัย</t>
  </si>
  <si>
    <t>4.2  สิ่งที่ท่านคิดว่าเป็นปัญหาหรืออุปสรรคในการรับบริการ</t>
  </si>
  <si>
    <t xml:space="preserve">   1.1 การให้บริการเป็นระบบและเป็นขั้นตอนเข้าใจง่าย</t>
  </si>
  <si>
    <t xml:space="preserve">   1.2 มีระยะเวลาในการให้บริการเหมาะสมกับสภาพงาน</t>
  </si>
  <si>
    <t xml:space="preserve">   1.3 มีการให้บริการเป็นไปตามลำดับก่อน-หลัง อย่างยุติธรรม</t>
  </si>
  <si>
    <t xml:space="preserve">   1.4 มีกล่องรับความคิดเห็น/แบบประเมินการให้บริการ/แบบประเมินออนไลน์</t>
  </si>
  <si>
    <t xml:space="preserve">    2.3 เจ้าหน้าที่เอาใจใส่ กระตือรือร้น เต็มใจให้บริการ</t>
  </si>
  <si>
    <t xml:space="preserve">    2.4 เจ้าหน้าที่ให้คำแนะนำ หรือตอบข้อซักถามได้เป็นอย่างดี</t>
  </si>
  <si>
    <t>3. ด้านสิ่งอำนวยความสะดวก</t>
  </si>
  <si>
    <t>1. ด้านกระบวนการขั้นตอนการให้บริการ</t>
  </si>
  <si>
    <t>2. ด้านการให้บริการของเจ้าหน้าที่ผู้ให้บริการ</t>
  </si>
  <si>
    <t>เฉลี่ยรวมด้านการให้บริการของเจ้าหน้าที่ผู้ให้บริการ</t>
  </si>
  <si>
    <t xml:space="preserve">   3.3 ความชัดเจนของป้ายบอกสถานที่ให้บริการ</t>
  </si>
  <si>
    <t xml:space="preserve">   3.4 มีเอกสารแบบฟอร์มที่จัดไว้อย่างเป็นระเบียบพร้อมให้บริการอย่างเพียงพอ</t>
  </si>
  <si>
    <t xml:space="preserve">   3.5 มีระบบสารสนเทศที่เอื้อต่อการให้บริการ</t>
  </si>
  <si>
    <t xml:space="preserve">   3.6 มีเว็บไซต์ที่เอื้อต่อการให้บริการ</t>
  </si>
  <si>
    <t>4. ด้านผลงานการให้บริการที่ดี</t>
  </si>
  <si>
    <t xml:space="preserve">   4.1 ได้รับการบริการที่ตรงกับความต้องการ</t>
  </si>
  <si>
    <t xml:space="preserve">   4.2 ได้รับบริการที่เป็นประโยชน์</t>
  </si>
  <si>
    <t>เฉลี่ยรวมด้านผลงานการให้บริการที่ดี</t>
  </si>
  <si>
    <t xml:space="preserve">    2.1 เจ้าหน้าที่ให้บริการด้วยความสุภาพ เป็นมิตรและอัธยาศัยดี</t>
  </si>
  <si>
    <t xml:space="preserve">    2.5 เจ้าหน้าที่มีความรู้ความสามารถในการปฏิบัติงานและให้บริการ</t>
  </si>
  <si>
    <t xml:space="preserve">   3.1 การจัดสิ่งอำนวยความสะดวกด้านสถานที่มีความเหมาะสม</t>
  </si>
  <si>
    <t xml:space="preserve">   3.2 ความสะอาดและความเป็นระเบียบของสถานที่</t>
  </si>
  <si>
    <t xml:space="preserve"> - 1 -</t>
  </si>
  <si>
    <t xml:space="preserve"> - 2 -</t>
  </si>
  <si>
    <t>ตอนที่ 4  ข้อเสนอแนะ</t>
  </si>
  <si>
    <t>4.3 ข้อเสนอแนะอื่นๆ</t>
  </si>
  <si>
    <t>ความถี่</t>
  </si>
  <si>
    <t>คณะ</t>
  </si>
  <si>
    <t>สถานพัฒนาวิชาการด้านภาษา</t>
  </si>
  <si>
    <t xml:space="preserve">จากตาราง 3  แสดงจำนวนร้อยละของผู้ตอบแบบสอบถาม จำแนกตามสังกัดคณะ </t>
  </si>
  <si>
    <t xml:space="preserve"> - 6 -</t>
  </si>
  <si>
    <t>คณะวิศวกรรมศาสตร์</t>
  </si>
  <si>
    <t>คณะสถาปัตยกรรมศาสตร์</t>
  </si>
  <si>
    <t>คณะสาธารณสุขศาสตร์</t>
  </si>
  <si>
    <t>คณะทันตแพทยศาสตร์</t>
  </si>
  <si>
    <t>คณะพยาบาลศาสตร์</t>
  </si>
  <si>
    <t>ผลประเมินความพึงพอใจของผู้รับบริการที่มีต่อการให้บริการบัณฑิตวิทยาลัย มหาวิทยาลัยนเรศวร</t>
  </si>
  <si>
    <t>ผลการสำรวจความพึงพอใจของผู้รับบริการที่มีต่อการให้บริการงานอำนวยการ</t>
  </si>
  <si>
    <t xml:space="preserve">              จากการสำรวจความพึงพอใจของผู้รับบริการที่มีต่อการให้บริการงานอำนวยการ </t>
  </si>
  <si>
    <t xml:space="preserve">งานอำนวยการบัณฑิตวิทยาลัย มหาวิทยาลัยนเรศวร </t>
  </si>
  <si>
    <t>ตอนที่ 1 ข้อมูลทั่วไปเกี่ยวกับผู้ตอบแบบประเมิน</t>
  </si>
  <si>
    <t>ตารางที่ 1 แสดงจำนวนและร้อยละของผู้ตอบแบประเมิน จำแนกตามเพศ</t>
  </si>
  <si>
    <t>ตารางที่ 2 แสดงจำนวนและร้อยละของผู้ตอบแบบสอบถาม จำแนกตามสถานภาพ</t>
  </si>
  <si>
    <t>ตารางที่ 3 แสดงจำนวนและร้อยละของผู้ตอบแบบสอบถาม จำแนกตามสังกัดคณะ/หน่วยงาน</t>
  </si>
  <si>
    <t>ตารางที่ 4 แสดงข้อมูลการรับบริการ จำแนกตามงาน (ตอบได้มากกว่า 1 ข้อ)</t>
  </si>
  <si>
    <t>ตารางที่ 5 แสดงข้อมูลการรับบริการด้านต่างๆ ของบัณฑิตวิทยาลัย</t>
  </si>
  <si>
    <t>ตารางที่ 6 แสดงค่าเฉลี่ย ส่วนเบี่ยงเบนมาตราฐานและระดับความคิดเห็นเกี่ยวกับการให้บริการ</t>
  </si>
  <si>
    <t>ประเมินความพึงพอใจของผู้รับบริการบัณฑิตวิทยาลัย (รวมทุกงาน)</t>
  </si>
  <si>
    <t xml:space="preserve">        จากตาราง 4  การสอบถามความพึงพอใจของผู้รับบริการที่มีต่อการให้บริการงานอำนวยการ พบว่า </t>
  </si>
  <si>
    <t>จากตาราง 4  แสดงจำนวนร้อยละของข้อมูลการเข้ารับบริการ จำแนกตามงาน</t>
  </si>
  <si>
    <t>การประชาสัมพันธ์</t>
  </si>
  <si>
    <t>เว็บไซต์บัณฑิตวิทยาลัย</t>
  </si>
  <si>
    <t>ด้านวิชาการ วิทยานิพนธ์/IS</t>
  </si>
  <si>
    <t xml:space="preserve"> - 7 -</t>
  </si>
  <si>
    <t>จากการสอบถามความคิดเห็นในการให้บริการของบัณฑิตวิทยาลัย พบว่า</t>
  </si>
  <si>
    <t xml:space="preserve">        เมื่อพิจารณาเป็นรายข้อ พบว่า เจ้าหน้าที่ให้บริการด้วยความสุภาพเป็นมิตรและอัธยาศัยดีสูงที่สุด</t>
  </si>
  <si>
    <t>ตอนที่ 2  ความคิดเห็นเกี่ยวกับการให้บริการของบัณฑิตวิทยาลัย</t>
  </si>
  <si>
    <t>สำนักพิมพ์ฯ</t>
  </si>
  <si>
    <t>-</t>
  </si>
  <si>
    <t xml:space="preserve"> - 8 -</t>
  </si>
  <si>
    <t>เมื่อพิจารณาแยกตามงาน พบว่า</t>
  </si>
  <si>
    <t>งานแผนฯ</t>
  </si>
  <si>
    <t>งานวิจัยฯ</t>
  </si>
  <si>
    <t xml:space="preserve">
SD
</t>
  </si>
  <si>
    <t>มาก</t>
  </si>
  <si>
    <t xml:space="preserve"> - 9 -</t>
  </si>
  <si>
    <t xml:space="preserve"> - 10 -</t>
  </si>
  <si>
    <t xml:space="preserve"> - 11 -</t>
  </si>
  <si>
    <t>ผลสำรวจความพึงพอใจของผู้ใช้บริการที่มีต่อการให้บริการบัณฑิตวิทยาลัย</t>
  </si>
  <si>
    <t>ระดับ
ความคิดเห็น</t>
  </si>
  <si>
    <t xml:space="preserve">          บัณฑิตวิทยาลัย ได้สำรวจความพึงพอใจของผู้รับบริการที่มีต่อการให้บริการบัณฑิตวิทยาลัย </t>
  </si>
  <si>
    <t xml:space="preserve">          จากการสอบถามการรับบริการจากบัณฑิตวิทยาลัย พบว่า ผู้ตอบแบบประเมินส่วนใหญ่รับบริการ</t>
  </si>
  <si>
    <t xml:space="preserve">          จากการสอบถามความคิดเห็นที่มีต่อการให้บริการบัณฑิตวิทยาลัย โดยภาพรวมผู้ตอบแบบสอบถาม</t>
  </si>
  <si>
    <t xml:space="preserve">          เมื่อพิจารณาความคิดเห็นของผู้ตอบแบบสอบถามที่มีต่อการให้บริการบัณฑิตวิทยาลัย แยกตามงานต่างๆ ดังนี้</t>
  </si>
  <si>
    <t xml:space="preserve"> - 12 -</t>
  </si>
  <si>
    <t xml:space="preserve"> - 13 -</t>
  </si>
  <si>
    <t xml:space="preserve">          จากตาราง 6  ผู้ตอบแบบประเมินจำแนกตามแสดงค่าเฉลี่ย ส่วนเบี่ยงเบนมาตรฐาน พบว่า โดยภาพรวมผู้ตอบแบบประเมิน </t>
  </si>
  <si>
    <t>หนังสือ/ตำรา</t>
  </si>
  <si>
    <t>ส่งบทความ</t>
  </si>
  <si>
    <t>กรณีในเวลาไม่มีเจ้าหน้าที่อยู่ทำให้ติดต่อสอบถามไม่ได้</t>
  </si>
  <si>
    <t>ในเวลาราชการตัวเจ้าหน้าที่ไม่อยู่ควรมีเจ้าหน้าที่ท่านอื่นรับเรื่องแทน</t>
  </si>
  <si>
    <t>คณาจารย์</t>
  </si>
  <si>
    <t>มนุษยศาสตร์</t>
  </si>
  <si>
    <t>หน่วยสำนักพิมพ์มหาวิทยาลัยนเรศวร</t>
  </si>
  <si>
    <t>การบริการดูแลนิสิตทำเสร็จสิ้นภายในคณะเป็นส่วนใหญ่จึงไม่ค่อยได้เข้าไปรับบริการ</t>
  </si>
  <si>
    <t>โครงการที่เอื้อให้หลักสูตรและบัณฑิตวิทยาลัยได้ทำงานหรือประสานงานกัน</t>
  </si>
  <si>
    <t>รองคณบดี</t>
  </si>
  <si>
    <t>ปริญญาโท</t>
  </si>
  <si>
    <t>บริหารธุรกิจ</t>
  </si>
  <si>
    <t>ปริญญาเอก</t>
  </si>
  <si>
    <t>ผู้บริหารมีนวัตกรรมใหม่ๆตลอดเวลา</t>
  </si>
  <si>
    <t>เจ้าหน้าที่สามารถตอบคำถามได้ทันที</t>
  </si>
  <si>
    <t>อยากให้มีการตอบปัญญาผ่าน Inbox ได้อย่างรวดเร็วและอย่างครบถ้วน</t>
  </si>
  <si>
    <t>พัฒนาแอพพลิเคชั่นให้อัพเดตข้อมูลล่าสุดเสมอ เช่น การผ่านภาษาอังกฤษ</t>
  </si>
  <si>
    <t>วิทยาศาสตร์</t>
  </si>
  <si>
    <t>ศึกษาศาสตร์</t>
  </si>
  <si>
    <t>มีการจัดอบรมเพิ่มศักยภาพบัณฑิตอยู่ตลอด</t>
  </si>
  <si>
    <t>วิทยาลัยเพื่อการค้นคว้าระดับรากฐาน</t>
  </si>
  <si>
    <t>เอาใจใส่ในการให้บริการ และรวดเร็ว</t>
  </si>
  <si>
    <t>ให้คำแนะนำและการระบุเวลานัดรับเอกสารที่ชัดเจน</t>
  </si>
  <si>
    <t>ผอ.กอง/สถาน/หัวหน้าสำนักงานเลขานุการฯ</t>
  </si>
  <si>
    <t>หัวหน้าภาควิชา/ประธานสาขาวิชา</t>
  </si>
  <si>
    <t>ควรมีอาหารว่างให้บัณฑิตวันรับปริญญา/วันซ้อม</t>
  </si>
  <si>
    <t>คณบดี/ผอ.วิทยาลัย</t>
  </si>
  <si>
    <t>แพทยศาสตร์</t>
  </si>
  <si>
    <t>นักวิชาการศึกษาให้บริการด้วยความเต็มใจ</t>
  </si>
  <si>
    <t>กองการวิจัยและนวัตกรรม</t>
  </si>
  <si>
    <t>เจ้าหน้าที่ฝ่ายประสานงานวิชาการมีความรู้ ความสามารถและความเข้าใจในระเบียบต่างๆ</t>
  </si>
  <si>
    <t>เส้นทางเอกสารต่างๆ ล่าช้าทำให้เกิดความเสียหายตามมา</t>
  </si>
  <si>
    <t>ควรปรับปรุงเส้นทางการเดินทางของเอกสารเพื่อให้รวดเร็วทันเวลา</t>
  </si>
  <si>
    <t>เรื่องไหนด่วนควรรับดำเนินการ</t>
  </si>
  <si>
    <t>กองพัฒนาภาษาและกิจการต่างประเทศ</t>
  </si>
  <si>
    <t>สถานที่ห่างไกล</t>
  </si>
  <si>
    <t>สหเวชศาสตร์</t>
  </si>
  <si>
    <t>ทำดีมากอยู่แล้วอยากให้รักษามาตฐานนี้ต่อไป</t>
  </si>
  <si>
    <t>กองตรวจสอบและกำกับกิจการมหาวิทยาลัย</t>
  </si>
  <si>
    <t>กองการบริหารงานบุคคล</t>
  </si>
  <si>
    <t>ค้นหาข้อมูลได้ยาก</t>
  </si>
  <si>
    <t>ผู้ช่วยคณบดี</t>
  </si>
  <si>
    <t>วิทยาลัยโลจิสติกส์และโซ่อุปทาน</t>
  </si>
  <si>
    <t>วิทยาลัยพลังงานทดแทนและสมาร์ต กริดเทคโนโลยี</t>
  </si>
  <si>
    <t>บุคลากรมีความพร้อมในการให้บริการ</t>
  </si>
  <si>
    <t>การให้ข้อมูลแก่นิสิต รวดเร็วและความคล่องตัวในการทำงานมากขึ้นจากเดิมมาก</t>
  </si>
  <si>
    <t>ได้รับการประสานงานที่ดี</t>
  </si>
  <si>
    <t xml:space="preserve">จากการสำรวจความพึงพอใจของผู้รับบริการที่มีต่อการให้บริการ บัณฑิตวิทยาลัย ประจำปีงบประมาณ 2563 จากจำนวนผู้ตอบแบบสอบถาม </t>
  </si>
  <si>
    <t>คณะบริหารธุรกิจ เศรษฐศาสตร์และการสื่อสาร</t>
  </si>
  <si>
    <t>คณะศึกษาศาสตร์</t>
  </si>
  <si>
    <t>คณะมนุษยศาสตร์</t>
  </si>
  <si>
    <t>วิทยาลัยพลังงานทดแทนและสมาร์ตกริดเทคโนโลยี</t>
  </si>
  <si>
    <t>คณะสหเวชศาสตร์</t>
  </si>
  <si>
    <t>คณะวิทยาศาสตร์</t>
  </si>
  <si>
    <t>คณะแพทยศาสตร์</t>
  </si>
  <si>
    <t xml:space="preserve">พบว่า ผู้ตอบแบบสอบถามส่วนใหญ่สังกัดคณะบริหารธุรกิจ เศรษฐศาสตร์และการสื่อสาร </t>
  </si>
  <si>
    <t xml:space="preserve">ประชุมคณะกรรมการประจำบัณฑิตวิทยาลัย </t>
  </si>
  <si>
    <t xml:space="preserve">เข้าร่วมโครงการ/กิจกรรมของบัณฑิตวิทยาลัย </t>
  </si>
  <si>
    <t>ส่งบทความลงตีพิมพ์ในวารสารมหาวิทยาลัยนเรศวร</t>
  </si>
  <si>
    <t xml:space="preserve">การขอใช้รถของบัณฑิตวิทยาลัย </t>
  </si>
  <si>
    <t>ฐานข้อมูลบัณฑิตศึกษา</t>
  </si>
  <si>
    <t>ประจำปีการศึกษา 2563</t>
  </si>
  <si>
    <t xml:space="preserve">บัณฑิตวิทยาลัย มหาวิทยาลัยนเรศวร ประจำปีการศึกษา 2563 พบว่า มีผู้ตอบแบบสำรวจ </t>
  </si>
  <si>
    <t xml:space="preserve">กองพัฒนาภาษาและกิจการต่างประเทศ
</t>
  </si>
  <si>
    <r>
      <rPr>
        <b/>
        <sz val="16"/>
        <color theme="1"/>
        <rFont val="TH SarabunPSK"/>
        <family val="2"/>
      </rPr>
      <t>ตาราง 4</t>
    </r>
    <r>
      <rPr>
        <sz val="16"/>
        <color theme="1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</si>
  <si>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r>
      <rPr>
        <b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</si>
  <si>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r>
      <rPr>
        <b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จำแนกตามเพศ</t>
    </r>
  </si>
  <si>
    <t xml:space="preserve">พบว่า ผู้ตอบแบบสอบถามสังกัดคณะบริหารธุรกิจ เศรษฐศาสตร์และการสื่อสาร  คิดเป็นร้อยละ </t>
  </si>
  <si>
    <t xml:space="preserve">งานวิชาการบัณฑิตวิทยาลัย มหาวิทยาลัยนเรศวร </t>
  </si>
  <si>
    <r>
      <rPr>
        <b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จำแนกตามสถานภาพ</t>
    </r>
  </si>
  <si>
    <t xml:space="preserve">งานแผนและสารสนเทศบัณฑิตวิทยาลัย มหาวิทยาลัยนเรศวร </t>
  </si>
  <si>
    <t xml:space="preserve">งานวิจัยและวิเทศสัมพันธ์บัณฑิตวิทยาลัย มหาวิทยาลัยนเรศวร </t>
  </si>
  <si>
    <t xml:space="preserve">สำนักพิมพ์มหาวิทยาลัยนเรศวร มหาวิทยาลัยนเรศวร </t>
  </si>
  <si>
    <t>การส่งรูปเล่มวิทยานิพนธ์ของนิสิตที่มีระยะเวลาตรวจรูปแบบนาน 30 วัน ถือว่านานเกินไป</t>
  </si>
  <si>
    <t>ควรใช้ระยะเวลาไม่เกิน 2 สัปดาห์</t>
  </si>
  <si>
    <t>ข้อมูลนิสิตบนเว็บไซต์ควรเป็นปัจจุบันมากที่สุด</t>
  </si>
  <si>
    <t>คณะเกษตรศาสตร์ ทรัพยากรธรรมชาติและสิ่งแวดล้อม</t>
  </si>
  <si>
    <r>
      <rPr>
        <b/>
        <sz val="16"/>
        <rFont val="TH SarabunPSK"/>
        <family val="2"/>
      </rPr>
      <t xml:space="preserve">ตาราง 3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จำแนกตามสังกัดคณะ  </t>
    </r>
  </si>
  <si>
    <r>
      <rPr>
        <b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จำแนกตามสถานภาพ (ตอบได้มากกว่า 1 งาน)</t>
    </r>
  </si>
  <si>
    <r>
      <rPr>
        <b/>
        <sz val="16"/>
        <color theme="1"/>
        <rFont val="TH SarabunPSK"/>
        <family val="2"/>
      </rPr>
      <t xml:space="preserve">ตาราง 1 </t>
    </r>
    <r>
      <rPr>
        <sz val="16"/>
        <color theme="1"/>
        <rFont val="TH SarabunPSK"/>
        <family val="2"/>
      </rPr>
      <t>แสดงจำนวนและร้อยละของผู้ตอบแบบประเมิน จำแนกตามเพศ (ตอบได้มากกว่า 1 งาน)</t>
    </r>
  </si>
  <si>
    <r>
      <rPr>
        <b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แสดงข้อมูลการเข้ารับบริการ จำแนกตามงาน (ตอบได้มากกว่า 1 ข้อ)</t>
    </r>
  </si>
  <si>
    <r>
      <rPr>
        <b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แสดงการรับบริการด้านต่างๆ ของบัณฑิตวิทยาลัย (ตอบได้มากกว่า 1 ข้อ)</t>
    </r>
  </si>
  <si>
    <r>
      <rPr>
        <b/>
        <sz val="16"/>
        <rFont val="TH SarabunPSK"/>
        <family val="2"/>
      </rPr>
      <t xml:space="preserve">ตาราง 6 </t>
    </r>
    <r>
      <rPr>
        <sz val="16"/>
        <rFont val="TH SarabunPSK"/>
        <family val="2"/>
      </rPr>
      <t xml:space="preserve"> แสดงค่าเฉลี่ย ส่วนเบี่ยงเบนมาตรฐาน และระดับความคิดเห็นเกี่ยวกับการให้บริการบัณฑิตวิทยาลัย</t>
    </r>
  </si>
  <si>
    <r>
      <rPr>
        <b/>
        <sz val="15"/>
        <color theme="1"/>
        <rFont val="TH SarabunPSK"/>
        <family val="2"/>
      </rPr>
      <t>ตาราง 4</t>
    </r>
    <r>
      <rPr>
        <sz val="15"/>
        <color theme="1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</si>
  <si>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ผลการสำรวจความพึงพอใจของผู้รับบริการที่มีต่อการให้บริการงานวิชาการ</t>
  </si>
  <si>
    <t xml:space="preserve">              จากการสำรวจความพึงพอใจของผู้รับบริการที่มีต่อการให้บริการงานวิชาการ</t>
  </si>
  <si>
    <t>ผลการสำรวจความพึงพอใจของผู้รับบริการที่มีต่อการให้บริการงานแผนและสารสนเทศ</t>
  </si>
  <si>
    <t xml:space="preserve">              จากการสำรวจความพึงพอใจของผู้รับบริการที่มีต่อการให้บริการงานแผนและสารสนเทศ</t>
  </si>
  <si>
    <t>ผลการสำรวจความพึงพอใจของผู้รับบริการที่มีต่อการให้บริการงานวิจัยและวิเทศสัมพันธ์</t>
  </si>
  <si>
    <t xml:space="preserve">              จากการสำรวจความพึงพอใจของผู้รับบริการที่มีต่อการให้บริการงานวิจัยและวิเทศสัมพันธ์</t>
  </si>
  <si>
    <t>ผลการสำรวจความพึงพอใจของผู้รับบริการที่มีต่อการให้บริการสำนักพิมพ์มหาวิทยาลัยนเรศวร</t>
  </si>
  <si>
    <t xml:space="preserve">              จากการสำรวจความพึงพอใจของผู้รับบริการที่มีต่อการให้บริการสำนักพิมพ์</t>
  </si>
  <si>
    <t xml:space="preserve">ส่งหนังสือ/ตำรา จัดพิมพ์กับสำนักพิมพ์มหาวิทยาลัยนเรศวร </t>
  </si>
  <si>
    <t>จากตาราง 5  ผู้ตอบแบบสอบถามรับบริการบัณฑิตวิทยาลัยด้านต่างๆ พบว่า</t>
  </si>
  <si>
    <t xml:space="preserve">   1.3 มีการให้บริการเป็นไปตามลำดับก่อน - หลัง อย่างยุติธรรม</t>
  </si>
  <si>
    <t xml:space="preserve">    2.2 เจ้าหน้าที่ให้บริการด้วยความสะดวก รวดเร็ว</t>
  </si>
  <si>
    <t>โดยมีรายละเอียดดังนี้</t>
  </si>
  <si>
    <t>4.19
0.76</t>
  </si>
  <si>
    <t>สำนักพิมพ์</t>
  </si>
  <si>
    <t>อาจารย์</t>
  </si>
  <si>
    <t>คณะโลจิสติกส์และดิจิทัลซัพพลายเชน</t>
  </si>
  <si>
    <t>คณะสถาปัตกรรมศาสตร์</t>
  </si>
  <si>
    <t xml:space="preserve">ทั้งสิ้นจำนวน 369 คน รายละเอียดดังนี้ </t>
  </si>
  <si>
    <t xml:space="preserve">          จากตาราง 1 พบว่า ผู้ตอบแบบสำรวจส่วนใหญ่เป็นเพศหญิง คิดเป็นร้อยละ 63.89</t>
  </si>
  <si>
    <t>และเพศชาย คิดเป็นร้อยละ 36.11</t>
  </si>
  <si>
    <t>หัวหน้าภาควิชา/ประธานสาขา</t>
  </si>
  <si>
    <t xml:space="preserve">          จากตาราง 2 พบว่า ผู้ตอบแบบสำรวจเป็นนิสิตบัณฑิตศึกษา คิดเป็นร้อยละ 43.06</t>
  </si>
  <si>
    <t>รองลงมาได้แก่ เจ้าหน้าที่ คิดเป็นร้อยละ 41.67 และคณาจารย์บัณฑิตศึกษา คิดเป็นร้อยละ 6.94</t>
  </si>
  <si>
    <t xml:space="preserve">16.67 รองลงมาได้แก่ วิทยาลัยเพื่อการค้นคว้าระดับรากฐาน และคณะสถาปัตยกรรมศาสตร์ </t>
  </si>
  <si>
    <t>คิดเป็นร้อยละ 8.33 และวิทยาลัยพลังงานทดแทนและสมาร์ตกริดเทคโนโลยี คิดเป็นร้อยละ 6.94</t>
  </si>
  <si>
    <t>N = 72</t>
  </si>
  <si>
    <t>การให้บริการที่ดี สูงที่สุด (ค่าเฉลี่ย 4.08) รองลงมาได้แก่ ด้านการให้บริการของเจ้าหน้าที่ผู้ให้บริการ</t>
  </si>
  <si>
    <t>(ค่าเฉลี่ย 3.94) และด้านสิ่งอำนวยความสะดวก (ค่าเฉลี่ย 3.89) เมื่อพิจารณารายข้อพบว่า เจ้าหน้าที่</t>
  </si>
  <si>
    <t xml:space="preserve">ให้บริการด้วยความสุภาพ เป็นมิตรและอัธยาศัยดี (ค่าเฉลี่ย 4.11) รองลงมาได้แก่ ได้รับการบริการที่ตรง </t>
  </si>
  <si>
    <t>กับความต้องการ (ค่าเฉลี่ย 4.08) และได้รับบริการที่เป็นประโยชน์ (ค่าเฉลี่ย 4.07)</t>
  </si>
  <si>
    <t>จำนวนทั้งสิ้น 136 คน โดยมีรายละเอียดดังนี้</t>
  </si>
  <si>
    <t xml:space="preserve">          จากตาราง 1 พบว่า ผู้ตอบแบบสำรวจส่วนใหญ่เป็นเพศหญิง คิดเป็นร้อยละ 66.18</t>
  </si>
  <si>
    <t>และเพศชาย คิดเป็นร้อยละ 33.82</t>
  </si>
  <si>
    <t xml:space="preserve">          จากตาราง 2 พบว่า ผู้ตอบแบบสำรวจเป็นนิสิตบัณฑิตศึกษา คิดเป็นร้อยละ 50.00</t>
  </si>
  <si>
    <t>รองลงมาได้แก่ เจ้าหน้าที่ คิดเป็นร้อยละ 29.41 และคณาจารย์บัณฑิตศึกษา คิดเป็นร้อยละ 12.50</t>
  </si>
  <si>
    <t>จำนวนทั้งสิ้น 48 คน โดยมีรายละเอียดดังนี้</t>
  </si>
  <si>
    <t xml:space="preserve">          จากตาราง 1 พบว่า ผู้ตอบแบบสำรวจส่วนใหญ่เป็นเพศหญิง คิดเป็นร้อยละ 62.50</t>
  </si>
  <si>
    <t>และเพศชาย คิดเป็นร้อยละ 37.50</t>
  </si>
  <si>
    <t xml:space="preserve">          จากตาราง 2 พบว่า ผู้ตอบแบบสำรวจเป็นเจ้าหน้าที่ คิดเป็นร้อยละ 45.83 รองลงมาได้แก่ </t>
  </si>
  <si>
    <t>นิสิตบัณฑิตศึกษา  คิดเป็นร้อยละ 43.75 และคณาจารย์บัณฑิตศึกษา คิดเป็นร้อยละ 6.25</t>
  </si>
  <si>
    <t>พบว่า ผู้ตอบแบบสอบถามสังกัดวิทยาลัยเพื่อการค้นคว้าระดับรากฐาน คิดเป็นร้อยละ 14.58</t>
  </si>
  <si>
    <t>รองลงมาได้แก่ คณะบริหารธุรกิจ เศรษฐศาสตร์และการสื่อสาร คิดเป็นร้อยละ 12.50</t>
  </si>
  <si>
    <t>N = 48</t>
  </si>
  <si>
    <t>ด้านผลงานการให้บริการที่ดีสูงที่สุด (ค่าเฉลี่ย 4.22) รองลงมาได้แก่ ด้านการให้บริการของเจ้าหน้าที่</t>
  </si>
  <si>
    <t xml:space="preserve">          จากตาราง 1 พบว่า ผู้ตอบแบบสำรวจส่วนใหญ่เป็นเพศหญิง คิดเป็นร้อยละ 66.15</t>
  </si>
  <si>
    <t>และเพศชาย คิดเป็นร้อยละ 33.85</t>
  </si>
  <si>
    <t>จำนวนทั้งสิ้น 65 คน โดยมีรายละเอียดดังนี้</t>
  </si>
  <si>
    <t>พบว่า ผู้ตอบแบบสอบถามสังกัดคณะสถาปัตยกรรมศาสตร์ คิดเป็นร้อยละ 18.46</t>
  </si>
  <si>
    <t>รองลงมาได้แก่ คณะบริหารธุรกิจ เศรษฐศาสตร์และการสื่อสาร คิดเป็นร้อยละ 12.31</t>
  </si>
  <si>
    <t>และคณะสหเวชศาสตร์ คิดเป็นร้อยละ 10.77</t>
  </si>
  <si>
    <t>N = 65</t>
  </si>
  <si>
    <t xml:space="preserve">การให้บริการที่ดี (ค่าเฉลี่ย 4.13) รองลงมาได้แก่ ด้านการให้บริการของเจ้าหน้าที่ผู้ให้บริการ (ค่าเฉลี่ย 4.05) </t>
  </si>
  <si>
    <t>และด้านสิ่งอำนวยความสะดวก (ค่าเฉลี่ย 3.98) เมื่อพิจารณารายข้อพบว่า ได้รับบริการที่เป็นประโยชน์</t>
  </si>
  <si>
    <t>(ค่าเฉลี่ย 4.18)  รองลงมาได้แก่ เจ้าหน้าที่ให้บริการด้วยความสุภาพ เป็นมิตรและอัธยาศัยดี</t>
  </si>
  <si>
    <t xml:space="preserve">มหาวิทยาลัยนเรศวร ประจำปีการศึกษา 2563 พบว่า มีผู้ตอบแบบสำรวจ จำนวนทั้งสิ้น 48 คน </t>
  </si>
  <si>
    <t xml:space="preserve">          จากตาราง 1 พบว่า ผู้ตอบแบบสำรวจส่วนใหญ่เป็นเพศหญิง คิดเป็นร้อยละ 68.75</t>
  </si>
  <si>
    <t>เพศหญิง คิดเป็นร้อยละ 31.25</t>
  </si>
  <si>
    <t xml:space="preserve">          จากตาราง 2 พบว่า ผู้ตอบแบบสำรวจเป็นนิสิตบัณฑิตศึกษา คิดเป็นร้อยละ 56.25</t>
  </si>
  <si>
    <t>รองลงมาได้แก่ เจ้าหน้าที่ คิดเป็นร้อยละ 32.31 และคณาจารย์บัณฑิตศึกษา</t>
  </si>
  <si>
    <t>คิดเป็นร้อยละ 9.23</t>
  </si>
  <si>
    <t>รองลงมาได้แก่ เจ้าหน้าที่ คิดเป็นร้อยละ 25.00 และคณาจารย์บัณฑิตศึกษา</t>
  </si>
  <si>
    <t>หัวหน้าภาควิชา/ประธานสาขาวิชา คิดเป็นร้อยละ 6.25</t>
  </si>
  <si>
    <t>พบว่า ผู้ตอบแบบสอบถามสังกัดคณะสถาปัตยกรรมศาสตร์  คิดเป็นร้อยละ 20.83</t>
  </si>
  <si>
    <t>รองลงมาได้แก่ คณะบริหารธุรกิจ เศรษฐศาสตร์และการสื่อสาร คิดเป็นร้อยละ 14.58</t>
  </si>
  <si>
    <t>และคณะโลจิสติกส์และดิจิทัลซัพพลายเชน คิดเป็นร้อยละ 8.33</t>
  </si>
  <si>
    <t>(ค่าเฉลี่ย 4.03) และด้านผลงานการให้บริการที่ดี (ค่าเฉลี่ย 3.97) เมื่อพิจารณารายข้อพบว่า  เจ้าหน้าที่ให้บริการ</t>
  </si>
  <si>
    <t>ด้วยความสุภาพเป็นมิตรและอัธยาศัยดี (ค่าเฉลี่ย 4.24) รองลงมาได้แก่ เจ้าหน้าที่มีความรู้ความสามารถในการ</t>
  </si>
  <si>
    <t>ปฏิบัติงานและให้บริการ (ค่าเฉลี่ย 4.17) และเจ้าหน้าที่ให้คำแนะนำ หรือตอบข้อซักถามได้เป็นอย่างดี</t>
  </si>
  <si>
    <t>(ค่าเฉลี่ย 4.15)</t>
  </si>
  <si>
    <r>
      <rPr>
        <b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</si>
  <si>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 xml:space="preserve">ผู้ให้บริการ (ค่าเฉลี่ย 4.17) และด้านสิ่งอำนวยความสะดวก (ค่าเฉลี่ย 4.09) เมื่อพิจารณารายข้อพบว่า </t>
  </si>
  <si>
    <t>เจ้าหน้าที่ให้บริการด้วยความสุภาพ เป็นมิตรและอัธยาศัยดี (ค่าเฉลี่ย 4.29) รองลงมาได้แก่ ได้รับบริการ</t>
  </si>
  <si>
    <t>ที่เป็นประโยชน์ (ค่าเฉลี่ย 4.25) และได้รับการบริการที่ตรงกับความต้องการ (ค่าเฉลี่ย 4.19)</t>
  </si>
  <si>
    <t xml:space="preserve">          จากตาราง 1 พบว่า ผู้ตอบแบบประเมินโดยภาพรวมส่วนใหญ่ เป็นเพศหญิง ร้อยละ 65.59 เพศชาย ร้อยละ 34.41</t>
  </si>
  <si>
    <t>1. งานอำนวยการ ผู้ตอบแบบสอบถามเป็นเพศหญิง ร้อยละ 63.89 เพศชาย ร้อยละ 36.11</t>
  </si>
  <si>
    <t>2. งานวิชาการ ผู้ตอบแบบสอบถามเป็นเพศหญิง ร้อยละ 66.18 เพศชาย ร้อยละ 33.82</t>
  </si>
  <si>
    <t>3. งานแผนและสารสนเทศ ผู้ตอบแบบสอบถามเป็นเพศหญิง ร้อยละ 62.50 เพศชาย ร้อยละ 37.50</t>
  </si>
  <si>
    <t>4. งานวิจัยและวิเทศสัมพันธ์ ผู้ตอบแบบสอบถามเป็นเพศหญิง ร้อยละ 66.15 เพศชาย ร้อยละ 33.85</t>
  </si>
  <si>
    <t>5. สำนักพิมพ์มหาวิทยาลัยนเรศวร ผู้ตอบแบบสอบถามเป็นเพศหญิง ร้อยละ 68.75 เพศชาย ร้อยละ 31.25</t>
  </si>
  <si>
    <t xml:space="preserve">          จากตาราง 2 พบว่า ผู้ตอบแบบสำรวจเป็นนิสิตบัณฑิตศึกษา คิดเป็นร้อยละ 52.30</t>
  </si>
  <si>
    <t xml:space="preserve">          จากตาราง 2 พบว่า ผู้ตอบแบบประเมินจำแนกตามสถานภาพ พบว่า ผู้ตอบแบบสอบถามส่วนใหญ่เป็นนิสิตบัณฑิตศึกษามากที่สุด ร้อยละ 49.05</t>
  </si>
  <si>
    <t>รองลงมาได้แก่ เจ้าหน้าที่ ร้อยละ 33.88</t>
  </si>
  <si>
    <t>1. งานอำนวยการ ผู้ตอบแบบสอบถามส่วนใหญ่เป็นนิสิตบัณฑิตศึกษา ร้อยละ 43.05 รองลงมาได้แก่ เจ้าหน้าที่ ร้อยละ 41.67</t>
  </si>
  <si>
    <t>และคณาจารย์บัณฑิตศึกษา ร้อยละ 6.94</t>
  </si>
  <si>
    <t>และคณาจารย์บัณฑิตศึกษา ร้อยละ 12.50</t>
  </si>
  <si>
    <t>3. งานแผนและสารสนเทศ ผู้ตอบแบบสอบถามส่วนใหญ่เป็นนิสิตบัณฑิตศึกษา ร้อยละ 45.83 รองลงมาได้แก่ เจ้าหน้าที่</t>
  </si>
  <si>
    <t>4. งานวิจัยและวิเทศสัมพันธ์ ผู้ตอบแบบสอบถามส่วนใหญ่เป็นนิสิตบัณฑิตศึกษา ร้อยละ 52.30 รองลงมาได้แก่ เจ้าหน้าที่</t>
  </si>
  <si>
    <t>ร้อยละ 43.75 และคณาจารย์บัณฑิตศึกษา ร้อยละ 6.25</t>
  </si>
  <si>
    <t>ร้อยละ 32.31 และคณาจารย์บัณฑิตศึกษา ร้อยละ 9.23</t>
  </si>
  <si>
    <t>คิดเป็นร้อยละ 15.72 รองลงมาได้แก่ คณะสถาปัตยกรรมศาสตร์ คิดเป็นร้อยละ 12.47</t>
  </si>
  <si>
    <t xml:space="preserve">พบว่า ผู้ตอบแบบสอบถามส่วนใหญ่รับบริการงานวิชาการ คิดเป็นร้อยละ 36.86 รองลงมาได้แก่ </t>
  </si>
  <si>
    <t>งานอำนวยการ คิดเป็นร้อยละ 19.51 และงานวิจัยและวิเทศสัมพันธ์ คิดเป็นร้อยละ 17.62</t>
  </si>
  <si>
    <t>ผู้ตอบแบบสอบถามส่วนใหญ่ใช้บริการการขอใช้รถของบัณฑิตวิทยาลัย คิดเป็นร้อยละ 33.49</t>
  </si>
  <si>
    <t>รองลงมาได้แก่ ประชุมคณะกรรมการประจำบัณฑิตวิทยาลัย คิดเป็นร้อยละ 21.53</t>
  </si>
  <si>
    <t>และส่งหนังสือ/ตำรา จัดพิมพ์กับสำนักพิมพ์มหาวิทยาลัยนเรศวร คิดเป็นร้อยละ 17.22</t>
  </si>
  <si>
    <t>3.93
1.04</t>
  </si>
  <si>
    <t>3.60
1.34</t>
  </si>
  <si>
    <t>3.71
1.29</t>
  </si>
  <si>
    <t>3.83
1.27</t>
  </si>
  <si>
    <t>3.63
1.28</t>
  </si>
  <si>
    <t>3.69
1.29</t>
  </si>
  <si>
    <t>4.08
0.97</t>
  </si>
  <si>
    <t>4.04
1.00</t>
  </si>
  <si>
    <t>4.04
1.13</t>
  </si>
  <si>
    <t>3.95
1.13</t>
  </si>
  <si>
    <t>4.06
0.73</t>
  </si>
  <si>
    <t>4.10
0.81</t>
  </si>
  <si>
    <t>4.15
0.77</t>
  </si>
  <si>
    <t>3.96
0.82</t>
  </si>
  <si>
    <t>3.88
0.98</t>
  </si>
  <si>
    <t>3.97
1.00</t>
  </si>
  <si>
    <t>3.68
1.19</t>
  </si>
  <si>
    <t>3.85
1.04</t>
  </si>
  <si>
    <t>3.96
0.99</t>
  </si>
  <si>
    <t>3.94
1.10</t>
  </si>
  <si>
    <t>4.10
1.12</t>
  </si>
  <si>
    <t>3.83
1.15</t>
  </si>
  <si>
    <t>3.96
1.09</t>
  </si>
  <si>
    <t>3.94
1.06</t>
  </si>
  <si>
    <t>4.01
1.09</t>
  </si>
  <si>
    <t>3.82
1.14</t>
  </si>
  <si>
    <t>3.93
1.08</t>
  </si>
  <si>
    <t>4.20
0.99</t>
  </si>
  <si>
    <t>4.01
1.06</t>
  </si>
  <si>
    <t>4.07
1.00</t>
  </si>
  <si>
    <t>4.07
1.03</t>
  </si>
  <si>
    <t>3.93
1.16</t>
  </si>
  <si>
    <t>3.99
1.20</t>
  </si>
  <si>
    <t>3.89
1.19</t>
  </si>
  <si>
    <t>3.95
1.12</t>
  </si>
  <si>
    <t>4.01
0.97</t>
  </si>
  <si>
    <t>3.99
1.03</t>
  </si>
  <si>
    <t>3.96
1.11</t>
  </si>
  <si>
    <t>4.03
1.07</t>
  </si>
  <si>
    <t>4.11
1.05</t>
  </si>
  <si>
    <t>4.07
1.06</t>
  </si>
  <si>
    <t>4.00
1.07</t>
  </si>
  <si>
    <t>N = 369</t>
  </si>
  <si>
    <t xml:space="preserve"> </t>
  </si>
  <si>
    <t>4.07
0.78</t>
  </si>
  <si>
    <t>4.11
1.06</t>
  </si>
  <si>
    <t>3.94
1.16</t>
  </si>
  <si>
    <t>3.93
1.19</t>
  </si>
  <si>
    <t>3.89
1.15</t>
  </si>
  <si>
    <t>3.83
1.22</t>
  </si>
  <si>
    <t>3.94
1.15</t>
  </si>
  <si>
    <t>4.24
1.13</t>
  </si>
  <si>
    <t>4.06
1.13</t>
  </si>
  <si>
    <t>4.15
1.00</t>
  </si>
  <si>
    <t>4.17
0.99</t>
  </si>
  <si>
    <t>4.13
1.08</t>
  </si>
  <si>
    <t>4.29
0.71</t>
  </si>
  <si>
    <t>4.13
0.82</t>
  </si>
  <si>
    <t>4.10
0.86</t>
  </si>
  <si>
    <t>4.15
0.80</t>
  </si>
  <si>
    <t>4.17
0.75</t>
  </si>
  <si>
    <t>4.17
0.79</t>
  </si>
  <si>
    <t>4.17
0.86</t>
  </si>
  <si>
    <t>4.00
0.97</t>
  </si>
  <si>
    <t>4.06
0.86</t>
  </si>
  <si>
    <t>4.03
0.90</t>
  </si>
  <si>
    <t>4.05
0.90</t>
  </si>
  <si>
    <t>4.15
0.92</t>
  </si>
  <si>
    <t>3.98
1.14</t>
  </si>
  <si>
    <t>3.92
1.18</t>
  </si>
  <si>
    <t>4.00
1.13</t>
  </si>
  <si>
    <t>3.98
1.12</t>
  </si>
  <si>
    <t>4.00
1.10</t>
  </si>
  <si>
    <t>4.05
1.02</t>
  </si>
  <si>
    <t>3.92
1.11</t>
  </si>
  <si>
    <t>3.76
1.18</t>
  </si>
  <si>
    <t>3.93
1.07</t>
  </si>
  <si>
    <t>3.90
1.06</t>
  </si>
  <si>
    <t>3.89
1.08</t>
  </si>
  <si>
    <t>3.89
1.11</t>
  </si>
  <si>
    <t>3.92
1.29</t>
  </si>
  <si>
    <t>3.94
1.34</t>
  </si>
  <si>
    <t>3.88
1.26</t>
  </si>
  <si>
    <t>3.85
1.32</t>
  </si>
  <si>
    <t>3.99
1.05</t>
  </si>
  <si>
    <t>3.95
1.14</t>
  </si>
  <si>
    <t>3.92
1.24</t>
  </si>
  <si>
    <t>4.02
0.96</t>
  </si>
  <si>
    <t>4.15
0.97</t>
  </si>
  <si>
    <t>4.02
1.02</t>
  </si>
  <si>
    <t>4.17
0.81</t>
  </si>
  <si>
    <t>4.09
0.90</t>
  </si>
  <si>
    <t>3.97
1.02</t>
  </si>
  <si>
    <t>4.09
1.01</t>
  </si>
  <si>
    <t>3.98
1.05</t>
  </si>
  <si>
    <t>4.02
0.94</t>
  </si>
  <si>
    <t>3.94
0.98</t>
  </si>
  <si>
    <t>3.91
1.00</t>
  </si>
  <si>
    <t>3.98
1.00</t>
  </si>
  <si>
    <t>3.83
1.23</t>
  </si>
  <si>
    <t>3.98
1.26</t>
  </si>
  <si>
    <t>3.88
1.31</t>
  </si>
  <si>
    <t>4.10
0.99</t>
  </si>
  <si>
    <t>4.17
0.72</t>
  </si>
  <si>
    <t>4.23
0.78</t>
  </si>
  <si>
    <t>4.03
1.08</t>
  </si>
  <si>
    <t>4.08
0.92</t>
  </si>
  <si>
    <t>4.08
0.95</t>
  </si>
  <si>
    <t>3.88
1.15</t>
  </si>
  <si>
    <t>3.92
1.31</t>
  </si>
  <si>
    <t>4.01
1.29</t>
  </si>
  <si>
    <t>3.97
1.30</t>
  </si>
  <si>
    <t>4.01
1.15</t>
  </si>
  <si>
    <t>4.25
0.76</t>
  </si>
  <si>
    <t>4.22
0.76</t>
  </si>
  <si>
    <t>4.12
0.82</t>
  </si>
  <si>
    <t>4.08
0.85</t>
  </si>
  <si>
    <t>4.18
0.85</t>
  </si>
  <si>
    <t>4.13
0.85</t>
  </si>
  <si>
    <t>3.99
0.96</t>
  </si>
  <si>
    <t>4.04
1.03</t>
  </si>
  <si>
    <t>4.21
0.85</t>
  </si>
  <si>
    <t>4.13
0.94</t>
  </si>
  <si>
    <t>4.02
1.06</t>
  </si>
  <si>
    <t>มีความพึงพอใจการให้บริการบัณฑิตวิทยาลัย อยู่ในระดับมาก (ค่าเฉลี่ย 4.00) โดยความพึงพอใจด้านการให้บริการของเจ้าหน้าที่</t>
  </si>
  <si>
    <t xml:space="preserve">และด้านกระบวนการขั้นตอนการให้บริการ (ค่าเฉลี่ย 3.93) เมื่อพิจารณาเป็นรายข้อ พบว่า เจ้าหน้าที่ให้บริการด้วยความสุภาพ </t>
  </si>
  <si>
    <t xml:space="preserve">เป็นมิตรและอัธยาศัยดี (ค่าเฉลี่ย 4.20) รองลงมาได้แก่  ได้รับบริการที่เป็นประโยชน์ (ค่าเฉลี่ย 4.11) และเจ้าหน้าที่ให้คำแนะนำ </t>
  </si>
  <si>
    <t>หรือตอบข้อซักถามได้เป็นอย่างดี (ค่าเฉลี่ย 4.07) เมื่อพิจารณาแยกตามงาน พบว่า</t>
  </si>
  <si>
    <t xml:space="preserve">          1. งานอำนวยการ มีค่าเฉลี่ยความพึงพอใจโดยรวมอยู่ในระดับมาก (ค่าเฉลี่ย 3.88) เมื่อพิจารณารายด้าน พบว่า </t>
  </si>
  <si>
    <t xml:space="preserve">ด้านผลงานการให้บริการที่ดีสูงที่สุด (ค่าเฉลี่ย 4.08) รองลงมาได้แก่ ด้านการให้บริการของเจ้าหน้าที่ผู้ให้บริการ </t>
  </si>
  <si>
    <t>(ค่าเฉลี่ย 3.94) และด้านสิ่งอำนวยความสะดวก (ค่าเฉลี่ย 3.89) และเมื่อพิจารณาเป็นรายข้อ พบว่า เจ้าหน้าที่ให้บริการ</t>
  </si>
  <si>
    <t>(ค่าเฉลี่ย 4.08) และได้รับบริการที่เป็นประโยชน์ (ค่าเฉลี่ย 4.07)</t>
  </si>
  <si>
    <t xml:space="preserve">          2. งานวิชาการ มีค่าเฉลี่ยความพึงพอใจโดยรวมอยู่ในระดับมาก (ค่าเฉลี่ย 4.01) เมื่อพิจารณารายด้าน พบว่า </t>
  </si>
  <si>
    <t xml:space="preserve">ด้านการให้บริการของเจ้าหน้าที่ผู้ให้บริการสูงที่สุด (ค่าเฉลี่ย 4.13) รองลงมาได้แก่ ด้านกระบวนการขั้นตอนการให้บริการ </t>
  </si>
  <si>
    <t xml:space="preserve">          3. งานแผนและสารสนเทศ มีค่าเฉลี่ยความพึงพอใจโดยรวมอยู่ในระดับมาก (ค่าเฉลี่ย 4.12) เมื่อพิจารณารายด้าน</t>
  </si>
  <si>
    <t xml:space="preserve">          4. งานวิจัยและวิเทศสัมพันธ์ มีค่าเฉลี่ยความพึงพอใจโดยรวมอยู่ในระดับมาก (ค่าเฉลี่ย 3.99) เมื่อพิจารณารายด้าน</t>
  </si>
  <si>
    <t>พบว่า ด้านผลงานการให้บริการที่ดี (ค่าเฉลี่ย 4.13) รองลงมาได้แก่ ด้านการให้บริการของเจ้าหน้าที่ผู้ให้บริการ (ค่าเฉลี่ย 4.05)</t>
  </si>
  <si>
    <t>และด้านสิ่งอำนวยความสะดวก (ค่าเฉลี่ย 3.98) เมื่อพิจารณาเป็นรายข้อ พบว่า ได้รับบริการที่เป็นประโยชน์ (ค่าเฉลี่ย 4.18)</t>
  </si>
  <si>
    <t>รองลงมาได้แก่ เจ้าหน้าที่ให้บริการด้วยความสุภาพ เป็นมิตรและอัธยาศัยดี (ค่าเฉลี่ย 4.17) ความสะอาดและความเป็นระเบียบ</t>
  </si>
  <si>
    <t xml:space="preserve">ของสถานที่ (ค่าเฉลี่ย 4.09) </t>
  </si>
  <si>
    <t xml:space="preserve">          5. สำนักพิมพ์มหาวิทยาลัยนเรศวร  มีค่าเฉลี่ยความพึงพอใจโดยรวมอยู่ในระดับมาก (ค่าเฉลี่ย 4.02) เมื่อพิจารณารายด้าน </t>
  </si>
  <si>
    <t>พบว่า ด้านผลงานการให้บริการที่ดี (ค่าเฉลี่ย 4.13) รองลงมาได้แก่ ด้านสิ่งอำนวยความสะดวก (ค่าเฉลี่ย 4.03)</t>
  </si>
  <si>
    <t>2. งานวิชาการ ผู้ตอบแบบสอบถามส่วนใหญ่เป็นนิสิตบัณฑิตศึกษา ร้อยละ 50.00 รองลงมาได้แก่ เจ้าหน้าที่ ร้อยละ 29.40</t>
  </si>
  <si>
    <t>3.98
0.91</t>
  </si>
  <si>
    <t>ด้วยความสุภาพ เป็นมิตรและอัธยาศัยดี (ค่าเฉลี่ย 4.11) รองลงมาได้แก่ ได้รับการบริการที่ตรงกับความต้องการ</t>
  </si>
  <si>
    <t>4.03
1.06</t>
  </si>
  <si>
    <t>(ค่าเฉลี่ย 4.03) และด้านผลงานการให้บริการที่ดี (ค่าเฉลี่ย 3.97) เมื่อพิจารณาเป็นรายข้อ พบว่า เจ้าหน้าที่ให้บริการ</t>
  </si>
  <si>
    <t>ด้วยความสุภาพ เป็นมิตรและอัธยาศัยดี (ค่าเฉลี่ย 4.24) รองลงมาได้แก่ เจ้าหน้าที่ให้ความรู้สามารถในการปฏิบัติงาน</t>
  </si>
  <si>
    <t>และการให้บริการ (ค่าเฉลี่ย 4.17) และเจ้าหน้าที่ให้คำแนะนำ หรือตอบข้อซักถามได้เป็นอย่างดี (ค่าเฉลี่ย 4.15)</t>
  </si>
  <si>
    <t xml:space="preserve">และด้านการให้บริการของเจ้าหน้าที่ผู้ให้บริการ (ค่าเฉลี่ย 4.00) เมื่อพิจารณาเป็นรายข้อ พบว่า มีเว็บไซต์ที่เอื้อต่อการให้บริการ </t>
  </si>
  <si>
    <t xml:space="preserve">(ค่าเฉลี่ย 4.23) รองลงมาได้แก่ ได้รับบริการที่เป็นประโยชน์ (ค่าเฉลี่ย 4.21) และมีระบบสารสนเทศที่เอื้อต่อการให้บริการ </t>
  </si>
  <si>
    <t xml:space="preserve">(ค่าเฉลี่ย 4.17) </t>
  </si>
  <si>
    <t xml:space="preserve">     มีความคิดเห็นโดยรวมอยู่ในระดับมาก (ค่าเฉลี่ย 4.00) โดยมีความพึงพอใจด้านการให้บริการของเจ้าหน้าที่ผู้ให้บริการ </t>
  </si>
  <si>
    <t xml:space="preserve">     และด้านผลงานการให้บริการที่ดีสูงที่สุด (ค่าเฉลี่ย 4.07) รองลงมาได้แก่ ด้านสิ่งอำนวยความสะดวก (ค่าเฉลี่ย 3.96) </t>
  </si>
  <si>
    <t xml:space="preserve">     เมื่อพิจารณารายข้อพบว่า เจ้าหน้าที่ให้บริการด้วยความสุภาพ เป็นมิตรและอัธยาศัยดี (ค่าเฉลี่ย 4.20) รองลงมาได้แก่ </t>
  </si>
  <si>
    <t xml:space="preserve">     ได้รับบริการที่เป็นประโยชน์ (ค่าเฉลี่ย 4.11) และเจ้าหน้าที่ให้คำแนะนำ หรือตอบข้อซักถามได้เป็นอย่างดี (ค่าเฉลี่ย 4.07)</t>
  </si>
  <si>
    <t xml:space="preserve">5. สำนักพิมพ์มหาวิทยาลัยนเรศวร ผู้ตอบแบบสอบถามเป็นนิสิตบัณฑิตศึกษา ร้อยละ 56.25 รองลงมาได้แก่ เจ้าหน้าที่ </t>
  </si>
  <si>
    <r>
      <rPr>
        <b/>
        <sz val="16"/>
        <color theme="1"/>
        <rFont val="TH SarabunPSK"/>
        <family val="2"/>
      </rPr>
      <t>ตาราง 7</t>
    </r>
    <r>
      <rPr>
        <sz val="16"/>
        <color theme="1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และระดับความคิดเห็นเกี่ยวกับการให้บริการบัณฑิตวิทยาลัย</t>
    </r>
  </si>
  <si>
    <t xml:space="preserve">             จากตาราง 7 การสอบถามความพึงพอใจของผู้รับบริการที่มีต่อการให้บริการฯ พบว่า ผู้ตอบแบบสำรวจ </t>
  </si>
  <si>
    <t xml:space="preserve"> - 14 -</t>
  </si>
  <si>
    <t xml:space="preserve"> - 15 -</t>
  </si>
  <si>
    <t xml:space="preserve">ประจำปีงบประมาณ 2563 จากจำนวนผู้ตอบแบบสอบถามทั้งสิ้น จำนวน 369 คน เป็นเพศหญิง </t>
  </si>
  <si>
    <t>ร้อยละ 65.59 เป็นเพศชาย ร้อยละ 34.41 ส่วนใหญ่เป็นนิสิตบัณฑิตศึกษา ร้อยละ 49.05 รองลงมาได้แก่</t>
  </si>
  <si>
    <t>เจ้าหน้าที่ ร้อยละ 33.88 และคณาจารย์บัณฑิตศึกษา ร้อยละ 9.21 สังกัดคณะบริหารธุรกิจ เศรษฐศาสตร์</t>
  </si>
  <si>
    <t>และวิทยาลัยเพื่อการค้นคว้าระดับรากฐาน คิดเป็นร้อยละ 8.40</t>
  </si>
  <si>
    <t>และวิทยาลัยเพื่อการค้นคว้าระดับรากฐาน ร้อยละ 8.40</t>
  </si>
  <si>
    <t>และการสื่อสาร ร้อยละ 15.72 รองลงมาได้แก่ คณะสถาปัตยกรรมศาสตร์ ร้อยละ 12.47</t>
  </si>
  <si>
    <t>และวิเทศสัมพันธ์ ร้อยละ 17.62 ส่วนใหญ่รับบริการการขอใช้รถของบัณฑิตวิทยาลัย ร้อยละ 33.49</t>
  </si>
  <si>
    <t xml:space="preserve">รองลงมาได้แก่ ประชุมคณะกรรมการประจำบัณฑิตวิทยาลัย  ร้อยละ 21.53 และส่งหนังสือ/ตำรา </t>
  </si>
  <si>
    <t>จัดพิมพ์กับสำนักพิมพ์มหาวิทยาลัยนเรศวร  ร้อยละ 17.22</t>
  </si>
  <si>
    <t>มีความพึงพออยู่ในระดับมาก (ค่าเฉลี่ย 4.00) เมื่อพิจารณาเป็นรายด้าน พบว่า ด้านการให้บริการของเจ้าหน้าที่</t>
  </si>
  <si>
    <t xml:space="preserve">ผู้ให้บริการ และด้านผลงานการให้บริการที่ดีสูงที่สุด (ค่าเฉลี่ย 4.07) รองลงมาได้แก่ ด้านสิ่งอำนวยความสะดวก (ค่าเฉลี่ย 3.96) </t>
  </si>
  <si>
    <t xml:space="preserve">ผู้ให้บริการ และด้านผลงานการให้บริการที่ดีสูงที่สุด (ค่าเฉลี่ย 4.07) รองลงมาได้แก่ ด้านสิ่งอำนวยความสะดวก </t>
  </si>
  <si>
    <t xml:space="preserve">(ค่าเฉลี่ย 3.96) และด้านกระบวนการขั้นตอนการให้บริการ (ค่าเฉลี่ย 3.93) เมื่อพิจารณาเป็นรายข้อ พบว่า </t>
  </si>
  <si>
    <t>เจ้าหน้าที่ให้บริการด้วยความสุภาพ เป็นมิตรและอัธยาศัยดี (ค่าเฉลี่ย 4.20) รองลงมาได้แก่ ได้รับบริการ</t>
  </si>
  <si>
    <t>ที่เป็นประโยชน์ (ค่าเฉลี่ย 4.11) และเจ้าหน้าที่ให้คำแนะนำหรือตอบข้อซักถามได้เป็นอย่างดี (ค่าเฉลี่ย 4.07)</t>
  </si>
  <si>
    <t xml:space="preserve">          1. งานอำนวยการ มีค่าเฉลี่ยความพึงพอใจโดยภาพรวมอยู่ในระดับมาก (ค่าเฉลี่ย 3.88) เมื่อพิจารณา</t>
  </si>
  <si>
    <t xml:space="preserve">          2. งานวิชาการ มีค่าเฉลี่ยความพึงพอใจโดยภาพรวมอยู่ในระดับมาก (ค่าเฉลี่ย 4.01)  เมื่อพิจารณา</t>
  </si>
  <si>
    <t xml:space="preserve">          3. งานแผนและสารสนเทศ มีค่าเฉลี่ยความพึงพอใจโดยภาพรวมอยู่ในระดับมาก (ค่าเฉลี่ย 4.12) </t>
  </si>
  <si>
    <t>(ค่าเฉลี่ย 4.17) และด้านสิ่งอำนวยความสะดวก (ค่าเฉลี่ย 4.09) เมื่อพิจารณาเป็นรายข้อ พบว่า เจ้าหน้าที่ให้บริการ</t>
  </si>
  <si>
    <t xml:space="preserve">          4. งานวิจัยและวิเทศสัมพันธ์ มีค่าเฉลี่ยความพึงพอใจโดยภาพรวมอยู่ในระดับมาก (ค่าเฉลี่ย 3.99) </t>
  </si>
  <si>
    <t xml:space="preserve">          5. สำนักพิมพ์มหาวิทยาลัยนเรศวร มีค่าเฉลี่ยความพึงพอใจโดยภาพรวมอยู่ในระดับมาก (ค่าเฉลี่ย 4.02)</t>
  </si>
  <si>
    <t>ไม่ได้คำตอบในทันที มีหลายครั้งที่ต้องรอคำตอบหลายวัน</t>
  </si>
  <si>
    <t xml:space="preserve">ประจำปีการศึกษา 2563 พบว่า มีผู้ตอบแบบสอบถามจำนวนทั้งสิ้น 369 คน </t>
  </si>
  <si>
    <t xml:space="preserve">(ค่าเฉลี่ย 4.20) รองลงมาได้แก่ ได้รับบริการที่เป็นประโยชน์ (ค่าเฉลี่ย 4.11) และเจ้าหน้าที่ให้คำแนะนำ </t>
  </si>
  <si>
    <t>หรือตอบข้อซักถามได้เป็นอย่างดี (ค่าเฉลี่ย 4.07)</t>
  </si>
  <si>
    <t xml:space="preserve">พบว่า ผู้ตอบแบบสอบถามสังกัดคณะบริหารธุรกิจ เศรษฐศาสตร์และการสื่อสาร คิดเป็นร้อยละ </t>
  </si>
  <si>
    <t>คิดเป็นร้อยละ 8.09</t>
  </si>
  <si>
    <t xml:space="preserve">18.38 รองลงมาได้แก่ คณะสถาปัตยกรรมศาสตร์ คิดเป็นร้อยละ 10.29 และคณะศึกษาศาสตร์ </t>
  </si>
  <si>
    <t>จากงานวิชาการสูงที่สุด คิดเป็นร้อยละ 36.86 รองลงมาได้แก่ งานอำนวยการ ร้อยละ 19.51 งานวิจัย</t>
  </si>
  <si>
    <t xml:space="preserve">(ค่าเฉลี่ย 4.17) ความสะอาดและความเป็นระเบียบของสถานที่ (ค่าเฉลี่ย 4.09) </t>
  </si>
  <si>
    <t xml:space="preserve">        ผู้ตอบแบบสอบถามส่วนใหญ่ มีความพึงพอใจด้านการให้บริการของเจ้าหน้าที่ผู้ให้บริการ </t>
  </si>
  <si>
    <t>และด้านผลงานการให้บริการที่สูงที่สุด (ค่าเฉลี่ย 4.07) รองลงมาได้แก่ ด้านสิ่งอำนวยความสะดวก</t>
  </si>
  <si>
    <t>(ค่าเฉลี่ย 3.96) และด้านกระบวนการขั้นตอนการให้บริการ (ค่าเฉลี่ย 3.93)</t>
  </si>
  <si>
    <t xml:space="preserve">          การสอบถามความพึงพอใจของผู้รับบริการที่มีต่อการให้บริการ บัณฑิตวิทยาลัย พบว่า ผู้ตอบแบบ</t>
  </si>
  <si>
    <t xml:space="preserve">สอบถามส่วนใหญ่ เป็นเพศหญิง คิดเป็นร้อยละ 65.59 เพศชาย คิดเป็นร้อยละ 34.41 เป็นนิสิตบัณฑิตศึกษา </t>
  </si>
  <si>
    <t xml:space="preserve">คิดเป็นร้อยละ 49.05 รองลงมาได้แก่ เจ้าหน้าที่ คิดเป็นร้อยละ 33.88 และคณาจารย์บัณฑิตศึกษา </t>
  </si>
  <si>
    <t xml:space="preserve">คิดเป็นร้อยละ 9.21 ส่วนใหญ่สังกัดคณะบริหารธุรกิจ เศรษฐศาสตร์และการสื่อสาร คิดเป็นร้อยละ 15.72 </t>
  </si>
  <si>
    <t xml:space="preserve">รองลงมาได้แก่ คณะสถาปัตยกรรมศาสตร์คิดเป็นร้อยละ 12.47 และวิทยาลัยเพื่อการค้นคว้าระดับรากฐาน </t>
  </si>
  <si>
    <t xml:space="preserve">คิดเป็นร้อยละ 8.40 ผู้ตอบแบบสอบถามส่วนใหญ่เคยรับบริการจากงานวิชาการสูงที่สุด คิดเป็นร้อยละ 36.86 </t>
  </si>
  <si>
    <t xml:space="preserve">รองลงมาได้แก่ งานอำนวยการ คิดเป็นร้อยละ 19.51 งานวิจัยและวิเทศสัมพันธ์ คิดเป็นร้อยละ 17.62 </t>
  </si>
  <si>
    <t>งานแผนและสารสนเทศ  และสำนักพิมพ์มหาวิทยาลัยนเรศวร คิดเป็นร้อยละ 13.01 และส่วนใหญ่เคยใช้</t>
  </si>
  <si>
    <t>บริการขอใช้รถของบัณฑิตวิทยาลัย คิดเป็นร้อยละ 33.49 รองลงมาได้แก่ ประชุมคณะกรรมการประจำ</t>
  </si>
  <si>
    <t>คิดเป็นร้อยละ 17.22</t>
  </si>
  <si>
    <t xml:space="preserve">บัณฑิตวิทยาลัย  คิดเป็นร้อยละ 21.53 และส่งหนังสือ/ตำรา จัดพิมพ์กับสำนักพิมพ์มหาวิทยาลัยนเรศวร </t>
  </si>
  <si>
    <t>เป็นรายด้าน พบว่า ด้านผลงานการให้บริการที่ดีสูงที่สุด (ค่าเฉลี่ย 4.08) รองลงมาได้แก่ ด้านการให้บริการ</t>
  </si>
  <si>
    <t xml:space="preserve">ของเจ้าหน้าที่ผู้ให้บริการ (ค่าเฉลี่ย 3.94) และด้านสิ่งอำนวยความสะดวก (ค่าเฉลี่ย 3.89) เมื่อพิจารณาเป็นรายข้อ  </t>
  </si>
  <si>
    <t>พบว่า เจ้าหน้าที่ผู้ให้บริการด้วยความสุภาพ เป็นมิตรและอัธยาศัยดี (ค่าเฉลี่ย 4.11) รองลงมาได้แก่ ได้รับบริการ</t>
  </si>
  <si>
    <t>ที่ตรงกับความต้องการ (ค่าเฉลี่ย 4.08) และได้รับบริการที่เป็นประโยชน์ (ค่าเฉลี่ย 4.07)</t>
  </si>
  <si>
    <t>เป็นรายด้าน พบว่า ด้านการให้บริการของเจ้าหน้าที่ผู้ให้บริการสูงที่สุด (ค่าเฉลี่ย 4.13) รองลงมาได้แก่ ด้านกระบวน</t>
  </si>
  <si>
    <t xml:space="preserve">การขั้นตอนการให้บริการ (ค่าเฉลี่ย 4.03) และด้านผลงานการให้บริการที่ดี (ค่าเฉลี่ย 3.97) เมื่อพิจารณาเป็นรายข้อ </t>
  </si>
  <si>
    <t>พบว่า เจ้าหน้าที่ให้บริการด้วยความสุภาพ เป็นมิตรและอัธยาศัยดี (ค่าเฉลี่ย 4.24) รองลงมาได้แก่ เจ้าหน้าที่</t>
  </si>
  <si>
    <t>ให้ความรู้สามารถในการปฏิบัติงานและการให้บริการ (ค่าเฉลี่ย 4.17) และเจ้าหน้าที่ให้คำแนะนำ หรือตอบ</t>
  </si>
  <si>
    <t>ข้อซักถามได้เป็นอย่างดี (ค่าเฉลี่ย 4.15)</t>
  </si>
  <si>
    <t xml:space="preserve">บริการของเจ้าหน้าที่ผู้ให้บริการ (ค่าเฉลี่ย 4.17) และด้านสิ่งอำนวยความสะดวก (ค่าเฉลี่ย 4.09) เมื่อพิจารณาเป็นรายข้อ </t>
  </si>
  <si>
    <t>เมื่อพิจารณาเป็นรายด้าน พบว่า ด้านผลงานการให้บริการที่ดีสูงที่สุด (ค่าเฉลี่ย 4.13) รองลงมาได้แก่ ด้านการให้บริการ</t>
  </si>
  <si>
    <t xml:space="preserve">ของเจ้าหน้าที่ผู้ให้บริการ (ค่าเฉลี่ย 4.05) และด้านสิ่งอำนวยความสะดวก (ค่าเฉลี่ย 3.98) เมื่อพิจารณาเป็นรายข้อ พบว่า </t>
  </si>
  <si>
    <t xml:space="preserve">ได้รับบริการที่เป็นประโยชน์ (ค่าเฉลี่ย 4.18) รองลงมาได้แก่ เจ้าหน้าที่ให้บริการด้วยความสุภาพเป็นมิตรและอัธยาศัยดี </t>
  </si>
  <si>
    <t>(ค่าเฉลี่ย 4.17) ความสะอาดและความเป็นระเบียบของสถานที่ (ค่าเฉลี่ย 4.09)</t>
  </si>
  <si>
    <t>เมื่อพิจารณาเป็นรายด้าน พบว่า ด้านผลงานการให้บริการที่ดีสูงที่สุด (ค่าเฉลี่ย 4.13) รองลงมาได้แก่</t>
  </si>
  <si>
    <t>ด้านสิ่งอำนวยความสะดวก (ค่าเฉลี่ย 4.03) และด้านการให้บริการของเจ้าหน้าที่ผู้ให้บริการ (ค่าเฉลี่ย 4.00)</t>
  </si>
  <si>
    <t>เมื่อพิจารณาเป็นรายข้อ พบว่า มีเว็บไซต์ที่เอื้อต่อการให้บริการ (ค่าเฉลี่ย 4.23) รองลงมาได้แก่ ได้รับบริการ</t>
  </si>
  <si>
    <t>ที่เป็นประโยชน์ (ค่าเฉลี่ย 4.21) และมีระบบสารสนเทศที่เอื้อต่อการให้บริการ (ค่าเฉลี่ย 4.17)</t>
  </si>
  <si>
    <t>เมื่อพิจารณาเป็นรายด้าน พบว่า ด้านผลงานการให้บริการที่ดีสูงที่สุด (ค่าเฉลี่ย 4.22) รองลงมาได้แก่ ด้านการให้</t>
  </si>
  <si>
    <t xml:space="preserve">และได้รับการบริการที่ตรงกับความต้องการ (ค่าเฉลี่ย 4.19) </t>
  </si>
  <si>
    <t>พบว่า เจ้าหน้าที่ให้บริการด้วยความสุภาพ เป็นมิตรและอัธยาศัยดี (ค่าเฉลี่ย 4.29) รองลงมาได้แก่ ได้รับบริการ</t>
  </si>
  <si>
    <t xml:space="preserve">ที่เป็นประโยชน์ (ค่าเฉลี่ย 4.25) และได้รับการบริการที่ตรงกับความต้องการ (ค่าเฉลี่ย 4.19) </t>
  </si>
  <si>
    <r>
      <rPr>
        <b/>
        <sz val="16"/>
        <rFont val="TH SarabunPSK"/>
        <family val="2"/>
      </rPr>
      <t xml:space="preserve">          สิ่งที่ประทับใจหรือเป็นจุดเด่นในการให้บริการของบัณฑิตวิทยาลัย</t>
    </r>
    <r>
      <rPr>
        <sz val="16"/>
        <rFont val="TH SarabunPSK"/>
        <family val="2"/>
      </rPr>
      <t xml:space="preserve"> ได้แก่ เอาใจใส่ในการให้บริการ </t>
    </r>
  </si>
  <si>
    <t>และรวดเร็วบุคลากรมีความพร้อมในการให้บริการ การให้ข้อมูลแก่นิสิต รวดเร็วและความคล่องตัวในการทำงาน</t>
  </si>
  <si>
    <r>
      <rPr>
        <b/>
        <sz val="16"/>
        <rFont val="TH SarabunPSK"/>
        <family val="2"/>
      </rPr>
      <t xml:space="preserve">         สิ่งที่เป็นปัญหาหรืออุปสรรคในการรับบริการ</t>
    </r>
    <r>
      <rPr>
        <sz val="16"/>
        <rFont val="TH SarabunPSK"/>
        <family val="2"/>
      </rPr>
      <t xml:space="preserve"> คือ กรณีในเวลาไม่มีเจ้าหน้าที่อยู่ทำให้ติดต่อสอบถามไม่ได้</t>
    </r>
  </si>
  <si>
    <t>ร้อยละ 25.00 คณาจารย์บัณฑิตศึกษา และหัวหน้าภาควิชา/ประธานสาขาวิชา ร้อยละ 6.25</t>
  </si>
  <si>
    <t>พบว่า ด้านผลงานการให้บริการที่ดีสูงที่สุด (ค่าเฉลี่ย 4.22) รองลงมาได้แก่ ด้านการให้บริการของเจ้าหน้าที่ผู้ให้บริการ</t>
  </si>
  <si>
    <t xml:space="preserve">ด้วยความสุภาพ เป็นมิตรและอัธยาศัยดี (ค่าเฉลี่ย 4.29) รองลงมาได้แก่ ได้รับบริการที่เป็นประโยชน์ (ค่าเฉลี่ย 4.25) </t>
  </si>
  <si>
    <t>Website ข้อมูลครบถ้วนแบ่งสัดส่วนชัดเจนใช้งานสะดวกเป็นปัจจุบันและเข้าถึงได้ง่าย</t>
  </si>
  <si>
    <t>เจ้าหน้าที่ประสานงานให้ความช่วยเหลือดีมาก</t>
  </si>
  <si>
    <t>การบริการให้ข้อมูลประกาศต่างๆ ในการแต่งตั้งอาจารย์ยังไม่เป็นระเบียบ</t>
  </si>
  <si>
    <t>ตอนที่ 2 ความคิดเห็นเกี่ยวกับโครงการฯ</t>
  </si>
  <si>
    <t>จำนวนทั้งสิ้น 72 คน โดยมีรายละเอียดดังนี้</t>
  </si>
  <si>
    <t>ผู้ตอบแบบสำรวจมีความคิดเห็นโดยรวมอยู่ในระดับมาก (ค่าเฉลี่ย 3.88) โดยมีความพึงพอใจด้านผลงาน</t>
  </si>
  <si>
    <t>N = 136</t>
  </si>
  <si>
    <t xml:space="preserve">        จากตาราง 4  การสอบถามความพึงพอใจของผู้รับบริการที่มีต่อการให้บริการงานวิชาการ พบว่า </t>
  </si>
  <si>
    <t>และคณะสถาปัตยกรรมศาสตร์ คิดเป็นร้อยละ 8.33</t>
  </si>
  <si>
    <t xml:space="preserve">        จากตาราง 4  การสอบถามความพึงพอใจของผู้รับบริการที่มีต่อการให้บริการงานแผนและสารสนเทศ  </t>
  </si>
  <si>
    <t>พบว่า ผู้ตอบแบบสำรวจมีความคิดเห็นโดยรวมอยู่ในระดับมาก (ค่าเฉลี่ย 4.12) โดยมีความพึงพอใจ</t>
  </si>
  <si>
    <t xml:space="preserve">        จากตาราง 4  การสอบถามความพึงพอใจของผู้รับบริการที่มีต่อการให้บริการงานวิจัยและวิเทศสัมพันธ์ </t>
  </si>
  <si>
    <t>พบว่า ผู้ตอบแบบสำรวจมีความคิดเห็นโดยรวมอยู่ในระดับมาก (ค่าเฉลี่ย 3.99) โดยมีความพึงพอใจด้านผลงาน</t>
  </si>
  <si>
    <t xml:space="preserve">                    จากตาราง 4  การสอบถามความพึงพอใจของผู้รับบริการที่มีต่อการให้บริการสำนักพิมพ์</t>
  </si>
  <si>
    <t xml:space="preserve">          มหาวิทยาลัยนเรศวร พบว่า ผู้ตอบแบบสำรวจมีความคิดเห็นโดยรวมอยู่ในระดับมาก (ค่าเฉลี่ย 4.02) </t>
  </si>
  <si>
    <t xml:space="preserve">          โดยมีความพึงพอใจด้านผลงานการให้บริการที่ดี (ค่าเฉลี่ย 4.13) รองลงมาได้แก่ ด้านสิ่งอำนวยความสะดวก </t>
  </si>
  <si>
    <t xml:space="preserve">          (ค่าเฉลี่ย 4.03) และด้านการให้บริการของเจ้าหน้าที่ผู้ให้บริการ (ค่าเฉลี่ย 4.00) เมื่อพิจารณารายข้อ </t>
  </si>
  <si>
    <t xml:space="preserve">          พบว่า มีเว็บไซต์ที่เอื้อต่อการให้บริการ (ค่าเฉลี่ย 4.23) รองลงมาได้แก่ ได้รับบริการที่เป็นประโยชน์</t>
  </si>
  <si>
    <t xml:space="preserve">          (ค่าเฉลี่ย 4.21) และมีระบบสารสนเทศที่เอื้อต่อการให้บริการ (ค่าเฉลี่ย 4.17)</t>
  </si>
  <si>
    <t>มากขึ้นจากเดิมมาก เจ้าหน้าที่ประสานงานให้ความช่วยเหลือดีมาก Website ข้อมูลครบถ้วนแบ่งสัดส่วนชัดเจน</t>
  </si>
  <si>
    <t>ใช้งานสะดวกเป็นปัจจุบันและเข้าถึงได้ง่าย</t>
  </si>
  <si>
    <t>ของเจ้าหน้าที่ผู้ให้บริการสูงที่สุด (ค่าเฉลี่ย 4.13) รองลงมาได้แก่ ด้านกระบวนการขั้นตอนการให้บริการ</t>
  </si>
  <si>
    <t>ผู้ตอบแบบสำรวจมีความคิดเห็นโดยรวมอยู่ในระดับมาก (ค่าเฉลี่ย 4.01) โดยมีความพึงพอใจด้านการให้บริการ</t>
  </si>
  <si>
    <t>กองตรวจสอบและกำกับกิจการมหาวิทยาลัย วิทยาลัยพลังงานทดแทนและสมาร์ตกริดเทคโนโลยี</t>
  </si>
  <si>
    <r>
      <rPr>
        <b/>
        <sz val="16"/>
        <rFont val="TH SarabunPSK"/>
        <family val="2"/>
      </rPr>
      <t xml:space="preserve">            สิ่งที่ประทับใจหรือเป็นจุดเด่นในการให้บริการของบัณฑิตวิทยาลัย</t>
    </r>
    <r>
      <rPr>
        <sz val="16"/>
        <rFont val="TH SarabunPSK"/>
        <family val="2"/>
      </rPr>
      <t xml:space="preserve"> ได้แก่ เอาใจใส่ในการให้บริการ </t>
    </r>
  </si>
  <si>
    <r>
      <rPr>
        <b/>
        <sz val="16"/>
        <rFont val="TH SarabunPSK"/>
        <family val="2"/>
      </rPr>
      <t xml:space="preserve">           สิ่งที่เป็นปัญหาหรืออุปสรรคในการรับบริการ</t>
    </r>
    <r>
      <rPr>
        <sz val="16"/>
        <rFont val="TH SarabunPSK"/>
        <family val="2"/>
      </rPr>
      <t xml:space="preserve"> คือ กรณีในเวลาไม่มีเจ้าหน้าที่อยู่ทำให้ติดต่อสอบถามไม่ได้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</si>
</sst>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i/>
      <sz val="16"/>
      <name val="TH SarabunPSK"/>
      <family val="2"/>
    </font>
    <font>
      <sz val="15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i/>
      <sz val="16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sz val="16"/>
      <color rgb="FFFF0000"/>
      <name val="TH SarabunPSK"/>
      <family val="2"/>
    </font>
    <font>
      <b/>
      <sz val="9"/>
      <color indexed="81"/>
      <name val="Tahoma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6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color theme="1"/>
      <name val="TH SarabunPSK"/>
      <family val="2"/>
    </font>
    <font>
      <b/>
      <i/>
      <sz val="15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4CC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 wrapText="1"/>
    </xf>
    <xf numFmtId="0" fontId="7" fillId="7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8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1" xfId="0" applyFont="1" applyFill="1" applyBorder="1" applyAlignment="1">
      <alignment horizontal="center"/>
    </xf>
    <xf numFmtId="0" fontId="4" fillId="0" borderId="12" xfId="0" applyFont="1" applyBorder="1"/>
    <xf numFmtId="2" fontId="11" fillId="0" borderId="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8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7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2" fontId="3" fillId="0" borderId="2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2" fontId="2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5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wrapText="1"/>
    </xf>
    <xf numFmtId="0" fontId="3" fillId="10" borderId="0" xfId="0" applyFont="1" applyFill="1"/>
    <xf numFmtId="0" fontId="3" fillId="9" borderId="0" xfId="0" applyFont="1" applyFill="1" applyAlignment="1">
      <alignment horizontal="right"/>
    </xf>
    <xf numFmtId="2" fontId="13" fillId="9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7" fillId="7" borderId="0" xfId="0" applyFont="1" applyFill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0" fillId="7" borderId="0" xfId="0" applyFont="1" applyFill="1" applyAlignment="1">
      <alignment horizontal="center"/>
    </xf>
    <xf numFmtId="2" fontId="10" fillId="6" borderId="0" xfId="0" applyNumberFormat="1" applyFont="1" applyFill="1" applyAlignment="1">
      <alignment horizontal="center"/>
    </xf>
    <xf numFmtId="0" fontId="4" fillId="11" borderId="0" xfId="0" applyFont="1" applyFill="1" applyBorder="1" applyAlignment="1">
      <alignment wrapText="1"/>
    </xf>
    <xf numFmtId="0" fontId="7" fillId="8" borderId="0" xfId="0" applyFont="1" applyFill="1"/>
    <xf numFmtId="0" fontId="10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5" fillId="12" borderId="0" xfId="0" applyFont="1" applyFill="1" applyBorder="1" applyAlignment="1">
      <alignment wrapText="1"/>
    </xf>
    <xf numFmtId="0" fontId="4" fillId="12" borderId="0" xfId="0" applyFont="1" applyFill="1" applyBorder="1" applyAlignment="1">
      <alignment wrapText="1"/>
    </xf>
    <xf numFmtId="0" fontId="14" fillId="12" borderId="0" xfId="0" applyFont="1" applyFill="1" applyAlignment="1">
      <alignment wrapText="1"/>
    </xf>
    <xf numFmtId="0" fontId="13" fillId="12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15" fillId="0" borderId="0" xfId="0" applyFont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10" xfId="0" applyFont="1" applyBorder="1"/>
    <xf numFmtId="0" fontId="3" fillId="0" borderId="0" xfId="0" applyFont="1" applyBorder="1" applyAlignment="1"/>
    <xf numFmtId="0" fontId="16" fillId="0" borderId="0" xfId="0" applyFont="1"/>
    <xf numFmtId="0" fontId="5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right" wrapText="1"/>
    </xf>
    <xf numFmtId="0" fontId="5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6" fillId="0" borderId="0" xfId="0" applyFont="1" applyAlignment="1"/>
    <xf numFmtId="0" fontId="17" fillId="0" borderId="0" xfId="0" applyFont="1" applyAlignment="1"/>
    <xf numFmtId="2" fontId="4" fillId="14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13" fillId="14" borderId="0" xfId="0" applyNumberFormat="1" applyFont="1" applyFill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8" fillId="0" borderId="0" xfId="0" applyFont="1"/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wrapText="1"/>
    </xf>
    <xf numFmtId="0" fontId="2" fillId="11" borderId="0" xfId="0" applyFont="1" applyFill="1"/>
    <xf numFmtId="0" fontId="4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6" borderId="0" xfId="0" applyFont="1" applyFill="1" applyBorder="1" applyAlignment="1">
      <alignment horizontal="right" wrapText="1"/>
    </xf>
    <xf numFmtId="0" fontId="4" fillId="13" borderId="0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/>
    <xf numFmtId="0" fontId="22" fillId="0" borderId="0" xfId="0" applyFont="1"/>
    <xf numFmtId="0" fontId="22" fillId="0" borderId="28" xfId="0" applyFont="1" applyBorder="1"/>
    <xf numFmtId="0" fontId="21" fillId="0" borderId="28" xfId="0" applyFont="1" applyFill="1" applyBorder="1" applyAlignment="1">
      <alignment vertical="center"/>
    </xf>
    <xf numFmtId="2" fontId="21" fillId="0" borderId="0" xfId="0" applyNumberFormat="1" applyFont="1" applyBorder="1" applyAlignment="1">
      <alignment horizontal="center" vertical="top"/>
    </xf>
    <xf numFmtId="0" fontId="22" fillId="0" borderId="17" xfId="0" applyFont="1" applyBorder="1"/>
    <xf numFmtId="0" fontId="22" fillId="0" borderId="15" xfId="0" applyFont="1" applyBorder="1"/>
    <xf numFmtId="0" fontId="21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3" fillId="0" borderId="0" xfId="0" applyFont="1"/>
    <xf numFmtId="0" fontId="25" fillId="0" borderId="0" xfId="0" applyFont="1"/>
    <xf numFmtId="0" fontId="24" fillId="0" borderId="11" xfId="0" applyFont="1" applyFill="1" applyBorder="1" applyAlignment="1">
      <alignment horizontal="center" wrapText="1"/>
    </xf>
    <xf numFmtId="0" fontId="24" fillId="0" borderId="4" xfId="0" applyFont="1" applyBorder="1"/>
    <xf numFmtId="0" fontId="25" fillId="0" borderId="28" xfId="0" applyFont="1" applyBorder="1"/>
    <xf numFmtId="0" fontId="25" fillId="0" borderId="2" xfId="0" applyFont="1" applyBorder="1" applyAlignment="1">
      <alignment vertical="top"/>
    </xf>
    <xf numFmtId="0" fontId="25" fillId="0" borderId="2" xfId="0" applyFont="1" applyBorder="1"/>
    <xf numFmtId="0" fontId="25" fillId="0" borderId="13" xfId="0" applyFont="1" applyBorder="1"/>
    <xf numFmtId="2" fontId="25" fillId="0" borderId="13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 vertical="top"/>
    </xf>
    <xf numFmtId="2" fontId="25" fillId="0" borderId="13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vertical="top"/>
    </xf>
    <xf numFmtId="0" fontId="25" fillId="0" borderId="11" xfId="0" applyFont="1" applyBorder="1"/>
    <xf numFmtId="0" fontId="25" fillId="0" borderId="29" xfId="0" applyFont="1" applyBorder="1" applyAlignment="1">
      <alignment vertical="top"/>
    </xf>
    <xf numFmtId="2" fontId="25" fillId="0" borderId="29" xfId="0" applyNumberFormat="1" applyFont="1" applyBorder="1" applyAlignment="1">
      <alignment horizontal="center" wrapText="1"/>
    </xf>
    <xf numFmtId="2" fontId="25" fillId="0" borderId="29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2" fontId="24" fillId="0" borderId="9" xfId="0" applyNumberFormat="1" applyFont="1" applyBorder="1" applyAlignment="1">
      <alignment horizontal="center" vertical="top"/>
    </xf>
    <xf numFmtId="2" fontId="24" fillId="0" borderId="0" xfId="0" applyNumberFormat="1" applyFont="1" applyBorder="1" applyAlignment="1">
      <alignment horizontal="center" vertical="top"/>
    </xf>
    <xf numFmtId="0" fontId="24" fillId="0" borderId="16" xfId="0" applyFont="1" applyBorder="1"/>
    <xf numFmtId="0" fontId="25" fillId="0" borderId="17" xfId="0" applyFont="1" applyBorder="1"/>
    <xf numFmtId="2" fontId="25" fillId="0" borderId="2" xfId="0" applyNumberFormat="1" applyFont="1" applyBorder="1" applyAlignment="1">
      <alignment horizontal="center" vertical="top"/>
    </xf>
    <xf numFmtId="2" fontId="25" fillId="0" borderId="11" xfId="0" applyNumberFormat="1" applyFont="1" applyBorder="1" applyAlignment="1">
      <alignment horizontal="center" vertical="top"/>
    </xf>
    <xf numFmtId="0" fontId="24" fillId="0" borderId="26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5" fillId="0" borderId="31" xfId="0" applyFont="1" applyBorder="1" applyAlignment="1">
      <alignment horizontal="center" wrapText="1"/>
    </xf>
    <xf numFmtId="0" fontId="24" fillId="0" borderId="27" xfId="0" applyFont="1" applyBorder="1" applyAlignment="1">
      <alignment horizontal="center" vertical="top" wrapText="1"/>
    </xf>
    <xf numFmtId="2" fontId="24" fillId="0" borderId="26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/>
    </xf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4" xfId="0" applyFont="1" applyBorder="1" applyAlignment="1"/>
    <xf numFmtId="0" fontId="24" fillId="0" borderId="36" xfId="0" applyFont="1" applyBorder="1" applyAlignment="1">
      <alignment horizontal="center"/>
    </xf>
    <xf numFmtId="0" fontId="25" fillId="0" borderId="13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15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Border="1"/>
    <xf numFmtId="0" fontId="12" fillId="0" borderId="12" xfId="0" applyFont="1" applyBorder="1"/>
    <xf numFmtId="2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6" fillId="0" borderId="16" xfId="0" applyFont="1" applyBorder="1"/>
    <xf numFmtId="0" fontId="1" fillId="0" borderId="17" xfId="0" applyFont="1" applyBorder="1"/>
    <xf numFmtId="0" fontId="12" fillId="0" borderId="18" xfId="0" applyFont="1" applyBorder="1"/>
    <xf numFmtId="0" fontId="27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2" fontId="1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38" xfId="0" applyFont="1" applyBorder="1"/>
    <xf numFmtId="0" fontId="2" fillId="0" borderId="2" xfId="0" applyFont="1" applyBorder="1"/>
    <xf numFmtId="0" fontId="7" fillId="0" borderId="6" xfId="0" applyFont="1" applyBorder="1"/>
    <xf numFmtId="0" fontId="7" fillId="0" borderId="19" xfId="0" applyFont="1" applyBorder="1"/>
    <xf numFmtId="0" fontId="7" fillId="0" borderId="13" xfId="0" applyFont="1" applyBorder="1"/>
    <xf numFmtId="0" fontId="2" fillId="0" borderId="19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6" xfId="0" applyFont="1" applyBorder="1"/>
    <xf numFmtId="0" fontId="2" fillId="0" borderId="13" xfId="0" applyFont="1" applyBorder="1"/>
    <xf numFmtId="0" fontId="3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2" fillId="0" borderId="37" xfId="0" applyFont="1" applyBorder="1"/>
    <xf numFmtId="2" fontId="2" fillId="0" borderId="6" xfId="0" applyNumberFormat="1" applyFont="1" applyFill="1" applyBorder="1" applyAlignment="1">
      <alignment horizontal="center"/>
    </xf>
    <xf numFmtId="0" fontId="2" fillId="0" borderId="19" xfId="0" applyFont="1" applyBorder="1"/>
    <xf numFmtId="2" fontId="2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2" fontId="11" fillId="0" borderId="11" xfId="0" applyNumberFormat="1" applyFont="1" applyBorder="1" applyAlignment="1">
      <alignment horizontal="center" vertical="top"/>
    </xf>
    <xf numFmtId="2" fontId="11" fillId="0" borderId="27" xfId="0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 wrapText="1"/>
    </xf>
    <xf numFmtId="2" fontId="25" fillId="0" borderId="2" xfId="0" applyNumberFormat="1" applyFont="1" applyBorder="1" applyAlignment="1">
      <alignment horizontal="center" wrapText="1"/>
    </xf>
    <xf numFmtId="2" fontId="24" fillId="0" borderId="27" xfId="0" applyNumberFormat="1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2" fontId="24" fillId="0" borderId="9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vertical="top" wrapText="1"/>
    </xf>
    <xf numFmtId="2" fontId="24" fillId="0" borderId="26" xfId="0" applyNumberFormat="1" applyFont="1" applyBorder="1" applyAlignment="1">
      <alignment horizontal="center" vertical="top" wrapText="1"/>
    </xf>
    <xf numFmtId="2" fontId="24" fillId="0" borderId="23" xfId="0" applyNumberFormat="1" applyFont="1" applyBorder="1" applyAlignment="1">
      <alignment horizontal="center" vertical="top"/>
    </xf>
    <xf numFmtId="0" fontId="24" fillId="0" borderId="23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28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5" fillId="0" borderId="15" xfId="0" applyFont="1" applyBorder="1"/>
    <xf numFmtId="0" fontId="24" fillId="0" borderId="11" xfId="0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 vertical="top"/>
    </xf>
    <xf numFmtId="2" fontId="25" fillId="0" borderId="11" xfId="0" applyNumberFormat="1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center" vertical="top"/>
    </xf>
    <xf numFmtId="0" fontId="24" fillId="0" borderId="26" xfId="0" applyFont="1" applyFill="1" applyBorder="1" applyAlignment="1">
      <alignment horizontal="center" vertical="top" wrapText="1"/>
    </xf>
    <xf numFmtId="2" fontId="24" fillId="0" borderId="26" xfId="0" applyNumberFormat="1" applyFont="1" applyFill="1" applyBorder="1" applyAlignment="1">
      <alignment horizontal="center" vertical="top"/>
    </xf>
    <xf numFmtId="2" fontId="25" fillId="0" borderId="2" xfId="0" applyNumberFormat="1" applyFont="1" applyBorder="1" applyAlignment="1">
      <alignment horizontal="center" vertical="top" wrapText="1"/>
    </xf>
    <xf numFmtId="2" fontId="25" fillId="0" borderId="11" xfId="0" applyNumberFormat="1" applyFont="1" applyBorder="1" applyAlignment="1">
      <alignment horizontal="center" vertical="top" wrapText="1"/>
    </xf>
    <xf numFmtId="164" fontId="25" fillId="0" borderId="2" xfId="0" applyNumberFormat="1" applyFont="1" applyBorder="1" applyAlignment="1">
      <alignment horizontal="center" vertical="top" wrapText="1"/>
    </xf>
    <xf numFmtId="2" fontId="24" fillId="0" borderId="27" xfId="0" applyNumberFormat="1" applyFont="1" applyFill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2" fontId="25" fillId="0" borderId="26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vertical="top" wrapText="1"/>
    </xf>
    <xf numFmtId="2" fontId="25" fillId="0" borderId="19" xfId="0" applyNumberFormat="1" applyFont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top"/>
    </xf>
    <xf numFmtId="2" fontId="27" fillId="0" borderId="27" xfId="0" applyNumberFormat="1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2" fontId="2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7" fillId="1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0" xfId="0" applyFont="1" applyFill="1"/>
    <xf numFmtId="0" fontId="7" fillId="15" borderId="0" xfId="0" applyFont="1" applyFill="1"/>
    <xf numFmtId="0" fontId="10" fillId="6" borderId="0" xfId="0" applyFont="1" applyFill="1" applyAlignment="1">
      <alignment horizontal="center"/>
    </xf>
    <xf numFmtId="0" fontId="14" fillId="15" borderId="0" xfId="0" applyFont="1" applyFill="1" applyAlignment="1">
      <alignment horizontal="right" wrapText="1"/>
    </xf>
    <xf numFmtId="2" fontId="7" fillId="15" borderId="0" xfId="0" applyNumberFormat="1" applyFont="1" applyFill="1" applyAlignment="1">
      <alignment horizontal="right"/>
    </xf>
    <xf numFmtId="0" fontId="10" fillId="6" borderId="0" xfId="0" applyFont="1" applyFill="1" applyAlignment="1">
      <alignment horizontal="right"/>
    </xf>
    <xf numFmtId="2" fontId="10" fillId="6" borderId="0" xfId="0" applyNumberFormat="1" applyFont="1" applyFill="1" applyAlignment="1">
      <alignment horizontal="right"/>
    </xf>
    <xf numFmtId="0" fontId="7" fillId="15" borderId="0" xfId="0" applyFont="1" applyFill="1" applyAlignment="1">
      <alignment horizontal="left"/>
    </xf>
    <xf numFmtId="2" fontId="8" fillId="15" borderId="0" xfId="0" applyNumberFormat="1" applyFont="1" applyFill="1" applyAlignment="1">
      <alignment horizontal="center"/>
    </xf>
    <xf numFmtId="2" fontId="9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4" fillId="14" borderId="0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0" fontId="25" fillId="0" borderId="29" xfId="0" applyFont="1" applyBorder="1" applyAlignment="1">
      <alignment horizontal="left" vertical="top"/>
    </xf>
    <xf numFmtId="0" fontId="25" fillId="0" borderId="30" xfId="0" applyFont="1" applyBorder="1" applyAlignment="1">
      <alignment horizontal="left" vertical="top"/>
    </xf>
    <xf numFmtId="0" fontId="25" fillId="0" borderId="31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6</xdr:row>
          <xdr:rowOff>57150</xdr:rowOff>
        </xdr:from>
        <xdr:to>
          <xdr:col>4</xdr:col>
          <xdr:colOff>285750</xdr:colOff>
          <xdr:row>6</xdr:row>
          <xdr:rowOff>228600</xdr:rowOff>
        </xdr:to>
        <xdr:sp macro="" textlink="">
          <xdr:nvSpPr>
            <xdr:cNvPr id="145418" name="Object 10" hidden="1">
              <a:extLst>
                <a:ext uri="{63B3BB69-23CF-44E3-9099-C40C66FF867C}">
                  <a14:compatExt spid="_x0000_s14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6</xdr:row>
          <xdr:rowOff>57150</xdr:rowOff>
        </xdr:from>
        <xdr:to>
          <xdr:col>6</xdr:col>
          <xdr:colOff>285750</xdr:colOff>
          <xdr:row>6</xdr:row>
          <xdr:rowOff>228600</xdr:rowOff>
        </xdr:to>
        <xdr:sp macro="" textlink="">
          <xdr:nvSpPr>
            <xdr:cNvPr id="145420" name="Object 12" hidden="1">
              <a:extLst>
                <a:ext uri="{63B3BB69-23CF-44E3-9099-C40C66FF867C}">
                  <a14:compatExt spid="_x0000_s14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6</xdr:row>
          <xdr:rowOff>57150</xdr:rowOff>
        </xdr:from>
        <xdr:to>
          <xdr:col>8</xdr:col>
          <xdr:colOff>285750</xdr:colOff>
          <xdr:row>6</xdr:row>
          <xdr:rowOff>228600</xdr:rowOff>
        </xdr:to>
        <xdr:sp macro="" textlink="">
          <xdr:nvSpPr>
            <xdr:cNvPr id="145422" name="Object 14" hidden="1">
              <a:extLst>
                <a:ext uri="{63B3BB69-23CF-44E3-9099-C40C66FF867C}">
                  <a14:compatExt spid="_x0000_s14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</xdr:row>
          <xdr:rowOff>57150</xdr:rowOff>
        </xdr:from>
        <xdr:to>
          <xdr:col>10</xdr:col>
          <xdr:colOff>285750</xdr:colOff>
          <xdr:row>6</xdr:row>
          <xdr:rowOff>228600</xdr:rowOff>
        </xdr:to>
        <xdr:sp macro="" textlink="">
          <xdr:nvSpPr>
            <xdr:cNvPr id="145424" name="Object 16" hidden="1">
              <a:extLst>
                <a:ext uri="{63B3BB69-23CF-44E3-9099-C40C66FF867C}">
                  <a14:compatExt spid="_x0000_s14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6</xdr:row>
          <xdr:rowOff>57150</xdr:rowOff>
        </xdr:from>
        <xdr:to>
          <xdr:col>12</xdr:col>
          <xdr:colOff>285750</xdr:colOff>
          <xdr:row>6</xdr:row>
          <xdr:rowOff>228600</xdr:rowOff>
        </xdr:to>
        <xdr:sp macro="" textlink="">
          <xdr:nvSpPr>
            <xdr:cNvPr id="145426" name="Object 18" hidden="1">
              <a:extLst>
                <a:ext uri="{63B3BB69-23CF-44E3-9099-C40C66FF867C}">
                  <a14:compatExt spid="_x0000_s14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16</xdr:row>
          <xdr:rowOff>57150</xdr:rowOff>
        </xdr:from>
        <xdr:to>
          <xdr:col>4</xdr:col>
          <xdr:colOff>285750</xdr:colOff>
          <xdr:row>16</xdr:row>
          <xdr:rowOff>228600</xdr:rowOff>
        </xdr:to>
        <xdr:sp macro="" textlink="">
          <xdr:nvSpPr>
            <xdr:cNvPr id="145430" name="Object 22" hidden="1">
              <a:extLst>
                <a:ext uri="{63B3BB69-23CF-44E3-9099-C40C66FF867C}">
                  <a14:compatExt spid="_x0000_s14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16</xdr:row>
          <xdr:rowOff>57150</xdr:rowOff>
        </xdr:from>
        <xdr:to>
          <xdr:col>6</xdr:col>
          <xdr:colOff>285750</xdr:colOff>
          <xdr:row>16</xdr:row>
          <xdr:rowOff>228600</xdr:rowOff>
        </xdr:to>
        <xdr:sp macro="" textlink="">
          <xdr:nvSpPr>
            <xdr:cNvPr id="145431" name="Object 23" hidden="1">
              <a:extLst>
                <a:ext uri="{63B3BB69-23CF-44E3-9099-C40C66FF867C}">
                  <a14:compatExt spid="_x0000_s14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16</xdr:row>
          <xdr:rowOff>57150</xdr:rowOff>
        </xdr:from>
        <xdr:to>
          <xdr:col>8</xdr:col>
          <xdr:colOff>285750</xdr:colOff>
          <xdr:row>16</xdr:row>
          <xdr:rowOff>228600</xdr:rowOff>
        </xdr:to>
        <xdr:sp macro="" textlink="">
          <xdr:nvSpPr>
            <xdr:cNvPr id="145432" name="Object 24" hidden="1">
              <a:extLst>
                <a:ext uri="{63B3BB69-23CF-44E3-9099-C40C66FF867C}">
                  <a14:compatExt spid="_x0000_s14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16</xdr:row>
          <xdr:rowOff>57150</xdr:rowOff>
        </xdr:from>
        <xdr:to>
          <xdr:col>10</xdr:col>
          <xdr:colOff>285750</xdr:colOff>
          <xdr:row>16</xdr:row>
          <xdr:rowOff>228600</xdr:rowOff>
        </xdr:to>
        <xdr:sp macro="" textlink="">
          <xdr:nvSpPr>
            <xdr:cNvPr id="145433" name="Object 25" hidden="1">
              <a:extLst>
                <a:ext uri="{63B3BB69-23CF-44E3-9099-C40C66FF867C}">
                  <a14:compatExt spid="_x0000_s14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16</xdr:row>
          <xdr:rowOff>57150</xdr:rowOff>
        </xdr:from>
        <xdr:to>
          <xdr:col>12</xdr:col>
          <xdr:colOff>285750</xdr:colOff>
          <xdr:row>16</xdr:row>
          <xdr:rowOff>228600</xdr:rowOff>
        </xdr:to>
        <xdr:sp macro="" textlink="">
          <xdr:nvSpPr>
            <xdr:cNvPr id="145434" name="Object 26" hidden="1">
              <a:extLst>
                <a:ext uri="{63B3BB69-23CF-44E3-9099-C40C66FF867C}">
                  <a14:compatExt spid="_x0000_s14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29</xdr:row>
          <xdr:rowOff>57150</xdr:rowOff>
        </xdr:from>
        <xdr:to>
          <xdr:col>4</xdr:col>
          <xdr:colOff>285750</xdr:colOff>
          <xdr:row>29</xdr:row>
          <xdr:rowOff>228600</xdr:rowOff>
        </xdr:to>
        <xdr:sp macro="" textlink="">
          <xdr:nvSpPr>
            <xdr:cNvPr id="145436" name="Object 28" hidden="1">
              <a:extLst>
                <a:ext uri="{63B3BB69-23CF-44E3-9099-C40C66FF867C}">
                  <a14:compatExt spid="_x0000_s14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29</xdr:row>
          <xdr:rowOff>57150</xdr:rowOff>
        </xdr:from>
        <xdr:to>
          <xdr:col>6</xdr:col>
          <xdr:colOff>285750</xdr:colOff>
          <xdr:row>29</xdr:row>
          <xdr:rowOff>228600</xdr:rowOff>
        </xdr:to>
        <xdr:sp macro="" textlink="">
          <xdr:nvSpPr>
            <xdr:cNvPr id="145437" name="Object 29" hidden="1">
              <a:extLst>
                <a:ext uri="{63B3BB69-23CF-44E3-9099-C40C66FF867C}">
                  <a14:compatExt spid="_x0000_s14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29</xdr:row>
          <xdr:rowOff>57150</xdr:rowOff>
        </xdr:from>
        <xdr:to>
          <xdr:col>8</xdr:col>
          <xdr:colOff>285750</xdr:colOff>
          <xdr:row>29</xdr:row>
          <xdr:rowOff>228600</xdr:rowOff>
        </xdr:to>
        <xdr:sp macro="" textlink="">
          <xdr:nvSpPr>
            <xdr:cNvPr id="145438" name="Object 30" hidden="1">
              <a:extLst>
                <a:ext uri="{63B3BB69-23CF-44E3-9099-C40C66FF867C}">
                  <a14:compatExt spid="_x0000_s14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29</xdr:row>
          <xdr:rowOff>57150</xdr:rowOff>
        </xdr:from>
        <xdr:to>
          <xdr:col>10</xdr:col>
          <xdr:colOff>285750</xdr:colOff>
          <xdr:row>29</xdr:row>
          <xdr:rowOff>228600</xdr:rowOff>
        </xdr:to>
        <xdr:sp macro="" textlink="">
          <xdr:nvSpPr>
            <xdr:cNvPr id="145439" name="Object 31" hidden="1">
              <a:extLst>
                <a:ext uri="{63B3BB69-23CF-44E3-9099-C40C66FF867C}">
                  <a14:compatExt spid="_x0000_s14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29</xdr:row>
          <xdr:rowOff>57150</xdr:rowOff>
        </xdr:from>
        <xdr:to>
          <xdr:col>12</xdr:col>
          <xdr:colOff>285750</xdr:colOff>
          <xdr:row>29</xdr:row>
          <xdr:rowOff>228600</xdr:rowOff>
        </xdr:to>
        <xdr:sp macro="" textlink="">
          <xdr:nvSpPr>
            <xdr:cNvPr id="145440" name="Object 32" hidden="1">
              <a:extLst>
                <a:ext uri="{63B3BB69-23CF-44E3-9099-C40C66FF867C}">
                  <a14:compatExt spid="_x0000_s14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171450</xdr:colOff>
          <xdr:row>41</xdr:row>
          <xdr:rowOff>57150</xdr:rowOff>
        </xdr:from>
        <xdr:to>
          <xdr:col>4</xdr:col>
          <xdr:colOff>285750</xdr:colOff>
          <xdr:row>41</xdr:row>
          <xdr:rowOff>228600</xdr:rowOff>
        </xdr:to>
        <xdr:sp macro="" textlink="">
          <xdr:nvSpPr>
            <xdr:cNvPr id="145442" name="Object 34" hidden="1">
              <a:extLst>
                <a:ext uri="{63B3BB69-23CF-44E3-9099-C40C66FF867C}">
                  <a14:compatExt spid="_x0000_s14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41</xdr:row>
          <xdr:rowOff>57150</xdr:rowOff>
        </xdr:from>
        <xdr:to>
          <xdr:col>6</xdr:col>
          <xdr:colOff>285750</xdr:colOff>
          <xdr:row>41</xdr:row>
          <xdr:rowOff>228600</xdr:rowOff>
        </xdr:to>
        <xdr:sp macro="" textlink="">
          <xdr:nvSpPr>
            <xdr:cNvPr id="145443" name="Object 35" hidden="1">
              <a:extLst>
                <a:ext uri="{63B3BB69-23CF-44E3-9099-C40C66FF867C}">
                  <a14:compatExt spid="_x0000_s14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41</xdr:row>
          <xdr:rowOff>57150</xdr:rowOff>
        </xdr:from>
        <xdr:to>
          <xdr:col>8</xdr:col>
          <xdr:colOff>285750</xdr:colOff>
          <xdr:row>41</xdr:row>
          <xdr:rowOff>228600</xdr:rowOff>
        </xdr:to>
        <xdr:sp macro="" textlink="">
          <xdr:nvSpPr>
            <xdr:cNvPr id="145444" name="Object 36" hidden="1">
              <a:extLst>
                <a:ext uri="{63B3BB69-23CF-44E3-9099-C40C66FF867C}">
                  <a14:compatExt spid="_x0000_s14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41</xdr:row>
          <xdr:rowOff>57150</xdr:rowOff>
        </xdr:from>
        <xdr:to>
          <xdr:col>10</xdr:col>
          <xdr:colOff>285750</xdr:colOff>
          <xdr:row>41</xdr:row>
          <xdr:rowOff>228600</xdr:rowOff>
        </xdr:to>
        <xdr:sp macro="" textlink="">
          <xdr:nvSpPr>
            <xdr:cNvPr id="145445" name="Object 37" hidden="1">
              <a:extLst>
                <a:ext uri="{63B3BB69-23CF-44E3-9099-C40C66FF867C}">
                  <a14:compatExt spid="_x0000_s14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41</xdr:row>
          <xdr:rowOff>57150</xdr:rowOff>
        </xdr:from>
        <xdr:to>
          <xdr:col>12</xdr:col>
          <xdr:colOff>285750</xdr:colOff>
          <xdr:row>41</xdr:row>
          <xdr:rowOff>228600</xdr:rowOff>
        </xdr:to>
        <xdr:sp macro="" textlink="">
          <xdr:nvSpPr>
            <xdr:cNvPr id="145446" name="Object 38" hidden="1">
              <a:extLst>
                <a:ext uri="{63B3BB69-23CF-44E3-9099-C40C66FF867C}">
                  <a14:compatExt spid="_x0000_s14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6</xdr:row>
          <xdr:rowOff>57150</xdr:rowOff>
        </xdr:from>
        <xdr:to>
          <xdr:col>14</xdr:col>
          <xdr:colOff>285750</xdr:colOff>
          <xdr:row>6</xdr:row>
          <xdr:rowOff>228600</xdr:rowOff>
        </xdr:to>
        <xdr:sp macro="" textlink="">
          <xdr:nvSpPr>
            <xdr:cNvPr id="145468" name="Object 60" hidden="1">
              <a:extLst>
                <a:ext uri="{63B3BB69-23CF-44E3-9099-C40C66FF867C}">
                  <a14:compatExt spid="_x0000_s14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16</xdr:row>
          <xdr:rowOff>57150</xdr:rowOff>
        </xdr:from>
        <xdr:to>
          <xdr:col>14</xdr:col>
          <xdr:colOff>285750</xdr:colOff>
          <xdr:row>16</xdr:row>
          <xdr:rowOff>228600</xdr:rowOff>
        </xdr:to>
        <xdr:sp macro="" textlink="">
          <xdr:nvSpPr>
            <xdr:cNvPr id="145469" name="Object 61" hidden="1">
              <a:extLst>
                <a:ext uri="{63B3BB69-23CF-44E3-9099-C40C66FF867C}">
                  <a14:compatExt spid="_x0000_s145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29</xdr:row>
          <xdr:rowOff>57150</xdr:rowOff>
        </xdr:from>
        <xdr:to>
          <xdr:col>14</xdr:col>
          <xdr:colOff>285750</xdr:colOff>
          <xdr:row>29</xdr:row>
          <xdr:rowOff>228600</xdr:rowOff>
        </xdr:to>
        <xdr:sp macro="" textlink="">
          <xdr:nvSpPr>
            <xdr:cNvPr id="145470" name="Object 62" hidden="1">
              <a:extLst>
                <a:ext uri="{63B3BB69-23CF-44E3-9099-C40C66FF867C}">
                  <a14:compatExt spid="_x0000_s14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41</xdr:row>
          <xdr:rowOff>57150</xdr:rowOff>
        </xdr:from>
        <xdr:to>
          <xdr:col>14</xdr:col>
          <xdr:colOff>285750</xdr:colOff>
          <xdr:row>41</xdr:row>
          <xdr:rowOff>228600</xdr:rowOff>
        </xdr:to>
        <xdr:sp macro="" textlink="">
          <xdr:nvSpPr>
            <xdr:cNvPr id="145471" name="Object 63" hidden="1">
              <a:extLst>
                <a:ext uri="{63B3BB69-23CF-44E3-9099-C40C66FF867C}">
                  <a14:compatExt spid="_x0000_s14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5</xdr:row>
          <xdr:rowOff>66675</xdr:rowOff>
        </xdr:from>
        <xdr:to>
          <xdr:col>4</xdr:col>
          <xdr:colOff>228600</xdr:colOff>
          <xdr:row>5</xdr:row>
          <xdr:rowOff>238125</xdr:rowOff>
        </xdr:to>
        <xdr:sp macro="" textlink="">
          <xdr:nvSpPr>
            <xdr:cNvPr id="115713" name="Object 1" hidden="1">
              <a:extLst>
                <a:ext uri="{63B3BB69-23CF-44E3-9099-C40C66FF867C}">
                  <a14:compatExt spid="_x0000_s1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5</xdr:row>
          <xdr:rowOff>66675</xdr:rowOff>
        </xdr:from>
        <xdr:to>
          <xdr:col>4</xdr:col>
          <xdr:colOff>228600</xdr:colOff>
          <xdr:row>5</xdr:row>
          <xdr:rowOff>238125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5</xdr:row>
          <xdr:rowOff>28575</xdr:rowOff>
        </xdr:from>
        <xdr:to>
          <xdr:col>4</xdr:col>
          <xdr:colOff>238125</xdr:colOff>
          <xdr:row>5</xdr:row>
          <xdr:rowOff>133350</xdr:rowOff>
        </xdr:to>
        <xdr:sp macro="" textlink="">
          <xdr:nvSpPr>
            <xdr:cNvPr id="211969" name="Object 1" hidden="1">
              <a:extLst>
                <a:ext uri="{63B3BB69-23CF-44E3-9099-C40C66FF867C}">
                  <a14:compatExt spid="_x0000_s21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5</xdr:row>
          <xdr:rowOff>38100</xdr:rowOff>
        </xdr:from>
        <xdr:to>
          <xdr:col>4</xdr:col>
          <xdr:colOff>276225</xdr:colOff>
          <xdr:row>5</xdr:row>
          <xdr:rowOff>171450</xdr:rowOff>
        </xdr:to>
        <xdr:sp macro="" textlink="">
          <xdr:nvSpPr>
            <xdr:cNvPr id="215041" name="Object 1" hidden="1">
              <a:extLst>
                <a:ext uri="{63B3BB69-23CF-44E3-9099-C40C66FF867C}">
                  <a14:compatExt spid="_x0000_s215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5</xdr:row>
          <xdr:rowOff>19050</xdr:rowOff>
        </xdr:from>
        <xdr:to>
          <xdr:col>4</xdr:col>
          <xdr:colOff>276225</xdr:colOff>
          <xdr:row>5</xdr:row>
          <xdr:rowOff>171450</xdr:rowOff>
        </xdr:to>
        <xdr:sp macro="" textlink="">
          <xdr:nvSpPr>
            <xdr:cNvPr id="218113" name="Object 1" hidden="1">
              <a:extLst>
                <a:ext uri="{63B3BB69-23CF-44E3-9099-C40C66FF867C}">
                  <a14:compatExt spid="_x0000_s218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</xdr:row>
          <xdr:rowOff>9525</xdr:rowOff>
        </xdr:from>
        <xdr:to>
          <xdr:col>4</xdr:col>
          <xdr:colOff>266700</xdr:colOff>
          <xdr:row>5</xdr:row>
          <xdr:rowOff>171450</xdr:rowOff>
        </xdr:to>
        <xdr:sp macro="" textlink="">
          <xdr:nvSpPr>
            <xdr:cNvPr id="221185" name="Object 1" hidden="1">
              <a:extLst>
                <a:ext uri="{63B3BB69-23CF-44E3-9099-C40C66FF867C}">
                  <a14:compatExt spid="_x0000_s22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44"/>
  <sheetViews>
    <sheetView topLeftCell="O369" workbookViewId="0">
      <selection activeCell="U378" sqref="U378"/>
    </sheetView>
  </sheetViews>
  <sheetFormatPr defaultRowHeight="24" x14ac:dyDescent="0.55000000000000004"/>
  <cols>
    <col min="1" max="1" width="44.42578125" style="17" bestFit="1" customWidth="1"/>
    <col min="2" max="2" width="18.85546875" style="2" customWidth="1"/>
    <col min="3" max="3" width="7.28515625" style="2" bestFit="1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1" width="9.28515625" style="2" customWidth="1"/>
    <col min="22" max="22" width="10.5703125" style="2" customWidth="1"/>
    <col min="23" max="23" width="11.5703125" style="2" bestFit="1" customWidth="1"/>
    <col min="24" max="24" width="11.7109375" style="2" bestFit="1" customWidth="1"/>
    <col min="25" max="25" width="12.85546875" style="2" bestFit="1" customWidth="1"/>
    <col min="26" max="29" width="9.28515625" style="2" bestFit="1" customWidth="1"/>
    <col min="30" max="30" width="11.7109375" style="2" bestFit="1" customWidth="1"/>
    <col min="31" max="34" width="9.28515625" style="2" bestFit="1" customWidth="1"/>
    <col min="35" max="35" width="10.7109375" style="2" bestFit="1" customWidth="1"/>
    <col min="36" max="39" width="9.28515625" style="2" bestFit="1" customWidth="1"/>
    <col min="40" max="40" width="11.7109375" style="2" bestFit="1" customWidth="1"/>
    <col min="41" max="257" width="9.140625" style="2"/>
    <col min="258" max="258" width="7.42578125" style="2" customWidth="1"/>
    <col min="259" max="259" width="5.28515625" style="2" customWidth="1"/>
    <col min="260" max="260" width="8.140625" style="2" customWidth="1"/>
    <col min="261" max="261" width="79.28515625" style="2" customWidth="1"/>
    <col min="262" max="262" width="14.140625" style="2" customWidth="1"/>
    <col min="263" max="513" width="9.140625" style="2"/>
    <col min="514" max="514" width="7.42578125" style="2" customWidth="1"/>
    <col min="515" max="515" width="5.28515625" style="2" customWidth="1"/>
    <col min="516" max="516" width="8.140625" style="2" customWidth="1"/>
    <col min="517" max="517" width="79.28515625" style="2" customWidth="1"/>
    <col min="518" max="518" width="14.140625" style="2" customWidth="1"/>
    <col min="519" max="769" width="9.140625" style="2"/>
    <col min="770" max="770" width="7.42578125" style="2" customWidth="1"/>
    <col min="771" max="771" width="5.28515625" style="2" customWidth="1"/>
    <col min="772" max="772" width="8.140625" style="2" customWidth="1"/>
    <col min="773" max="773" width="79.28515625" style="2" customWidth="1"/>
    <col min="774" max="774" width="14.140625" style="2" customWidth="1"/>
    <col min="775" max="1025" width="9.140625" style="2"/>
    <col min="1026" max="1026" width="7.42578125" style="2" customWidth="1"/>
    <col min="1027" max="1027" width="5.28515625" style="2" customWidth="1"/>
    <col min="1028" max="1028" width="8.140625" style="2" customWidth="1"/>
    <col min="1029" max="1029" width="79.28515625" style="2" customWidth="1"/>
    <col min="1030" max="1030" width="14.140625" style="2" customWidth="1"/>
    <col min="1031" max="1281" width="9.140625" style="2"/>
    <col min="1282" max="1282" width="7.42578125" style="2" customWidth="1"/>
    <col min="1283" max="1283" width="5.28515625" style="2" customWidth="1"/>
    <col min="1284" max="1284" width="8.140625" style="2" customWidth="1"/>
    <col min="1285" max="1285" width="79.28515625" style="2" customWidth="1"/>
    <col min="1286" max="1286" width="14.140625" style="2" customWidth="1"/>
    <col min="1287" max="1537" width="9.140625" style="2"/>
    <col min="1538" max="1538" width="7.42578125" style="2" customWidth="1"/>
    <col min="1539" max="1539" width="5.28515625" style="2" customWidth="1"/>
    <col min="1540" max="1540" width="8.140625" style="2" customWidth="1"/>
    <col min="1541" max="1541" width="79.28515625" style="2" customWidth="1"/>
    <col min="1542" max="1542" width="14.140625" style="2" customWidth="1"/>
    <col min="1543" max="1793" width="9.140625" style="2"/>
    <col min="1794" max="1794" width="7.42578125" style="2" customWidth="1"/>
    <col min="1795" max="1795" width="5.28515625" style="2" customWidth="1"/>
    <col min="1796" max="1796" width="8.140625" style="2" customWidth="1"/>
    <col min="1797" max="1797" width="79.28515625" style="2" customWidth="1"/>
    <col min="1798" max="1798" width="14.140625" style="2" customWidth="1"/>
    <col min="1799" max="2049" width="9.140625" style="2"/>
    <col min="2050" max="2050" width="7.42578125" style="2" customWidth="1"/>
    <col min="2051" max="2051" width="5.28515625" style="2" customWidth="1"/>
    <col min="2052" max="2052" width="8.140625" style="2" customWidth="1"/>
    <col min="2053" max="2053" width="79.28515625" style="2" customWidth="1"/>
    <col min="2054" max="2054" width="14.140625" style="2" customWidth="1"/>
    <col min="2055" max="2305" width="9.140625" style="2"/>
    <col min="2306" max="2306" width="7.42578125" style="2" customWidth="1"/>
    <col min="2307" max="2307" width="5.28515625" style="2" customWidth="1"/>
    <col min="2308" max="2308" width="8.140625" style="2" customWidth="1"/>
    <col min="2309" max="2309" width="79.28515625" style="2" customWidth="1"/>
    <col min="2310" max="2310" width="14.140625" style="2" customWidth="1"/>
    <col min="2311" max="2561" width="9.140625" style="2"/>
    <col min="2562" max="2562" width="7.42578125" style="2" customWidth="1"/>
    <col min="2563" max="2563" width="5.28515625" style="2" customWidth="1"/>
    <col min="2564" max="2564" width="8.140625" style="2" customWidth="1"/>
    <col min="2565" max="2565" width="79.28515625" style="2" customWidth="1"/>
    <col min="2566" max="2566" width="14.140625" style="2" customWidth="1"/>
    <col min="2567" max="2817" width="9.140625" style="2"/>
    <col min="2818" max="2818" width="7.42578125" style="2" customWidth="1"/>
    <col min="2819" max="2819" width="5.28515625" style="2" customWidth="1"/>
    <col min="2820" max="2820" width="8.140625" style="2" customWidth="1"/>
    <col min="2821" max="2821" width="79.28515625" style="2" customWidth="1"/>
    <col min="2822" max="2822" width="14.140625" style="2" customWidth="1"/>
    <col min="2823" max="3073" width="9.140625" style="2"/>
    <col min="3074" max="3074" width="7.42578125" style="2" customWidth="1"/>
    <col min="3075" max="3075" width="5.28515625" style="2" customWidth="1"/>
    <col min="3076" max="3076" width="8.140625" style="2" customWidth="1"/>
    <col min="3077" max="3077" width="79.28515625" style="2" customWidth="1"/>
    <col min="3078" max="3078" width="14.140625" style="2" customWidth="1"/>
    <col min="3079" max="3329" width="9.140625" style="2"/>
    <col min="3330" max="3330" width="7.42578125" style="2" customWidth="1"/>
    <col min="3331" max="3331" width="5.28515625" style="2" customWidth="1"/>
    <col min="3332" max="3332" width="8.140625" style="2" customWidth="1"/>
    <col min="3333" max="3333" width="79.28515625" style="2" customWidth="1"/>
    <col min="3334" max="3334" width="14.140625" style="2" customWidth="1"/>
    <col min="3335" max="3585" width="9.140625" style="2"/>
    <col min="3586" max="3586" width="7.42578125" style="2" customWidth="1"/>
    <col min="3587" max="3587" width="5.28515625" style="2" customWidth="1"/>
    <col min="3588" max="3588" width="8.140625" style="2" customWidth="1"/>
    <col min="3589" max="3589" width="79.28515625" style="2" customWidth="1"/>
    <col min="3590" max="3590" width="14.140625" style="2" customWidth="1"/>
    <col min="3591" max="3841" width="9.140625" style="2"/>
    <col min="3842" max="3842" width="7.42578125" style="2" customWidth="1"/>
    <col min="3843" max="3843" width="5.28515625" style="2" customWidth="1"/>
    <col min="3844" max="3844" width="8.140625" style="2" customWidth="1"/>
    <col min="3845" max="3845" width="79.28515625" style="2" customWidth="1"/>
    <col min="3846" max="3846" width="14.140625" style="2" customWidth="1"/>
    <col min="3847" max="4097" width="9.140625" style="2"/>
    <col min="4098" max="4098" width="7.42578125" style="2" customWidth="1"/>
    <col min="4099" max="4099" width="5.28515625" style="2" customWidth="1"/>
    <col min="4100" max="4100" width="8.140625" style="2" customWidth="1"/>
    <col min="4101" max="4101" width="79.28515625" style="2" customWidth="1"/>
    <col min="4102" max="4102" width="14.140625" style="2" customWidth="1"/>
    <col min="4103" max="4353" width="9.140625" style="2"/>
    <col min="4354" max="4354" width="7.42578125" style="2" customWidth="1"/>
    <col min="4355" max="4355" width="5.28515625" style="2" customWidth="1"/>
    <col min="4356" max="4356" width="8.140625" style="2" customWidth="1"/>
    <col min="4357" max="4357" width="79.28515625" style="2" customWidth="1"/>
    <col min="4358" max="4358" width="14.140625" style="2" customWidth="1"/>
    <col min="4359" max="4609" width="9.140625" style="2"/>
    <col min="4610" max="4610" width="7.42578125" style="2" customWidth="1"/>
    <col min="4611" max="4611" width="5.28515625" style="2" customWidth="1"/>
    <col min="4612" max="4612" width="8.140625" style="2" customWidth="1"/>
    <col min="4613" max="4613" width="79.28515625" style="2" customWidth="1"/>
    <col min="4614" max="4614" width="14.140625" style="2" customWidth="1"/>
    <col min="4615" max="4865" width="9.140625" style="2"/>
    <col min="4866" max="4866" width="7.42578125" style="2" customWidth="1"/>
    <col min="4867" max="4867" width="5.28515625" style="2" customWidth="1"/>
    <col min="4868" max="4868" width="8.140625" style="2" customWidth="1"/>
    <col min="4869" max="4869" width="79.28515625" style="2" customWidth="1"/>
    <col min="4870" max="4870" width="14.140625" style="2" customWidth="1"/>
    <col min="4871" max="5121" width="9.140625" style="2"/>
    <col min="5122" max="5122" width="7.42578125" style="2" customWidth="1"/>
    <col min="5123" max="5123" width="5.28515625" style="2" customWidth="1"/>
    <col min="5124" max="5124" width="8.140625" style="2" customWidth="1"/>
    <col min="5125" max="5125" width="79.28515625" style="2" customWidth="1"/>
    <col min="5126" max="5126" width="14.140625" style="2" customWidth="1"/>
    <col min="5127" max="5377" width="9.140625" style="2"/>
    <col min="5378" max="5378" width="7.42578125" style="2" customWidth="1"/>
    <col min="5379" max="5379" width="5.28515625" style="2" customWidth="1"/>
    <col min="5380" max="5380" width="8.140625" style="2" customWidth="1"/>
    <col min="5381" max="5381" width="79.28515625" style="2" customWidth="1"/>
    <col min="5382" max="5382" width="14.140625" style="2" customWidth="1"/>
    <col min="5383" max="5633" width="9.140625" style="2"/>
    <col min="5634" max="5634" width="7.42578125" style="2" customWidth="1"/>
    <col min="5635" max="5635" width="5.28515625" style="2" customWidth="1"/>
    <col min="5636" max="5636" width="8.140625" style="2" customWidth="1"/>
    <col min="5637" max="5637" width="79.28515625" style="2" customWidth="1"/>
    <col min="5638" max="5638" width="14.140625" style="2" customWidth="1"/>
    <col min="5639" max="5889" width="9.140625" style="2"/>
    <col min="5890" max="5890" width="7.42578125" style="2" customWidth="1"/>
    <col min="5891" max="5891" width="5.28515625" style="2" customWidth="1"/>
    <col min="5892" max="5892" width="8.140625" style="2" customWidth="1"/>
    <col min="5893" max="5893" width="79.28515625" style="2" customWidth="1"/>
    <col min="5894" max="5894" width="14.140625" style="2" customWidth="1"/>
    <col min="5895" max="6145" width="9.140625" style="2"/>
    <col min="6146" max="6146" width="7.42578125" style="2" customWidth="1"/>
    <col min="6147" max="6147" width="5.28515625" style="2" customWidth="1"/>
    <col min="6148" max="6148" width="8.140625" style="2" customWidth="1"/>
    <col min="6149" max="6149" width="79.28515625" style="2" customWidth="1"/>
    <col min="6150" max="6150" width="14.140625" style="2" customWidth="1"/>
    <col min="6151" max="6401" width="9.140625" style="2"/>
    <col min="6402" max="6402" width="7.42578125" style="2" customWidth="1"/>
    <col min="6403" max="6403" width="5.28515625" style="2" customWidth="1"/>
    <col min="6404" max="6404" width="8.140625" style="2" customWidth="1"/>
    <col min="6405" max="6405" width="79.28515625" style="2" customWidth="1"/>
    <col min="6406" max="6406" width="14.140625" style="2" customWidth="1"/>
    <col min="6407" max="6657" width="9.140625" style="2"/>
    <col min="6658" max="6658" width="7.42578125" style="2" customWidth="1"/>
    <col min="6659" max="6659" width="5.28515625" style="2" customWidth="1"/>
    <col min="6660" max="6660" width="8.140625" style="2" customWidth="1"/>
    <col min="6661" max="6661" width="79.28515625" style="2" customWidth="1"/>
    <col min="6662" max="6662" width="14.140625" style="2" customWidth="1"/>
    <col min="6663" max="6913" width="9.140625" style="2"/>
    <col min="6914" max="6914" width="7.42578125" style="2" customWidth="1"/>
    <col min="6915" max="6915" width="5.28515625" style="2" customWidth="1"/>
    <col min="6916" max="6916" width="8.140625" style="2" customWidth="1"/>
    <col min="6917" max="6917" width="79.28515625" style="2" customWidth="1"/>
    <col min="6918" max="6918" width="14.140625" style="2" customWidth="1"/>
    <col min="6919" max="7169" width="9.140625" style="2"/>
    <col min="7170" max="7170" width="7.42578125" style="2" customWidth="1"/>
    <col min="7171" max="7171" width="5.28515625" style="2" customWidth="1"/>
    <col min="7172" max="7172" width="8.140625" style="2" customWidth="1"/>
    <col min="7173" max="7173" width="79.28515625" style="2" customWidth="1"/>
    <col min="7174" max="7174" width="14.140625" style="2" customWidth="1"/>
    <col min="7175" max="7425" width="9.140625" style="2"/>
    <col min="7426" max="7426" width="7.42578125" style="2" customWidth="1"/>
    <col min="7427" max="7427" width="5.28515625" style="2" customWidth="1"/>
    <col min="7428" max="7428" width="8.140625" style="2" customWidth="1"/>
    <col min="7429" max="7429" width="79.28515625" style="2" customWidth="1"/>
    <col min="7430" max="7430" width="14.140625" style="2" customWidth="1"/>
    <col min="7431" max="7681" width="9.140625" style="2"/>
    <col min="7682" max="7682" width="7.42578125" style="2" customWidth="1"/>
    <col min="7683" max="7683" width="5.28515625" style="2" customWidth="1"/>
    <col min="7684" max="7684" width="8.140625" style="2" customWidth="1"/>
    <col min="7685" max="7685" width="79.28515625" style="2" customWidth="1"/>
    <col min="7686" max="7686" width="14.140625" style="2" customWidth="1"/>
    <col min="7687" max="7937" width="9.140625" style="2"/>
    <col min="7938" max="7938" width="7.42578125" style="2" customWidth="1"/>
    <col min="7939" max="7939" width="5.28515625" style="2" customWidth="1"/>
    <col min="7940" max="7940" width="8.140625" style="2" customWidth="1"/>
    <col min="7941" max="7941" width="79.28515625" style="2" customWidth="1"/>
    <col min="7942" max="7942" width="14.140625" style="2" customWidth="1"/>
    <col min="7943" max="8193" width="9.140625" style="2"/>
    <col min="8194" max="8194" width="7.42578125" style="2" customWidth="1"/>
    <col min="8195" max="8195" width="5.28515625" style="2" customWidth="1"/>
    <col min="8196" max="8196" width="8.140625" style="2" customWidth="1"/>
    <col min="8197" max="8197" width="79.28515625" style="2" customWidth="1"/>
    <col min="8198" max="8198" width="14.140625" style="2" customWidth="1"/>
    <col min="8199" max="8449" width="9.140625" style="2"/>
    <col min="8450" max="8450" width="7.42578125" style="2" customWidth="1"/>
    <col min="8451" max="8451" width="5.28515625" style="2" customWidth="1"/>
    <col min="8452" max="8452" width="8.140625" style="2" customWidth="1"/>
    <col min="8453" max="8453" width="79.28515625" style="2" customWidth="1"/>
    <col min="8454" max="8454" width="14.140625" style="2" customWidth="1"/>
    <col min="8455" max="8705" width="9.140625" style="2"/>
    <col min="8706" max="8706" width="7.42578125" style="2" customWidth="1"/>
    <col min="8707" max="8707" width="5.28515625" style="2" customWidth="1"/>
    <col min="8708" max="8708" width="8.140625" style="2" customWidth="1"/>
    <col min="8709" max="8709" width="79.28515625" style="2" customWidth="1"/>
    <col min="8710" max="8710" width="14.140625" style="2" customWidth="1"/>
    <col min="8711" max="8961" width="9.140625" style="2"/>
    <col min="8962" max="8962" width="7.42578125" style="2" customWidth="1"/>
    <col min="8963" max="8963" width="5.28515625" style="2" customWidth="1"/>
    <col min="8964" max="8964" width="8.140625" style="2" customWidth="1"/>
    <col min="8965" max="8965" width="79.28515625" style="2" customWidth="1"/>
    <col min="8966" max="8966" width="14.140625" style="2" customWidth="1"/>
    <col min="8967" max="9217" width="9.140625" style="2"/>
    <col min="9218" max="9218" width="7.42578125" style="2" customWidth="1"/>
    <col min="9219" max="9219" width="5.28515625" style="2" customWidth="1"/>
    <col min="9220" max="9220" width="8.140625" style="2" customWidth="1"/>
    <col min="9221" max="9221" width="79.28515625" style="2" customWidth="1"/>
    <col min="9222" max="9222" width="14.140625" style="2" customWidth="1"/>
    <col min="9223" max="9473" width="9.140625" style="2"/>
    <col min="9474" max="9474" width="7.42578125" style="2" customWidth="1"/>
    <col min="9475" max="9475" width="5.28515625" style="2" customWidth="1"/>
    <col min="9476" max="9476" width="8.140625" style="2" customWidth="1"/>
    <col min="9477" max="9477" width="79.28515625" style="2" customWidth="1"/>
    <col min="9478" max="9478" width="14.140625" style="2" customWidth="1"/>
    <col min="9479" max="9729" width="9.140625" style="2"/>
    <col min="9730" max="9730" width="7.42578125" style="2" customWidth="1"/>
    <col min="9731" max="9731" width="5.28515625" style="2" customWidth="1"/>
    <col min="9732" max="9732" width="8.140625" style="2" customWidth="1"/>
    <col min="9733" max="9733" width="79.28515625" style="2" customWidth="1"/>
    <col min="9734" max="9734" width="14.140625" style="2" customWidth="1"/>
    <col min="9735" max="9985" width="9.140625" style="2"/>
    <col min="9986" max="9986" width="7.42578125" style="2" customWidth="1"/>
    <col min="9987" max="9987" width="5.28515625" style="2" customWidth="1"/>
    <col min="9988" max="9988" width="8.140625" style="2" customWidth="1"/>
    <col min="9989" max="9989" width="79.28515625" style="2" customWidth="1"/>
    <col min="9990" max="9990" width="14.140625" style="2" customWidth="1"/>
    <col min="9991" max="10241" width="9.140625" style="2"/>
    <col min="10242" max="10242" width="7.42578125" style="2" customWidth="1"/>
    <col min="10243" max="10243" width="5.28515625" style="2" customWidth="1"/>
    <col min="10244" max="10244" width="8.140625" style="2" customWidth="1"/>
    <col min="10245" max="10245" width="79.28515625" style="2" customWidth="1"/>
    <col min="10246" max="10246" width="14.140625" style="2" customWidth="1"/>
    <col min="10247" max="10497" width="9.140625" style="2"/>
    <col min="10498" max="10498" width="7.42578125" style="2" customWidth="1"/>
    <col min="10499" max="10499" width="5.28515625" style="2" customWidth="1"/>
    <col min="10500" max="10500" width="8.140625" style="2" customWidth="1"/>
    <col min="10501" max="10501" width="79.28515625" style="2" customWidth="1"/>
    <col min="10502" max="10502" width="14.140625" style="2" customWidth="1"/>
    <col min="10503" max="10753" width="9.140625" style="2"/>
    <col min="10754" max="10754" width="7.42578125" style="2" customWidth="1"/>
    <col min="10755" max="10755" width="5.28515625" style="2" customWidth="1"/>
    <col min="10756" max="10756" width="8.140625" style="2" customWidth="1"/>
    <col min="10757" max="10757" width="79.28515625" style="2" customWidth="1"/>
    <col min="10758" max="10758" width="14.140625" style="2" customWidth="1"/>
    <col min="10759" max="11009" width="9.140625" style="2"/>
    <col min="11010" max="11010" width="7.42578125" style="2" customWidth="1"/>
    <col min="11011" max="11011" width="5.28515625" style="2" customWidth="1"/>
    <col min="11012" max="11012" width="8.140625" style="2" customWidth="1"/>
    <col min="11013" max="11013" width="79.28515625" style="2" customWidth="1"/>
    <col min="11014" max="11014" width="14.140625" style="2" customWidth="1"/>
    <col min="11015" max="11265" width="9.140625" style="2"/>
    <col min="11266" max="11266" width="7.42578125" style="2" customWidth="1"/>
    <col min="11267" max="11267" width="5.28515625" style="2" customWidth="1"/>
    <col min="11268" max="11268" width="8.140625" style="2" customWidth="1"/>
    <col min="11269" max="11269" width="79.28515625" style="2" customWidth="1"/>
    <col min="11270" max="11270" width="14.140625" style="2" customWidth="1"/>
    <col min="11271" max="11521" width="9.140625" style="2"/>
    <col min="11522" max="11522" width="7.42578125" style="2" customWidth="1"/>
    <col min="11523" max="11523" width="5.28515625" style="2" customWidth="1"/>
    <col min="11524" max="11524" width="8.140625" style="2" customWidth="1"/>
    <col min="11525" max="11525" width="79.28515625" style="2" customWidth="1"/>
    <col min="11526" max="11526" width="14.140625" style="2" customWidth="1"/>
    <col min="11527" max="11777" width="9.140625" style="2"/>
    <col min="11778" max="11778" width="7.42578125" style="2" customWidth="1"/>
    <col min="11779" max="11779" width="5.28515625" style="2" customWidth="1"/>
    <col min="11780" max="11780" width="8.140625" style="2" customWidth="1"/>
    <col min="11781" max="11781" width="79.28515625" style="2" customWidth="1"/>
    <col min="11782" max="11782" width="14.140625" style="2" customWidth="1"/>
    <col min="11783" max="12033" width="9.140625" style="2"/>
    <col min="12034" max="12034" width="7.42578125" style="2" customWidth="1"/>
    <col min="12035" max="12035" width="5.28515625" style="2" customWidth="1"/>
    <col min="12036" max="12036" width="8.140625" style="2" customWidth="1"/>
    <col min="12037" max="12037" width="79.28515625" style="2" customWidth="1"/>
    <col min="12038" max="12038" width="14.140625" style="2" customWidth="1"/>
    <col min="12039" max="12289" width="9.140625" style="2"/>
    <col min="12290" max="12290" width="7.42578125" style="2" customWidth="1"/>
    <col min="12291" max="12291" width="5.28515625" style="2" customWidth="1"/>
    <col min="12292" max="12292" width="8.140625" style="2" customWidth="1"/>
    <col min="12293" max="12293" width="79.28515625" style="2" customWidth="1"/>
    <col min="12294" max="12294" width="14.140625" style="2" customWidth="1"/>
    <col min="12295" max="12545" width="9.140625" style="2"/>
    <col min="12546" max="12546" width="7.42578125" style="2" customWidth="1"/>
    <col min="12547" max="12547" width="5.28515625" style="2" customWidth="1"/>
    <col min="12548" max="12548" width="8.140625" style="2" customWidth="1"/>
    <col min="12549" max="12549" width="79.28515625" style="2" customWidth="1"/>
    <col min="12550" max="12550" width="14.140625" style="2" customWidth="1"/>
    <col min="12551" max="12801" width="9.140625" style="2"/>
    <col min="12802" max="12802" width="7.42578125" style="2" customWidth="1"/>
    <col min="12803" max="12803" width="5.28515625" style="2" customWidth="1"/>
    <col min="12804" max="12804" width="8.140625" style="2" customWidth="1"/>
    <col min="12805" max="12805" width="79.28515625" style="2" customWidth="1"/>
    <col min="12806" max="12806" width="14.140625" style="2" customWidth="1"/>
    <col min="12807" max="13057" width="9.140625" style="2"/>
    <col min="13058" max="13058" width="7.42578125" style="2" customWidth="1"/>
    <col min="13059" max="13059" width="5.28515625" style="2" customWidth="1"/>
    <col min="13060" max="13060" width="8.140625" style="2" customWidth="1"/>
    <col min="13061" max="13061" width="79.28515625" style="2" customWidth="1"/>
    <col min="13062" max="13062" width="14.140625" style="2" customWidth="1"/>
    <col min="13063" max="13313" width="9.140625" style="2"/>
    <col min="13314" max="13314" width="7.42578125" style="2" customWidth="1"/>
    <col min="13315" max="13315" width="5.28515625" style="2" customWidth="1"/>
    <col min="13316" max="13316" width="8.140625" style="2" customWidth="1"/>
    <col min="13317" max="13317" width="79.28515625" style="2" customWidth="1"/>
    <col min="13318" max="13318" width="14.140625" style="2" customWidth="1"/>
    <col min="13319" max="13569" width="9.140625" style="2"/>
    <col min="13570" max="13570" width="7.42578125" style="2" customWidth="1"/>
    <col min="13571" max="13571" width="5.28515625" style="2" customWidth="1"/>
    <col min="13572" max="13572" width="8.140625" style="2" customWidth="1"/>
    <col min="13573" max="13573" width="79.28515625" style="2" customWidth="1"/>
    <col min="13574" max="13574" width="14.140625" style="2" customWidth="1"/>
    <col min="13575" max="13825" width="9.140625" style="2"/>
    <col min="13826" max="13826" width="7.42578125" style="2" customWidth="1"/>
    <col min="13827" max="13827" width="5.28515625" style="2" customWidth="1"/>
    <col min="13828" max="13828" width="8.140625" style="2" customWidth="1"/>
    <col min="13829" max="13829" width="79.28515625" style="2" customWidth="1"/>
    <col min="13830" max="13830" width="14.140625" style="2" customWidth="1"/>
    <col min="13831" max="14081" width="9.140625" style="2"/>
    <col min="14082" max="14082" width="7.42578125" style="2" customWidth="1"/>
    <col min="14083" max="14083" width="5.28515625" style="2" customWidth="1"/>
    <col min="14084" max="14084" width="8.140625" style="2" customWidth="1"/>
    <col min="14085" max="14085" width="79.28515625" style="2" customWidth="1"/>
    <col min="14086" max="14086" width="14.140625" style="2" customWidth="1"/>
    <col min="14087" max="14337" width="9.140625" style="2"/>
    <col min="14338" max="14338" width="7.42578125" style="2" customWidth="1"/>
    <col min="14339" max="14339" width="5.28515625" style="2" customWidth="1"/>
    <col min="14340" max="14340" width="8.140625" style="2" customWidth="1"/>
    <col min="14341" max="14341" width="79.28515625" style="2" customWidth="1"/>
    <col min="14342" max="14342" width="14.140625" style="2" customWidth="1"/>
    <col min="14343" max="14593" width="9.140625" style="2"/>
    <col min="14594" max="14594" width="7.42578125" style="2" customWidth="1"/>
    <col min="14595" max="14595" width="5.28515625" style="2" customWidth="1"/>
    <col min="14596" max="14596" width="8.140625" style="2" customWidth="1"/>
    <col min="14597" max="14597" width="79.28515625" style="2" customWidth="1"/>
    <col min="14598" max="14598" width="14.140625" style="2" customWidth="1"/>
    <col min="14599" max="14849" width="9.140625" style="2"/>
    <col min="14850" max="14850" width="7.42578125" style="2" customWidth="1"/>
    <col min="14851" max="14851" width="5.28515625" style="2" customWidth="1"/>
    <col min="14852" max="14852" width="8.140625" style="2" customWidth="1"/>
    <col min="14853" max="14853" width="79.28515625" style="2" customWidth="1"/>
    <col min="14854" max="14854" width="14.140625" style="2" customWidth="1"/>
    <col min="14855" max="15105" width="9.140625" style="2"/>
    <col min="15106" max="15106" width="7.42578125" style="2" customWidth="1"/>
    <col min="15107" max="15107" width="5.28515625" style="2" customWidth="1"/>
    <col min="15108" max="15108" width="8.140625" style="2" customWidth="1"/>
    <col min="15109" max="15109" width="79.28515625" style="2" customWidth="1"/>
    <col min="15110" max="15110" width="14.140625" style="2" customWidth="1"/>
    <col min="15111" max="15361" width="9.140625" style="2"/>
    <col min="15362" max="15362" width="7.42578125" style="2" customWidth="1"/>
    <col min="15363" max="15363" width="5.28515625" style="2" customWidth="1"/>
    <col min="15364" max="15364" width="8.140625" style="2" customWidth="1"/>
    <col min="15365" max="15365" width="79.28515625" style="2" customWidth="1"/>
    <col min="15366" max="15366" width="14.140625" style="2" customWidth="1"/>
    <col min="15367" max="15617" width="9.140625" style="2"/>
    <col min="15618" max="15618" width="7.42578125" style="2" customWidth="1"/>
    <col min="15619" max="15619" width="5.28515625" style="2" customWidth="1"/>
    <col min="15620" max="15620" width="8.140625" style="2" customWidth="1"/>
    <col min="15621" max="15621" width="79.28515625" style="2" customWidth="1"/>
    <col min="15622" max="15622" width="14.140625" style="2" customWidth="1"/>
    <col min="15623" max="15873" width="9.140625" style="2"/>
    <col min="15874" max="15874" width="7.42578125" style="2" customWidth="1"/>
    <col min="15875" max="15875" width="5.28515625" style="2" customWidth="1"/>
    <col min="15876" max="15876" width="8.140625" style="2" customWidth="1"/>
    <col min="15877" max="15877" width="79.28515625" style="2" customWidth="1"/>
    <col min="15878" max="15878" width="14.140625" style="2" customWidth="1"/>
    <col min="15879" max="16129" width="9.140625" style="2"/>
    <col min="16130" max="16130" width="7.42578125" style="2" customWidth="1"/>
    <col min="16131" max="16131" width="5.28515625" style="2" customWidth="1"/>
    <col min="16132" max="16132" width="8.140625" style="2" customWidth="1"/>
    <col min="16133" max="16133" width="79.28515625" style="2" customWidth="1"/>
    <col min="16134" max="16134" width="14.140625" style="2" customWidth="1"/>
    <col min="16135" max="16384" width="9.140625" style="2"/>
  </cols>
  <sheetData>
    <row r="1" spans="1:42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101" t="s">
        <v>8</v>
      </c>
      <c r="V1" s="101" t="s">
        <v>258</v>
      </c>
      <c r="W1" s="63" t="s">
        <v>16</v>
      </c>
      <c r="X1" s="63" t="s">
        <v>17</v>
      </c>
      <c r="Y1" s="63" t="s">
        <v>18</v>
      </c>
      <c r="Z1" s="63" t="s">
        <v>19</v>
      </c>
      <c r="AA1" s="63" t="s">
        <v>20</v>
      </c>
      <c r="AB1" s="63" t="s">
        <v>21</v>
      </c>
      <c r="AC1" s="63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3" t="s">
        <v>28</v>
      </c>
      <c r="AJ1" s="63" t="s">
        <v>29</v>
      </c>
      <c r="AK1" s="63" t="s">
        <v>30</v>
      </c>
      <c r="AL1" s="63" t="s">
        <v>31</v>
      </c>
      <c r="AM1" s="63" t="s">
        <v>32</v>
      </c>
      <c r="AN1" s="63" t="s">
        <v>33</v>
      </c>
      <c r="AO1" s="63"/>
      <c r="AP1" s="63"/>
    </row>
    <row r="2" spans="1:42" ht="72.75" thickBot="1" x14ac:dyDescent="0.6">
      <c r="A2" s="4">
        <v>1</v>
      </c>
      <c r="B2" s="4" t="s">
        <v>56</v>
      </c>
      <c r="C2" s="4"/>
      <c r="D2" s="4"/>
      <c r="E2" s="4" t="s">
        <v>117</v>
      </c>
      <c r="F2" s="4" t="s">
        <v>62</v>
      </c>
      <c r="G2" s="4"/>
      <c r="H2" s="100">
        <v>0</v>
      </c>
      <c r="I2" s="100">
        <v>0</v>
      </c>
      <c r="J2" s="100">
        <v>0</v>
      </c>
      <c r="K2" s="100">
        <v>1</v>
      </c>
      <c r="L2" s="100">
        <v>0</v>
      </c>
      <c r="M2" s="102">
        <v>0</v>
      </c>
      <c r="N2" s="102">
        <v>0</v>
      </c>
      <c r="O2" s="102">
        <v>0</v>
      </c>
      <c r="P2" s="102">
        <v>0</v>
      </c>
      <c r="Q2" s="102">
        <v>0</v>
      </c>
      <c r="R2" s="102">
        <v>0</v>
      </c>
      <c r="S2" s="102">
        <v>0</v>
      </c>
      <c r="T2" s="102">
        <v>0</v>
      </c>
      <c r="U2" s="102">
        <v>1</v>
      </c>
      <c r="V2" s="102">
        <v>1</v>
      </c>
      <c r="W2" s="5" t="s">
        <v>34</v>
      </c>
      <c r="X2" s="6">
        <v>4</v>
      </c>
      <c r="Y2" s="6">
        <v>4</v>
      </c>
      <c r="Z2" s="6">
        <v>4</v>
      </c>
      <c r="AA2" s="6">
        <v>4</v>
      </c>
      <c r="AB2" s="7">
        <v>4</v>
      </c>
      <c r="AC2" s="7">
        <v>4</v>
      </c>
      <c r="AD2" s="7">
        <v>4</v>
      </c>
      <c r="AE2" s="7">
        <v>4</v>
      </c>
      <c r="AF2" s="7">
        <v>4</v>
      </c>
      <c r="AG2" s="8">
        <v>4</v>
      </c>
      <c r="AH2" s="8">
        <v>4</v>
      </c>
      <c r="AI2" s="8">
        <v>4</v>
      </c>
      <c r="AJ2" s="8">
        <v>4</v>
      </c>
      <c r="AK2" s="8">
        <v>4</v>
      </c>
      <c r="AL2" s="8">
        <v>4</v>
      </c>
      <c r="AM2" s="9">
        <v>4</v>
      </c>
      <c r="AN2" s="9">
        <v>4</v>
      </c>
      <c r="AO2" s="5"/>
      <c r="AP2" s="5"/>
    </row>
    <row r="3" spans="1:42" ht="72.75" thickBot="1" x14ac:dyDescent="0.6">
      <c r="A3" s="4">
        <v>2</v>
      </c>
      <c r="B3" s="4" t="s">
        <v>56</v>
      </c>
      <c r="C3" s="4"/>
      <c r="D3" s="4"/>
      <c r="E3" s="4" t="s">
        <v>117</v>
      </c>
      <c r="F3" s="4" t="s">
        <v>62</v>
      </c>
      <c r="G3" s="4"/>
      <c r="H3" s="100">
        <v>0</v>
      </c>
      <c r="I3" s="100">
        <v>0</v>
      </c>
      <c r="J3" s="100">
        <v>0</v>
      </c>
      <c r="K3" s="100">
        <v>0</v>
      </c>
      <c r="L3" s="100">
        <v>1</v>
      </c>
      <c r="M3" s="102">
        <v>0</v>
      </c>
      <c r="N3" s="102">
        <v>0</v>
      </c>
      <c r="O3" s="102">
        <v>0</v>
      </c>
      <c r="P3" s="102">
        <v>0</v>
      </c>
      <c r="Q3" s="102">
        <v>0</v>
      </c>
      <c r="R3" s="102">
        <v>0</v>
      </c>
      <c r="S3" s="102">
        <v>0</v>
      </c>
      <c r="T3" s="102">
        <v>0</v>
      </c>
      <c r="U3" s="102">
        <v>1</v>
      </c>
      <c r="V3" s="102">
        <v>1</v>
      </c>
      <c r="W3" s="5" t="s">
        <v>38</v>
      </c>
      <c r="X3" s="6">
        <v>4</v>
      </c>
      <c r="Y3" s="6">
        <v>4</v>
      </c>
      <c r="Z3" s="6">
        <v>4</v>
      </c>
      <c r="AA3" s="6">
        <v>4</v>
      </c>
      <c r="AB3" s="7">
        <v>4</v>
      </c>
      <c r="AC3" s="7">
        <v>4</v>
      </c>
      <c r="AD3" s="7">
        <v>4</v>
      </c>
      <c r="AE3" s="7">
        <v>4</v>
      </c>
      <c r="AF3" s="7">
        <v>4</v>
      </c>
      <c r="AG3" s="8">
        <v>4</v>
      </c>
      <c r="AH3" s="8">
        <v>4</v>
      </c>
      <c r="AI3" s="8">
        <v>4</v>
      </c>
      <c r="AJ3" s="8">
        <v>4</v>
      </c>
      <c r="AK3" s="8">
        <v>4</v>
      </c>
      <c r="AL3" s="8">
        <v>4</v>
      </c>
      <c r="AM3" s="9">
        <v>4</v>
      </c>
      <c r="AN3" s="9">
        <v>4</v>
      </c>
      <c r="AO3" s="5"/>
      <c r="AP3" s="5"/>
    </row>
    <row r="4" spans="1:42" ht="48.75" thickBot="1" x14ac:dyDescent="0.6">
      <c r="A4" s="4">
        <v>3</v>
      </c>
      <c r="B4" s="4" t="s">
        <v>56</v>
      </c>
      <c r="C4" s="4"/>
      <c r="D4" s="4"/>
      <c r="E4" s="4" t="s">
        <v>117</v>
      </c>
      <c r="F4" s="4" t="s">
        <v>62</v>
      </c>
      <c r="G4" s="4"/>
      <c r="H4" s="100">
        <v>1</v>
      </c>
      <c r="I4" s="100">
        <v>1</v>
      </c>
      <c r="J4" s="100">
        <v>0</v>
      </c>
      <c r="K4" s="100">
        <v>1</v>
      </c>
      <c r="L4" s="100">
        <v>0</v>
      </c>
      <c r="M4" s="102">
        <v>4</v>
      </c>
      <c r="N4" s="102">
        <v>3</v>
      </c>
      <c r="O4" s="102">
        <v>4</v>
      </c>
      <c r="P4" s="102">
        <v>3</v>
      </c>
      <c r="Q4" s="102">
        <v>3</v>
      </c>
      <c r="R4" s="102">
        <v>3</v>
      </c>
      <c r="S4" s="102">
        <v>3</v>
      </c>
      <c r="T4" s="102">
        <v>3</v>
      </c>
      <c r="U4" s="102">
        <v>0</v>
      </c>
      <c r="V4" s="102">
        <v>0</v>
      </c>
      <c r="W4" s="5" t="s">
        <v>5</v>
      </c>
      <c r="X4" s="6">
        <v>4</v>
      </c>
      <c r="Y4" s="6">
        <v>4</v>
      </c>
      <c r="Z4" s="6">
        <v>4</v>
      </c>
      <c r="AA4" s="6">
        <v>4</v>
      </c>
      <c r="AB4" s="7">
        <v>5</v>
      </c>
      <c r="AC4" s="7">
        <v>5</v>
      </c>
      <c r="AD4" s="7">
        <v>5</v>
      </c>
      <c r="AE4" s="7">
        <v>5</v>
      </c>
      <c r="AF4" s="7">
        <v>5</v>
      </c>
      <c r="AG4" s="8">
        <v>4</v>
      </c>
      <c r="AH4" s="8">
        <v>4</v>
      </c>
      <c r="AI4" s="8">
        <v>4</v>
      </c>
      <c r="AJ4" s="8">
        <v>4</v>
      </c>
      <c r="AK4" s="8">
        <v>4</v>
      </c>
      <c r="AL4" s="8">
        <v>4</v>
      </c>
      <c r="AM4" s="9">
        <v>4</v>
      </c>
      <c r="AN4" s="9">
        <v>4</v>
      </c>
      <c r="AO4" s="5"/>
      <c r="AP4" s="5"/>
    </row>
    <row r="5" spans="1:42" ht="48.75" thickBot="1" x14ac:dyDescent="0.6">
      <c r="A5" s="4">
        <v>4</v>
      </c>
      <c r="B5" s="4" t="s">
        <v>56</v>
      </c>
      <c r="C5" s="4"/>
      <c r="D5" s="4"/>
      <c r="E5" s="4" t="s">
        <v>117</v>
      </c>
      <c r="F5" s="4" t="s">
        <v>62</v>
      </c>
      <c r="G5" s="4"/>
      <c r="H5" s="100">
        <v>1</v>
      </c>
      <c r="I5" s="100">
        <v>1</v>
      </c>
      <c r="J5" s="100">
        <v>0</v>
      </c>
      <c r="K5" s="100">
        <v>1</v>
      </c>
      <c r="L5" s="100">
        <v>0</v>
      </c>
      <c r="M5" s="102">
        <v>4</v>
      </c>
      <c r="N5" s="102">
        <v>3</v>
      </c>
      <c r="O5" s="102">
        <v>4</v>
      </c>
      <c r="P5" s="102">
        <v>3</v>
      </c>
      <c r="Q5" s="102">
        <v>3</v>
      </c>
      <c r="R5" s="102">
        <v>3</v>
      </c>
      <c r="S5" s="102">
        <v>3</v>
      </c>
      <c r="T5" s="102">
        <v>3</v>
      </c>
      <c r="U5" s="102">
        <v>0</v>
      </c>
      <c r="V5" s="102">
        <v>0</v>
      </c>
      <c r="W5" s="5" t="s">
        <v>6</v>
      </c>
      <c r="X5" s="6">
        <v>4</v>
      </c>
      <c r="Y5" s="6">
        <v>4</v>
      </c>
      <c r="Z5" s="6">
        <v>4</v>
      </c>
      <c r="AA5" s="6">
        <v>4</v>
      </c>
      <c r="AB5" s="7">
        <v>5</v>
      </c>
      <c r="AC5" s="7">
        <v>5</v>
      </c>
      <c r="AD5" s="7">
        <v>5</v>
      </c>
      <c r="AE5" s="7">
        <v>5</v>
      </c>
      <c r="AF5" s="7">
        <v>5</v>
      </c>
      <c r="AG5" s="8">
        <v>4</v>
      </c>
      <c r="AH5" s="8">
        <v>4</v>
      </c>
      <c r="AI5" s="8">
        <v>4</v>
      </c>
      <c r="AJ5" s="8">
        <v>4</v>
      </c>
      <c r="AK5" s="8">
        <v>4</v>
      </c>
      <c r="AL5" s="8">
        <v>4</v>
      </c>
      <c r="AM5" s="9">
        <v>4</v>
      </c>
      <c r="AN5" s="9">
        <v>4</v>
      </c>
      <c r="AO5" s="5"/>
      <c r="AP5" s="5"/>
    </row>
    <row r="6" spans="1:42" ht="72.75" thickBot="1" x14ac:dyDescent="0.6">
      <c r="A6" s="4">
        <v>5</v>
      </c>
      <c r="B6" s="4" t="s">
        <v>56</v>
      </c>
      <c r="C6" s="4"/>
      <c r="D6" s="4"/>
      <c r="E6" s="4" t="s">
        <v>117</v>
      </c>
      <c r="F6" s="4" t="s">
        <v>62</v>
      </c>
      <c r="G6" s="4"/>
      <c r="H6" s="100">
        <v>1</v>
      </c>
      <c r="I6" s="100">
        <v>1</v>
      </c>
      <c r="J6" s="100">
        <v>0</v>
      </c>
      <c r="K6" s="100">
        <v>1</v>
      </c>
      <c r="L6" s="100">
        <v>0</v>
      </c>
      <c r="M6" s="102">
        <v>4</v>
      </c>
      <c r="N6" s="102">
        <v>3</v>
      </c>
      <c r="O6" s="102">
        <v>4</v>
      </c>
      <c r="P6" s="102">
        <v>3</v>
      </c>
      <c r="Q6" s="102">
        <v>3</v>
      </c>
      <c r="R6" s="102">
        <v>3</v>
      </c>
      <c r="S6" s="102">
        <v>3</v>
      </c>
      <c r="T6" s="102">
        <v>3</v>
      </c>
      <c r="U6" s="102">
        <v>0</v>
      </c>
      <c r="V6" s="102">
        <v>0</v>
      </c>
      <c r="W6" s="5" t="s">
        <v>34</v>
      </c>
      <c r="X6" s="6">
        <v>4</v>
      </c>
      <c r="Y6" s="6">
        <v>4</v>
      </c>
      <c r="Z6" s="6">
        <v>4</v>
      </c>
      <c r="AA6" s="6">
        <v>4</v>
      </c>
      <c r="AB6" s="7">
        <v>5</v>
      </c>
      <c r="AC6" s="7">
        <v>5</v>
      </c>
      <c r="AD6" s="7">
        <v>5</v>
      </c>
      <c r="AE6" s="7">
        <v>5</v>
      </c>
      <c r="AF6" s="7">
        <v>5</v>
      </c>
      <c r="AG6" s="8">
        <v>4</v>
      </c>
      <c r="AH6" s="8">
        <v>4</v>
      </c>
      <c r="AI6" s="8">
        <v>4</v>
      </c>
      <c r="AJ6" s="8">
        <v>4</v>
      </c>
      <c r="AK6" s="8">
        <v>4</v>
      </c>
      <c r="AL6" s="8">
        <v>4</v>
      </c>
      <c r="AM6" s="9">
        <v>4</v>
      </c>
      <c r="AN6" s="9">
        <v>4</v>
      </c>
      <c r="AO6" s="5"/>
      <c r="AP6" s="5"/>
    </row>
    <row r="7" spans="1:42" ht="48.75" thickBot="1" x14ac:dyDescent="0.6">
      <c r="A7" s="4">
        <v>6</v>
      </c>
      <c r="B7" s="4" t="s">
        <v>56</v>
      </c>
      <c r="C7" s="4"/>
      <c r="D7" s="4"/>
      <c r="E7" s="4" t="s">
        <v>117</v>
      </c>
      <c r="F7" s="4" t="s">
        <v>62</v>
      </c>
      <c r="G7" s="4"/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2">
        <v>5</v>
      </c>
      <c r="N7" s="102">
        <v>0</v>
      </c>
      <c r="O7" s="102">
        <v>5</v>
      </c>
      <c r="P7" s="102">
        <v>4</v>
      </c>
      <c r="Q7" s="102">
        <v>3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5" t="s">
        <v>5</v>
      </c>
      <c r="X7" s="6">
        <v>5</v>
      </c>
      <c r="Y7" s="6">
        <v>5</v>
      </c>
      <c r="Z7" s="6">
        <v>5</v>
      </c>
      <c r="AA7" s="6">
        <v>3</v>
      </c>
      <c r="AB7" s="7">
        <v>5</v>
      </c>
      <c r="AC7" s="7">
        <v>5</v>
      </c>
      <c r="AD7" s="7">
        <v>5</v>
      </c>
      <c r="AE7" s="7">
        <v>5</v>
      </c>
      <c r="AF7" s="7">
        <v>5</v>
      </c>
      <c r="AG7" s="8">
        <v>5</v>
      </c>
      <c r="AH7" s="8">
        <v>5</v>
      </c>
      <c r="AI7" s="8">
        <v>5</v>
      </c>
      <c r="AJ7" s="8">
        <v>4</v>
      </c>
      <c r="AK7" s="8">
        <v>5</v>
      </c>
      <c r="AL7" s="8">
        <v>5</v>
      </c>
      <c r="AM7" s="9">
        <v>4</v>
      </c>
      <c r="AN7" s="9">
        <v>4</v>
      </c>
      <c r="AO7" s="5"/>
      <c r="AP7" s="5"/>
    </row>
    <row r="8" spans="1:42" ht="48.75" thickBot="1" x14ac:dyDescent="0.6">
      <c r="A8" s="4">
        <v>7</v>
      </c>
      <c r="B8" s="4" t="s">
        <v>56</v>
      </c>
      <c r="C8" s="4"/>
      <c r="D8" s="4"/>
      <c r="E8" s="4" t="s">
        <v>117</v>
      </c>
      <c r="F8" s="4" t="s">
        <v>62</v>
      </c>
      <c r="G8" s="4"/>
      <c r="H8" s="100">
        <v>1</v>
      </c>
      <c r="I8" s="100">
        <v>1</v>
      </c>
      <c r="J8" s="100">
        <v>1</v>
      </c>
      <c r="K8" s="100">
        <v>1</v>
      </c>
      <c r="L8" s="100">
        <v>1</v>
      </c>
      <c r="M8" s="102">
        <v>5</v>
      </c>
      <c r="N8" s="102">
        <v>0</v>
      </c>
      <c r="O8" s="102">
        <v>5</v>
      </c>
      <c r="P8" s="102">
        <v>4</v>
      </c>
      <c r="Q8" s="102">
        <v>3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5" t="s">
        <v>6</v>
      </c>
      <c r="X8" s="6">
        <v>5</v>
      </c>
      <c r="Y8" s="6">
        <v>4</v>
      </c>
      <c r="Z8" s="6">
        <v>4</v>
      </c>
      <c r="AA8" s="6">
        <v>3</v>
      </c>
      <c r="AB8" s="7">
        <v>5</v>
      </c>
      <c r="AC8" s="7">
        <v>4</v>
      </c>
      <c r="AD8" s="7">
        <v>4</v>
      </c>
      <c r="AE8" s="7">
        <v>4</v>
      </c>
      <c r="AF8" s="7">
        <v>4</v>
      </c>
      <c r="AG8" s="8">
        <v>5</v>
      </c>
      <c r="AH8" s="8">
        <v>5</v>
      </c>
      <c r="AI8" s="8">
        <v>5</v>
      </c>
      <c r="AJ8" s="8">
        <v>4</v>
      </c>
      <c r="AK8" s="8">
        <v>5</v>
      </c>
      <c r="AL8" s="8">
        <v>5</v>
      </c>
      <c r="AM8" s="9">
        <v>4</v>
      </c>
      <c r="AN8" s="9">
        <v>4</v>
      </c>
      <c r="AO8" s="5"/>
      <c r="AP8" s="5"/>
    </row>
    <row r="9" spans="1:42" ht="72.75" thickBot="1" x14ac:dyDescent="0.6">
      <c r="A9" s="4">
        <v>8</v>
      </c>
      <c r="B9" s="4" t="s">
        <v>55</v>
      </c>
      <c r="C9" s="4"/>
      <c r="D9" s="4"/>
      <c r="E9" s="4" t="s">
        <v>117</v>
      </c>
      <c r="F9" s="4" t="s">
        <v>62</v>
      </c>
      <c r="G9" s="4"/>
      <c r="H9" s="100">
        <v>1</v>
      </c>
      <c r="I9" s="100">
        <v>1</v>
      </c>
      <c r="J9" s="100">
        <v>1</v>
      </c>
      <c r="K9" s="100">
        <v>1</v>
      </c>
      <c r="L9" s="100">
        <v>1</v>
      </c>
      <c r="M9" s="102">
        <v>5</v>
      </c>
      <c r="N9" s="102">
        <v>0</v>
      </c>
      <c r="O9" s="102">
        <v>5</v>
      </c>
      <c r="P9" s="102">
        <v>4</v>
      </c>
      <c r="Q9" s="102">
        <v>3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5" t="s">
        <v>36</v>
      </c>
      <c r="X9" s="6">
        <v>5</v>
      </c>
      <c r="Y9" s="6">
        <v>5</v>
      </c>
      <c r="Z9" s="6">
        <v>5</v>
      </c>
      <c r="AA9" s="6">
        <v>3</v>
      </c>
      <c r="AB9" s="7">
        <v>5</v>
      </c>
      <c r="AC9" s="7">
        <v>5</v>
      </c>
      <c r="AD9" s="7">
        <v>5</v>
      </c>
      <c r="AE9" s="7">
        <v>5</v>
      </c>
      <c r="AF9" s="7">
        <v>5</v>
      </c>
      <c r="AG9" s="8">
        <v>5</v>
      </c>
      <c r="AH9" s="8">
        <v>5</v>
      </c>
      <c r="AI9" s="8">
        <v>5</v>
      </c>
      <c r="AJ9" s="8">
        <v>4</v>
      </c>
      <c r="AK9" s="8">
        <v>5</v>
      </c>
      <c r="AL9" s="8">
        <v>5</v>
      </c>
      <c r="AM9" s="9">
        <v>4</v>
      </c>
      <c r="AN9" s="9">
        <v>4</v>
      </c>
      <c r="AO9" s="5"/>
      <c r="AP9" s="5"/>
    </row>
    <row r="10" spans="1:42" ht="72.75" thickBot="1" x14ac:dyDescent="0.6">
      <c r="A10" s="4">
        <v>9</v>
      </c>
      <c r="B10" s="4" t="s">
        <v>56</v>
      </c>
      <c r="C10" s="4"/>
      <c r="D10" s="4"/>
      <c r="E10" s="4" t="s">
        <v>117</v>
      </c>
      <c r="F10" s="4" t="s">
        <v>62</v>
      </c>
      <c r="G10" s="4"/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2">
        <v>5</v>
      </c>
      <c r="N10" s="102">
        <v>0</v>
      </c>
      <c r="O10" s="102">
        <v>5</v>
      </c>
      <c r="P10" s="102">
        <v>4</v>
      </c>
      <c r="Q10" s="102">
        <v>3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5" t="s">
        <v>34</v>
      </c>
      <c r="X10" s="6">
        <v>4</v>
      </c>
      <c r="Y10" s="6">
        <v>4</v>
      </c>
      <c r="Z10" s="6">
        <v>4</v>
      </c>
      <c r="AA10" s="6">
        <v>3</v>
      </c>
      <c r="AB10" s="7">
        <v>5</v>
      </c>
      <c r="AC10" s="7">
        <v>4</v>
      </c>
      <c r="AD10" s="7">
        <v>4</v>
      </c>
      <c r="AE10" s="7">
        <v>4</v>
      </c>
      <c r="AF10" s="7">
        <v>4</v>
      </c>
      <c r="AG10" s="8">
        <v>5</v>
      </c>
      <c r="AH10" s="8">
        <v>5</v>
      </c>
      <c r="AI10" s="8">
        <v>5</v>
      </c>
      <c r="AJ10" s="8">
        <v>4</v>
      </c>
      <c r="AK10" s="8">
        <v>5</v>
      </c>
      <c r="AL10" s="8">
        <v>5</v>
      </c>
      <c r="AM10" s="9">
        <v>4</v>
      </c>
      <c r="AN10" s="9">
        <v>4</v>
      </c>
      <c r="AO10" s="5"/>
      <c r="AP10" s="5"/>
    </row>
    <row r="11" spans="1:42" ht="72.75" thickBot="1" x14ac:dyDescent="0.6">
      <c r="A11" s="4">
        <v>10</v>
      </c>
      <c r="B11" s="4" t="s">
        <v>56</v>
      </c>
      <c r="C11" s="4"/>
      <c r="D11" s="4"/>
      <c r="E11" s="4" t="s">
        <v>117</v>
      </c>
      <c r="F11" s="4" t="s">
        <v>62</v>
      </c>
      <c r="G11" s="4"/>
      <c r="H11" s="100">
        <v>1</v>
      </c>
      <c r="I11" s="100">
        <v>1</v>
      </c>
      <c r="J11" s="100">
        <v>1</v>
      </c>
      <c r="K11" s="100">
        <v>1</v>
      </c>
      <c r="L11" s="100">
        <v>1</v>
      </c>
      <c r="M11" s="102">
        <v>5</v>
      </c>
      <c r="N11" s="102">
        <v>0</v>
      </c>
      <c r="O11" s="102">
        <v>5</v>
      </c>
      <c r="P11" s="102">
        <v>4</v>
      </c>
      <c r="Q11" s="102">
        <v>3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5" t="s">
        <v>38</v>
      </c>
      <c r="X11" s="6">
        <v>5</v>
      </c>
      <c r="Y11" s="6">
        <v>5</v>
      </c>
      <c r="Z11" s="6">
        <v>5</v>
      </c>
      <c r="AA11" s="6">
        <v>3</v>
      </c>
      <c r="AB11" s="7">
        <v>5</v>
      </c>
      <c r="AC11" s="7">
        <v>5</v>
      </c>
      <c r="AD11" s="7">
        <v>5</v>
      </c>
      <c r="AE11" s="7">
        <v>5</v>
      </c>
      <c r="AF11" s="7">
        <v>5</v>
      </c>
      <c r="AG11" s="8">
        <v>5</v>
      </c>
      <c r="AH11" s="8">
        <v>5</v>
      </c>
      <c r="AI11" s="8">
        <v>5</v>
      </c>
      <c r="AJ11" s="8">
        <v>4</v>
      </c>
      <c r="AK11" s="8">
        <v>5</v>
      </c>
      <c r="AL11" s="8">
        <v>5</v>
      </c>
      <c r="AM11" s="9">
        <v>4</v>
      </c>
      <c r="AN11" s="9">
        <v>4</v>
      </c>
      <c r="AO11" s="5"/>
      <c r="AP11" s="5"/>
    </row>
    <row r="12" spans="1:42" ht="48.75" thickBot="1" x14ac:dyDescent="0.6">
      <c r="A12" s="4">
        <v>11</v>
      </c>
      <c r="B12" s="4" t="s">
        <v>56</v>
      </c>
      <c r="C12" s="4"/>
      <c r="D12" s="4"/>
      <c r="E12" s="4" t="s">
        <v>117</v>
      </c>
      <c r="F12" s="4" t="s">
        <v>62</v>
      </c>
      <c r="G12" s="4"/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2">
        <v>4</v>
      </c>
      <c r="N12" s="102">
        <v>0</v>
      </c>
      <c r="O12" s="102">
        <v>4</v>
      </c>
      <c r="P12" s="102">
        <v>0</v>
      </c>
      <c r="Q12" s="102">
        <v>3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5" t="s">
        <v>6</v>
      </c>
      <c r="X12" s="6">
        <v>4</v>
      </c>
      <c r="Y12" s="6">
        <v>4</v>
      </c>
      <c r="Z12" s="6">
        <v>4</v>
      </c>
      <c r="AA12" s="6">
        <v>2</v>
      </c>
      <c r="AB12" s="7">
        <v>5</v>
      </c>
      <c r="AC12" s="7">
        <v>4</v>
      </c>
      <c r="AD12" s="7">
        <v>4</v>
      </c>
      <c r="AE12" s="7">
        <v>4</v>
      </c>
      <c r="AF12" s="7">
        <v>4</v>
      </c>
      <c r="AG12" s="8">
        <v>5</v>
      </c>
      <c r="AH12" s="8">
        <v>5</v>
      </c>
      <c r="AI12" s="8">
        <v>4</v>
      </c>
      <c r="AJ12" s="8">
        <v>0</v>
      </c>
      <c r="AK12" s="8">
        <v>4</v>
      </c>
      <c r="AL12" s="8">
        <v>4</v>
      </c>
      <c r="AM12" s="9">
        <v>5</v>
      </c>
      <c r="AN12" s="9">
        <v>5</v>
      </c>
      <c r="AO12" s="5"/>
      <c r="AP12" s="5"/>
    </row>
    <row r="13" spans="1:42" ht="72.75" thickBot="1" x14ac:dyDescent="0.6">
      <c r="A13" s="4">
        <v>12</v>
      </c>
      <c r="B13" s="4" t="s">
        <v>56</v>
      </c>
      <c r="C13" s="4"/>
      <c r="D13" s="4"/>
      <c r="E13" s="4" t="s">
        <v>117</v>
      </c>
      <c r="F13" s="4" t="s">
        <v>59</v>
      </c>
      <c r="G13" s="4"/>
      <c r="H13" s="100">
        <v>0</v>
      </c>
      <c r="I13" s="100">
        <v>0</v>
      </c>
      <c r="J13" s="100">
        <v>0</v>
      </c>
      <c r="K13" s="100">
        <v>1</v>
      </c>
      <c r="L13" s="100">
        <v>1</v>
      </c>
      <c r="M13" s="102">
        <v>4</v>
      </c>
      <c r="N13" s="102">
        <v>4</v>
      </c>
      <c r="O13" s="102">
        <v>3</v>
      </c>
      <c r="P13" s="102">
        <v>0</v>
      </c>
      <c r="Q13" s="102">
        <v>0</v>
      </c>
      <c r="R13" s="102">
        <v>0</v>
      </c>
      <c r="S13" s="102">
        <v>4</v>
      </c>
      <c r="T13" s="102">
        <v>4</v>
      </c>
      <c r="U13" s="102">
        <v>0</v>
      </c>
      <c r="V13" s="102">
        <v>0</v>
      </c>
      <c r="W13" s="5" t="s">
        <v>34</v>
      </c>
      <c r="X13" s="6">
        <v>5</v>
      </c>
      <c r="Y13" s="6">
        <v>5</v>
      </c>
      <c r="Z13" s="6">
        <v>5</v>
      </c>
      <c r="AA13" s="6">
        <v>5</v>
      </c>
      <c r="AB13" s="7">
        <v>5</v>
      </c>
      <c r="AC13" s="7">
        <v>5</v>
      </c>
      <c r="AD13" s="7">
        <v>5</v>
      </c>
      <c r="AE13" s="7">
        <v>5</v>
      </c>
      <c r="AF13" s="7">
        <v>5</v>
      </c>
      <c r="AG13" s="8">
        <v>5</v>
      </c>
      <c r="AH13" s="8">
        <v>5</v>
      </c>
      <c r="AI13" s="8">
        <v>5</v>
      </c>
      <c r="AJ13" s="8">
        <v>5</v>
      </c>
      <c r="AK13" s="8">
        <v>5</v>
      </c>
      <c r="AL13" s="8">
        <v>5</v>
      </c>
      <c r="AM13" s="9">
        <v>5</v>
      </c>
      <c r="AN13" s="9">
        <v>5</v>
      </c>
      <c r="AO13" s="5"/>
      <c r="AP13" s="5"/>
    </row>
    <row r="14" spans="1:42" ht="72.75" thickBot="1" x14ac:dyDescent="0.6">
      <c r="A14" s="4">
        <v>13</v>
      </c>
      <c r="B14" s="4" t="s">
        <v>56</v>
      </c>
      <c r="C14" s="4"/>
      <c r="D14" s="4"/>
      <c r="E14" s="4" t="s">
        <v>117</v>
      </c>
      <c r="F14" s="4" t="s">
        <v>59</v>
      </c>
      <c r="G14" s="4"/>
      <c r="H14" s="100">
        <v>0</v>
      </c>
      <c r="I14" s="100">
        <v>0</v>
      </c>
      <c r="J14" s="100">
        <v>0</v>
      </c>
      <c r="K14" s="100">
        <v>1</v>
      </c>
      <c r="L14" s="100">
        <v>1</v>
      </c>
      <c r="M14" s="102">
        <v>4</v>
      </c>
      <c r="N14" s="102">
        <v>4</v>
      </c>
      <c r="O14" s="102">
        <v>3</v>
      </c>
      <c r="P14" s="102">
        <v>0</v>
      </c>
      <c r="Q14" s="102">
        <v>0</v>
      </c>
      <c r="R14" s="102">
        <v>0</v>
      </c>
      <c r="S14" s="102">
        <v>4</v>
      </c>
      <c r="T14" s="102">
        <v>4</v>
      </c>
      <c r="U14" s="102">
        <v>0</v>
      </c>
      <c r="V14" s="102">
        <v>0</v>
      </c>
      <c r="W14" s="5" t="s">
        <v>38</v>
      </c>
      <c r="X14" s="6">
        <v>5</v>
      </c>
      <c r="Y14" s="6">
        <v>5</v>
      </c>
      <c r="Z14" s="6">
        <v>5</v>
      </c>
      <c r="AA14" s="6">
        <v>5</v>
      </c>
      <c r="AB14" s="7">
        <v>5</v>
      </c>
      <c r="AC14" s="7">
        <v>5</v>
      </c>
      <c r="AD14" s="7">
        <v>5</v>
      </c>
      <c r="AE14" s="7">
        <v>5</v>
      </c>
      <c r="AF14" s="7">
        <v>5</v>
      </c>
      <c r="AG14" s="8">
        <v>5</v>
      </c>
      <c r="AH14" s="8">
        <v>5</v>
      </c>
      <c r="AI14" s="8">
        <v>5</v>
      </c>
      <c r="AJ14" s="8">
        <v>5</v>
      </c>
      <c r="AK14" s="8">
        <v>5</v>
      </c>
      <c r="AL14" s="8">
        <v>5</v>
      </c>
      <c r="AM14" s="9">
        <v>5</v>
      </c>
      <c r="AN14" s="9">
        <v>5</v>
      </c>
      <c r="AO14" s="5"/>
      <c r="AP14" s="5"/>
    </row>
    <row r="15" spans="1:42" ht="48.75" thickBot="1" x14ac:dyDescent="0.6">
      <c r="A15" s="4">
        <v>14</v>
      </c>
      <c r="B15" s="4" t="s">
        <v>56</v>
      </c>
      <c r="C15" s="4"/>
      <c r="D15" s="4"/>
      <c r="E15" s="4" t="s">
        <v>117</v>
      </c>
      <c r="F15" s="4" t="s">
        <v>60</v>
      </c>
      <c r="G15" s="4" t="s">
        <v>170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2">
        <v>4</v>
      </c>
      <c r="N15" s="102">
        <v>0</v>
      </c>
      <c r="O15" s="102">
        <v>4</v>
      </c>
      <c r="P15" s="102">
        <v>4</v>
      </c>
      <c r="Q15" s="102">
        <v>3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5" t="s">
        <v>6</v>
      </c>
      <c r="X15" s="6">
        <v>4</v>
      </c>
      <c r="Y15" s="6">
        <v>4</v>
      </c>
      <c r="Z15" s="6">
        <v>4</v>
      </c>
      <c r="AA15" s="6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8">
        <v>4</v>
      </c>
      <c r="AH15" s="8">
        <v>4</v>
      </c>
      <c r="AI15" s="8">
        <v>4</v>
      </c>
      <c r="AJ15" s="8">
        <v>3</v>
      </c>
      <c r="AK15" s="8">
        <v>4</v>
      </c>
      <c r="AL15" s="8">
        <v>4</v>
      </c>
      <c r="AM15" s="9">
        <v>4</v>
      </c>
      <c r="AN15" s="9">
        <v>4</v>
      </c>
      <c r="AO15" s="5"/>
      <c r="AP15" s="5"/>
    </row>
    <row r="16" spans="1:42" ht="48.75" thickBot="1" x14ac:dyDescent="0.6">
      <c r="A16" s="4">
        <v>15</v>
      </c>
      <c r="B16" s="4" t="s">
        <v>56</v>
      </c>
      <c r="C16" s="4"/>
      <c r="D16" s="4"/>
      <c r="E16" s="4" t="s">
        <v>117</v>
      </c>
      <c r="F16" s="4" t="s">
        <v>60</v>
      </c>
      <c r="G16" s="4" t="s">
        <v>170</v>
      </c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4</v>
      </c>
      <c r="N16" s="102">
        <v>0</v>
      </c>
      <c r="O16" s="102">
        <v>4</v>
      </c>
      <c r="P16" s="102">
        <v>4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5" t="s">
        <v>6</v>
      </c>
      <c r="X16" s="6">
        <v>5</v>
      </c>
      <c r="Y16" s="6">
        <v>5</v>
      </c>
      <c r="Z16" s="6">
        <v>5</v>
      </c>
      <c r="AA16" s="6">
        <v>5</v>
      </c>
      <c r="AB16" s="7">
        <v>5</v>
      </c>
      <c r="AC16" s="7">
        <v>5</v>
      </c>
      <c r="AD16" s="7">
        <v>5</v>
      </c>
      <c r="AE16" s="7">
        <v>5</v>
      </c>
      <c r="AF16" s="7">
        <v>5</v>
      </c>
      <c r="AG16" s="8">
        <v>5</v>
      </c>
      <c r="AH16" s="8">
        <v>5</v>
      </c>
      <c r="AI16" s="8">
        <v>5</v>
      </c>
      <c r="AJ16" s="8">
        <v>4</v>
      </c>
      <c r="AK16" s="8">
        <v>4</v>
      </c>
      <c r="AL16" s="8">
        <v>4</v>
      </c>
      <c r="AM16" s="9">
        <v>5</v>
      </c>
      <c r="AN16" s="9">
        <v>5</v>
      </c>
      <c r="AO16" s="5"/>
      <c r="AP16" s="5"/>
    </row>
    <row r="17" spans="1:42" ht="48.75" thickBot="1" x14ac:dyDescent="0.6">
      <c r="A17" s="4">
        <v>16</v>
      </c>
      <c r="B17" s="4" t="s">
        <v>55</v>
      </c>
      <c r="C17" s="4"/>
      <c r="D17" s="4"/>
      <c r="E17" s="4" t="s">
        <v>117</v>
      </c>
      <c r="F17" s="4" t="s">
        <v>59</v>
      </c>
      <c r="G17" s="4"/>
      <c r="H17" s="100">
        <v>1</v>
      </c>
      <c r="I17" s="100">
        <v>0</v>
      </c>
      <c r="J17" s="100">
        <v>0</v>
      </c>
      <c r="K17" s="100">
        <v>0</v>
      </c>
      <c r="L17" s="100">
        <v>5</v>
      </c>
      <c r="M17" s="102">
        <v>4</v>
      </c>
      <c r="N17" s="102">
        <v>4</v>
      </c>
      <c r="O17" s="102">
        <v>3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5" t="s">
        <v>5</v>
      </c>
      <c r="X17" s="6">
        <v>5</v>
      </c>
      <c r="Y17" s="6">
        <v>5</v>
      </c>
      <c r="Z17" s="6">
        <v>5</v>
      </c>
      <c r="AA17" s="6">
        <v>5</v>
      </c>
      <c r="AB17" s="7">
        <v>5</v>
      </c>
      <c r="AC17" s="7">
        <v>5</v>
      </c>
      <c r="AD17" s="7">
        <v>5</v>
      </c>
      <c r="AE17" s="7">
        <v>5</v>
      </c>
      <c r="AF17" s="7">
        <v>5</v>
      </c>
      <c r="AG17" s="8">
        <v>5</v>
      </c>
      <c r="AH17" s="8">
        <v>5</v>
      </c>
      <c r="AI17" s="8">
        <v>5</v>
      </c>
      <c r="AJ17" s="8">
        <v>5</v>
      </c>
      <c r="AK17" s="8">
        <v>5</v>
      </c>
      <c r="AL17" s="8">
        <v>5</v>
      </c>
      <c r="AM17" s="9">
        <v>5</v>
      </c>
      <c r="AN17" s="9">
        <v>5</v>
      </c>
      <c r="AO17" s="5"/>
      <c r="AP17" s="5"/>
    </row>
    <row r="18" spans="1:42" ht="48.75" thickBot="1" x14ac:dyDescent="0.6">
      <c r="A18" s="4">
        <v>17</v>
      </c>
      <c r="B18" s="4" t="s">
        <v>55</v>
      </c>
      <c r="C18" s="4"/>
      <c r="D18" s="4"/>
      <c r="E18" s="4" t="s">
        <v>117</v>
      </c>
      <c r="F18" s="4" t="s">
        <v>60</v>
      </c>
      <c r="G18" s="4" t="s">
        <v>170</v>
      </c>
      <c r="H18" s="100">
        <v>0</v>
      </c>
      <c r="I18" s="100">
        <v>1</v>
      </c>
      <c r="J18" s="100">
        <v>0</v>
      </c>
      <c r="K18" s="100">
        <v>0</v>
      </c>
      <c r="L18" s="100">
        <v>0</v>
      </c>
      <c r="M18" s="102">
        <v>0</v>
      </c>
      <c r="N18" s="102">
        <v>0</v>
      </c>
      <c r="O18" s="102">
        <v>0</v>
      </c>
      <c r="P18" s="102">
        <v>4</v>
      </c>
      <c r="Q18" s="102">
        <v>3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5" t="s">
        <v>6</v>
      </c>
      <c r="X18" s="6">
        <v>5</v>
      </c>
      <c r="Y18" s="6">
        <v>5</v>
      </c>
      <c r="Z18" s="6">
        <v>5</v>
      </c>
      <c r="AA18" s="6">
        <v>4</v>
      </c>
      <c r="AB18" s="7">
        <v>5</v>
      </c>
      <c r="AC18" s="7">
        <v>4</v>
      </c>
      <c r="AD18" s="7">
        <v>4</v>
      </c>
      <c r="AE18" s="7">
        <v>4</v>
      </c>
      <c r="AF18" s="7">
        <v>4</v>
      </c>
      <c r="AG18" s="8">
        <v>5</v>
      </c>
      <c r="AH18" s="8">
        <v>5</v>
      </c>
      <c r="AI18" s="8">
        <v>5</v>
      </c>
      <c r="AJ18" s="8">
        <v>4</v>
      </c>
      <c r="AK18" s="8">
        <v>4</v>
      </c>
      <c r="AL18" s="8">
        <v>4</v>
      </c>
      <c r="AM18" s="9">
        <v>5</v>
      </c>
      <c r="AN18" s="9">
        <v>5</v>
      </c>
      <c r="AO18" s="5"/>
      <c r="AP18" s="5"/>
    </row>
    <row r="19" spans="1:42" ht="48.75" thickBot="1" x14ac:dyDescent="0.6">
      <c r="A19" s="4">
        <v>18</v>
      </c>
      <c r="B19" s="4" t="s">
        <v>56</v>
      </c>
      <c r="C19" s="4"/>
      <c r="D19" s="4"/>
      <c r="E19" s="4" t="s">
        <v>117</v>
      </c>
      <c r="F19" s="4" t="s">
        <v>59</v>
      </c>
      <c r="G19" s="4"/>
      <c r="H19" s="100">
        <v>1</v>
      </c>
      <c r="I19" s="100">
        <v>0</v>
      </c>
      <c r="J19" s="100">
        <v>0</v>
      </c>
      <c r="K19" s="100">
        <v>0</v>
      </c>
      <c r="L19" s="100">
        <v>0</v>
      </c>
      <c r="M19" s="102">
        <v>4</v>
      </c>
      <c r="N19" s="102">
        <v>5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5" t="s">
        <v>5</v>
      </c>
      <c r="X19" s="6">
        <v>5</v>
      </c>
      <c r="Y19" s="6">
        <v>5</v>
      </c>
      <c r="Z19" s="6">
        <v>5</v>
      </c>
      <c r="AA19" s="6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8">
        <v>5</v>
      </c>
      <c r="AH19" s="8">
        <v>5</v>
      </c>
      <c r="AI19" s="8">
        <v>5</v>
      </c>
      <c r="AJ19" s="8">
        <v>5</v>
      </c>
      <c r="AK19" s="8">
        <v>5</v>
      </c>
      <c r="AL19" s="8">
        <v>5</v>
      </c>
      <c r="AM19" s="9">
        <v>5</v>
      </c>
      <c r="AN19" s="9">
        <v>5</v>
      </c>
      <c r="AO19" s="5"/>
      <c r="AP19" s="5"/>
    </row>
    <row r="20" spans="1:42" ht="72.75" thickBot="1" x14ac:dyDescent="0.6">
      <c r="A20" s="4">
        <v>19</v>
      </c>
      <c r="B20" s="4" t="s">
        <v>56</v>
      </c>
      <c r="C20" s="4"/>
      <c r="D20" s="4"/>
      <c r="E20" s="4" t="s">
        <v>210</v>
      </c>
      <c r="F20" s="4" t="s">
        <v>59</v>
      </c>
      <c r="G20" s="4"/>
      <c r="H20" s="100">
        <v>0</v>
      </c>
      <c r="I20" s="100">
        <v>0</v>
      </c>
      <c r="J20" s="100">
        <v>0</v>
      </c>
      <c r="K20" s="100">
        <v>0</v>
      </c>
      <c r="L20" s="100">
        <v>1</v>
      </c>
      <c r="M20" s="102">
        <v>3</v>
      </c>
      <c r="N20" s="102">
        <v>4</v>
      </c>
      <c r="O20" s="102">
        <v>3</v>
      </c>
      <c r="P20" s="102">
        <v>4</v>
      </c>
      <c r="Q20" s="102">
        <v>3</v>
      </c>
      <c r="R20" s="102">
        <v>1</v>
      </c>
      <c r="S20" s="102">
        <v>4</v>
      </c>
      <c r="T20" s="102">
        <v>1</v>
      </c>
      <c r="U20" s="102">
        <v>0</v>
      </c>
      <c r="V20" s="102">
        <v>0</v>
      </c>
      <c r="W20" s="5" t="s">
        <v>38</v>
      </c>
      <c r="X20" s="6">
        <v>5</v>
      </c>
      <c r="Y20" s="6">
        <v>5</v>
      </c>
      <c r="Z20" s="6">
        <v>5</v>
      </c>
      <c r="AA20" s="6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8">
        <v>5</v>
      </c>
      <c r="AH20" s="8">
        <v>5</v>
      </c>
      <c r="AI20" s="8">
        <v>5</v>
      </c>
      <c r="AJ20" s="8">
        <v>5</v>
      </c>
      <c r="AK20" s="8">
        <v>5</v>
      </c>
      <c r="AL20" s="8">
        <v>5</v>
      </c>
      <c r="AM20" s="9">
        <v>5</v>
      </c>
      <c r="AN20" s="9">
        <v>5</v>
      </c>
      <c r="AO20" s="5"/>
      <c r="AP20" s="5"/>
    </row>
    <row r="21" spans="1:42" ht="48.75" thickBot="1" x14ac:dyDescent="0.6">
      <c r="A21" s="4">
        <v>20</v>
      </c>
      <c r="B21" s="4" t="s">
        <v>56</v>
      </c>
      <c r="C21" s="4"/>
      <c r="D21" s="4"/>
      <c r="E21" s="4" t="s">
        <v>210</v>
      </c>
      <c r="F21" s="4" t="s">
        <v>59</v>
      </c>
      <c r="G21" s="4"/>
      <c r="H21" s="100">
        <v>0</v>
      </c>
      <c r="I21" s="100">
        <v>1</v>
      </c>
      <c r="J21" s="100">
        <v>0</v>
      </c>
      <c r="K21" s="100">
        <v>0</v>
      </c>
      <c r="L21" s="100">
        <v>0</v>
      </c>
      <c r="M21" s="102">
        <v>4</v>
      </c>
      <c r="N21" s="102">
        <v>4</v>
      </c>
      <c r="O21" s="102">
        <v>4</v>
      </c>
      <c r="P21" s="102">
        <v>4</v>
      </c>
      <c r="Q21" s="102">
        <v>4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5" t="s">
        <v>6</v>
      </c>
      <c r="X21" s="6">
        <v>4</v>
      </c>
      <c r="Y21" s="6">
        <v>4</v>
      </c>
      <c r="Z21" s="6">
        <v>4</v>
      </c>
      <c r="AA21" s="6">
        <v>4</v>
      </c>
      <c r="AB21" s="7">
        <v>4</v>
      </c>
      <c r="AC21" s="7">
        <v>4</v>
      </c>
      <c r="AD21" s="7">
        <v>4</v>
      </c>
      <c r="AE21" s="7">
        <v>4</v>
      </c>
      <c r="AF21" s="7">
        <v>4</v>
      </c>
      <c r="AG21" s="8">
        <v>4</v>
      </c>
      <c r="AH21" s="8">
        <v>4</v>
      </c>
      <c r="AI21" s="8">
        <v>4</v>
      </c>
      <c r="AJ21" s="8">
        <v>4</v>
      </c>
      <c r="AK21" s="8">
        <v>4</v>
      </c>
      <c r="AL21" s="8">
        <v>4</v>
      </c>
      <c r="AM21" s="9">
        <v>4</v>
      </c>
      <c r="AN21" s="9">
        <v>4</v>
      </c>
      <c r="AO21" s="5"/>
      <c r="AP21" s="5"/>
    </row>
    <row r="22" spans="1:42" ht="48.75" thickBot="1" x14ac:dyDescent="0.6">
      <c r="A22" s="4">
        <v>21</v>
      </c>
      <c r="B22" s="4" t="s">
        <v>56</v>
      </c>
      <c r="C22" s="4"/>
      <c r="D22" s="4"/>
      <c r="E22" s="4" t="s">
        <v>210</v>
      </c>
      <c r="F22" s="4" t="s">
        <v>59</v>
      </c>
      <c r="G22" s="4"/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2">
        <v>3</v>
      </c>
      <c r="N22" s="102">
        <v>2</v>
      </c>
      <c r="O22" s="102">
        <v>5</v>
      </c>
      <c r="P22" s="102">
        <v>4</v>
      </c>
      <c r="Q22" s="102">
        <v>4</v>
      </c>
      <c r="R22" s="102">
        <v>4</v>
      </c>
      <c r="S22" s="102">
        <v>4</v>
      </c>
      <c r="T22" s="102">
        <v>4</v>
      </c>
      <c r="U22" s="102">
        <v>0</v>
      </c>
      <c r="V22" s="102">
        <v>0</v>
      </c>
      <c r="W22" s="5" t="s">
        <v>6</v>
      </c>
      <c r="X22" s="6">
        <v>4</v>
      </c>
      <c r="Y22" s="6">
        <v>4</v>
      </c>
      <c r="Z22" s="6">
        <v>4</v>
      </c>
      <c r="AA22" s="6">
        <v>4</v>
      </c>
      <c r="AB22" s="7">
        <v>4</v>
      </c>
      <c r="AC22" s="7">
        <v>4</v>
      </c>
      <c r="AD22" s="7">
        <v>4</v>
      </c>
      <c r="AE22" s="7">
        <v>4</v>
      </c>
      <c r="AF22" s="7">
        <v>4</v>
      </c>
      <c r="AG22" s="8">
        <v>4</v>
      </c>
      <c r="AH22" s="8">
        <v>4</v>
      </c>
      <c r="AI22" s="8">
        <v>4</v>
      </c>
      <c r="AJ22" s="8">
        <v>4</v>
      </c>
      <c r="AK22" s="8">
        <v>4</v>
      </c>
      <c r="AL22" s="8">
        <v>4</v>
      </c>
      <c r="AM22" s="9">
        <v>4</v>
      </c>
      <c r="AN22" s="9">
        <v>4</v>
      </c>
      <c r="AO22" s="5"/>
      <c r="AP22" s="5"/>
    </row>
    <row r="23" spans="1:42" ht="48.75" thickBot="1" x14ac:dyDescent="0.6">
      <c r="A23" s="4">
        <v>22</v>
      </c>
      <c r="B23" s="4" t="s">
        <v>55</v>
      </c>
      <c r="C23" s="4"/>
      <c r="D23" s="4"/>
      <c r="E23" s="4" t="s">
        <v>210</v>
      </c>
      <c r="F23" s="4" t="s">
        <v>169</v>
      </c>
      <c r="G23" s="4"/>
      <c r="H23" s="100">
        <v>1</v>
      </c>
      <c r="I23" s="100">
        <v>1</v>
      </c>
      <c r="J23" s="100">
        <v>1</v>
      </c>
      <c r="K23" s="100">
        <v>1</v>
      </c>
      <c r="L23" s="100">
        <v>0</v>
      </c>
      <c r="M23" s="102">
        <v>4</v>
      </c>
      <c r="N23" s="102">
        <v>4</v>
      </c>
      <c r="O23" s="102">
        <v>4</v>
      </c>
      <c r="P23" s="102">
        <v>3</v>
      </c>
      <c r="Q23" s="102">
        <v>3</v>
      </c>
      <c r="R23" s="102">
        <v>1</v>
      </c>
      <c r="S23" s="102">
        <v>2</v>
      </c>
      <c r="T23" s="102">
        <v>4</v>
      </c>
      <c r="U23" s="102">
        <v>0</v>
      </c>
      <c r="V23" s="102">
        <v>0</v>
      </c>
      <c r="W23" s="5" t="s">
        <v>5</v>
      </c>
      <c r="X23" s="6">
        <v>3</v>
      </c>
      <c r="Y23" s="6">
        <v>3</v>
      </c>
      <c r="Z23" s="6">
        <v>3</v>
      </c>
      <c r="AA23" s="6">
        <v>3</v>
      </c>
      <c r="AB23" s="7">
        <v>3</v>
      </c>
      <c r="AC23" s="7">
        <v>3</v>
      </c>
      <c r="AD23" s="7">
        <v>3</v>
      </c>
      <c r="AE23" s="7">
        <v>3</v>
      </c>
      <c r="AF23" s="7">
        <v>3</v>
      </c>
      <c r="AG23" s="8">
        <v>3</v>
      </c>
      <c r="AH23" s="8">
        <v>3</v>
      </c>
      <c r="AI23" s="8">
        <v>3</v>
      </c>
      <c r="AJ23" s="8">
        <v>3</v>
      </c>
      <c r="AK23" s="8">
        <v>3</v>
      </c>
      <c r="AL23" s="8">
        <v>3</v>
      </c>
      <c r="AM23" s="9">
        <v>3</v>
      </c>
      <c r="AN23" s="9">
        <v>3</v>
      </c>
      <c r="AO23" s="5"/>
      <c r="AP23" s="5"/>
    </row>
    <row r="24" spans="1:42" ht="24.75" thickBot="1" x14ac:dyDescent="0.6">
      <c r="A24" s="4">
        <v>23</v>
      </c>
      <c r="B24" s="4" t="s">
        <v>55</v>
      </c>
      <c r="C24" s="4"/>
      <c r="D24" s="4"/>
      <c r="E24" s="4" t="s">
        <v>210</v>
      </c>
      <c r="F24" s="4" t="s">
        <v>169</v>
      </c>
      <c r="G24" s="4"/>
      <c r="H24" s="100">
        <v>1</v>
      </c>
      <c r="I24" s="100">
        <v>1</v>
      </c>
      <c r="J24" s="100">
        <v>1</v>
      </c>
      <c r="K24" s="100">
        <v>1</v>
      </c>
      <c r="L24" s="100">
        <v>0</v>
      </c>
      <c r="M24" s="102">
        <v>4</v>
      </c>
      <c r="N24" s="102">
        <v>4</v>
      </c>
      <c r="O24" s="102">
        <v>4</v>
      </c>
      <c r="P24" s="102">
        <v>3</v>
      </c>
      <c r="Q24" s="102">
        <v>3</v>
      </c>
      <c r="R24" s="102">
        <v>1</v>
      </c>
      <c r="S24" s="102">
        <v>2</v>
      </c>
      <c r="T24" s="102">
        <v>4</v>
      </c>
      <c r="U24" s="102">
        <v>0</v>
      </c>
      <c r="V24" s="102">
        <v>0</v>
      </c>
      <c r="W24" s="5" t="s">
        <v>6</v>
      </c>
      <c r="X24" s="6">
        <v>3</v>
      </c>
      <c r="Y24" s="6">
        <v>3</v>
      </c>
      <c r="Z24" s="6">
        <v>3</v>
      </c>
      <c r="AA24" s="6">
        <v>3</v>
      </c>
      <c r="AB24" s="7">
        <v>3</v>
      </c>
      <c r="AC24" s="7">
        <v>3</v>
      </c>
      <c r="AD24" s="7">
        <v>3</v>
      </c>
      <c r="AE24" s="7">
        <v>3</v>
      </c>
      <c r="AF24" s="7">
        <v>3</v>
      </c>
      <c r="AG24" s="8">
        <v>3</v>
      </c>
      <c r="AH24" s="8">
        <v>3</v>
      </c>
      <c r="AI24" s="8">
        <v>3</v>
      </c>
      <c r="AJ24" s="8">
        <v>3</v>
      </c>
      <c r="AK24" s="8">
        <v>3</v>
      </c>
      <c r="AL24" s="8">
        <v>3</v>
      </c>
      <c r="AM24" s="9">
        <v>3</v>
      </c>
      <c r="AN24" s="9">
        <v>3</v>
      </c>
      <c r="AO24" s="5"/>
      <c r="AP24" s="5"/>
    </row>
    <row r="25" spans="1:42" ht="72.75" thickBot="1" x14ac:dyDescent="0.6">
      <c r="A25" s="4">
        <v>24</v>
      </c>
      <c r="B25" s="4" t="s">
        <v>55</v>
      </c>
      <c r="C25" s="4"/>
      <c r="D25" s="4"/>
      <c r="E25" s="4" t="s">
        <v>210</v>
      </c>
      <c r="F25" s="4" t="s">
        <v>169</v>
      </c>
      <c r="G25" s="4"/>
      <c r="H25" s="100">
        <v>1</v>
      </c>
      <c r="I25" s="100">
        <v>1</v>
      </c>
      <c r="J25" s="100">
        <v>1</v>
      </c>
      <c r="K25" s="100">
        <v>1</v>
      </c>
      <c r="L25" s="100">
        <v>0</v>
      </c>
      <c r="M25" s="102">
        <v>4</v>
      </c>
      <c r="N25" s="102">
        <v>4</v>
      </c>
      <c r="O25" s="102">
        <v>4</v>
      </c>
      <c r="P25" s="102">
        <v>3</v>
      </c>
      <c r="Q25" s="102">
        <v>3</v>
      </c>
      <c r="R25" s="102">
        <v>1</v>
      </c>
      <c r="S25" s="102">
        <v>2</v>
      </c>
      <c r="T25" s="102">
        <v>4</v>
      </c>
      <c r="U25" s="102">
        <v>0</v>
      </c>
      <c r="V25" s="102">
        <v>0</v>
      </c>
      <c r="W25" s="5" t="s">
        <v>36</v>
      </c>
      <c r="X25" s="6">
        <v>3</v>
      </c>
      <c r="Y25" s="6">
        <v>3</v>
      </c>
      <c r="Z25" s="6">
        <v>3</v>
      </c>
      <c r="AA25" s="6">
        <v>3</v>
      </c>
      <c r="AB25" s="7">
        <v>3</v>
      </c>
      <c r="AC25" s="7">
        <v>3</v>
      </c>
      <c r="AD25" s="7">
        <v>3</v>
      </c>
      <c r="AE25" s="7">
        <v>3</v>
      </c>
      <c r="AF25" s="7">
        <v>3</v>
      </c>
      <c r="AG25" s="8">
        <v>3</v>
      </c>
      <c r="AH25" s="8">
        <v>3</v>
      </c>
      <c r="AI25" s="8">
        <v>3</v>
      </c>
      <c r="AJ25" s="8">
        <v>3</v>
      </c>
      <c r="AK25" s="8">
        <v>3</v>
      </c>
      <c r="AL25" s="8">
        <v>3</v>
      </c>
      <c r="AM25" s="9">
        <v>3</v>
      </c>
      <c r="AN25" s="9">
        <v>3</v>
      </c>
      <c r="AO25" s="5"/>
      <c r="AP25" s="5"/>
    </row>
    <row r="26" spans="1:42" ht="72.75" thickBot="1" x14ac:dyDescent="0.6">
      <c r="A26" s="4">
        <v>25</v>
      </c>
      <c r="B26" s="4" t="s">
        <v>55</v>
      </c>
      <c r="C26" s="4"/>
      <c r="D26" s="4"/>
      <c r="E26" s="4" t="s">
        <v>210</v>
      </c>
      <c r="F26" s="4" t="s">
        <v>169</v>
      </c>
      <c r="G26" s="4"/>
      <c r="H26" s="100">
        <v>1</v>
      </c>
      <c r="I26" s="100">
        <v>1</v>
      </c>
      <c r="J26" s="100">
        <v>1</v>
      </c>
      <c r="K26" s="100">
        <v>1</v>
      </c>
      <c r="L26" s="100">
        <v>0</v>
      </c>
      <c r="M26" s="102">
        <v>4</v>
      </c>
      <c r="N26" s="102">
        <v>4</v>
      </c>
      <c r="O26" s="102">
        <v>4</v>
      </c>
      <c r="P26" s="102">
        <v>3</v>
      </c>
      <c r="Q26" s="102">
        <v>3</v>
      </c>
      <c r="R26" s="102">
        <v>1</v>
      </c>
      <c r="S26" s="102">
        <v>2</v>
      </c>
      <c r="T26" s="102">
        <v>4</v>
      </c>
      <c r="U26" s="102">
        <v>0</v>
      </c>
      <c r="V26" s="102">
        <v>0</v>
      </c>
      <c r="W26" s="5" t="s">
        <v>34</v>
      </c>
      <c r="X26" s="6">
        <v>3</v>
      </c>
      <c r="Y26" s="6">
        <v>3</v>
      </c>
      <c r="Z26" s="6">
        <v>3</v>
      </c>
      <c r="AA26" s="6">
        <v>3</v>
      </c>
      <c r="AB26" s="7">
        <v>3</v>
      </c>
      <c r="AC26" s="7">
        <v>3</v>
      </c>
      <c r="AD26" s="7">
        <v>3</v>
      </c>
      <c r="AE26" s="7">
        <v>3</v>
      </c>
      <c r="AF26" s="7">
        <v>3</v>
      </c>
      <c r="AG26" s="8">
        <v>3</v>
      </c>
      <c r="AH26" s="8">
        <v>3</v>
      </c>
      <c r="AI26" s="8">
        <v>3</v>
      </c>
      <c r="AJ26" s="8">
        <v>3</v>
      </c>
      <c r="AK26" s="8">
        <v>3</v>
      </c>
      <c r="AL26" s="8">
        <v>3</v>
      </c>
      <c r="AM26" s="9">
        <v>3</v>
      </c>
      <c r="AN26" s="9">
        <v>3</v>
      </c>
      <c r="AO26" s="5"/>
      <c r="AP26" s="5"/>
    </row>
    <row r="27" spans="1:42" ht="72.75" thickBot="1" x14ac:dyDescent="0.6">
      <c r="A27" s="4">
        <v>26</v>
      </c>
      <c r="B27" s="4" t="s">
        <v>56</v>
      </c>
      <c r="C27" s="4"/>
      <c r="D27" s="4"/>
      <c r="E27" s="4" t="s">
        <v>210</v>
      </c>
      <c r="F27" s="4" t="s">
        <v>169</v>
      </c>
      <c r="G27" s="4"/>
      <c r="H27" s="100">
        <v>1</v>
      </c>
      <c r="I27" s="100">
        <v>1</v>
      </c>
      <c r="J27" s="100">
        <v>1</v>
      </c>
      <c r="K27" s="100">
        <v>1</v>
      </c>
      <c r="L27" s="100">
        <v>0</v>
      </c>
      <c r="M27" s="102">
        <v>4</v>
      </c>
      <c r="N27" s="102">
        <v>4</v>
      </c>
      <c r="O27" s="102">
        <v>4</v>
      </c>
      <c r="P27" s="102">
        <v>3</v>
      </c>
      <c r="Q27" s="102">
        <v>3</v>
      </c>
      <c r="R27" s="102">
        <v>1</v>
      </c>
      <c r="S27" s="102">
        <v>2</v>
      </c>
      <c r="T27" s="102">
        <v>4</v>
      </c>
      <c r="U27" s="102">
        <v>0</v>
      </c>
      <c r="V27" s="102">
        <v>0</v>
      </c>
      <c r="W27" s="5" t="s">
        <v>38</v>
      </c>
      <c r="X27" s="6">
        <v>3</v>
      </c>
      <c r="Y27" s="6">
        <v>3</v>
      </c>
      <c r="Z27" s="6">
        <v>3</v>
      </c>
      <c r="AA27" s="6">
        <v>3</v>
      </c>
      <c r="AB27" s="7">
        <v>3</v>
      </c>
      <c r="AC27" s="7">
        <v>3</v>
      </c>
      <c r="AD27" s="7">
        <v>3</v>
      </c>
      <c r="AE27" s="7">
        <v>3</v>
      </c>
      <c r="AF27" s="7">
        <v>3</v>
      </c>
      <c r="AG27" s="8">
        <v>3</v>
      </c>
      <c r="AH27" s="8">
        <v>3</v>
      </c>
      <c r="AI27" s="8">
        <v>3</v>
      </c>
      <c r="AJ27" s="8">
        <v>3</v>
      </c>
      <c r="AK27" s="8">
        <v>3</v>
      </c>
      <c r="AL27" s="8">
        <v>3</v>
      </c>
      <c r="AM27" s="9">
        <v>3</v>
      </c>
      <c r="AN27" s="9">
        <v>3</v>
      </c>
      <c r="AO27" s="5"/>
      <c r="AP27" s="5"/>
    </row>
    <row r="28" spans="1:42" ht="48.75" thickBot="1" x14ac:dyDescent="0.6">
      <c r="A28" s="4">
        <v>27</v>
      </c>
      <c r="B28" s="4" t="s">
        <v>55</v>
      </c>
      <c r="C28" s="4"/>
      <c r="D28" s="4"/>
      <c r="E28" s="4" t="s">
        <v>210</v>
      </c>
      <c r="F28" s="4" t="s">
        <v>60</v>
      </c>
      <c r="G28" s="4" t="s">
        <v>170</v>
      </c>
      <c r="H28" s="100">
        <v>1</v>
      </c>
      <c r="I28" s="100">
        <v>1</v>
      </c>
      <c r="J28" s="100">
        <v>1</v>
      </c>
      <c r="K28" s="100">
        <v>1</v>
      </c>
      <c r="L28" s="100">
        <v>1</v>
      </c>
      <c r="M28" s="102">
        <v>3</v>
      </c>
      <c r="N28" s="102">
        <v>3</v>
      </c>
      <c r="O28" s="102">
        <v>4</v>
      </c>
      <c r="P28" s="102">
        <v>4</v>
      </c>
      <c r="Q28" s="102">
        <v>3</v>
      </c>
      <c r="R28" s="102">
        <v>2</v>
      </c>
      <c r="S28" s="102">
        <v>2</v>
      </c>
      <c r="T28" s="102">
        <v>2</v>
      </c>
      <c r="U28" s="102">
        <v>0</v>
      </c>
      <c r="V28" s="102">
        <v>0</v>
      </c>
      <c r="W28" s="5" t="s">
        <v>5</v>
      </c>
      <c r="X28" s="6">
        <v>4</v>
      </c>
      <c r="Y28" s="6">
        <v>4</v>
      </c>
      <c r="Z28" s="6">
        <v>4</v>
      </c>
      <c r="AA28" s="6">
        <v>4</v>
      </c>
      <c r="AB28" s="7">
        <v>4</v>
      </c>
      <c r="AC28" s="7">
        <v>4</v>
      </c>
      <c r="AD28" s="7">
        <v>4</v>
      </c>
      <c r="AE28" s="7">
        <v>4</v>
      </c>
      <c r="AF28" s="7">
        <v>4</v>
      </c>
      <c r="AG28" s="8">
        <v>4</v>
      </c>
      <c r="AH28" s="8">
        <v>4</v>
      </c>
      <c r="AI28" s="8">
        <v>4</v>
      </c>
      <c r="AJ28" s="8">
        <v>4</v>
      </c>
      <c r="AK28" s="8">
        <v>4</v>
      </c>
      <c r="AL28" s="8">
        <v>4</v>
      </c>
      <c r="AM28" s="9">
        <v>4</v>
      </c>
      <c r="AN28" s="9">
        <v>4</v>
      </c>
      <c r="AO28" s="5"/>
      <c r="AP28" s="5"/>
    </row>
    <row r="29" spans="1:42" ht="24.75" thickBot="1" x14ac:dyDescent="0.6">
      <c r="A29" s="4">
        <v>28</v>
      </c>
      <c r="B29" s="4" t="s">
        <v>55</v>
      </c>
      <c r="C29" s="4"/>
      <c r="D29" s="4"/>
      <c r="E29" s="4" t="s">
        <v>210</v>
      </c>
      <c r="F29" s="4" t="s">
        <v>60</v>
      </c>
      <c r="G29" s="4" t="s">
        <v>170</v>
      </c>
      <c r="H29" s="100">
        <v>1</v>
      </c>
      <c r="I29" s="100">
        <v>1</v>
      </c>
      <c r="J29" s="100">
        <v>1</v>
      </c>
      <c r="K29" s="100">
        <v>1</v>
      </c>
      <c r="L29" s="100">
        <v>1</v>
      </c>
      <c r="M29" s="102">
        <v>3</v>
      </c>
      <c r="N29" s="102">
        <v>3</v>
      </c>
      <c r="O29" s="102">
        <v>4</v>
      </c>
      <c r="P29" s="102">
        <v>4</v>
      </c>
      <c r="Q29" s="102">
        <v>3</v>
      </c>
      <c r="R29" s="102">
        <v>2</v>
      </c>
      <c r="S29" s="102">
        <v>2</v>
      </c>
      <c r="T29" s="102">
        <v>2</v>
      </c>
      <c r="U29" s="102">
        <v>0</v>
      </c>
      <c r="V29" s="102">
        <v>0</v>
      </c>
      <c r="W29" s="5" t="s">
        <v>6</v>
      </c>
      <c r="X29" s="6">
        <v>4</v>
      </c>
      <c r="Y29" s="6">
        <v>4</v>
      </c>
      <c r="Z29" s="6">
        <v>4</v>
      </c>
      <c r="AA29" s="6">
        <v>4</v>
      </c>
      <c r="AB29" s="7">
        <v>4</v>
      </c>
      <c r="AC29" s="7">
        <v>4</v>
      </c>
      <c r="AD29" s="7">
        <v>4</v>
      </c>
      <c r="AE29" s="7">
        <v>4</v>
      </c>
      <c r="AF29" s="7">
        <v>4</v>
      </c>
      <c r="AG29" s="8">
        <v>4</v>
      </c>
      <c r="AH29" s="8">
        <v>4</v>
      </c>
      <c r="AI29" s="8">
        <v>4</v>
      </c>
      <c r="AJ29" s="8">
        <v>4</v>
      </c>
      <c r="AK29" s="8">
        <v>4</v>
      </c>
      <c r="AL29" s="8">
        <v>4</v>
      </c>
      <c r="AM29" s="9">
        <v>4</v>
      </c>
      <c r="AN29" s="9">
        <v>4</v>
      </c>
      <c r="AO29" s="5"/>
      <c r="AP29" s="5"/>
    </row>
    <row r="30" spans="1:42" ht="72.75" thickBot="1" x14ac:dyDescent="0.6">
      <c r="A30" s="4">
        <v>29</v>
      </c>
      <c r="B30" s="4" t="s">
        <v>55</v>
      </c>
      <c r="C30" s="4"/>
      <c r="D30" s="4"/>
      <c r="E30" s="4" t="s">
        <v>210</v>
      </c>
      <c r="F30" s="4" t="s">
        <v>60</v>
      </c>
      <c r="G30" s="4" t="s">
        <v>170</v>
      </c>
      <c r="H30" s="100">
        <v>1</v>
      </c>
      <c r="I30" s="100">
        <v>1</v>
      </c>
      <c r="J30" s="100">
        <v>1</v>
      </c>
      <c r="K30" s="100">
        <v>1</v>
      </c>
      <c r="L30" s="100">
        <v>1</v>
      </c>
      <c r="M30" s="102">
        <v>3</v>
      </c>
      <c r="N30" s="102">
        <v>3</v>
      </c>
      <c r="O30" s="102">
        <v>4</v>
      </c>
      <c r="P30" s="102">
        <v>4</v>
      </c>
      <c r="Q30" s="102">
        <v>3</v>
      </c>
      <c r="R30" s="102">
        <v>2</v>
      </c>
      <c r="S30" s="102">
        <v>2</v>
      </c>
      <c r="T30" s="102">
        <v>2</v>
      </c>
      <c r="U30" s="102">
        <v>0</v>
      </c>
      <c r="V30" s="102">
        <v>0</v>
      </c>
      <c r="W30" s="5" t="s">
        <v>36</v>
      </c>
      <c r="X30" s="6">
        <v>4</v>
      </c>
      <c r="Y30" s="6">
        <v>4</v>
      </c>
      <c r="Z30" s="6">
        <v>4</v>
      </c>
      <c r="AA30" s="6">
        <v>4</v>
      </c>
      <c r="AB30" s="7">
        <v>4</v>
      </c>
      <c r="AC30" s="7">
        <v>4</v>
      </c>
      <c r="AD30" s="7">
        <v>4</v>
      </c>
      <c r="AE30" s="7">
        <v>4</v>
      </c>
      <c r="AF30" s="7">
        <v>4</v>
      </c>
      <c r="AG30" s="8">
        <v>4</v>
      </c>
      <c r="AH30" s="8">
        <v>4</v>
      </c>
      <c r="AI30" s="8">
        <v>4</v>
      </c>
      <c r="AJ30" s="8">
        <v>4</v>
      </c>
      <c r="AK30" s="8">
        <v>4</v>
      </c>
      <c r="AL30" s="8">
        <v>4</v>
      </c>
      <c r="AM30" s="9">
        <v>4</v>
      </c>
      <c r="AN30" s="9">
        <v>4</v>
      </c>
      <c r="AO30" s="5"/>
      <c r="AP30" s="5"/>
    </row>
    <row r="31" spans="1:42" ht="72.75" thickBot="1" x14ac:dyDescent="0.6">
      <c r="A31" s="4">
        <v>30</v>
      </c>
      <c r="B31" s="4" t="s">
        <v>55</v>
      </c>
      <c r="C31" s="4"/>
      <c r="D31" s="4"/>
      <c r="E31" s="4" t="s">
        <v>210</v>
      </c>
      <c r="F31" s="4" t="s">
        <v>60</v>
      </c>
      <c r="G31" s="4" t="s">
        <v>170</v>
      </c>
      <c r="H31" s="100">
        <v>1</v>
      </c>
      <c r="I31" s="100">
        <v>1</v>
      </c>
      <c r="J31" s="100">
        <v>1</v>
      </c>
      <c r="K31" s="100">
        <v>1</v>
      </c>
      <c r="L31" s="100">
        <v>1</v>
      </c>
      <c r="M31" s="102">
        <v>3</v>
      </c>
      <c r="N31" s="102">
        <v>3</v>
      </c>
      <c r="O31" s="102">
        <v>4</v>
      </c>
      <c r="P31" s="102">
        <v>4</v>
      </c>
      <c r="Q31" s="102">
        <v>3</v>
      </c>
      <c r="R31" s="102">
        <v>2</v>
      </c>
      <c r="S31" s="102">
        <v>2</v>
      </c>
      <c r="T31" s="102">
        <v>2</v>
      </c>
      <c r="U31" s="102">
        <v>0</v>
      </c>
      <c r="V31" s="102">
        <v>0</v>
      </c>
      <c r="W31" s="5" t="s">
        <v>34</v>
      </c>
      <c r="X31" s="6">
        <v>4</v>
      </c>
      <c r="Y31" s="6">
        <v>4</v>
      </c>
      <c r="Z31" s="6">
        <v>4</v>
      </c>
      <c r="AA31" s="6">
        <v>4</v>
      </c>
      <c r="AB31" s="7">
        <v>4</v>
      </c>
      <c r="AC31" s="7">
        <v>4</v>
      </c>
      <c r="AD31" s="7">
        <v>4</v>
      </c>
      <c r="AE31" s="7">
        <v>4</v>
      </c>
      <c r="AF31" s="7">
        <v>4</v>
      </c>
      <c r="AG31" s="8">
        <v>4</v>
      </c>
      <c r="AH31" s="8">
        <v>4</v>
      </c>
      <c r="AI31" s="8">
        <v>4</v>
      </c>
      <c r="AJ31" s="8">
        <v>4</v>
      </c>
      <c r="AK31" s="8">
        <v>4</v>
      </c>
      <c r="AL31" s="8">
        <v>4</v>
      </c>
      <c r="AM31" s="9">
        <v>4</v>
      </c>
      <c r="AN31" s="9">
        <v>4</v>
      </c>
      <c r="AO31" s="5"/>
      <c r="AP31" s="5"/>
    </row>
    <row r="32" spans="1:42" ht="72.75" thickBot="1" x14ac:dyDescent="0.6">
      <c r="A32" s="4">
        <v>31</v>
      </c>
      <c r="B32" s="4" t="s">
        <v>55</v>
      </c>
      <c r="C32" s="4"/>
      <c r="D32" s="4"/>
      <c r="E32" s="4" t="s">
        <v>210</v>
      </c>
      <c r="F32" s="4" t="s">
        <v>60</v>
      </c>
      <c r="G32" s="4" t="s">
        <v>170</v>
      </c>
      <c r="H32" s="100">
        <v>1</v>
      </c>
      <c r="I32" s="100">
        <v>1</v>
      </c>
      <c r="J32" s="100">
        <v>1</v>
      </c>
      <c r="K32" s="100">
        <v>1</v>
      </c>
      <c r="L32" s="100">
        <v>1</v>
      </c>
      <c r="M32" s="102">
        <v>3</v>
      </c>
      <c r="N32" s="102">
        <v>3</v>
      </c>
      <c r="O32" s="102">
        <v>4</v>
      </c>
      <c r="P32" s="102">
        <v>4</v>
      </c>
      <c r="Q32" s="102">
        <v>3</v>
      </c>
      <c r="R32" s="102">
        <v>2</v>
      </c>
      <c r="S32" s="102">
        <v>2</v>
      </c>
      <c r="T32" s="102">
        <v>2</v>
      </c>
      <c r="U32" s="102">
        <v>0</v>
      </c>
      <c r="V32" s="102">
        <v>0</v>
      </c>
      <c r="W32" s="5" t="s">
        <v>38</v>
      </c>
      <c r="X32" s="6">
        <v>4</v>
      </c>
      <c r="Y32" s="6">
        <v>4</v>
      </c>
      <c r="Z32" s="6">
        <v>4</v>
      </c>
      <c r="AA32" s="6">
        <v>4</v>
      </c>
      <c r="AB32" s="7">
        <v>4</v>
      </c>
      <c r="AC32" s="7">
        <v>4</v>
      </c>
      <c r="AD32" s="7">
        <v>4</v>
      </c>
      <c r="AE32" s="7">
        <v>4</v>
      </c>
      <c r="AF32" s="7">
        <v>4</v>
      </c>
      <c r="AG32" s="8">
        <v>4</v>
      </c>
      <c r="AH32" s="8">
        <v>4</v>
      </c>
      <c r="AI32" s="8">
        <v>4</v>
      </c>
      <c r="AJ32" s="8">
        <v>4</v>
      </c>
      <c r="AK32" s="8">
        <v>4</v>
      </c>
      <c r="AL32" s="8">
        <v>4</v>
      </c>
      <c r="AM32" s="9">
        <v>4</v>
      </c>
      <c r="AN32" s="9">
        <v>4</v>
      </c>
      <c r="AO32" s="5"/>
      <c r="AP32" s="5"/>
    </row>
    <row r="33" spans="1:42" ht="24.75" thickBot="1" x14ac:dyDescent="0.6">
      <c r="A33" s="4">
        <v>32</v>
      </c>
      <c r="B33" s="4" t="s">
        <v>56</v>
      </c>
      <c r="C33" s="4"/>
      <c r="D33" s="4"/>
      <c r="E33" s="4" t="s">
        <v>210</v>
      </c>
      <c r="F33" s="4" t="s">
        <v>62</v>
      </c>
      <c r="G33" s="4"/>
      <c r="H33" s="100">
        <v>0</v>
      </c>
      <c r="I33" s="100">
        <v>1</v>
      </c>
      <c r="J33" s="100">
        <v>0</v>
      </c>
      <c r="K33" s="100">
        <v>0</v>
      </c>
      <c r="L33" s="100">
        <v>0</v>
      </c>
      <c r="M33" s="102">
        <v>3</v>
      </c>
      <c r="N33" s="102">
        <v>3</v>
      </c>
      <c r="O33" s="102">
        <v>2</v>
      </c>
      <c r="P33" s="102">
        <v>2</v>
      </c>
      <c r="Q33" s="102">
        <v>2</v>
      </c>
      <c r="R33" s="102">
        <v>3</v>
      </c>
      <c r="S33" s="102">
        <v>2</v>
      </c>
      <c r="T33" s="102">
        <v>2</v>
      </c>
      <c r="U33" s="102">
        <v>0</v>
      </c>
      <c r="V33" s="102">
        <v>0</v>
      </c>
      <c r="W33" s="5" t="s">
        <v>6</v>
      </c>
      <c r="X33" s="6">
        <v>3</v>
      </c>
      <c r="Y33" s="6">
        <v>3</v>
      </c>
      <c r="Z33" s="6">
        <v>2</v>
      </c>
      <c r="AA33" s="6">
        <v>3</v>
      </c>
      <c r="AB33" s="7">
        <v>3</v>
      </c>
      <c r="AC33" s="7">
        <v>2</v>
      </c>
      <c r="AD33" s="7">
        <v>2</v>
      </c>
      <c r="AE33" s="7">
        <v>2</v>
      </c>
      <c r="AF33" s="7">
        <v>2</v>
      </c>
      <c r="AG33" s="8">
        <v>3</v>
      </c>
      <c r="AH33" s="8">
        <v>3</v>
      </c>
      <c r="AI33" s="8">
        <v>3</v>
      </c>
      <c r="AJ33" s="8">
        <v>3</v>
      </c>
      <c r="AK33" s="8">
        <v>3</v>
      </c>
      <c r="AL33" s="8">
        <v>3</v>
      </c>
      <c r="AM33" s="9">
        <v>3</v>
      </c>
      <c r="AN33" s="9">
        <v>3</v>
      </c>
      <c r="AO33" s="5"/>
      <c r="AP33" s="5"/>
    </row>
    <row r="34" spans="1:42" ht="24.75" thickBot="1" x14ac:dyDescent="0.6">
      <c r="A34" s="4">
        <v>33</v>
      </c>
      <c r="B34" s="4" t="s">
        <v>56</v>
      </c>
      <c r="C34" s="4"/>
      <c r="D34" s="4"/>
      <c r="E34" s="4" t="s">
        <v>210</v>
      </c>
      <c r="F34" s="4" t="s">
        <v>62</v>
      </c>
      <c r="G34" s="4"/>
      <c r="H34" s="100">
        <v>0</v>
      </c>
      <c r="I34" s="100">
        <v>1</v>
      </c>
      <c r="J34" s="100">
        <v>0</v>
      </c>
      <c r="K34" s="100">
        <v>0</v>
      </c>
      <c r="L34" s="100">
        <v>0</v>
      </c>
      <c r="M34" s="102">
        <v>5</v>
      </c>
      <c r="N34" s="102">
        <v>5</v>
      </c>
      <c r="O34" s="102">
        <v>5</v>
      </c>
      <c r="P34" s="102">
        <v>5</v>
      </c>
      <c r="Q34" s="102">
        <v>5</v>
      </c>
      <c r="R34" s="102">
        <v>5</v>
      </c>
      <c r="S34" s="102">
        <v>5</v>
      </c>
      <c r="T34" s="102">
        <v>5</v>
      </c>
      <c r="U34" s="102">
        <v>5</v>
      </c>
      <c r="V34" s="102">
        <v>5</v>
      </c>
      <c r="W34" s="5" t="s">
        <v>6</v>
      </c>
      <c r="X34" s="6">
        <v>5</v>
      </c>
      <c r="Y34" s="6">
        <v>5</v>
      </c>
      <c r="Z34" s="6">
        <v>5</v>
      </c>
      <c r="AA34" s="6">
        <v>5</v>
      </c>
      <c r="AB34" s="7">
        <v>5</v>
      </c>
      <c r="AC34" s="7">
        <v>5</v>
      </c>
      <c r="AD34" s="7">
        <v>5</v>
      </c>
      <c r="AE34" s="7">
        <v>5</v>
      </c>
      <c r="AF34" s="7">
        <v>5</v>
      </c>
      <c r="AG34" s="8">
        <v>5</v>
      </c>
      <c r="AH34" s="8">
        <v>5</v>
      </c>
      <c r="AI34" s="8">
        <v>5</v>
      </c>
      <c r="AJ34" s="8">
        <v>5</v>
      </c>
      <c r="AK34" s="8">
        <v>5</v>
      </c>
      <c r="AL34" s="8">
        <v>5</v>
      </c>
      <c r="AM34" s="9">
        <v>5</v>
      </c>
      <c r="AN34" s="9">
        <v>5</v>
      </c>
      <c r="AO34" s="5"/>
      <c r="AP34" s="5"/>
    </row>
    <row r="35" spans="1:42" ht="24.75" thickBot="1" x14ac:dyDescent="0.6">
      <c r="A35" s="4">
        <v>34</v>
      </c>
      <c r="B35" s="4" t="s">
        <v>56</v>
      </c>
      <c r="C35" s="4"/>
      <c r="D35" s="4"/>
      <c r="E35" s="4" t="s">
        <v>210</v>
      </c>
      <c r="F35" s="4" t="s">
        <v>62</v>
      </c>
      <c r="G35" s="4"/>
      <c r="H35" s="100">
        <v>0</v>
      </c>
      <c r="I35" s="100">
        <v>1</v>
      </c>
      <c r="J35" s="100">
        <v>0</v>
      </c>
      <c r="K35" s="100">
        <v>0</v>
      </c>
      <c r="L35" s="100">
        <v>0</v>
      </c>
      <c r="M35" s="102">
        <v>4</v>
      </c>
      <c r="N35" s="102">
        <v>4</v>
      </c>
      <c r="O35" s="102">
        <v>4</v>
      </c>
      <c r="P35" s="102">
        <v>4</v>
      </c>
      <c r="Q35" s="102">
        <v>4</v>
      </c>
      <c r="R35" s="102">
        <v>4</v>
      </c>
      <c r="S35" s="102">
        <v>4</v>
      </c>
      <c r="T35" s="102">
        <v>4</v>
      </c>
      <c r="U35" s="102">
        <v>0</v>
      </c>
      <c r="V35" s="102">
        <v>0</v>
      </c>
      <c r="W35" s="5" t="s">
        <v>6</v>
      </c>
      <c r="X35" s="6">
        <v>4</v>
      </c>
      <c r="Y35" s="6">
        <v>4</v>
      </c>
      <c r="Z35" s="6">
        <v>4</v>
      </c>
      <c r="AA35" s="6">
        <v>4</v>
      </c>
      <c r="AB35" s="7">
        <v>4</v>
      </c>
      <c r="AC35" s="7">
        <v>4</v>
      </c>
      <c r="AD35" s="7">
        <v>4</v>
      </c>
      <c r="AE35" s="7">
        <v>4</v>
      </c>
      <c r="AF35" s="7">
        <v>4</v>
      </c>
      <c r="AG35" s="8">
        <v>4</v>
      </c>
      <c r="AH35" s="8">
        <v>4</v>
      </c>
      <c r="AI35" s="8">
        <v>4</v>
      </c>
      <c r="AJ35" s="8">
        <v>4</v>
      </c>
      <c r="AK35" s="8">
        <v>4</v>
      </c>
      <c r="AL35" s="8">
        <v>4</v>
      </c>
      <c r="AM35" s="9">
        <v>4</v>
      </c>
      <c r="AN35" s="9">
        <v>4</v>
      </c>
      <c r="AO35" s="5"/>
      <c r="AP35" s="5"/>
    </row>
    <row r="36" spans="1:42" ht="24.75" thickBot="1" x14ac:dyDescent="0.6">
      <c r="A36" s="4">
        <v>35</v>
      </c>
      <c r="B36" s="4" t="s">
        <v>56</v>
      </c>
      <c r="C36" s="4"/>
      <c r="D36" s="4"/>
      <c r="E36" s="4" t="s">
        <v>210</v>
      </c>
      <c r="F36" s="4" t="s">
        <v>62</v>
      </c>
      <c r="G36" s="4"/>
      <c r="H36" s="100">
        <v>0</v>
      </c>
      <c r="I36" s="100">
        <v>1</v>
      </c>
      <c r="J36" s="100">
        <v>0</v>
      </c>
      <c r="K36" s="100">
        <v>0</v>
      </c>
      <c r="L36" s="100">
        <v>0</v>
      </c>
      <c r="M36" s="102">
        <v>5</v>
      </c>
      <c r="N36" s="102">
        <v>5</v>
      </c>
      <c r="O36" s="102">
        <v>5</v>
      </c>
      <c r="P36" s="102">
        <v>5</v>
      </c>
      <c r="Q36" s="102">
        <v>5</v>
      </c>
      <c r="R36" s="102">
        <v>5</v>
      </c>
      <c r="S36" s="102">
        <v>5</v>
      </c>
      <c r="T36" s="102">
        <v>5</v>
      </c>
      <c r="U36" s="102">
        <v>0</v>
      </c>
      <c r="V36" s="102">
        <v>0</v>
      </c>
      <c r="W36" s="5" t="s">
        <v>6</v>
      </c>
      <c r="X36" s="6">
        <v>5</v>
      </c>
      <c r="Y36" s="6">
        <v>5</v>
      </c>
      <c r="Z36" s="6">
        <v>5</v>
      </c>
      <c r="AA36" s="6">
        <v>5</v>
      </c>
      <c r="AB36" s="7">
        <v>5</v>
      </c>
      <c r="AC36" s="7">
        <v>5</v>
      </c>
      <c r="AD36" s="7">
        <v>5</v>
      </c>
      <c r="AE36" s="7">
        <v>5</v>
      </c>
      <c r="AF36" s="7">
        <v>5</v>
      </c>
      <c r="AG36" s="8">
        <v>5</v>
      </c>
      <c r="AH36" s="8">
        <v>5</v>
      </c>
      <c r="AI36" s="8">
        <v>5</v>
      </c>
      <c r="AJ36" s="8">
        <v>5</v>
      </c>
      <c r="AK36" s="8">
        <v>5</v>
      </c>
      <c r="AL36" s="8">
        <v>5</v>
      </c>
      <c r="AM36" s="9">
        <v>5</v>
      </c>
      <c r="AN36" s="9">
        <v>5</v>
      </c>
      <c r="AO36" s="5"/>
      <c r="AP36" s="5"/>
    </row>
    <row r="37" spans="1:42" ht="24.75" thickBot="1" x14ac:dyDescent="0.6">
      <c r="A37" s="4">
        <v>36</v>
      </c>
      <c r="B37" s="4" t="s">
        <v>56</v>
      </c>
      <c r="C37" s="4"/>
      <c r="D37" s="4"/>
      <c r="E37" s="4" t="s">
        <v>210</v>
      </c>
      <c r="F37" s="4" t="s">
        <v>62</v>
      </c>
      <c r="G37" s="4"/>
      <c r="H37" s="100">
        <v>0</v>
      </c>
      <c r="I37" s="100">
        <v>1</v>
      </c>
      <c r="J37" s="100">
        <v>0</v>
      </c>
      <c r="K37" s="100">
        <v>0</v>
      </c>
      <c r="L37" s="100">
        <v>0</v>
      </c>
      <c r="M37" s="102">
        <v>5</v>
      </c>
      <c r="N37" s="102">
        <v>5</v>
      </c>
      <c r="O37" s="102">
        <v>5</v>
      </c>
      <c r="P37" s="102">
        <v>5</v>
      </c>
      <c r="Q37" s="102">
        <v>5</v>
      </c>
      <c r="R37" s="102">
        <v>5</v>
      </c>
      <c r="S37" s="102">
        <v>5</v>
      </c>
      <c r="T37" s="102">
        <v>5</v>
      </c>
      <c r="U37" s="102">
        <v>0</v>
      </c>
      <c r="V37" s="102">
        <v>0</v>
      </c>
      <c r="W37" s="5" t="s">
        <v>6</v>
      </c>
      <c r="X37" s="6">
        <v>5</v>
      </c>
      <c r="Y37" s="6">
        <v>5</v>
      </c>
      <c r="Z37" s="6">
        <v>5</v>
      </c>
      <c r="AA37" s="6">
        <v>5</v>
      </c>
      <c r="AB37" s="7">
        <v>5</v>
      </c>
      <c r="AC37" s="7">
        <v>5</v>
      </c>
      <c r="AD37" s="7">
        <v>5</v>
      </c>
      <c r="AE37" s="7">
        <v>5</v>
      </c>
      <c r="AF37" s="7">
        <v>5</v>
      </c>
      <c r="AG37" s="8">
        <v>5</v>
      </c>
      <c r="AH37" s="8">
        <v>5</v>
      </c>
      <c r="AI37" s="8">
        <v>5</v>
      </c>
      <c r="AJ37" s="8">
        <v>5</v>
      </c>
      <c r="AK37" s="8">
        <v>5</v>
      </c>
      <c r="AL37" s="8">
        <v>5</v>
      </c>
      <c r="AM37" s="9">
        <v>5</v>
      </c>
      <c r="AN37" s="9">
        <v>5</v>
      </c>
      <c r="AO37" s="5"/>
      <c r="AP37" s="5"/>
    </row>
    <row r="38" spans="1:42" ht="72.75" thickBot="1" x14ac:dyDescent="0.6">
      <c r="A38" s="4">
        <v>37</v>
      </c>
      <c r="B38" s="4" t="s">
        <v>55</v>
      </c>
      <c r="C38" s="4"/>
      <c r="D38" s="4"/>
      <c r="E38" s="4" t="s">
        <v>208</v>
      </c>
      <c r="F38" s="4" t="s">
        <v>60</v>
      </c>
      <c r="G38" s="4" t="s">
        <v>170</v>
      </c>
      <c r="H38" s="100">
        <v>1</v>
      </c>
      <c r="I38" s="100">
        <v>1</v>
      </c>
      <c r="J38" s="100">
        <v>0</v>
      </c>
      <c r="K38" s="100">
        <v>0</v>
      </c>
      <c r="L38" s="100">
        <v>0</v>
      </c>
      <c r="M38" s="102">
        <v>4</v>
      </c>
      <c r="N38" s="102">
        <v>4</v>
      </c>
      <c r="O38" s="102">
        <v>4</v>
      </c>
      <c r="P38" s="102">
        <v>4</v>
      </c>
      <c r="Q38" s="102">
        <v>4</v>
      </c>
      <c r="R38" s="102">
        <v>4</v>
      </c>
      <c r="S38" s="102">
        <v>4</v>
      </c>
      <c r="T38" s="102">
        <v>4</v>
      </c>
      <c r="U38" s="102">
        <v>4</v>
      </c>
      <c r="V38" s="102">
        <v>4</v>
      </c>
      <c r="W38" s="5" t="s">
        <v>5</v>
      </c>
      <c r="X38" s="6">
        <v>4</v>
      </c>
      <c r="Y38" s="6">
        <v>4</v>
      </c>
      <c r="Z38" s="6">
        <v>4</v>
      </c>
      <c r="AA38" s="6">
        <v>4</v>
      </c>
      <c r="AB38" s="7">
        <v>4</v>
      </c>
      <c r="AC38" s="7">
        <v>4</v>
      </c>
      <c r="AD38" s="7">
        <v>4</v>
      </c>
      <c r="AE38" s="7">
        <v>4</v>
      </c>
      <c r="AF38" s="7">
        <v>4</v>
      </c>
      <c r="AG38" s="8">
        <v>4</v>
      </c>
      <c r="AH38" s="8">
        <v>4</v>
      </c>
      <c r="AI38" s="8">
        <v>4</v>
      </c>
      <c r="AJ38" s="8">
        <v>4</v>
      </c>
      <c r="AK38" s="8">
        <v>4</v>
      </c>
      <c r="AL38" s="8">
        <v>4</v>
      </c>
      <c r="AM38" s="9">
        <v>4</v>
      </c>
      <c r="AN38" s="9">
        <v>4</v>
      </c>
      <c r="AO38" s="5"/>
      <c r="AP38" s="5"/>
    </row>
    <row r="39" spans="1:42" ht="72.75" thickBot="1" x14ac:dyDescent="0.6">
      <c r="A39" s="4">
        <v>38</v>
      </c>
      <c r="B39" s="4" t="s">
        <v>55</v>
      </c>
      <c r="C39" s="4"/>
      <c r="D39" s="4"/>
      <c r="E39" s="4" t="s">
        <v>208</v>
      </c>
      <c r="F39" s="4" t="s">
        <v>60</v>
      </c>
      <c r="G39" s="4" t="s">
        <v>170</v>
      </c>
      <c r="H39" s="100">
        <v>1</v>
      </c>
      <c r="I39" s="100">
        <v>1</v>
      </c>
      <c r="J39" s="100">
        <v>0</v>
      </c>
      <c r="K39" s="100">
        <v>0</v>
      </c>
      <c r="L39" s="100">
        <v>0</v>
      </c>
      <c r="M39" s="102">
        <v>4</v>
      </c>
      <c r="N39" s="102">
        <v>4</v>
      </c>
      <c r="O39" s="102">
        <v>4</v>
      </c>
      <c r="P39" s="102">
        <v>4</v>
      </c>
      <c r="Q39" s="102">
        <v>4</v>
      </c>
      <c r="R39" s="102">
        <v>4</v>
      </c>
      <c r="S39" s="102">
        <v>4</v>
      </c>
      <c r="T39" s="102">
        <v>4</v>
      </c>
      <c r="U39" s="102">
        <v>4</v>
      </c>
      <c r="V39" s="102">
        <v>4</v>
      </c>
      <c r="W39" s="5" t="s">
        <v>6</v>
      </c>
      <c r="X39" s="6">
        <v>4</v>
      </c>
      <c r="Y39" s="6">
        <v>4</v>
      </c>
      <c r="Z39" s="6">
        <v>4</v>
      </c>
      <c r="AA39" s="6">
        <v>4</v>
      </c>
      <c r="AB39" s="7">
        <v>4</v>
      </c>
      <c r="AC39" s="7">
        <v>4</v>
      </c>
      <c r="AD39" s="7">
        <v>4</v>
      </c>
      <c r="AE39" s="7">
        <v>4</v>
      </c>
      <c r="AF39" s="7">
        <v>4</v>
      </c>
      <c r="AG39" s="8">
        <v>4</v>
      </c>
      <c r="AH39" s="8">
        <v>4</v>
      </c>
      <c r="AI39" s="8">
        <v>4</v>
      </c>
      <c r="AJ39" s="8">
        <v>4</v>
      </c>
      <c r="AK39" s="8">
        <v>4</v>
      </c>
      <c r="AL39" s="8">
        <v>4</v>
      </c>
      <c r="AM39" s="9">
        <v>4</v>
      </c>
      <c r="AN39" s="9">
        <v>4</v>
      </c>
      <c r="AO39" s="5"/>
      <c r="AP39" s="5"/>
    </row>
    <row r="40" spans="1:42" ht="72.75" thickBot="1" x14ac:dyDescent="0.6">
      <c r="A40" s="4">
        <v>39</v>
      </c>
      <c r="B40" s="4" t="s">
        <v>56</v>
      </c>
      <c r="C40" s="4"/>
      <c r="D40" s="4"/>
      <c r="E40" s="4" t="s">
        <v>208</v>
      </c>
      <c r="F40" s="4" t="s">
        <v>60</v>
      </c>
      <c r="G40" s="4" t="s">
        <v>172</v>
      </c>
      <c r="H40" s="100">
        <v>0</v>
      </c>
      <c r="I40" s="100">
        <v>1</v>
      </c>
      <c r="J40" s="100">
        <v>0</v>
      </c>
      <c r="K40" s="100">
        <v>0</v>
      </c>
      <c r="L40" s="100">
        <v>0</v>
      </c>
      <c r="M40" s="102">
        <v>5</v>
      </c>
      <c r="N40" s="102">
        <v>0</v>
      </c>
      <c r="O40" s="102">
        <v>3</v>
      </c>
      <c r="P40" s="102">
        <v>4</v>
      </c>
      <c r="Q40" s="102">
        <v>4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5" t="s">
        <v>6</v>
      </c>
      <c r="X40" s="6">
        <v>4</v>
      </c>
      <c r="Y40" s="6">
        <v>4</v>
      </c>
      <c r="Z40" s="6">
        <v>4</v>
      </c>
      <c r="AA40" s="6">
        <v>4</v>
      </c>
      <c r="AB40" s="7">
        <v>5</v>
      </c>
      <c r="AC40" s="7">
        <v>5</v>
      </c>
      <c r="AD40" s="7">
        <v>5</v>
      </c>
      <c r="AE40" s="7">
        <v>5</v>
      </c>
      <c r="AF40" s="7">
        <v>5</v>
      </c>
      <c r="AG40" s="8">
        <v>4</v>
      </c>
      <c r="AH40" s="8">
        <v>4</v>
      </c>
      <c r="AI40" s="8">
        <v>3</v>
      </c>
      <c r="AJ40" s="8">
        <v>4</v>
      </c>
      <c r="AK40" s="8">
        <v>4</v>
      </c>
      <c r="AL40" s="8">
        <v>3</v>
      </c>
      <c r="AM40" s="9">
        <v>4</v>
      </c>
      <c r="AN40" s="9">
        <v>4</v>
      </c>
      <c r="AO40" s="5"/>
      <c r="AP40" s="5"/>
    </row>
    <row r="41" spans="1:42" ht="72.75" thickBot="1" x14ac:dyDescent="0.6">
      <c r="A41" s="4">
        <v>40</v>
      </c>
      <c r="B41" s="4" t="s">
        <v>55</v>
      </c>
      <c r="C41" s="4"/>
      <c r="D41" s="4"/>
      <c r="E41" s="4" t="s">
        <v>208</v>
      </c>
      <c r="F41" s="4" t="s">
        <v>60</v>
      </c>
      <c r="G41" s="4" t="s">
        <v>170</v>
      </c>
      <c r="H41" s="100">
        <v>1</v>
      </c>
      <c r="I41" s="100">
        <v>1</v>
      </c>
      <c r="J41" s="100">
        <v>0</v>
      </c>
      <c r="K41" s="100">
        <v>0</v>
      </c>
      <c r="L41" s="100">
        <v>0</v>
      </c>
      <c r="M41" s="102">
        <v>0</v>
      </c>
      <c r="N41" s="102">
        <v>0</v>
      </c>
      <c r="O41" s="102">
        <v>3</v>
      </c>
      <c r="P41" s="102">
        <v>4</v>
      </c>
      <c r="Q41" s="102">
        <v>4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5" t="s">
        <v>5</v>
      </c>
      <c r="X41" s="6">
        <v>3</v>
      </c>
      <c r="Y41" s="6">
        <v>4</v>
      </c>
      <c r="Z41" s="6">
        <v>4</v>
      </c>
      <c r="AA41" s="6">
        <v>4</v>
      </c>
      <c r="AB41" s="7">
        <v>4</v>
      </c>
      <c r="AC41" s="7">
        <v>4</v>
      </c>
      <c r="AD41" s="7">
        <v>4</v>
      </c>
      <c r="AE41" s="7">
        <v>3</v>
      </c>
      <c r="AF41" s="7">
        <v>4</v>
      </c>
      <c r="AG41" s="8">
        <v>4</v>
      </c>
      <c r="AH41" s="8">
        <v>4</v>
      </c>
      <c r="AI41" s="8">
        <v>3</v>
      </c>
      <c r="AJ41" s="8">
        <v>4</v>
      </c>
      <c r="AK41" s="8">
        <v>3</v>
      </c>
      <c r="AL41" s="8">
        <v>3</v>
      </c>
      <c r="AM41" s="9">
        <v>4</v>
      </c>
      <c r="AN41" s="9">
        <v>4</v>
      </c>
      <c r="AO41" s="5"/>
      <c r="AP41" s="5"/>
    </row>
    <row r="42" spans="1:42" ht="72.75" thickBot="1" x14ac:dyDescent="0.6">
      <c r="A42" s="4">
        <v>41</v>
      </c>
      <c r="B42" s="4" t="s">
        <v>55</v>
      </c>
      <c r="C42" s="4"/>
      <c r="D42" s="4"/>
      <c r="E42" s="4" t="s">
        <v>208</v>
      </c>
      <c r="F42" s="4" t="s">
        <v>60</v>
      </c>
      <c r="G42" s="4" t="s">
        <v>170</v>
      </c>
      <c r="H42" s="100">
        <v>1</v>
      </c>
      <c r="I42" s="100">
        <v>1</v>
      </c>
      <c r="J42" s="100">
        <v>0</v>
      </c>
      <c r="K42" s="100">
        <v>0</v>
      </c>
      <c r="L42" s="100">
        <v>0</v>
      </c>
      <c r="M42" s="102">
        <v>0</v>
      </c>
      <c r="N42" s="102">
        <v>0</v>
      </c>
      <c r="O42" s="102">
        <v>3</v>
      </c>
      <c r="P42" s="102">
        <v>4</v>
      </c>
      <c r="Q42" s="102">
        <v>4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5" t="s">
        <v>6</v>
      </c>
      <c r="X42" s="6">
        <v>4</v>
      </c>
      <c r="Y42" s="6">
        <v>4</v>
      </c>
      <c r="Z42" s="6">
        <v>4</v>
      </c>
      <c r="AA42" s="6">
        <v>4</v>
      </c>
      <c r="AB42" s="7">
        <v>4</v>
      </c>
      <c r="AC42" s="7">
        <v>4</v>
      </c>
      <c r="AD42" s="7">
        <v>4</v>
      </c>
      <c r="AE42" s="7">
        <v>3</v>
      </c>
      <c r="AF42" s="7">
        <v>4</v>
      </c>
      <c r="AG42" s="8">
        <v>4</v>
      </c>
      <c r="AH42" s="8">
        <v>4</v>
      </c>
      <c r="AI42" s="8">
        <v>3</v>
      </c>
      <c r="AJ42" s="8">
        <v>4</v>
      </c>
      <c r="AK42" s="8">
        <v>3</v>
      </c>
      <c r="AL42" s="8">
        <v>3</v>
      </c>
      <c r="AM42" s="9">
        <v>4</v>
      </c>
      <c r="AN42" s="9">
        <v>4</v>
      </c>
      <c r="AO42" s="5"/>
      <c r="AP42" s="5"/>
    </row>
    <row r="43" spans="1:42" ht="72.75" thickBot="1" x14ac:dyDescent="0.6">
      <c r="A43" s="4">
        <v>42</v>
      </c>
      <c r="B43" s="4" t="s">
        <v>55</v>
      </c>
      <c r="C43" s="4"/>
      <c r="D43" s="4"/>
      <c r="E43" s="4" t="s">
        <v>208</v>
      </c>
      <c r="F43" s="4" t="s">
        <v>60</v>
      </c>
      <c r="G43" s="4" t="s">
        <v>172</v>
      </c>
      <c r="H43" s="100">
        <v>0</v>
      </c>
      <c r="I43" s="100">
        <v>1</v>
      </c>
      <c r="J43" s="100">
        <v>0</v>
      </c>
      <c r="K43" s="100">
        <v>0</v>
      </c>
      <c r="L43" s="100">
        <v>0</v>
      </c>
      <c r="M43" s="102">
        <v>5</v>
      </c>
      <c r="N43" s="102">
        <v>0</v>
      </c>
      <c r="O43" s="102">
        <v>4</v>
      </c>
      <c r="P43" s="102">
        <v>0</v>
      </c>
      <c r="Q43" s="102">
        <v>4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5" t="s">
        <v>6</v>
      </c>
      <c r="X43" s="6">
        <v>5</v>
      </c>
      <c r="Y43" s="6">
        <v>5</v>
      </c>
      <c r="Z43" s="6">
        <v>5</v>
      </c>
      <c r="AA43" s="6">
        <v>5</v>
      </c>
      <c r="AB43" s="7">
        <v>5</v>
      </c>
      <c r="AC43" s="7">
        <v>5</v>
      </c>
      <c r="AD43" s="7">
        <v>5</v>
      </c>
      <c r="AE43" s="7">
        <v>5</v>
      </c>
      <c r="AF43" s="7">
        <v>5</v>
      </c>
      <c r="AG43" s="8">
        <v>5</v>
      </c>
      <c r="AH43" s="8">
        <v>5</v>
      </c>
      <c r="AI43" s="8">
        <v>5</v>
      </c>
      <c r="AJ43" s="8">
        <v>5</v>
      </c>
      <c r="AK43" s="8">
        <v>5</v>
      </c>
      <c r="AL43" s="8">
        <v>5</v>
      </c>
      <c r="AM43" s="9">
        <v>5</v>
      </c>
      <c r="AN43" s="9">
        <v>5</v>
      </c>
      <c r="AO43" s="5"/>
      <c r="AP43" s="5"/>
    </row>
    <row r="44" spans="1:42" ht="72.75" thickBot="1" x14ac:dyDescent="0.6">
      <c r="A44" s="4">
        <v>43</v>
      </c>
      <c r="B44" s="4" t="s">
        <v>55</v>
      </c>
      <c r="C44" s="4"/>
      <c r="D44" s="4"/>
      <c r="E44" s="4" t="s">
        <v>208</v>
      </c>
      <c r="F44" s="4" t="s">
        <v>60</v>
      </c>
      <c r="G44" s="4" t="s">
        <v>170</v>
      </c>
      <c r="H44" s="100">
        <v>0</v>
      </c>
      <c r="I44" s="100">
        <v>1</v>
      </c>
      <c r="J44" s="100">
        <v>0</v>
      </c>
      <c r="K44" s="100">
        <v>0</v>
      </c>
      <c r="L44" s="100">
        <v>0</v>
      </c>
      <c r="M44" s="102">
        <v>5</v>
      </c>
      <c r="N44" s="102">
        <v>0</v>
      </c>
      <c r="O44" s="102">
        <v>5</v>
      </c>
      <c r="P44" s="102">
        <v>0</v>
      </c>
      <c r="Q44" s="102">
        <v>5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5" t="s">
        <v>6</v>
      </c>
      <c r="X44" s="6">
        <v>5</v>
      </c>
      <c r="Y44" s="6">
        <v>5</v>
      </c>
      <c r="Z44" s="6">
        <v>5</v>
      </c>
      <c r="AA44" s="6">
        <v>5</v>
      </c>
      <c r="AB44" s="7">
        <v>5</v>
      </c>
      <c r="AC44" s="7">
        <v>5</v>
      </c>
      <c r="AD44" s="7">
        <v>5</v>
      </c>
      <c r="AE44" s="7">
        <v>5</v>
      </c>
      <c r="AF44" s="7">
        <v>5</v>
      </c>
      <c r="AG44" s="8">
        <v>5</v>
      </c>
      <c r="AH44" s="8">
        <v>5</v>
      </c>
      <c r="AI44" s="8">
        <v>5</v>
      </c>
      <c r="AJ44" s="8">
        <v>5</v>
      </c>
      <c r="AK44" s="8">
        <v>5</v>
      </c>
      <c r="AL44" s="8">
        <v>5</v>
      </c>
      <c r="AM44" s="9">
        <v>5</v>
      </c>
      <c r="AN44" s="9">
        <v>5</v>
      </c>
      <c r="AO44" s="5"/>
      <c r="AP44" s="5"/>
    </row>
    <row r="45" spans="1:42" ht="72.75" thickBot="1" x14ac:dyDescent="0.6">
      <c r="A45" s="4">
        <v>44</v>
      </c>
      <c r="B45" s="4" t="s">
        <v>56</v>
      </c>
      <c r="C45" s="4"/>
      <c r="D45" s="4"/>
      <c r="E45" s="4" t="s">
        <v>208</v>
      </c>
      <c r="F45" s="4" t="s">
        <v>60</v>
      </c>
      <c r="G45" s="4" t="s">
        <v>170</v>
      </c>
      <c r="H45" s="100">
        <v>1</v>
      </c>
      <c r="I45" s="100">
        <v>1</v>
      </c>
      <c r="J45" s="100">
        <v>0</v>
      </c>
      <c r="K45" s="100">
        <v>1</v>
      </c>
      <c r="L45" s="100">
        <v>0</v>
      </c>
      <c r="M45" s="102">
        <v>3</v>
      </c>
      <c r="N45" s="102">
        <v>3</v>
      </c>
      <c r="O45" s="102">
        <v>4</v>
      </c>
      <c r="P45" s="102">
        <v>5</v>
      </c>
      <c r="Q45" s="102">
        <v>3</v>
      </c>
      <c r="R45" s="102">
        <v>2</v>
      </c>
      <c r="S45" s="102">
        <v>3</v>
      </c>
      <c r="T45" s="102">
        <v>2</v>
      </c>
      <c r="U45" s="102">
        <v>0</v>
      </c>
      <c r="V45" s="102">
        <v>0</v>
      </c>
      <c r="W45" s="5" t="s">
        <v>5</v>
      </c>
      <c r="X45" s="6">
        <v>3</v>
      </c>
      <c r="Y45" s="6">
        <v>5</v>
      </c>
      <c r="Z45" s="6">
        <v>5</v>
      </c>
      <c r="AA45" s="6">
        <v>3</v>
      </c>
      <c r="AB45" s="7">
        <v>5</v>
      </c>
      <c r="AC45" s="7">
        <v>5</v>
      </c>
      <c r="AD45" s="7">
        <v>5</v>
      </c>
      <c r="AE45" s="7">
        <v>4</v>
      </c>
      <c r="AF45" s="7">
        <v>4</v>
      </c>
      <c r="AG45" s="8">
        <v>5</v>
      </c>
      <c r="AH45" s="8">
        <v>5</v>
      </c>
      <c r="AI45" s="8">
        <v>4</v>
      </c>
      <c r="AJ45" s="8">
        <v>5</v>
      </c>
      <c r="AK45" s="8">
        <v>4</v>
      </c>
      <c r="AL45" s="8">
        <v>3</v>
      </c>
      <c r="AM45" s="9">
        <v>4</v>
      </c>
      <c r="AN45" s="9">
        <v>5</v>
      </c>
      <c r="AO45" s="5"/>
      <c r="AP45" s="5"/>
    </row>
    <row r="46" spans="1:42" ht="72.75" thickBot="1" x14ac:dyDescent="0.6">
      <c r="A46" s="4">
        <v>45</v>
      </c>
      <c r="B46" s="4" t="s">
        <v>56</v>
      </c>
      <c r="C46" s="4"/>
      <c r="D46" s="4"/>
      <c r="E46" s="4" t="s">
        <v>208</v>
      </c>
      <c r="F46" s="4" t="s">
        <v>60</v>
      </c>
      <c r="G46" s="4" t="s">
        <v>170</v>
      </c>
      <c r="H46" s="100">
        <v>1</v>
      </c>
      <c r="I46" s="100">
        <v>1</v>
      </c>
      <c r="J46" s="100">
        <v>0</v>
      </c>
      <c r="K46" s="100">
        <v>1</v>
      </c>
      <c r="L46" s="100">
        <v>0</v>
      </c>
      <c r="M46" s="102">
        <v>3</v>
      </c>
      <c r="N46" s="102">
        <v>3</v>
      </c>
      <c r="O46" s="102">
        <v>4</v>
      </c>
      <c r="P46" s="102">
        <v>5</v>
      </c>
      <c r="Q46" s="102">
        <v>3</v>
      </c>
      <c r="R46" s="102">
        <v>2</v>
      </c>
      <c r="S46" s="102">
        <v>3</v>
      </c>
      <c r="T46" s="102">
        <v>2</v>
      </c>
      <c r="U46" s="102">
        <v>0</v>
      </c>
      <c r="V46" s="102">
        <v>0</v>
      </c>
      <c r="W46" s="5" t="s">
        <v>6</v>
      </c>
      <c r="X46" s="6">
        <v>4</v>
      </c>
      <c r="Y46" s="6">
        <v>4</v>
      </c>
      <c r="Z46" s="6">
        <v>5</v>
      </c>
      <c r="AA46" s="6">
        <v>3</v>
      </c>
      <c r="AB46" s="7">
        <v>5</v>
      </c>
      <c r="AC46" s="7">
        <v>5</v>
      </c>
      <c r="AD46" s="7">
        <v>5</v>
      </c>
      <c r="AE46" s="7">
        <v>4</v>
      </c>
      <c r="AF46" s="7">
        <v>4</v>
      </c>
      <c r="AG46" s="8">
        <v>4</v>
      </c>
      <c r="AH46" s="8">
        <v>5</v>
      </c>
      <c r="AI46" s="8">
        <v>4</v>
      </c>
      <c r="AJ46" s="8">
        <v>5</v>
      </c>
      <c r="AK46" s="8">
        <v>4</v>
      </c>
      <c r="AL46" s="8">
        <v>3</v>
      </c>
      <c r="AM46" s="9">
        <v>4</v>
      </c>
      <c r="AN46" s="9">
        <v>5</v>
      </c>
      <c r="AO46" s="5"/>
      <c r="AP46" s="5"/>
    </row>
    <row r="47" spans="1:42" ht="72.75" thickBot="1" x14ac:dyDescent="0.6">
      <c r="A47" s="4">
        <v>46</v>
      </c>
      <c r="B47" s="4" t="s">
        <v>56</v>
      </c>
      <c r="C47" s="4"/>
      <c r="D47" s="4"/>
      <c r="E47" s="4" t="s">
        <v>208</v>
      </c>
      <c r="F47" s="4" t="s">
        <v>60</v>
      </c>
      <c r="G47" s="4" t="s">
        <v>170</v>
      </c>
      <c r="H47" s="100">
        <v>1</v>
      </c>
      <c r="I47" s="100">
        <v>1</v>
      </c>
      <c r="J47" s="100">
        <v>0</v>
      </c>
      <c r="K47" s="100">
        <v>1</v>
      </c>
      <c r="L47" s="100">
        <v>0</v>
      </c>
      <c r="M47" s="102">
        <v>3</v>
      </c>
      <c r="N47" s="102">
        <v>3</v>
      </c>
      <c r="O47" s="102">
        <v>4</v>
      </c>
      <c r="P47" s="102">
        <v>5</v>
      </c>
      <c r="Q47" s="102">
        <v>3</v>
      </c>
      <c r="R47" s="102">
        <v>2</v>
      </c>
      <c r="S47" s="102">
        <v>3</v>
      </c>
      <c r="T47" s="102">
        <v>2</v>
      </c>
      <c r="U47" s="102">
        <v>0</v>
      </c>
      <c r="V47" s="102">
        <v>0</v>
      </c>
      <c r="W47" s="5" t="s">
        <v>34</v>
      </c>
      <c r="X47" s="6">
        <v>4</v>
      </c>
      <c r="Y47" s="6">
        <v>4</v>
      </c>
      <c r="Z47" s="6">
        <v>5</v>
      </c>
      <c r="AA47" s="6">
        <v>3</v>
      </c>
      <c r="AB47" s="7">
        <v>5</v>
      </c>
      <c r="AC47" s="7">
        <v>4</v>
      </c>
      <c r="AD47" s="7">
        <v>5</v>
      </c>
      <c r="AE47" s="7">
        <v>4</v>
      </c>
      <c r="AF47" s="7">
        <v>4</v>
      </c>
      <c r="AG47" s="8">
        <v>4</v>
      </c>
      <c r="AH47" s="8">
        <v>5</v>
      </c>
      <c r="AI47" s="8">
        <v>4</v>
      </c>
      <c r="AJ47" s="8">
        <v>5</v>
      </c>
      <c r="AK47" s="8">
        <v>4</v>
      </c>
      <c r="AL47" s="8">
        <v>3</v>
      </c>
      <c r="AM47" s="9">
        <v>4</v>
      </c>
      <c r="AN47" s="9">
        <v>5</v>
      </c>
      <c r="AO47" s="5"/>
      <c r="AP47" s="5"/>
    </row>
    <row r="48" spans="1:42" ht="72.75" thickBot="1" x14ac:dyDescent="0.6">
      <c r="A48" s="4">
        <v>47</v>
      </c>
      <c r="B48" s="4" t="s">
        <v>56</v>
      </c>
      <c r="C48" s="4"/>
      <c r="D48" s="4"/>
      <c r="E48" s="4" t="s">
        <v>208</v>
      </c>
      <c r="F48" s="4" t="s">
        <v>62</v>
      </c>
      <c r="G48" s="4"/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2">
        <v>5</v>
      </c>
      <c r="N48" s="102">
        <v>4</v>
      </c>
      <c r="O48" s="102">
        <v>3</v>
      </c>
      <c r="P48" s="102">
        <v>4</v>
      </c>
      <c r="Q48" s="102">
        <v>4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5" t="s">
        <v>5</v>
      </c>
      <c r="X48" s="6">
        <v>4</v>
      </c>
      <c r="Y48" s="6">
        <v>4</v>
      </c>
      <c r="Z48" s="6">
        <v>4</v>
      </c>
      <c r="AA48" s="6">
        <v>4</v>
      </c>
      <c r="AB48" s="7">
        <v>4</v>
      </c>
      <c r="AC48" s="7">
        <v>4</v>
      </c>
      <c r="AD48" s="7">
        <v>4</v>
      </c>
      <c r="AE48" s="7">
        <v>4</v>
      </c>
      <c r="AF48" s="7">
        <v>4</v>
      </c>
      <c r="AG48" s="8">
        <v>4</v>
      </c>
      <c r="AH48" s="8">
        <v>3</v>
      </c>
      <c r="AI48" s="8">
        <v>3</v>
      </c>
      <c r="AJ48" s="8">
        <v>4</v>
      </c>
      <c r="AK48" s="8">
        <v>4</v>
      </c>
      <c r="AL48" s="8">
        <v>4</v>
      </c>
      <c r="AM48" s="9">
        <v>4</v>
      </c>
      <c r="AN48" s="9">
        <v>4</v>
      </c>
      <c r="AO48" s="5"/>
      <c r="AP48" s="5"/>
    </row>
    <row r="49" spans="1:42" ht="72.75" thickBot="1" x14ac:dyDescent="0.6">
      <c r="A49" s="4">
        <v>48</v>
      </c>
      <c r="B49" s="4" t="s">
        <v>56</v>
      </c>
      <c r="C49" s="4"/>
      <c r="D49" s="4"/>
      <c r="E49" s="4" t="s">
        <v>208</v>
      </c>
      <c r="F49" s="4" t="s">
        <v>62</v>
      </c>
      <c r="G49" s="4"/>
      <c r="H49" s="100">
        <v>0</v>
      </c>
      <c r="I49" s="100">
        <v>1</v>
      </c>
      <c r="J49" s="100">
        <v>0</v>
      </c>
      <c r="K49" s="100">
        <v>0</v>
      </c>
      <c r="L49" s="100">
        <v>0</v>
      </c>
      <c r="M49" s="102">
        <v>5</v>
      </c>
      <c r="N49" s="102">
        <v>4</v>
      </c>
      <c r="O49" s="102">
        <v>3</v>
      </c>
      <c r="P49" s="102">
        <v>4</v>
      </c>
      <c r="Q49" s="102">
        <v>4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5" t="s">
        <v>6</v>
      </c>
      <c r="X49" s="6">
        <v>5</v>
      </c>
      <c r="Y49" s="6">
        <v>4</v>
      </c>
      <c r="Z49" s="6">
        <v>4</v>
      </c>
      <c r="AA49" s="6">
        <v>4</v>
      </c>
      <c r="AB49" s="7">
        <v>4</v>
      </c>
      <c r="AC49" s="7">
        <v>4</v>
      </c>
      <c r="AD49" s="7">
        <v>4</v>
      </c>
      <c r="AE49" s="7">
        <v>4</v>
      </c>
      <c r="AF49" s="7">
        <v>4</v>
      </c>
      <c r="AG49" s="8">
        <v>4</v>
      </c>
      <c r="AH49" s="8">
        <v>3</v>
      </c>
      <c r="AI49" s="8">
        <v>3</v>
      </c>
      <c r="AJ49" s="8">
        <v>4</v>
      </c>
      <c r="AK49" s="8">
        <v>4</v>
      </c>
      <c r="AL49" s="8">
        <v>3</v>
      </c>
      <c r="AM49" s="9">
        <v>4</v>
      </c>
      <c r="AN49" s="9">
        <v>4</v>
      </c>
      <c r="AO49" s="5"/>
      <c r="AP49" s="5"/>
    </row>
    <row r="50" spans="1:42" ht="72.75" thickBot="1" x14ac:dyDescent="0.6">
      <c r="A50" s="4">
        <v>49</v>
      </c>
      <c r="B50" s="4" t="s">
        <v>56</v>
      </c>
      <c r="C50" s="4"/>
      <c r="D50" s="4"/>
      <c r="E50" s="4" t="s">
        <v>208</v>
      </c>
      <c r="F50" s="4" t="s">
        <v>62</v>
      </c>
      <c r="G50" s="4"/>
      <c r="H50" s="100">
        <v>0</v>
      </c>
      <c r="I50" s="100">
        <v>1</v>
      </c>
      <c r="J50" s="100">
        <v>0</v>
      </c>
      <c r="K50" s="100">
        <v>0</v>
      </c>
      <c r="L50" s="100">
        <v>0</v>
      </c>
      <c r="M50" s="102">
        <v>5</v>
      </c>
      <c r="N50" s="102">
        <v>4</v>
      </c>
      <c r="O50" s="102">
        <v>3</v>
      </c>
      <c r="P50" s="102">
        <v>4</v>
      </c>
      <c r="Q50" s="102">
        <v>4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5" t="s">
        <v>36</v>
      </c>
      <c r="X50" s="6">
        <v>3</v>
      </c>
      <c r="Y50" s="6">
        <v>4</v>
      </c>
      <c r="Z50" s="6">
        <v>4</v>
      </c>
      <c r="AA50" s="6">
        <v>4</v>
      </c>
      <c r="AB50" s="7">
        <v>4</v>
      </c>
      <c r="AC50" s="7">
        <v>4</v>
      </c>
      <c r="AD50" s="7">
        <v>4</v>
      </c>
      <c r="AE50" s="7">
        <v>4</v>
      </c>
      <c r="AF50" s="7">
        <v>4</v>
      </c>
      <c r="AG50" s="8">
        <v>4</v>
      </c>
      <c r="AH50" s="8">
        <v>4</v>
      </c>
      <c r="AI50" s="8">
        <v>3</v>
      </c>
      <c r="AJ50" s="8">
        <v>4</v>
      </c>
      <c r="AK50" s="8">
        <v>3</v>
      </c>
      <c r="AL50" s="8">
        <v>3</v>
      </c>
      <c r="AM50" s="9">
        <v>4</v>
      </c>
      <c r="AN50" s="9">
        <v>4</v>
      </c>
      <c r="AO50" s="5"/>
      <c r="AP50" s="5"/>
    </row>
    <row r="51" spans="1:42" ht="72.75" thickBot="1" x14ac:dyDescent="0.6">
      <c r="A51" s="4">
        <v>50</v>
      </c>
      <c r="B51" s="4" t="s">
        <v>56</v>
      </c>
      <c r="C51" s="4"/>
      <c r="D51" s="4"/>
      <c r="E51" s="4" t="s">
        <v>208</v>
      </c>
      <c r="F51" s="4" t="s">
        <v>62</v>
      </c>
      <c r="G51" s="4"/>
      <c r="H51" s="100">
        <v>0</v>
      </c>
      <c r="I51" s="100">
        <v>1</v>
      </c>
      <c r="J51" s="100">
        <v>0</v>
      </c>
      <c r="K51" s="100">
        <v>0</v>
      </c>
      <c r="L51" s="100">
        <v>0</v>
      </c>
      <c r="M51" s="102">
        <v>5</v>
      </c>
      <c r="N51" s="102">
        <v>4</v>
      </c>
      <c r="O51" s="102">
        <v>3</v>
      </c>
      <c r="P51" s="102">
        <v>4</v>
      </c>
      <c r="Q51" s="102">
        <v>4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5" t="s">
        <v>34</v>
      </c>
      <c r="X51" s="6">
        <v>4</v>
      </c>
      <c r="Y51" s="6">
        <v>4</v>
      </c>
      <c r="Z51" s="6">
        <v>4</v>
      </c>
      <c r="AA51" s="6">
        <v>4</v>
      </c>
      <c r="AB51" s="7">
        <v>4</v>
      </c>
      <c r="AC51" s="7">
        <v>4</v>
      </c>
      <c r="AD51" s="7">
        <v>3</v>
      </c>
      <c r="AE51" s="7">
        <v>4</v>
      </c>
      <c r="AF51" s="7">
        <v>4</v>
      </c>
      <c r="AG51" s="8">
        <v>4</v>
      </c>
      <c r="AH51" s="8">
        <v>4</v>
      </c>
      <c r="AI51" s="8">
        <v>3</v>
      </c>
      <c r="AJ51" s="8">
        <v>4</v>
      </c>
      <c r="AK51" s="8">
        <v>4</v>
      </c>
      <c r="AL51" s="8">
        <v>4</v>
      </c>
      <c r="AM51" s="9">
        <v>4</v>
      </c>
      <c r="AN51" s="9">
        <v>4</v>
      </c>
      <c r="AO51" s="5"/>
      <c r="AP51" s="5"/>
    </row>
    <row r="52" spans="1:42" ht="72.75" thickBot="1" x14ac:dyDescent="0.6">
      <c r="A52" s="4">
        <v>51</v>
      </c>
      <c r="B52" s="4" t="s">
        <v>56</v>
      </c>
      <c r="C52" s="4"/>
      <c r="D52" s="4"/>
      <c r="E52" s="4" t="s">
        <v>208</v>
      </c>
      <c r="F52" s="4" t="s">
        <v>62</v>
      </c>
      <c r="G52" s="4"/>
      <c r="H52" s="100">
        <v>0</v>
      </c>
      <c r="I52" s="100">
        <v>1</v>
      </c>
      <c r="J52" s="100">
        <v>0</v>
      </c>
      <c r="K52" s="100">
        <v>0</v>
      </c>
      <c r="L52" s="100">
        <v>0</v>
      </c>
      <c r="M52" s="102">
        <v>5</v>
      </c>
      <c r="N52" s="102">
        <v>4</v>
      </c>
      <c r="O52" s="102">
        <v>3</v>
      </c>
      <c r="P52" s="102">
        <v>4</v>
      </c>
      <c r="Q52" s="102">
        <v>4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5" t="s">
        <v>38</v>
      </c>
      <c r="X52" s="6">
        <v>4</v>
      </c>
      <c r="Y52" s="6">
        <v>4</v>
      </c>
      <c r="Z52" s="6">
        <v>4</v>
      </c>
      <c r="AA52" s="6">
        <v>4</v>
      </c>
      <c r="AB52" s="7">
        <v>4</v>
      </c>
      <c r="AC52" s="7">
        <v>4</v>
      </c>
      <c r="AD52" s="7">
        <v>4</v>
      </c>
      <c r="AE52" s="7">
        <v>4</v>
      </c>
      <c r="AF52" s="7">
        <v>4</v>
      </c>
      <c r="AG52" s="8">
        <v>4</v>
      </c>
      <c r="AH52" s="8">
        <v>4</v>
      </c>
      <c r="AI52" s="8">
        <v>4</v>
      </c>
      <c r="AJ52" s="8">
        <v>4</v>
      </c>
      <c r="AK52" s="8">
        <v>4</v>
      </c>
      <c r="AL52" s="8">
        <v>4</v>
      </c>
      <c r="AM52" s="9">
        <v>4</v>
      </c>
      <c r="AN52" s="9">
        <v>4</v>
      </c>
      <c r="AO52" s="5"/>
      <c r="AP52" s="5"/>
    </row>
    <row r="53" spans="1:42" ht="72.75" thickBot="1" x14ac:dyDescent="0.6">
      <c r="A53" s="4">
        <v>52</v>
      </c>
      <c r="B53" s="4" t="s">
        <v>56</v>
      </c>
      <c r="C53" s="4"/>
      <c r="D53" s="4"/>
      <c r="E53" s="4" t="s">
        <v>208</v>
      </c>
      <c r="F53" s="4" t="s">
        <v>184</v>
      </c>
      <c r="G53" s="4"/>
      <c r="H53" s="100">
        <v>0</v>
      </c>
      <c r="I53" s="100">
        <v>1</v>
      </c>
      <c r="J53" s="100">
        <v>0</v>
      </c>
      <c r="K53" s="100">
        <v>0</v>
      </c>
      <c r="L53" s="100">
        <v>0</v>
      </c>
      <c r="M53" s="102">
        <v>0</v>
      </c>
      <c r="N53" s="102">
        <v>0</v>
      </c>
      <c r="O53" s="102">
        <v>4</v>
      </c>
      <c r="P53" s="102">
        <v>3</v>
      </c>
      <c r="Q53" s="102">
        <v>3</v>
      </c>
      <c r="R53" s="102">
        <v>0</v>
      </c>
      <c r="S53" s="102">
        <v>0</v>
      </c>
      <c r="T53" s="102">
        <v>4</v>
      </c>
      <c r="U53" s="102">
        <v>0</v>
      </c>
      <c r="V53" s="102">
        <v>0</v>
      </c>
      <c r="W53" s="5" t="s">
        <v>6</v>
      </c>
      <c r="X53" s="6">
        <v>3</v>
      </c>
      <c r="Y53" s="6">
        <v>3</v>
      </c>
      <c r="Z53" s="6">
        <v>4</v>
      </c>
      <c r="AA53" s="6">
        <v>4</v>
      </c>
      <c r="AB53" s="7">
        <v>4</v>
      </c>
      <c r="AC53" s="7">
        <v>3</v>
      </c>
      <c r="AD53" s="7">
        <v>3</v>
      </c>
      <c r="AE53" s="7">
        <v>3</v>
      </c>
      <c r="AF53" s="7">
        <v>3</v>
      </c>
      <c r="AG53" s="8">
        <v>4</v>
      </c>
      <c r="AH53" s="8">
        <v>4</v>
      </c>
      <c r="AI53" s="8">
        <v>4</v>
      </c>
      <c r="AJ53" s="8">
        <v>4</v>
      </c>
      <c r="AK53" s="8">
        <v>4</v>
      </c>
      <c r="AL53" s="8">
        <v>4</v>
      </c>
      <c r="AM53" s="9">
        <v>4</v>
      </c>
      <c r="AN53" s="9">
        <v>4</v>
      </c>
      <c r="AO53" s="5"/>
      <c r="AP53" s="5"/>
    </row>
    <row r="54" spans="1:42" ht="72.75" thickBot="1" x14ac:dyDescent="0.6">
      <c r="A54" s="4">
        <v>53</v>
      </c>
      <c r="B54" s="4" t="s">
        <v>56</v>
      </c>
      <c r="C54" s="4"/>
      <c r="D54" s="4"/>
      <c r="E54" s="4" t="s">
        <v>208</v>
      </c>
      <c r="F54" s="4" t="s">
        <v>184</v>
      </c>
      <c r="G54" s="4"/>
      <c r="H54" s="100">
        <v>0</v>
      </c>
      <c r="I54" s="100">
        <v>1</v>
      </c>
      <c r="J54" s="100">
        <v>0</v>
      </c>
      <c r="K54" s="100">
        <v>0</v>
      </c>
      <c r="L54" s="100">
        <v>0</v>
      </c>
      <c r="M54" s="102">
        <v>0</v>
      </c>
      <c r="N54" s="102">
        <v>0</v>
      </c>
      <c r="O54" s="102">
        <v>4</v>
      </c>
      <c r="P54" s="102">
        <v>3</v>
      </c>
      <c r="Q54" s="102">
        <v>3</v>
      </c>
      <c r="R54" s="102">
        <v>0</v>
      </c>
      <c r="S54" s="102">
        <v>0</v>
      </c>
      <c r="T54" s="102">
        <v>4</v>
      </c>
      <c r="U54" s="102">
        <v>0</v>
      </c>
      <c r="V54" s="102">
        <v>0</v>
      </c>
      <c r="W54" s="5" t="s">
        <v>38</v>
      </c>
      <c r="X54" s="6">
        <v>4</v>
      </c>
      <c r="Y54" s="6">
        <v>4</v>
      </c>
      <c r="Z54" s="6">
        <v>4</v>
      </c>
      <c r="AA54" s="6">
        <v>4</v>
      </c>
      <c r="AB54" s="7">
        <v>4</v>
      </c>
      <c r="AC54" s="7">
        <v>4</v>
      </c>
      <c r="AD54" s="7">
        <v>4</v>
      </c>
      <c r="AE54" s="7">
        <v>4</v>
      </c>
      <c r="AF54" s="7">
        <v>4</v>
      </c>
      <c r="AG54" s="8">
        <v>4</v>
      </c>
      <c r="AH54" s="8">
        <v>4</v>
      </c>
      <c r="AI54" s="8">
        <v>4</v>
      </c>
      <c r="AJ54" s="8">
        <v>4</v>
      </c>
      <c r="AK54" s="8">
        <v>4</v>
      </c>
      <c r="AL54" s="8">
        <v>4</v>
      </c>
      <c r="AM54" s="9">
        <v>4</v>
      </c>
      <c r="AN54" s="9">
        <v>4</v>
      </c>
      <c r="AO54" s="5"/>
      <c r="AP54" s="5"/>
    </row>
    <row r="55" spans="1:42" ht="72.75" thickBot="1" x14ac:dyDescent="0.6">
      <c r="A55" s="4">
        <v>54</v>
      </c>
      <c r="B55" s="4" t="s">
        <v>56</v>
      </c>
      <c r="C55" s="4"/>
      <c r="D55" s="4"/>
      <c r="E55" s="4" t="s">
        <v>208</v>
      </c>
      <c r="F55" s="4" t="s">
        <v>59</v>
      </c>
      <c r="G55" s="4"/>
      <c r="H55" s="100">
        <v>0</v>
      </c>
      <c r="I55" s="100">
        <v>1</v>
      </c>
      <c r="J55" s="100">
        <v>0</v>
      </c>
      <c r="K55" s="100">
        <v>0</v>
      </c>
      <c r="L55" s="100">
        <v>0</v>
      </c>
      <c r="M55" s="102">
        <v>4</v>
      </c>
      <c r="N55" s="102">
        <v>4</v>
      </c>
      <c r="O55" s="102">
        <v>4</v>
      </c>
      <c r="P55" s="102">
        <v>4</v>
      </c>
      <c r="Q55" s="102">
        <v>3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5" t="s">
        <v>6</v>
      </c>
      <c r="X55" s="6">
        <v>4</v>
      </c>
      <c r="Y55" s="6">
        <v>4</v>
      </c>
      <c r="Z55" s="6">
        <v>4</v>
      </c>
      <c r="AA55" s="6">
        <v>4</v>
      </c>
      <c r="AB55" s="7">
        <v>4</v>
      </c>
      <c r="AC55" s="7">
        <v>4</v>
      </c>
      <c r="AD55" s="7">
        <v>4</v>
      </c>
      <c r="AE55" s="7">
        <v>4</v>
      </c>
      <c r="AF55" s="7">
        <v>4</v>
      </c>
      <c r="AG55" s="8">
        <v>4</v>
      </c>
      <c r="AH55" s="8">
        <v>4</v>
      </c>
      <c r="AI55" s="8">
        <v>4</v>
      </c>
      <c r="AJ55" s="8">
        <v>4</v>
      </c>
      <c r="AK55" s="8">
        <v>3</v>
      </c>
      <c r="AL55" s="8">
        <v>3</v>
      </c>
      <c r="AM55" s="9">
        <v>4</v>
      </c>
      <c r="AN55" s="9">
        <v>4</v>
      </c>
      <c r="AO55" s="5"/>
      <c r="AP55" s="5"/>
    </row>
    <row r="56" spans="1:42" ht="72.75" thickBot="1" x14ac:dyDescent="0.6">
      <c r="A56" s="4">
        <v>55</v>
      </c>
      <c r="B56" s="4" t="s">
        <v>55</v>
      </c>
      <c r="C56" s="4"/>
      <c r="D56" s="4"/>
      <c r="E56" s="4" t="s">
        <v>208</v>
      </c>
      <c r="F56" s="4" t="s">
        <v>169</v>
      </c>
      <c r="G56" s="4"/>
      <c r="H56" s="100">
        <v>0</v>
      </c>
      <c r="I56" s="100">
        <v>1</v>
      </c>
      <c r="J56" s="100">
        <v>0</v>
      </c>
      <c r="K56" s="100">
        <v>1</v>
      </c>
      <c r="L56" s="100">
        <v>0</v>
      </c>
      <c r="M56" s="102">
        <v>4</v>
      </c>
      <c r="N56" s="102">
        <v>4</v>
      </c>
      <c r="O56" s="102">
        <v>2</v>
      </c>
      <c r="P56" s="102">
        <v>2</v>
      </c>
      <c r="Q56" s="102">
        <v>1</v>
      </c>
      <c r="R56" s="102">
        <v>1</v>
      </c>
      <c r="S56" s="102">
        <v>2</v>
      </c>
      <c r="T56" s="102">
        <v>2</v>
      </c>
      <c r="U56" s="102">
        <v>0</v>
      </c>
      <c r="V56" s="102">
        <v>0</v>
      </c>
      <c r="W56" s="5" t="s">
        <v>5</v>
      </c>
      <c r="X56" s="6">
        <v>5</v>
      </c>
      <c r="Y56" s="6">
        <v>5</v>
      </c>
      <c r="Z56" s="6">
        <v>5</v>
      </c>
      <c r="AA56" s="6">
        <v>5</v>
      </c>
      <c r="AB56" s="7">
        <v>5</v>
      </c>
      <c r="AC56" s="7">
        <v>5</v>
      </c>
      <c r="AD56" s="7">
        <v>5</v>
      </c>
      <c r="AE56" s="7">
        <v>5</v>
      </c>
      <c r="AF56" s="7">
        <v>5</v>
      </c>
      <c r="AG56" s="8">
        <v>5</v>
      </c>
      <c r="AH56" s="8">
        <v>5</v>
      </c>
      <c r="AI56" s="8">
        <v>5</v>
      </c>
      <c r="AJ56" s="8">
        <v>5</v>
      </c>
      <c r="AK56" s="8">
        <v>5</v>
      </c>
      <c r="AL56" s="8">
        <v>5</v>
      </c>
      <c r="AM56" s="9">
        <v>5</v>
      </c>
      <c r="AN56" s="9">
        <v>5</v>
      </c>
      <c r="AO56" s="5"/>
      <c r="AP56" s="5"/>
    </row>
    <row r="57" spans="1:42" ht="72.75" thickBot="1" x14ac:dyDescent="0.6">
      <c r="A57" s="4">
        <v>56</v>
      </c>
      <c r="B57" s="4" t="s">
        <v>55</v>
      </c>
      <c r="C57" s="4"/>
      <c r="D57" s="4"/>
      <c r="E57" s="4" t="s">
        <v>208</v>
      </c>
      <c r="F57" s="4" t="s">
        <v>169</v>
      </c>
      <c r="G57" s="4"/>
      <c r="H57" s="100">
        <v>0</v>
      </c>
      <c r="I57" s="100">
        <v>1</v>
      </c>
      <c r="J57" s="100">
        <v>0</v>
      </c>
      <c r="K57" s="100">
        <v>1</v>
      </c>
      <c r="L57" s="100">
        <v>0</v>
      </c>
      <c r="M57" s="102">
        <v>4</v>
      </c>
      <c r="N57" s="102">
        <v>4</v>
      </c>
      <c r="O57" s="102">
        <v>2</v>
      </c>
      <c r="P57" s="102">
        <v>2</v>
      </c>
      <c r="Q57" s="102">
        <v>1</v>
      </c>
      <c r="R57" s="102">
        <v>1</v>
      </c>
      <c r="S57" s="102">
        <v>2</v>
      </c>
      <c r="T57" s="102">
        <v>2</v>
      </c>
      <c r="U57" s="102">
        <v>0</v>
      </c>
      <c r="V57" s="102">
        <v>0</v>
      </c>
      <c r="W57" s="5" t="s">
        <v>6</v>
      </c>
      <c r="X57" s="6">
        <v>5</v>
      </c>
      <c r="Y57" s="6">
        <v>5</v>
      </c>
      <c r="Z57" s="6">
        <v>5</v>
      </c>
      <c r="AA57" s="6">
        <v>5</v>
      </c>
      <c r="AB57" s="7">
        <v>5</v>
      </c>
      <c r="AC57" s="7">
        <v>5</v>
      </c>
      <c r="AD57" s="7">
        <v>5</v>
      </c>
      <c r="AE57" s="7">
        <v>5</v>
      </c>
      <c r="AF57" s="7">
        <v>5</v>
      </c>
      <c r="AG57" s="8">
        <v>5</v>
      </c>
      <c r="AH57" s="8">
        <v>5</v>
      </c>
      <c r="AI57" s="8">
        <v>5</v>
      </c>
      <c r="AJ57" s="8">
        <v>5</v>
      </c>
      <c r="AK57" s="8">
        <v>5</v>
      </c>
      <c r="AL57" s="8">
        <v>5</v>
      </c>
      <c r="AM57" s="9">
        <v>5</v>
      </c>
      <c r="AN57" s="9">
        <v>5</v>
      </c>
      <c r="AO57" s="5"/>
      <c r="AP57" s="5"/>
    </row>
    <row r="58" spans="1:42" ht="72.75" thickBot="1" x14ac:dyDescent="0.6">
      <c r="A58" s="4">
        <v>57</v>
      </c>
      <c r="B58" s="4" t="s">
        <v>55</v>
      </c>
      <c r="C58" s="4"/>
      <c r="D58" s="4"/>
      <c r="E58" s="4" t="s">
        <v>208</v>
      </c>
      <c r="F58" s="4" t="s">
        <v>169</v>
      </c>
      <c r="G58" s="4"/>
      <c r="H58" s="100">
        <v>0</v>
      </c>
      <c r="I58" s="100">
        <v>1</v>
      </c>
      <c r="J58" s="100">
        <v>0</v>
      </c>
      <c r="K58" s="100">
        <v>1</v>
      </c>
      <c r="L58" s="100">
        <v>0</v>
      </c>
      <c r="M58" s="102">
        <v>4</v>
      </c>
      <c r="N58" s="102">
        <v>4</v>
      </c>
      <c r="O58" s="102">
        <v>2</v>
      </c>
      <c r="P58" s="102">
        <v>2</v>
      </c>
      <c r="Q58" s="102">
        <v>1</v>
      </c>
      <c r="R58" s="102">
        <v>1</v>
      </c>
      <c r="S58" s="102">
        <v>2</v>
      </c>
      <c r="T58" s="102">
        <v>2</v>
      </c>
      <c r="U58" s="102">
        <v>0</v>
      </c>
      <c r="V58" s="102">
        <v>0</v>
      </c>
      <c r="W58" s="5" t="s">
        <v>36</v>
      </c>
      <c r="X58" s="6">
        <v>5</v>
      </c>
      <c r="Y58" s="6">
        <v>5</v>
      </c>
      <c r="Z58" s="6">
        <v>5</v>
      </c>
      <c r="AA58" s="6">
        <v>5</v>
      </c>
      <c r="AB58" s="7">
        <v>5</v>
      </c>
      <c r="AC58" s="7">
        <v>5</v>
      </c>
      <c r="AD58" s="7">
        <v>5</v>
      </c>
      <c r="AE58" s="7">
        <v>5</v>
      </c>
      <c r="AF58" s="7">
        <v>5</v>
      </c>
      <c r="AG58" s="8">
        <v>5</v>
      </c>
      <c r="AH58" s="8">
        <v>5</v>
      </c>
      <c r="AI58" s="8">
        <v>5</v>
      </c>
      <c r="AJ58" s="8">
        <v>5</v>
      </c>
      <c r="AK58" s="8">
        <v>5</v>
      </c>
      <c r="AL58" s="8">
        <v>5</v>
      </c>
      <c r="AM58" s="9">
        <v>5</v>
      </c>
      <c r="AN58" s="9">
        <v>5</v>
      </c>
      <c r="AO58" s="5"/>
      <c r="AP58" s="5"/>
    </row>
    <row r="59" spans="1:42" ht="72.75" thickBot="1" x14ac:dyDescent="0.6">
      <c r="A59" s="4">
        <v>58</v>
      </c>
      <c r="B59" s="4" t="s">
        <v>55</v>
      </c>
      <c r="C59" s="4"/>
      <c r="D59" s="4"/>
      <c r="E59" s="4" t="s">
        <v>208</v>
      </c>
      <c r="F59" s="4" t="s">
        <v>169</v>
      </c>
      <c r="G59" s="4"/>
      <c r="H59" s="100">
        <v>0</v>
      </c>
      <c r="I59" s="100">
        <v>1</v>
      </c>
      <c r="J59" s="100">
        <v>0</v>
      </c>
      <c r="K59" s="100">
        <v>1</v>
      </c>
      <c r="L59" s="100">
        <v>0</v>
      </c>
      <c r="M59" s="102">
        <v>4</v>
      </c>
      <c r="N59" s="102">
        <v>4</v>
      </c>
      <c r="O59" s="102">
        <v>2</v>
      </c>
      <c r="P59" s="102">
        <v>2</v>
      </c>
      <c r="Q59" s="102">
        <v>1</v>
      </c>
      <c r="R59" s="102">
        <v>1</v>
      </c>
      <c r="S59" s="102">
        <v>2</v>
      </c>
      <c r="T59" s="102">
        <v>2</v>
      </c>
      <c r="U59" s="102">
        <v>0</v>
      </c>
      <c r="V59" s="102">
        <v>0</v>
      </c>
      <c r="W59" s="5" t="s">
        <v>34</v>
      </c>
      <c r="X59" s="6">
        <v>5</v>
      </c>
      <c r="Y59" s="6">
        <v>5</v>
      </c>
      <c r="Z59" s="6">
        <v>5</v>
      </c>
      <c r="AA59" s="6">
        <v>5</v>
      </c>
      <c r="AB59" s="7">
        <v>5</v>
      </c>
      <c r="AC59" s="7">
        <v>5</v>
      </c>
      <c r="AD59" s="7">
        <v>5</v>
      </c>
      <c r="AE59" s="7">
        <v>5</v>
      </c>
      <c r="AF59" s="7">
        <v>5</v>
      </c>
      <c r="AG59" s="8">
        <v>5</v>
      </c>
      <c r="AH59" s="8">
        <v>5</v>
      </c>
      <c r="AI59" s="8">
        <v>5</v>
      </c>
      <c r="AJ59" s="8">
        <v>5</v>
      </c>
      <c r="AK59" s="8">
        <v>5</v>
      </c>
      <c r="AL59" s="8">
        <v>5</v>
      </c>
      <c r="AM59" s="9">
        <v>5</v>
      </c>
      <c r="AN59" s="9">
        <v>5</v>
      </c>
      <c r="AO59" s="5"/>
      <c r="AP59" s="5"/>
    </row>
    <row r="60" spans="1:42" ht="72.75" thickBot="1" x14ac:dyDescent="0.6">
      <c r="A60" s="4">
        <v>59</v>
      </c>
      <c r="B60" s="4" t="s">
        <v>55</v>
      </c>
      <c r="C60" s="4"/>
      <c r="D60" s="4"/>
      <c r="E60" s="4" t="s">
        <v>208</v>
      </c>
      <c r="F60" s="4" t="s">
        <v>169</v>
      </c>
      <c r="G60" s="4"/>
      <c r="H60" s="100">
        <v>0</v>
      </c>
      <c r="I60" s="100">
        <v>1</v>
      </c>
      <c r="J60" s="100">
        <v>0</v>
      </c>
      <c r="K60" s="100">
        <v>1</v>
      </c>
      <c r="L60" s="100">
        <v>0</v>
      </c>
      <c r="M60" s="102">
        <v>4</v>
      </c>
      <c r="N60" s="102">
        <v>4</v>
      </c>
      <c r="O60" s="102">
        <v>2</v>
      </c>
      <c r="P60" s="102">
        <v>2</v>
      </c>
      <c r="Q60" s="102">
        <v>1</v>
      </c>
      <c r="R60" s="102">
        <v>1</v>
      </c>
      <c r="S60" s="102">
        <v>2</v>
      </c>
      <c r="T60" s="102">
        <v>2</v>
      </c>
      <c r="U60" s="102">
        <v>0</v>
      </c>
      <c r="V60" s="102">
        <v>0</v>
      </c>
      <c r="W60" s="5" t="s">
        <v>38</v>
      </c>
      <c r="X60" s="6">
        <v>5</v>
      </c>
      <c r="Y60" s="6">
        <v>5</v>
      </c>
      <c r="Z60" s="6">
        <v>5</v>
      </c>
      <c r="AA60" s="6">
        <v>5</v>
      </c>
      <c r="AB60" s="7">
        <v>5</v>
      </c>
      <c r="AC60" s="7">
        <v>5</v>
      </c>
      <c r="AD60" s="7">
        <v>5</v>
      </c>
      <c r="AE60" s="7">
        <v>5</v>
      </c>
      <c r="AF60" s="7">
        <v>5</v>
      </c>
      <c r="AG60" s="8">
        <v>5</v>
      </c>
      <c r="AH60" s="8">
        <v>5</v>
      </c>
      <c r="AI60" s="8">
        <v>5</v>
      </c>
      <c r="AJ60" s="8">
        <v>5</v>
      </c>
      <c r="AK60" s="8">
        <v>5</v>
      </c>
      <c r="AL60" s="8">
        <v>5</v>
      </c>
      <c r="AM60" s="9">
        <v>5</v>
      </c>
      <c r="AN60" s="9">
        <v>5</v>
      </c>
      <c r="AO60" s="5"/>
      <c r="AP60" s="5"/>
    </row>
    <row r="61" spans="1:42" ht="72.75" thickBot="1" x14ac:dyDescent="0.6">
      <c r="A61" s="4">
        <v>60</v>
      </c>
      <c r="B61" s="4" t="s">
        <v>56</v>
      </c>
      <c r="C61" s="4"/>
      <c r="D61" s="4"/>
      <c r="E61" s="4" t="s">
        <v>208</v>
      </c>
      <c r="F61" s="4" t="s">
        <v>169</v>
      </c>
      <c r="G61" s="4"/>
      <c r="H61" s="100">
        <v>0</v>
      </c>
      <c r="I61" s="100">
        <v>1</v>
      </c>
      <c r="J61" s="100">
        <v>0</v>
      </c>
      <c r="K61" s="100">
        <v>0</v>
      </c>
      <c r="L61" s="100">
        <v>0</v>
      </c>
      <c r="M61" s="102">
        <v>1</v>
      </c>
      <c r="N61" s="102">
        <v>1</v>
      </c>
      <c r="O61" s="102">
        <v>1</v>
      </c>
      <c r="P61" s="102">
        <v>2</v>
      </c>
      <c r="Q61" s="102">
        <v>2</v>
      </c>
      <c r="R61" s="102">
        <v>1</v>
      </c>
      <c r="S61" s="102">
        <v>1</v>
      </c>
      <c r="T61" s="102">
        <v>1</v>
      </c>
      <c r="U61" s="102">
        <v>0</v>
      </c>
      <c r="V61" s="102">
        <v>0</v>
      </c>
      <c r="W61" s="5" t="s">
        <v>6</v>
      </c>
      <c r="X61" s="6">
        <v>2</v>
      </c>
      <c r="Y61" s="6">
        <v>1</v>
      </c>
      <c r="Z61" s="6">
        <v>3</v>
      </c>
      <c r="AA61" s="6">
        <v>5</v>
      </c>
      <c r="AB61" s="7">
        <v>4</v>
      </c>
      <c r="AC61" s="7">
        <v>2</v>
      </c>
      <c r="AD61" s="7">
        <v>3</v>
      </c>
      <c r="AE61" s="7">
        <v>3</v>
      </c>
      <c r="AF61" s="7">
        <v>3</v>
      </c>
      <c r="AG61" s="8">
        <v>3</v>
      </c>
      <c r="AH61" s="8">
        <v>3</v>
      </c>
      <c r="AI61" s="8">
        <v>3</v>
      </c>
      <c r="AJ61" s="8">
        <v>2</v>
      </c>
      <c r="AK61" s="8">
        <v>2</v>
      </c>
      <c r="AL61" s="8">
        <v>2</v>
      </c>
      <c r="AM61" s="9">
        <v>3</v>
      </c>
      <c r="AN61" s="9">
        <v>3</v>
      </c>
      <c r="AO61" s="5"/>
      <c r="AP61" s="5"/>
    </row>
    <row r="62" spans="1:42" ht="72.75" thickBot="1" x14ac:dyDescent="0.6">
      <c r="A62" s="4">
        <v>61</v>
      </c>
      <c r="B62" s="4" t="s">
        <v>56</v>
      </c>
      <c r="C62" s="4"/>
      <c r="D62" s="4"/>
      <c r="E62" s="4" t="s">
        <v>208</v>
      </c>
      <c r="F62" s="4" t="s">
        <v>169</v>
      </c>
      <c r="G62" s="4"/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2">
        <v>3</v>
      </c>
      <c r="N62" s="102">
        <v>3</v>
      </c>
      <c r="O62" s="102">
        <v>4</v>
      </c>
      <c r="P62" s="102">
        <v>3</v>
      </c>
      <c r="Q62" s="102">
        <v>4</v>
      </c>
      <c r="R62" s="102">
        <v>4</v>
      </c>
      <c r="S62" s="102">
        <v>4</v>
      </c>
      <c r="T62" s="102">
        <v>0</v>
      </c>
      <c r="U62" s="102">
        <v>0</v>
      </c>
      <c r="V62" s="102"/>
      <c r="W62" s="5" t="s">
        <v>6</v>
      </c>
      <c r="X62" s="6">
        <v>4</v>
      </c>
      <c r="Y62" s="6">
        <v>4</v>
      </c>
      <c r="Z62" s="6">
        <v>4</v>
      </c>
      <c r="AA62" s="6">
        <v>4</v>
      </c>
      <c r="AB62" s="7">
        <v>4</v>
      </c>
      <c r="AC62" s="7">
        <v>4</v>
      </c>
      <c r="AD62" s="7">
        <v>4</v>
      </c>
      <c r="AE62" s="7">
        <v>3</v>
      </c>
      <c r="AF62" s="7">
        <v>4</v>
      </c>
      <c r="AG62" s="8">
        <v>4</v>
      </c>
      <c r="AH62" s="8">
        <v>4</v>
      </c>
      <c r="AI62" s="8">
        <v>4</v>
      </c>
      <c r="AJ62" s="8">
        <v>4</v>
      </c>
      <c r="AK62" s="8">
        <v>3</v>
      </c>
      <c r="AL62" s="8">
        <v>3</v>
      </c>
      <c r="AM62" s="9">
        <v>4</v>
      </c>
      <c r="AN62" s="9">
        <v>4</v>
      </c>
      <c r="AO62" s="5"/>
      <c r="AP62" s="5"/>
    </row>
    <row r="63" spans="1:42" ht="72.75" thickBot="1" x14ac:dyDescent="0.6">
      <c r="A63" s="4">
        <v>62</v>
      </c>
      <c r="B63" s="4" t="s">
        <v>55</v>
      </c>
      <c r="C63" s="4"/>
      <c r="D63" s="4"/>
      <c r="E63" s="4" t="s">
        <v>208</v>
      </c>
      <c r="F63" s="4" t="s">
        <v>184</v>
      </c>
      <c r="G63" s="4"/>
      <c r="H63" s="100">
        <v>1</v>
      </c>
      <c r="I63" s="100">
        <v>0</v>
      </c>
      <c r="J63" s="100">
        <v>0</v>
      </c>
      <c r="K63" s="100">
        <v>0</v>
      </c>
      <c r="L63" s="100">
        <v>1</v>
      </c>
      <c r="M63" s="102">
        <v>0</v>
      </c>
      <c r="N63" s="102">
        <v>0</v>
      </c>
      <c r="O63" s="102">
        <v>0</v>
      </c>
      <c r="P63" s="102">
        <v>3</v>
      </c>
      <c r="Q63" s="102">
        <v>3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5" t="s">
        <v>6</v>
      </c>
      <c r="X63" s="6">
        <v>3</v>
      </c>
      <c r="Y63" s="6">
        <v>3</v>
      </c>
      <c r="Z63" s="6">
        <v>3</v>
      </c>
      <c r="AA63" s="6">
        <v>3</v>
      </c>
      <c r="AB63" s="7">
        <v>4</v>
      </c>
      <c r="AC63" s="7">
        <v>3</v>
      </c>
      <c r="AD63" s="7">
        <v>3</v>
      </c>
      <c r="AE63" s="7">
        <v>3</v>
      </c>
      <c r="AF63" s="7">
        <v>3</v>
      </c>
      <c r="AG63" s="8">
        <v>4</v>
      </c>
      <c r="AH63" s="8">
        <v>5</v>
      </c>
      <c r="AI63" s="8">
        <v>3</v>
      </c>
      <c r="AJ63" s="8">
        <v>4</v>
      </c>
      <c r="AK63" s="8">
        <v>3</v>
      </c>
      <c r="AL63" s="8">
        <v>4</v>
      </c>
      <c r="AM63" s="9">
        <v>3</v>
      </c>
      <c r="AN63" s="9">
        <v>3</v>
      </c>
      <c r="AO63" s="5"/>
      <c r="AP63" s="5"/>
    </row>
    <row r="64" spans="1:42" ht="72.75" thickBot="1" x14ac:dyDescent="0.6">
      <c r="A64" s="4">
        <v>63</v>
      </c>
      <c r="B64" s="4" t="s">
        <v>55</v>
      </c>
      <c r="C64" s="4"/>
      <c r="D64" s="4"/>
      <c r="E64" s="4" t="s">
        <v>208</v>
      </c>
      <c r="F64" s="4" t="s">
        <v>184</v>
      </c>
      <c r="G64" s="4"/>
      <c r="H64" s="100">
        <v>1</v>
      </c>
      <c r="I64" s="100">
        <v>0</v>
      </c>
      <c r="J64" s="100">
        <v>0</v>
      </c>
      <c r="K64" s="100">
        <v>0</v>
      </c>
      <c r="L64" s="100">
        <v>1</v>
      </c>
      <c r="M64" s="102">
        <v>0</v>
      </c>
      <c r="N64" s="102">
        <v>0</v>
      </c>
      <c r="O64" s="102">
        <v>0</v>
      </c>
      <c r="P64" s="102">
        <v>3</v>
      </c>
      <c r="Q64" s="102">
        <v>3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5" t="s">
        <v>38</v>
      </c>
      <c r="X64" s="6">
        <v>3</v>
      </c>
      <c r="Y64" s="6">
        <v>3</v>
      </c>
      <c r="Z64" s="6">
        <v>3</v>
      </c>
      <c r="AA64" s="6">
        <v>3</v>
      </c>
      <c r="AB64" s="7">
        <v>4</v>
      </c>
      <c r="AC64" s="7">
        <v>4</v>
      </c>
      <c r="AD64" s="7">
        <v>3</v>
      </c>
      <c r="AE64" s="7">
        <v>3</v>
      </c>
      <c r="AF64" s="7">
        <v>3</v>
      </c>
      <c r="AG64" s="8">
        <v>4</v>
      </c>
      <c r="AH64" s="8">
        <v>5</v>
      </c>
      <c r="AI64" s="8">
        <v>3</v>
      </c>
      <c r="AJ64" s="8">
        <v>4</v>
      </c>
      <c r="AK64" s="8">
        <v>3</v>
      </c>
      <c r="AL64" s="8">
        <v>4</v>
      </c>
      <c r="AM64" s="9">
        <v>3</v>
      </c>
      <c r="AN64" s="9">
        <v>3</v>
      </c>
      <c r="AO64" s="5"/>
      <c r="AP64" s="5"/>
    </row>
    <row r="65" spans="1:42" ht="72.75" thickBot="1" x14ac:dyDescent="0.6">
      <c r="A65" s="4">
        <v>64</v>
      </c>
      <c r="B65" s="4" t="s">
        <v>56</v>
      </c>
      <c r="C65" s="4"/>
      <c r="D65" s="4"/>
      <c r="E65" s="4" t="s">
        <v>208</v>
      </c>
      <c r="F65" s="4" t="s">
        <v>62</v>
      </c>
      <c r="G65" s="4"/>
      <c r="H65" s="100">
        <v>0</v>
      </c>
      <c r="I65" s="100">
        <v>0</v>
      </c>
      <c r="J65" s="100">
        <v>0</v>
      </c>
      <c r="K65" s="100">
        <v>1</v>
      </c>
      <c r="L65" s="100">
        <v>0</v>
      </c>
      <c r="M65" s="102">
        <v>4</v>
      </c>
      <c r="N65" s="102">
        <v>4</v>
      </c>
      <c r="O65" s="102">
        <v>4</v>
      </c>
      <c r="P65" s="102">
        <v>3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5" t="s">
        <v>34</v>
      </c>
      <c r="X65" s="6">
        <v>5</v>
      </c>
      <c r="Y65" s="6">
        <v>5</v>
      </c>
      <c r="Z65" s="6">
        <v>5</v>
      </c>
      <c r="AA65" s="6">
        <v>5</v>
      </c>
      <c r="AB65" s="7">
        <v>5</v>
      </c>
      <c r="AC65" s="7">
        <v>5</v>
      </c>
      <c r="AD65" s="7">
        <v>5</v>
      </c>
      <c r="AE65" s="7">
        <v>5</v>
      </c>
      <c r="AF65" s="7">
        <v>5</v>
      </c>
      <c r="AG65" s="8">
        <v>5</v>
      </c>
      <c r="AH65" s="8">
        <v>5</v>
      </c>
      <c r="AI65" s="8">
        <v>5</v>
      </c>
      <c r="AJ65" s="8">
        <v>5</v>
      </c>
      <c r="AK65" s="8">
        <v>5</v>
      </c>
      <c r="AL65" s="8">
        <v>4</v>
      </c>
      <c r="AM65" s="9">
        <v>4</v>
      </c>
      <c r="AN65" s="9">
        <v>4</v>
      </c>
      <c r="AO65" s="5"/>
      <c r="AP65" s="5"/>
    </row>
    <row r="66" spans="1:42" ht="72.75" thickBot="1" x14ac:dyDescent="0.6">
      <c r="A66" s="4">
        <v>65</v>
      </c>
      <c r="B66" s="4" t="s">
        <v>56</v>
      </c>
      <c r="C66" s="4"/>
      <c r="D66" s="4"/>
      <c r="E66" s="4" t="s">
        <v>208</v>
      </c>
      <c r="F66" s="4" t="s">
        <v>62</v>
      </c>
      <c r="G66" s="4"/>
      <c r="H66" s="100">
        <v>0</v>
      </c>
      <c r="I66" s="100">
        <v>1</v>
      </c>
      <c r="J66" s="100">
        <v>0</v>
      </c>
      <c r="K66" s="100">
        <v>0</v>
      </c>
      <c r="L66" s="100">
        <v>0</v>
      </c>
      <c r="M66" s="102">
        <v>4</v>
      </c>
      <c r="N66" s="102">
        <v>4</v>
      </c>
      <c r="O66" s="102">
        <v>4</v>
      </c>
      <c r="P66" s="102">
        <v>5</v>
      </c>
      <c r="Q66" s="102">
        <v>4</v>
      </c>
      <c r="R66" s="102">
        <v>0</v>
      </c>
      <c r="S66" s="102">
        <v>0</v>
      </c>
      <c r="T66" s="102">
        <v>0</v>
      </c>
      <c r="U66" s="102">
        <v>0</v>
      </c>
      <c r="V66" s="102">
        <v>4</v>
      </c>
      <c r="W66" s="5" t="s">
        <v>6</v>
      </c>
      <c r="X66" s="6">
        <v>5</v>
      </c>
      <c r="Y66" s="6">
        <v>5</v>
      </c>
      <c r="Z66" s="6">
        <v>5</v>
      </c>
      <c r="AA66" s="6">
        <v>5</v>
      </c>
      <c r="AB66" s="7">
        <v>5</v>
      </c>
      <c r="AC66" s="7">
        <v>5</v>
      </c>
      <c r="AD66" s="7">
        <v>5</v>
      </c>
      <c r="AE66" s="7">
        <v>5</v>
      </c>
      <c r="AF66" s="7">
        <v>5</v>
      </c>
      <c r="AG66" s="8">
        <v>5</v>
      </c>
      <c r="AH66" s="8">
        <v>5</v>
      </c>
      <c r="AI66" s="8">
        <v>5</v>
      </c>
      <c r="AJ66" s="8">
        <v>5</v>
      </c>
      <c r="AK66" s="8">
        <v>3</v>
      </c>
      <c r="AL66" s="8">
        <v>3</v>
      </c>
      <c r="AM66" s="9">
        <v>5</v>
      </c>
      <c r="AN66" s="9">
        <v>5</v>
      </c>
      <c r="AO66" s="5"/>
      <c r="AP66" s="5"/>
    </row>
    <row r="67" spans="1:42" ht="72.75" thickBot="1" x14ac:dyDescent="0.6">
      <c r="A67" s="4">
        <v>66</v>
      </c>
      <c r="B67" s="4" t="s">
        <v>56</v>
      </c>
      <c r="C67" s="4"/>
      <c r="D67" s="4"/>
      <c r="E67" s="4" t="s">
        <v>208</v>
      </c>
      <c r="F67" s="4" t="s">
        <v>62</v>
      </c>
      <c r="G67" s="4"/>
      <c r="H67" s="100">
        <v>0</v>
      </c>
      <c r="I67" s="100">
        <v>1</v>
      </c>
      <c r="J67" s="100">
        <v>0</v>
      </c>
      <c r="K67" s="100">
        <v>0</v>
      </c>
      <c r="L67" s="100">
        <v>0</v>
      </c>
      <c r="M67" s="102">
        <v>4</v>
      </c>
      <c r="N67" s="102">
        <v>0</v>
      </c>
      <c r="O67" s="102">
        <v>4</v>
      </c>
      <c r="P67" s="102">
        <v>4</v>
      </c>
      <c r="Q67" s="102">
        <v>3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5" t="s">
        <v>6</v>
      </c>
      <c r="X67" s="6">
        <v>4</v>
      </c>
      <c r="Y67" s="6">
        <v>4</v>
      </c>
      <c r="Z67" s="6">
        <v>4</v>
      </c>
      <c r="AA67" s="6">
        <v>4</v>
      </c>
      <c r="AB67" s="7">
        <v>5</v>
      </c>
      <c r="AC67" s="7">
        <v>4</v>
      </c>
      <c r="AD67" s="7">
        <v>5</v>
      </c>
      <c r="AE67" s="7">
        <v>5</v>
      </c>
      <c r="AF67" s="7">
        <v>5</v>
      </c>
      <c r="AG67" s="8">
        <v>4</v>
      </c>
      <c r="AH67" s="8">
        <v>4</v>
      </c>
      <c r="AI67" s="8">
        <v>4</v>
      </c>
      <c r="AJ67" s="8">
        <v>4</v>
      </c>
      <c r="AK67" s="8">
        <v>4</v>
      </c>
      <c r="AL67" s="8">
        <v>4</v>
      </c>
      <c r="AM67" s="9">
        <v>5</v>
      </c>
      <c r="AN67" s="9">
        <v>5</v>
      </c>
      <c r="AO67" s="5"/>
      <c r="AP67" s="5"/>
    </row>
    <row r="68" spans="1:42" ht="72.75" thickBot="1" x14ac:dyDescent="0.6">
      <c r="A68" s="4">
        <v>67</v>
      </c>
      <c r="B68" s="4" t="s">
        <v>56</v>
      </c>
      <c r="C68" s="4"/>
      <c r="D68" s="4"/>
      <c r="E68" s="4" t="s">
        <v>208</v>
      </c>
      <c r="F68" s="4" t="s">
        <v>60</v>
      </c>
      <c r="G68" s="4" t="s">
        <v>170</v>
      </c>
      <c r="H68" s="100">
        <v>0</v>
      </c>
      <c r="I68" s="100">
        <v>1</v>
      </c>
      <c r="J68" s="100">
        <v>0</v>
      </c>
      <c r="K68" s="100">
        <v>0</v>
      </c>
      <c r="L68" s="100">
        <v>0</v>
      </c>
      <c r="M68" s="102">
        <v>4</v>
      </c>
      <c r="N68" s="102">
        <v>4</v>
      </c>
      <c r="O68" s="102">
        <v>4</v>
      </c>
      <c r="P68" s="102">
        <v>4</v>
      </c>
      <c r="Q68" s="102">
        <v>4</v>
      </c>
      <c r="R68" s="102">
        <v>4</v>
      </c>
      <c r="S68" s="102">
        <v>4</v>
      </c>
      <c r="T68" s="102">
        <v>4</v>
      </c>
      <c r="U68" s="102">
        <v>0</v>
      </c>
      <c r="V68" s="102">
        <v>0</v>
      </c>
      <c r="W68" s="5" t="s">
        <v>5</v>
      </c>
      <c r="X68" s="6">
        <v>5</v>
      </c>
      <c r="Y68" s="6">
        <v>5</v>
      </c>
      <c r="Z68" s="6">
        <v>5</v>
      </c>
      <c r="AA68" s="6">
        <v>4</v>
      </c>
      <c r="AB68" s="7">
        <v>5</v>
      </c>
      <c r="AC68" s="7">
        <v>5</v>
      </c>
      <c r="AD68" s="7">
        <v>5</v>
      </c>
      <c r="AE68" s="7">
        <v>5</v>
      </c>
      <c r="AF68" s="7">
        <v>5</v>
      </c>
      <c r="AG68" s="8">
        <v>5</v>
      </c>
      <c r="AH68" s="8">
        <v>5</v>
      </c>
      <c r="AI68" s="8">
        <v>5</v>
      </c>
      <c r="AJ68" s="8">
        <v>5</v>
      </c>
      <c r="AK68" s="8">
        <v>5</v>
      </c>
      <c r="AL68" s="8">
        <v>5</v>
      </c>
      <c r="AM68" s="9">
        <v>5</v>
      </c>
      <c r="AN68" s="9">
        <v>5</v>
      </c>
      <c r="AO68" s="5"/>
      <c r="AP68" s="5"/>
    </row>
    <row r="69" spans="1:42" ht="72.75" thickBot="1" x14ac:dyDescent="0.6">
      <c r="A69" s="4">
        <v>68</v>
      </c>
      <c r="B69" s="4" t="s">
        <v>56</v>
      </c>
      <c r="C69" s="4"/>
      <c r="D69" s="4"/>
      <c r="E69" s="4" t="s">
        <v>208</v>
      </c>
      <c r="F69" s="4" t="s">
        <v>60</v>
      </c>
      <c r="G69" s="4" t="s">
        <v>170</v>
      </c>
      <c r="H69" s="100">
        <v>0</v>
      </c>
      <c r="I69" s="100">
        <v>1</v>
      </c>
      <c r="J69" s="100">
        <v>0</v>
      </c>
      <c r="K69" s="100">
        <v>0</v>
      </c>
      <c r="L69" s="100">
        <v>0</v>
      </c>
      <c r="M69" s="102">
        <v>4</v>
      </c>
      <c r="N69" s="102">
        <v>4</v>
      </c>
      <c r="O69" s="102">
        <v>4</v>
      </c>
      <c r="P69" s="102">
        <v>4</v>
      </c>
      <c r="Q69" s="102">
        <v>4</v>
      </c>
      <c r="R69" s="102">
        <v>4</v>
      </c>
      <c r="S69" s="102">
        <v>4</v>
      </c>
      <c r="T69" s="102">
        <v>4</v>
      </c>
      <c r="U69" s="102">
        <v>0</v>
      </c>
      <c r="V69" s="102">
        <v>0</v>
      </c>
      <c r="W69" s="5" t="s">
        <v>6</v>
      </c>
      <c r="X69" s="6">
        <v>5</v>
      </c>
      <c r="Y69" s="6">
        <v>5</v>
      </c>
      <c r="Z69" s="6">
        <v>5</v>
      </c>
      <c r="AA69" s="6">
        <v>4</v>
      </c>
      <c r="AB69" s="7">
        <v>5</v>
      </c>
      <c r="AC69" s="7">
        <v>4</v>
      </c>
      <c r="AD69" s="7">
        <v>5</v>
      </c>
      <c r="AE69" s="7">
        <v>5</v>
      </c>
      <c r="AF69" s="7">
        <v>5</v>
      </c>
      <c r="AG69" s="8">
        <v>5</v>
      </c>
      <c r="AH69" s="8">
        <v>5</v>
      </c>
      <c r="AI69" s="8">
        <v>5</v>
      </c>
      <c r="AJ69" s="8">
        <v>5</v>
      </c>
      <c r="AK69" s="8">
        <v>5</v>
      </c>
      <c r="AL69" s="8">
        <v>5</v>
      </c>
      <c r="AM69" s="9">
        <v>5</v>
      </c>
      <c r="AN69" s="9">
        <v>5</v>
      </c>
      <c r="AO69" s="5"/>
      <c r="AP69" s="5"/>
    </row>
    <row r="70" spans="1:42" ht="72.75" thickBot="1" x14ac:dyDescent="0.6">
      <c r="A70" s="4">
        <v>69</v>
      </c>
      <c r="B70" s="4" t="s">
        <v>56</v>
      </c>
      <c r="C70" s="4"/>
      <c r="D70" s="4"/>
      <c r="E70" s="4" t="s">
        <v>208</v>
      </c>
      <c r="F70" s="4" t="s">
        <v>60</v>
      </c>
      <c r="G70" s="4" t="s">
        <v>170</v>
      </c>
      <c r="H70" s="100">
        <v>1</v>
      </c>
      <c r="I70" s="100">
        <v>1</v>
      </c>
      <c r="J70" s="100">
        <v>0</v>
      </c>
      <c r="K70" s="100">
        <v>0</v>
      </c>
      <c r="L70" s="100">
        <v>0</v>
      </c>
      <c r="M70" s="102">
        <v>4</v>
      </c>
      <c r="N70" s="102">
        <v>4</v>
      </c>
      <c r="O70" s="102">
        <v>3</v>
      </c>
      <c r="P70" s="102">
        <v>4</v>
      </c>
      <c r="Q70" s="102">
        <v>4</v>
      </c>
      <c r="R70" s="102">
        <v>4</v>
      </c>
      <c r="S70" s="102">
        <v>4</v>
      </c>
      <c r="T70" s="102">
        <v>0</v>
      </c>
      <c r="U70" s="102">
        <v>0</v>
      </c>
      <c r="V70" s="102">
        <v>0</v>
      </c>
      <c r="W70" s="5" t="s">
        <v>5</v>
      </c>
      <c r="X70" s="6">
        <v>4</v>
      </c>
      <c r="Y70" s="6">
        <v>4</v>
      </c>
      <c r="Z70" s="6">
        <v>5</v>
      </c>
      <c r="AA70" s="6">
        <v>5</v>
      </c>
      <c r="AB70" s="7">
        <v>5</v>
      </c>
      <c r="AC70" s="7">
        <v>5</v>
      </c>
      <c r="AD70" s="7">
        <v>5</v>
      </c>
      <c r="AE70" s="7">
        <v>4</v>
      </c>
      <c r="AF70" s="7">
        <v>5</v>
      </c>
      <c r="AG70" s="8">
        <v>5</v>
      </c>
      <c r="AH70" s="8">
        <v>5</v>
      </c>
      <c r="AI70" s="8">
        <v>4</v>
      </c>
      <c r="AJ70" s="8">
        <v>5</v>
      </c>
      <c r="AK70" s="8">
        <v>4</v>
      </c>
      <c r="AL70" s="8">
        <v>4</v>
      </c>
      <c r="AM70" s="9">
        <v>5</v>
      </c>
      <c r="AN70" s="9">
        <v>5</v>
      </c>
      <c r="AO70" s="5"/>
      <c r="AP70" s="5"/>
    </row>
    <row r="71" spans="1:42" ht="72.75" thickBot="1" x14ac:dyDescent="0.6">
      <c r="A71" s="4">
        <v>70</v>
      </c>
      <c r="B71" s="4" t="s">
        <v>56</v>
      </c>
      <c r="C71" s="4"/>
      <c r="D71" s="4"/>
      <c r="E71" s="4" t="s">
        <v>208</v>
      </c>
      <c r="F71" s="4" t="s">
        <v>60</v>
      </c>
      <c r="G71" s="4" t="s">
        <v>170</v>
      </c>
      <c r="H71" s="100">
        <v>1</v>
      </c>
      <c r="I71" s="100">
        <v>1</v>
      </c>
      <c r="J71" s="100">
        <v>0</v>
      </c>
      <c r="K71" s="100">
        <v>0</v>
      </c>
      <c r="L71" s="100">
        <v>0</v>
      </c>
      <c r="M71" s="102">
        <v>4</v>
      </c>
      <c r="N71" s="102">
        <v>4</v>
      </c>
      <c r="O71" s="102">
        <v>3</v>
      </c>
      <c r="P71" s="102">
        <v>4</v>
      </c>
      <c r="Q71" s="102">
        <v>4</v>
      </c>
      <c r="R71" s="102">
        <v>4</v>
      </c>
      <c r="S71" s="102">
        <v>4</v>
      </c>
      <c r="T71" s="102">
        <v>0</v>
      </c>
      <c r="U71" s="102">
        <v>0</v>
      </c>
      <c r="V71" s="102">
        <v>0</v>
      </c>
      <c r="W71" s="5" t="s">
        <v>6</v>
      </c>
      <c r="X71" s="6">
        <v>4</v>
      </c>
      <c r="Y71" s="6">
        <v>4</v>
      </c>
      <c r="Z71" s="6">
        <v>5</v>
      </c>
      <c r="AA71" s="6">
        <v>5</v>
      </c>
      <c r="AB71" s="7">
        <v>5</v>
      </c>
      <c r="AC71" s="7">
        <v>4</v>
      </c>
      <c r="AD71" s="7">
        <v>4</v>
      </c>
      <c r="AE71" s="7">
        <v>5</v>
      </c>
      <c r="AF71" s="7">
        <v>5</v>
      </c>
      <c r="AG71" s="8">
        <v>5</v>
      </c>
      <c r="AH71" s="8">
        <v>5</v>
      </c>
      <c r="AI71" s="8">
        <v>3</v>
      </c>
      <c r="AJ71" s="8">
        <v>5</v>
      </c>
      <c r="AK71" s="8">
        <v>4</v>
      </c>
      <c r="AL71" s="8">
        <v>4</v>
      </c>
      <c r="AM71" s="9">
        <v>5</v>
      </c>
      <c r="AN71" s="9">
        <v>5</v>
      </c>
      <c r="AO71" s="5"/>
      <c r="AP71" s="5"/>
    </row>
    <row r="72" spans="1:42" ht="72.75" thickBot="1" x14ac:dyDescent="0.6">
      <c r="A72" s="4">
        <v>71</v>
      </c>
      <c r="B72" s="4" t="s">
        <v>56</v>
      </c>
      <c r="C72" s="4"/>
      <c r="D72" s="4"/>
      <c r="E72" s="4" t="s">
        <v>208</v>
      </c>
      <c r="F72" s="4" t="s">
        <v>60</v>
      </c>
      <c r="G72" s="4" t="s">
        <v>170</v>
      </c>
      <c r="H72" s="100">
        <v>0</v>
      </c>
      <c r="I72" s="100">
        <v>1</v>
      </c>
      <c r="J72" s="100">
        <v>0</v>
      </c>
      <c r="K72" s="100">
        <v>0</v>
      </c>
      <c r="L72" s="100">
        <v>0</v>
      </c>
      <c r="M72" s="102">
        <v>4</v>
      </c>
      <c r="N72" s="102">
        <v>3</v>
      </c>
      <c r="O72" s="102">
        <v>4</v>
      </c>
      <c r="P72" s="102">
        <v>4</v>
      </c>
      <c r="Q72" s="102">
        <v>4</v>
      </c>
      <c r="R72" s="102">
        <v>3</v>
      </c>
      <c r="S72" s="102">
        <v>3</v>
      </c>
      <c r="T72" s="102">
        <v>3</v>
      </c>
      <c r="U72" s="102">
        <v>0</v>
      </c>
      <c r="V72" s="102">
        <v>0</v>
      </c>
      <c r="W72" s="5" t="s">
        <v>5</v>
      </c>
      <c r="X72" s="6">
        <v>4</v>
      </c>
      <c r="Y72" s="6">
        <v>4</v>
      </c>
      <c r="Z72" s="6">
        <v>4</v>
      </c>
      <c r="AA72" s="6">
        <v>4</v>
      </c>
      <c r="AB72" s="7">
        <v>4</v>
      </c>
      <c r="AC72" s="7">
        <v>4</v>
      </c>
      <c r="AD72" s="7">
        <v>4</v>
      </c>
      <c r="AE72" s="7">
        <v>4</v>
      </c>
      <c r="AF72" s="7">
        <v>4</v>
      </c>
      <c r="AG72" s="8">
        <v>4</v>
      </c>
      <c r="AH72" s="8">
        <v>4</v>
      </c>
      <c r="AI72" s="8">
        <v>4</v>
      </c>
      <c r="AJ72" s="8">
        <v>4</v>
      </c>
      <c r="AK72" s="8">
        <v>4</v>
      </c>
      <c r="AL72" s="8">
        <v>4</v>
      </c>
      <c r="AM72" s="9">
        <v>4</v>
      </c>
      <c r="AN72" s="9">
        <v>4</v>
      </c>
      <c r="AO72" s="5"/>
      <c r="AP72" s="5"/>
    </row>
    <row r="73" spans="1:42" ht="72.75" thickBot="1" x14ac:dyDescent="0.6">
      <c r="A73" s="4">
        <v>72</v>
      </c>
      <c r="B73" s="4" t="s">
        <v>56</v>
      </c>
      <c r="C73" s="4"/>
      <c r="D73" s="4"/>
      <c r="E73" s="4" t="s">
        <v>208</v>
      </c>
      <c r="F73" s="4" t="s">
        <v>60</v>
      </c>
      <c r="G73" s="4" t="s">
        <v>170</v>
      </c>
      <c r="H73" s="100">
        <v>0</v>
      </c>
      <c r="I73" s="100">
        <v>1</v>
      </c>
      <c r="J73" s="100">
        <v>0</v>
      </c>
      <c r="K73" s="100">
        <v>0</v>
      </c>
      <c r="L73" s="100">
        <v>0</v>
      </c>
      <c r="M73" s="102">
        <v>4</v>
      </c>
      <c r="N73" s="102">
        <v>3</v>
      </c>
      <c r="O73" s="102">
        <v>4</v>
      </c>
      <c r="P73" s="102">
        <v>4</v>
      </c>
      <c r="Q73" s="102">
        <v>4</v>
      </c>
      <c r="R73" s="102">
        <v>3</v>
      </c>
      <c r="S73" s="102">
        <v>3</v>
      </c>
      <c r="T73" s="102">
        <v>3</v>
      </c>
      <c r="U73" s="102">
        <v>0</v>
      </c>
      <c r="V73" s="102">
        <v>0</v>
      </c>
      <c r="W73" s="5" t="s">
        <v>6</v>
      </c>
      <c r="X73" s="6">
        <v>4</v>
      </c>
      <c r="Y73" s="6">
        <v>4</v>
      </c>
      <c r="Z73" s="6">
        <v>4</v>
      </c>
      <c r="AA73" s="6">
        <v>4</v>
      </c>
      <c r="AB73" s="7">
        <v>4</v>
      </c>
      <c r="AC73" s="7">
        <v>4</v>
      </c>
      <c r="AD73" s="7">
        <v>4</v>
      </c>
      <c r="AE73" s="7">
        <v>4</v>
      </c>
      <c r="AF73" s="7">
        <v>4</v>
      </c>
      <c r="AG73" s="8">
        <v>4</v>
      </c>
      <c r="AH73" s="8">
        <v>4</v>
      </c>
      <c r="AI73" s="8">
        <v>4</v>
      </c>
      <c r="AJ73" s="8">
        <v>4</v>
      </c>
      <c r="AK73" s="8">
        <v>4</v>
      </c>
      <c r="AL73" s="8">
        <v>4</v>
      </c>
      <c r="AM73" s="9">
        <v>4</v>
      </c>
      <c r="AN73" s="9">
        <v>4</v>
      </c>
      <c r="AO73" s="5"/>
      <c r="AP73" s="5"/>
    </row>
    <row r="74" spans="1:42" ht="72.75" thickBot="1" x14ac:dyDescent="0.6">
      <c r="A74" s="4">
        <v>73</v>
      </c>
      <c r="B74" s="4" t="s">
        <v>56</v>
      </c>
      <c r="C74" s="4"/>
      <c r="D74" s="4"/>
      <c r="E74" s="4" t="s">
        <v>208</v>
      </c>
      <c r="F74" s="4" t="s">
        <v>60</v>
      </c>
      <c r="G74" s="4" t="s">
        <v>170</v>
      </c>
      <c r="H74" s="100">
        <v>0</v>
      </c>
      <c r="I74" s="100">
        <v>1</v>
      </c>
      <c r="J74" s="100">
        <v>0</v>
      </c>
      <c r="K74" s="100">
        <v>0</v>
      </c>
      <c r="L74" s="100">
        <v>0</v>
      </c>
      <c r="M74" s="102">
        <v>4</v>
      </c>
      <c r="N74" s="102">
        <v>3</v>
      </c>
      <c r="O74" s="102">
        <v>4</v>
      </c>
      <c r="P74" s="102">
        <v>4</v>
      </c>
      <c r="Q74" s="102">
        <v>4</v>
      </c>
      <c r="R74" s="102">
        <v>3</v>
      </c>
      <c r="S74" s="102">
        <v>3</v>
      </c>
      <c r="T74" s="102">
        <v>3</v>
      </c>
      <c r="U74" s="102">
        <v>0</v>
      </c>
      <c r="V74" s="102">
        <v>0</v>
      </c>
      <c r="W74" s="5" t="s">
        <v>36</v>
      </c>
      <c r="X74" s="6">
        <v>4</v>
      </c>
      <c r="Y74" s="6">
        <v>4</v>
      </c>
      <c r="Z74" s="6">
        <v>4</v>
      </c>
      <c r="AA74" s="6">
        <v>4</v>
      </c>
      <c r="AB74" s="7">
        <v>4</v>
      </c>
      <c r="AC74" s="7">
        <v>4</v>
      </c>
      <c r="AD74" s="7">
        <v>4</v>
      </c>
      <c r="AE74" s="7">
        <v>4</v>
      </c>
      <c r="AF74" s="7">
        <v>4</v>
      </c>
      <c r="AG74" s="8">
        <v>4</v>
      </c>
      <c r="AH74" s="8">
        <v>4</v>
      </c>
      <c r="AI74" s="8">
        <v>4</v>
      </c>
      <c r="AJ74" s="8">
        <v>4</v>
      </c>
      <c r="AK74" s="8">
        <v>4</v>
      </c>
      <c r="AL74" s="8">
        <v>4</v>
      </c>
      <c r="AM74" s="9">
        <v>4</v>
      </c>
      <c r="AN74" s="9">
        <v>4</v>
      </c>
      <c r="AO74" s="5"/>
      <c r="AP74" s="5"/>
    </row>
    <row r="75" spans="1:42" ht="72.75" thickBot="1" x14ac:dyDescent="0.6">
      <c r="A75" s="4">
        <v>74</v>
      </c>
      <c r="B75" s="4" t="s">
        <v>56</v>
      </c>
      <c r="C75" s="4"/>
      <c r="D75" s="4"/>
      <c r="E75" s="4" t="s">
        <v>208</v>
      </c>
      <c r="F75" s="4" t="s">
        <v>60</v>
      </c>
      <c r="G75" s="4" t="s">
        <v>170</v>
      </c>
      <c r="H75" s="100">
        <v>0</v>
      </c>
      <c r="I75" s="100">
        <v>1</v>
      </c>
      <c r="J75" s="100">
        <v>0</v>
      </c>
      <c r="K75" s="100">
        <v>0</v>
      </c>
      <c r="L75" s="100">
        <v>0</v>
      </c>
      <c r="M75" s="102">
        <v>4</v>
      </c>
      <c r="N75" s="102">
        <v>3</v>
      </c>
      <c r="O75" s="102">
        <v>4</v>
      </c>
      <c r="P75" s="102">
        <v>4</v>
      </c>
      <c r="Q75" s="102">
        <v>4</v>
      </c>
      <c r="R75" s="102">
        <v>3</v>
      </c>
      <c r="S75" s="102">
        <v>3</v>
      </c>
      <c r="T75" s="102">
        <v>3</v>
      </c>
      <c r="U75" s="102">
        <v>0</v>
      </c>
      <c r="V75" s="102">
        <v>0</v>
      </c>
      <c r="W75" s="5" t="s">
        <v>34</v>
      </c>
      <c r="X75" s="6">
        <v>4</v>
      </c>
      <c r="Y75" s="6">
        <v>4</v>
      </c>
      <c r="Z75" s="6">
        <v>4</v>
      </c>
      <c r="AA75" s="6">
        <v>4</v>
      </c>
      <c r="AB75" s="7">
        <v>4</v>
      </c>
      <c r="AC75" s="7">
        <v>4</v>
      </c>
      <c r="AD75" s="7">
        <v>4</v>
      </c>
      <c r="AE75" s="7">
        <v>4</v>
      </c>
      <c r="AF75" s="7">
        <v>4</v>
      </c>
      <c r="AG75" s="8">
        <v>4</v>
      </c>
      <c r="AH75" s="8">
        <v>4</v>
      </c>
      <c r="AI75" s="8">
        <v>4</v>
      </c>
      <c r="AJ75" s="8">
        <v>4</v>
      </c>
      <c r="AK75" s="8">
        <v>4</v>
      </c>
      <c r="AL75" s="8">
        <v>4</v>
      </c>
      <c r="AM75" s="9">
        <v>4</v>
      </c>
      <c r="AN75" s="9">
        <v>4</v>
      </c>
      <c r="AO75" s="5"/>
      <c r="AP75" s="5"/>
    </row>
    <row r="76" spans="1:42" ht="72.75" thickBot="1" x14ac:dyDescent="0.6">
      <c r="A76" s="4">
        <v>75</v>
      </c>
      <c r="B76" s="4" t="s">
        <v>56</v>
      </c>
      <c r="C76" s="4"/>
      <c r="D76" s="4"/>
      <c r="E76" s="4" t="s">
        <v>208</v>
      </c>
      <c r="F76" s="4" t="s">
        <v>60</v>
      </c>
      <c r="G76" s="4" t="s">
        <v>170</v>
      </c>
      <c r="H76" s="100">
        <v>0</v>
      </c>
      <c r="I76" s="100">
        <v>1</v>
      </c>
      <c r="J76" s="100">
        <v>0</v>
      </c>
      <c r="K76" s="100">
        <v>0</v>
      </c>
      <c r="L76" s="100">
        <v>0</v>
      </c>
      <c r="M76" s="102">
        <v>4</v>
      </c>
      <c r="N76" s="102">
        <v>3</v>
      </c>
      <c r="O76" s="102">
        <v>4</v>
      </c>
      <c r="P76" s="102">
        <v>4</v>
      </c>
      <c r="Q76" s="102">
        <v>4</v>
      </c>
      <c r="R76" s="102">
        <v>3</v>
      </c>
      <c r="S76" s="102">
        <v>3</v>
      </c>
      <c r="T76" s="102">
        <v>3</v>
      </c>
      <c r="U76" s="102">
        <v>0</v>
      </c>
      <c r="V76" s="102">
        <v>0</v>
      </c>
      <c r="W76" s="5" t="s">
        <v>38</v>
      </c>
      <c r="X76" s="6">
        <v>4</v>
      </c>
      <c r="Y76" s="6">
        <v>4</v>
      </c>
      <c r="Z76" s="6">
        <v>4</v>
      </c>
      <c r="AA76" s="6">
        <v>4</v>
      </c>
      <c r="AB76" s="7">
        <v>4</v>
      </c>
      <c r="AC76" s="7">
        <v>4</v>
      </c>
      <c r="AD76" s="7">
        <v>4</v>
      </c>
      <c r="AE76" s="7">
        <v>4</v>
      </c>
      <c r="AF76" s="7">
        <v>4</v>
      </c>
      <c r="AG76" s="8">
        <v>4</v>
      </c>
      <c r="AH76" s="8">
        <v>4</v>
      </c>
      <c r="AI76" s="8">
        <v>4</v>
      </c>
      <c r="AJ76" s="8">
        <v>4</v>
      </c>
      <c r="AK76" s="8">
        <v>4</v>
      </c>
      <c r="AL76" s="8">
        <v>4</v>
      </c>
      <c r="AM76" s="9">
        <v>4</v>
      </c>
      <c r="AN76" s="9">
        <v>4</v>
      </c>
      <c r="AO76" s="5"/>
      <c r="AP76" s="5"/>
    </row>
    <row r="77" spans="1:42" ht="72.75" thickBot="1" x14ac:dyDescent="0.6">
      <c r="A77" s="4">
        <v>76</v>
      </c>
      <c r="B77" s="4" t="s">
        <v>56</v>
      </c>
      <c r="C77" s="4"/>
      <c r="D77" s="4"/>
      <c r="E77" s="4" t="s">
        <v>208</v>
      </c>
      <c r="F77" s="4" t="s">
        <v>60</v>
      </c>
      <c r="G77" s="4" t="s">
        <v>170</v>
      </c>
      <c r="H77" s="100">
        <v>0</v>
      </c>
      <c r="I77" s="100">
        <v>1</v>
      </c>
      <c r="J77" s="100">
        <v>0</v>
      </c>
      <c r="K77" s="100">
        <v>0</v>
      </c>
      <c r="L77" s="100">
        <v>0</v>
      </c>
      <c r="M77" s="102">
        <v>5</v>
      </c>
      <c r="N77" s="102">
        <v>3</v>
      </c>
      <c r="O77" s="102">
        <v>4</v>
      </c>
      <c r="P77" s="102">
        <v>4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2">
        <v>0</v>
      </c>
      <c r="W77" s="5" t="s">
        <v>5</v>
      </c>
      <c r="X77" s="6">
        <v>5</v>
      </c>
      <c r="Y77" s="6">
        <v>5</v>
      </c>
      <c r="Z77" s="6">
        <v>5</v>
      </c>
      <c r="AA77" s="6">
        <v>5</v>
      </c>
      <c r="AB77" s="7">
        <v>5</v>
      </c>
      <c r="AC77" s="7">
        <v>5</v>
      </c>
      <c r="AD77" s="7">
        <v>5</v>
      </c>
      <c r="AE77" s="7">
        <v>5</v>
      </c>
      <c r="AF77" s="7">
        <v>5</v>
      </c>
      <c r="AG77" s="8">
        <v>4</v>
      </c>
      <c r="AH77" s="8">
        <v>4</v>
      </c>
      <c r="AI77" s="8">
        <v>4</v>
      </c>
      <c r="AJ77" s="8">
        <v>4</v>
      </c>
      <c r="AK77" s="8">
        <v>4</v>
      </c>
      <c r="AL77" s="8">
        <v>4</v>
      </c>
      <c r="AM77" s="9">
        <v>5</v>
      </c>
      <c r="AN77" s="9">
        <v>5</v>
      </c>
      <c r="AO77" s="5"/>
      <c r="AP77" s="5"/>
    </row>
    <row r="78" spans="1:42" ht="72.75" thickBot="1" x14ac:dyDescent="0.6">
      <c r="A78" s="4">
        <v>77</v>
      </c>
      <c r="B78" s="4" t="s">
        <v>56</v>
      </c>
      <c r="C78" s="4"/>
      <c r="D78" s="4"/>
      <c r="E78" s="4" t="s">
        <v>208</v>
      </c>
      <c r="F78" s="4" t="s">
        <v>60</v>
      </c>
      <c r="G78" s="4" t="s">
        <v>170</v>
      </c>
      <c r="H78" s="100">
        <v>0</v>
      </c>
      <c r="I78" s="100">
        <v>1</v>
      </c>
      <c r="J78" s="100">
        <v>0</v>
      </c>
      <c r="K78" s="100">
        <v>0</v>
      </c>
      <c r="L78" s="100">
        <v>0</v>
      </c>
      <c r="M78" s="102">
        <v>5</v>
      </c>
      <c r="N78" s="102">
        <v>3</v>
      </c>
      <c r="O78" s="102">
        <v>4</v>
      </c>
      <c r="P78" s="102">
        <v>4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5" t="s">
        <v>6</v>
      </c>
      <c r="X78" s="6">
        <v>5</v>
      </c>
      <c r="Y78" s="6">
        <v>5</v>
      </c>
      <c r="Z78" s="6">
        <v>5</v>
      </c>
      <c r="AA78" s="6">
        <v>5</v>
      </c>
      <c r="AB78" s="7">
        <v>5</v>
      </c>
      <c r="AC78" s="7">
        <v>5</v>
      </c>
      <c r="AD78" s="7">
        <v>5</v>
      </c>
      <c r="AE78" s="7">
        <v>5</v>
      </c>
      <c r="AF78" s="7">
        <v>5</v>
      </c>
      <c r="AG78" s="8">
        <v>4</v>
      </c>
      <c r="AH78" s="8">
        <v>4</v>
      </c>
      <c r="AI78" s="8">
        <v>4</v>
      </c>
      <c r="AJ78" s="8">
        <v>4</v>
      </c>
      <c r="AK78" s="8">
        <v>4</v>
      </c>
      <c r="AL78" s="8">
        <v>4</v>
      </c>
      <c r="AM78" s="9">
        <v>5</v>
      </c>
      <c r="AN78" s="9">
        <v>5</v>
      </c>
      <c r="AO78" s="5"/>
      <c r="AP78" s="5"/>
    </row>
    <row r="79" spans="1:42" ht="72.75" thickBot="1" x14ac:dyDescent="0.6">
      <c r="A79" s="4">
        <v>78</v>
      </c>
      <c r="B79" s="4" t="s">
        <v>56</v>
      </c>
      <c r="C79" s="4"/>
      <c r="D79" s="4"/>
      <c r="E79" s="4" t="s">
        <v>208</v>
      </c>
      <c r="F79" s="4" t="s">
        <v>62</v>
      </c>
      <c r="G79" s="4"/>
      <c r="H79" s="100">
        <v>1</v>
      </c>
      <c r="I79" s="100">
        <v>1</v>
      </c>
      <c r="J79" s="100">
        <v>0</v>
      </c>
      <c r="K79" s="100">
        <v>0</v>
      </c>
      <c r="L79" s="100">
        <v>0</v>
      </c>
      <c r="M79" s="102">
        <v>5</v>
      </c>
      <c r="N79" s="102">
        <v>5</v>
      </c>
      <c r="O79" s="102">
        <v>5</v>
      </c>
      <c r="P79" s="102">
        <v>5</v>
      </c>
      <c r="Q79" s="102">
        <v>5</v>
      </c>
      <c r="R79" s="102">
        <v>0</v>
      </c>
      <c r="S79" s="102">
        <v>0</v>
      </c>
      <c r="T79" s="102">
        <v>0</v>
      </c>
      <c r="U79" s="102">
        <v>0</v>
      </c>
      <c r="V79" s="102">
        <v>0</v>
      </c>
      <c r="W79" s="5" t="s">
        <v>5</v>
      </c>
      <c r="X79" s="6">
        <v>5</v>
      </c>
      <c r="Y79" s="6">
        <v>5</v>
      </c>
      <c r="Z79" s="6">
        <v>5</v>
      </c>
      <c r="AA79" s="6">
        <v>5</v>
      </c>
      <c r="AB79" s="7">
        <v>5</v>
      </c>
      <c r="AC79" s="7">
        <v>5</v>
      </c>
      <c r="AD79" s="7">
        <v>5</v>
      </c>
      <c r="AE79" s="7">
        <v>5</v>
      </c>
      <c r="AF79" s="7">
        <v>5</v>
      </c>
      <c r="AG79" s="8">
        <v>4</v>
      </c>
      <c r="AH79" s="8">
        <v>4</v>
      </c>
      <c r="AI79" s="8">
        <v>5</v>
      </c>
      <c r="AJ79" s="8">
        <v>5</v>
      </c>
      <c r="AK79" s="8">
        <v>5</v>
      </c>
      <c r="AL79" s="8">
        <v>5</v>
      </c>
      <c r="AM79" s="9">
        <v>5</v>
      </c>
      <c r="AN79" s="9">
        <v>5</v>
      </c>
      <c r="AO79" s="5"/>
      <c r="AP79" s="5"/>
    </row>
    <row r="80" spans="1:42" ht="72.75" thickBot="1" x14ac:dyDescent="0.6">
      <c r="A80" s="4">
        <v>79</v>
      </c>
      <c r="B80" s="4" t="s">
        <v>56</v>
      </c>
      <c r="C80" s="4"/>
      <c r="D80" s="4"/>
      <c r="E80" s="4" t="s">
        <v>208</v>
      </c>
      <c r="F80" s="4" t="s">
        <v>62</v>
      </c>
      <c r="G80" s="4"/>
      <c r="H80" s="100">
        <v>1</v>
      </c>
      <c r="I80" s="100">
        <v>1</v>
      </c>
      <c r="J80" s="100">
        <v>0</v>
      </c>
      <c r="K80" s="100">
        <v>0</v>
      </c>
      <c r="L80" s="100">
        <v>0</v>
      </c>
      <c r="M80" s="102">
        <v>5</v>
      </c>
      <c r="N80" s="102">
        <v>5</v>
      </c>
      <c r="O80" s="102">
        <v>5</v>
      </c>
      <c r="P80" s="102">
        <v>5</v>
      </c>
      <c r="Q80" s="102">
        <v>5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5" t="s">
        <v>6</v>
      </c>
      <c r="X80" s="6">
        <v>5</v>
      </c>
      <c r="Y80" s="6">
        <v>5</v>
      </c>
      <c r="Z80" s="6">
        <v>5</v>
      </c>
      <c r="AA80" s="6">
        <v>5</v>
      </c>
      <c r="AB80" s="7">
        <v>5</v>
      </c>
      <c r="AC80" s="7">
        <v>5</v>
      </c>
      <c r="AD80" s="7">
        <v>5</v>
      </c>
      <c r="AE80" s="7">
        <v>5</v>
      </c>
      <c r="AF80" s="7">
        <v>5</v>
      </c>
      <c r="AG80" s="8">
        <v>4</v>
      </c>
      <c r="AH80" s="8">
        <v>4</v>
      </c>
      <c r="AI80" s="8">
        <v>5</v>
      </c>
      <c r="AJ80" s="8">
        <v>5</v>
      </c>
      <c r="AK80" s="8">
        <v>5</v>
      </c>
      <c r="AL80" s="8">
        <v>5</v>
      </c>
      <c r="AM80" s="9">
        <v>5</v>
      </c>
      <c r="AN80" s="9">
        <v>5</v>
      </c>
      <c r="AO80" s="5"/>
      <c r="AP80" s="5"/>
    </row>
    <row r="81" spans="1:42" ht="48.75" thickBot="1" x14ac:dyDescent="0.6">
      <c r="A81" s="4">
        <v>80</v>
      </c>
      <c r="B81" s="4" t="s">
        <v>55</v>
      </c>
      <c r="C81" s="4"/>
      <c r="D81" s="4"/>
      <c r="E81" s="4" t="s">
        <v>213</v>
      </c>
      <c r="F81" s="4" t="s">
        <v>60</v>
      </c>
      <c r="G81" s="4"/>
      <c r="H81" s="100">
        <v>0</v>
      </c>
      <c r="I81" s="100">
        <v>1</v>
      </c>
      <c r="J81" s="100">
        <v>0</v>
      </c>
      <c r="K81" s="100">
        <v>0</v>
      </c>
      <c r="L81" s="100">
        <v>0</v>
      </c>
      <c r="M81" s="102">
        <v>1</v>
      </c>
      <c r="N81" s="102">
        <v>1</v>
      </c>
      <c r="O81" s="102">
        <v>1</v>
      </c>
      <c r="P81" s="102">
        <v>4</v>
      </c>
      <c r="Q81" s="102">
        <v>4</v>
      </c>
      <c r="R81" s="102">
        <v>1</v>
      </c>
      <c r="S81" s="102">
        <v>2</v>
      </c>
      <c r="T81" s="102">
        <v>2</v>
      </c>
      <c r="U81" s="102">
        <v>0</v>
      </c>
      <c r="V81" s="102">
        <v>0</v>
      </c>
      <c r="W81" s="5" t="s">
        <v>5</v>
      </c>
      <c r="X81" s="6">
        <v>0</v>
      </c>
      <c r="Y81" s="6">
        <v>0</v>
      </c>
      <c r="Z81" s="6">
        <v>0</v>
      </c>
      <c r="AA81" s="6">
        <v>0</v>
      </c>
      <c r="AB81" s="7">
        <v>0</v>
      </c>
      <c r="AC81" s="7">
        <v>0</v>
      </c>
      <c r="AD81" s="7">
        <v>5</v>
      </c>
      <c r="AE81" s="7">
        <v>0</v>
      </c>
      <c r="AF81" s="7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9">
        <v>5</v>
      </c>
      <c r="AN81" s="9">
        <v>5</v>
      </c>
      <c r="AO81" s="5"/>
      <c r="AP81" s="5"/>
    </row>
    <row r="82" spans="1:42" ht="24.75" thickBot="1" x14ac:dyDescent="0.6">
      <c r="A82" s="4">
        <v>81</v>
      </c>
      <c r="B82" s="4" t="s">
        <v>55</v>
      </c>
      <c r="C82" s="4"/>
      <c r="D82" s="4"/>
      <c r="E82" s="4" t="s">
        <v>213</v>
      </c>
      <c r="F82" s="4" t="s">
        <v>60</v>
      </c>
      <c r="G82" s="4"/>
      <c r="H82" s="100">
        <v>0</v>
      </c>
      <c r="I82" s="100">
        <v>1</v>
      </c>
      <c r="J82" s="100">
        <v>0</v>
      </c>
      <c r="K82" s="100">
        <v>0</v>
      </c>
      <c r="L82" s="100">
        <v>0</v>
      </c>
      <c r="M82" s="102">
        <v>1</v>
      </c>
      <c r="N82" s="102">
        <v>1</v>
      </c>
      <c r="O82" s="102">
        <v>1</v>
      </c>
      <c r="P82" s="102">
        <v>4</v>
      </c>
      <c r="Q82" s="102">
        <v>4</v>
      </c>
      <c r="R82" s="102">
        <v>1</v>
      </c>
      <c r="S82" s="102">
        <v>2</v>
      </c>
      <c r="T82" s="102">
        <v>2</v>
      </c>
      <c r="U82" s="102">
        <v>0</v>
      </c>
      <c r="V82" s="102">
        <v>0</v>
      </c>
      <c r="W82" s="5" t="s">
        <v>6</v>
      </c>
      <c r="X82" s="6">
        <v>5</v>
      </c>
      <c r="Y82" s="6">
        <v>5</v>
      </c>
      <c r="Z82" s="6">
        <v>5</v>
      </c>
      <c r="AA82" s="6">
        <v>5</v>
      </c>
      <c r="AB82" s="7">
        <v>5</v>
      </c>
      <c r="AC82" s="7">
        <v>5</v>
      </c>
      <c r="AD82" s="7">
        <v>5</v>
      </c>
      <c r="AE82" s="7">
        <v>5</v>
      </c>
      <c r="AF82" s="7">
        <v>5</v>
      </c>
      <c r="AG82" s="8">
        <v>5</v>
      </c>
      <c r="AH82" s="8">
        <v>5</v>
      </c>
      <c r="AI82" s="8">
        <v>5</v>
      </c>
      <c r="AJ82" s="8">
        <v>5</v>
      </c>
      <c r="AK82" s="8">
        <v>5</v>
      </c>
      <c r="AL82" s="8">
        <v>5</v>
      </c>
      <c r="AM82" s="9">
        <v>0</v>
      </c>
      <c r="AN82" s="9">
        <v>0</v>
      </c>
      <c r="AO82" s="5"/>
      <c r="AP82" s="5"/>
    </row>
    <row r="83" spans="1:42" ht="48.75" thickBot="1" x14ac:dyDescent="0.6">
      <c r="A83" s="4">
        <v>82</v>
      </c>
      <c r="B83" s="4" t="s">
        <v>56</v>
      </c>
      <c r="C83" s="4"/>
      <c r="D83" s="4"/>
      <c r="E83" s="4" t="s">
        <v>213</v>
      </c>
      <c r="F83" s="4" t="s">
        <v>59</v>
      </c>
      <c r="G83" s="4"/>
      <c r="H83" s="100">
        <v>0</v>
      </c>
      <c r="I83" s="100">
        <v>1</v>
      </c>
      <c r="J83" s="100">
        <v>0</v>
      </c>
      <c r="K83" s="100">
        <v>1</v>
      </c>
      <c r="L83" s="100">
        <v>0</v>
      </c>
      <c r="M83" s="102">
        <v>4</v>
      </c>
      <c r="N83" s="102">
        <v>0</v>
      </c>
      <c r="O83" s="102">
        <v>3</v>
      </c>
      <c r="P83" s="102">
        <v>4</v>
      </c>
      <c r="Q83" s="102">
        <v>4</v>
      </c>
      <c r="R83" s="102">
        <v>3</v>
      </c>
      <c r="S83" s="102">
        <v>0</v>
      </c>
      <c r="T83" s="102">
        <v>0</v>
      </c>
      <c r="U83" s="102">
        <v>0</v>
      </c>
      <c r="V83" s="102">
        <v>0</v>
      </c>
      <c r="W83" s="5" t="s">
        <v>6</v>
      </c>
      <c r="X83" s="6">
        <v>5</v>
      </c>
      <c r="Y83" s="6">
        <v>5</v>
      </c>
      <c r="Z83" s="6">
        <v>5</v>
      </c>
      <c r="AA83" s="6">
        <v>5</v>
      </c>
      <c r="AB83" s="7">
        <v>5</v>
      </c>
      <c r="AC83" s="7">
        <v>5</v>
      </c>
      <c r="AD83" s="7">
        <v>5</v>
      </c>
      <c r="AE83" s="7">
        <v>5</v>
      </c>
      <c r="AF83" s="7">
        <v>5</v>
      </c>
      <c r="AG83" s="8">
        <v>5</v>
      </c>
      <c r="AH83" s="8">
        <v>5</v>
      </c>
      <c r="AI83" s="8">
        <v>5</v>
      </c>
      <c r="AJ83" s="8">
        <v>5</v>
      </c>
      <c r="AK83" s="8">
        <v>5</v>
      </c>
      <c r="AL83" s="8">
        <v>5</v>
      </c>
      <c r="AM83" s="9">
        <v>5</v>
      </c>
      <c r="AN83" s="9">
        <v>5</v>
      </c>
      <c r="AO83" s="5"/>
      <c r="AP83" s="5"/>
    </row>
    <row r="84" spans="1:42" ht="72.75" thickBot="1" x14ac:dyDescent="0.6">
      <c r="A84" s="4">
        <v>83</v>
      </c>
      <c r="B84" s="4" t="s">
        <v>56</v>
      </c>
      <c r="C84" s="4"/>
      <c r="D84" s="4"/>
      <c r="E84" s="4" t="s">
        <v>213</v>
      </c>
      <c r="F84" s="4" t="s">
        <v>59</v>
      </c>
      <c r="G84" s="4"/>
      <c r="H84" s="100">
        <v>0</v>
      </c>
      <c r="I84" s="100">
        <v>1</v>
      </c>
      <c r="J84" s="100">
        <v>0</v>
      </c>
      <c r="K84" s="100">
        <v>1</v>
      </c>
      <c r="L84" s="100">
        <v>0</v>
      </c>
      <c r="M84" s="102">
        <v>4</v>
      </c>
      <c r="N84" s="102">
        <v>0</v>
      </c>
      <c r="O84" s="102">
        <v>3</v>
      </c>
      <c r="P84" s="102">
        <v>4</v>
      </c>
      <c r="Q84" s="102">
        <v>4</v>
      </c>
      <c r="R84" s="102">
        <v>3</v>
      </c>
      <c r="S84" s="102">
        <v>0</v>
      </c>
      <c r="T84" s="102">
        <v>0</v>
      </c>
      <c r="U84" s="102">
        <v>0</v>
      </c>
      <c r="V84" s="102">
        <v>0</v>
      </c>
      <c r="W84" s="5" t="s">
        <v>36</v>
      </c>
      <c r="X84" s="6">
        <v>5</v>
      </c>
      <c r="Y84" s="6">
        <v>5</v>
      </c>
      <c r="Z84" s="6">
        <v>5</v>
      </c>
      <c r="AA84" s="6">
        <v>5</v>
      </c>
      <c r="AB84" s="7">
        <v>5</v>
      </c>
      <c r="AC84" s="7">
        <v>5</v>
      </c>
      <c r="AD84" s="7">
        <v>5</v>
      </c>
      <c r="AE84" s="7">
        <v>5</v>
      </c>
      <c r="AF84" s="7">
        <v>5</v>
      </c>
      <c r="AG84" s="8">
        <v>5</v>
      </c>
      <c r="AH84" s="8">
        <v>5</v>
      </c>
      <c r="AI84" s="8">
        <v>5</v>
      </c>
      <c r="AJ84" s="8">
        <v>5</v>
      </c>
      <c r="AK84" s="8">
        <v>5</v>
      </c>
      <c r="AL84" s="8">
        <v>5</v>
      </c>
      <c r="AM84" s="9">
        <v>5</v>
      </c>
      <c r="AN84" s="9">
        <v>5</v>
      </c>
      <c r="AO84" s="5"/>
      <c r="AP84" s="5"/>
    </row>
    <row r="85" spans="1:42" ht="48.75" thickBot="1" x14ac:dyDescent="0.6">
      <c r="A85" s="4">
        <v>84</v>
      </c>
      <c r="B85" s="4" t="s">
        <v>56</v>
      </c>
      <c r="C85" s="4"/>
      <c r="D85" s="4"/>
      <c r="E85" s="4" t="s">
        <v>213</v>
      </c>
      <c r="F85" s="4" t="s">
        <v>62</v>
      </c>
      <c r="G85" s="4"/>
      <c r="H85" s="100">
        <v>0</v>
      </c>
      <c r="I85" s="100">
        <v>1</v>
      </c>
      <c r="J85" s="100">
        <v>0</v>
      </c>
      <c r="K85" s="100">
        <v>0</v>
      </c>
      <c r="L85" s="100">
        <v>0</v>
      </c>
      <c r="M85" s="102">
        <v>3</v>
      </c>
      <c r="N85" s="102">
        <v>4</v>
      </c>
      <c r="O85" s="102">
        <v>3</v>
      </c>
      <c r="P85" s="102">
        <v>3</v>
      </c>
      <c r="Q85" s="102">
        <v>4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5" t="s">
        <v>5</v>
      </c>
      <c r="X85" s="6">
        <v>0</v>
      </c>
      <c r="Y85" s="6">
        <v>0</v>
      </c>
      <c r="Z85" s="6">
        <v>5</v>
      </c>
      <c r="AA85" s="6">
        <v>5</v>
      </c>
      <c r="AB85" s="7">
        <v>5</v>
      </c>
      <c r="AC85" s="7">
        <v>5</v>
      </c>
      <c r="AD85" s="7">
        <v>0</v>
      </c>
      <c r="AE85" s="7">
        <v>5</v>
      </c>
      <c r="AF85" s="7">
        <v>0</v>
      </c>
      <c r="AG85" s="8">
        <v>5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9">
        <v>5</v>
      </c>
      <c r="AN85" s="9">
        <v>5</v>
      </c>
      <c r="AO85" s="5"/>
      <c r="AP85" s="5"/>
    </row>
    <row r="86" spans="1:42" ht="24.75" thickBot="1" x14ac:dyDescent="0.6">
      <c r="A86" s="4">
        <v>85</v>
      </c>
      <c r="B86" s="4" t="s">
        <v>56</v>
      </c>
      <c r="C86" s="4"/>
      <c r="D86" s="4"/>
      <c r="E86" s="4" t="s">
        <v>213</v>
      </c>
      <c r="F86" s="4" t="s">
        <v>62</v>
      </c>
      <c r="G86" s="4"/>
      <c r="H86" s="100">
        <v>0</v>
      </c>
      <c r="I86" s="100">
        <v>1</v>
      </c>
      <c r="J86" s="100">
        <v>0</v>
      </c>
      <c r="K86" s="100">
        <v>0</v>
      </c>
      <c r="L86" s="100">
        <v>0</v>
      </c>
      <c r="M86" s="102">
        <v>3</v>
      </c>
      <c r="N86" s="102">
        <v>4</v>
      </c>
      <c r="O86" s="102">
        <v>3</v>
      </c>
      <c r="P86" s="102">
        <v>3</v>
      </c>
      <c r="Q86" s="102">
        <v>4</v>
      </c>
      <c r="R86" s="102">
        <v>0</v>
      </c>
      <c r="S86" s="102">
        <v>0</v>
      </c>
      <c r="T86" s="102">
        <v>0</v>
      </c>
      <c r="U86" s="102">
        <v>0</v>
      </c>
      <c r="V86" s="102">
        <v>0</v>
      </c>
      <c r="W86" s="5" t="s">
        <v>6</v>
      </c>
      <c r="X86" s="6">
        <v>5</v>
      </c>
      <c r="Y86" s="6">
        <v>5</v>
      </c>
      <c r="Z86" s="6">
        <v>0</v>
      </c>
      <c r="AA86" s="6">
        <v>0</v>
      </c>
      <c r="AB86" s="7">
        <v>5</v>
      </c>
      <c r="AC86" s="7">
        <v>5</v>
      </c>
      <c r="AD86" s="7">
        <v>0</v>
      </c>
      <c r="AE86" s="7">
        <v>0</v>
      </c>
      <c r="AF86" s="7">
        <v>0</v>
      </c>
      <c r="AG86" s="8">
        <v>0</v>
      </c>
      <c r="AH86" s="8">
        <v>0</v>
      </c>
      <c r="AI86" s="8">
        <v>5</v>
      </c>
      <c r="AJ86" s="8">
        <v>0</v>
      </c>
      <c r="AK86" s="8">
        <v>5</v>
      </c>
      <c r="AL86" s="8">
        <v>5</v>
      </c>
      <c r="AM86" s="9">
        <v>5</v>
      </c>
      <c r="AN86" s="9">
        <v>5</v>
      </c>
      <c r="AO86" s="5"/>
      <c r="AP86" s="5"/>
    </row>
    <row r="87" spans="1:42" ht="24.75" thickBot="1" x14ac:dyDescent="0.6">
      <c r="A87" s="4">
        <v>86</v>
      </c>
      <c r="B87" s="4" t="s">
        <v>56</v>
      </c>
      <c r="C87" s="4"/>
      <c r="D87" s="4"/>
      <c r="E87" s="4" t="s">
        <v>209</v>
      </c>
      <c r="F87" s="4" t="s">
        <v>60</v>
      </c>
      <c r="G87" s="4" t="s">
        <v>170</v>
      </c>
      <c r="H87" s="100">
        <v>0</v>
      </c>
      <c r="I87" s="100">
        <v>1</v>
      </c>
      <c r="J87" s="100">
        <v>0</v>
      </c>
      <c r="K87" s="100">
        <v>0</v>
      </c>
      <c r="L87" s="100">
        <v>0</v>
      </c>
      <c r="M87" s="102">
        <v>1</v>
      </c>
      <c r="N87" s="102">
        <v>1</v>
      </c>
      <c r="O87" s="102">
        <v>4</v>
      </c>
      <c r="P87" s="102">
        <v>4</v>
      </c>
      <c r="Q87" s="102">
        <v>4</v>
      </c>
      <c r="R87" s="102">
        <v>1</v>
      </c>
      <c r="S87" s="102">
        <v>1</v>
      </c>
      <c r="T87" s="102">
        <v>1</v>
      </c>
      <c r="U87" s="102">
        <v>0</v>
      </c>
      <c r="V87" s="102">
        <v>0</v>
      </c>
      <c r="W87" s="5" t="s">
        <v>6</v>
      </c>
      <c r="X87" s="6">
        <v>5</v>
      </c>
      <c r="Y87" s="6">
        <v>5</v>
      </c>
      <c r="Z87" s="6">
        <v>5</v>
      </c>
      <c r="AA87" s="6">
        <v>5</v>
      </c>
      <c r="AB87" s="7">
        <v>5</v>
      </c>
      <c r="AC87" s="7">
        <v>5</v>
      </c>
      <c r="AD87" s="7">
        <v>5</v>
      </c>
      <c r="AE87" s="7">
        <v>5</v>
      </c>
      <c r="AF87" s="7">
        <v>5</v>
      </c>
      <c r="AG87" s="8">
        <v>5</v>
      </c>
      <c r="AH87" s="8">
        <v>5</v>
      </c>
      <c r="AI87" s="8">
        <v>5</v>
      </c>
      <c r="AJ87" s="8">
        <v>5</v>
      </c>
      <c r="AK87" s="8">
        <v>5</v>
      </c>
      <c r="AL87" s="8">
        <v>5</v>
      </c>
      <c r="AM87" s="9">
        <v>5</v>
      </c>
      <c r="AN87" s="9">
        <v>5</v>
      </c>
      <c r="AO87" s="5"/>
      <c r="AP87" s="5"/>
    </row>
    <row r="88" spans="1:42" s="129" customFormat="1" ht="24.75" thickBot="1" x14ac:dyDescent="0.6">
      <c r="A88" s="4">
        <v>87</v>
      </c>
      <c r="B88" s="127" t="s">
        <v>55</v>
      </c>
      <c r="C88" s="127"/>
      <c r="D88" s="127"/>
      <c r="E88" s="4" t="s">
        <v>209</v>
      </c>
      <c r="F88" s="127" t="s">
        <v>62</v>
      </c>
      <c r="G88" s="127"/>
      <c r="H88" s="100">
        <v>0</v>
      </c>
      <c r="I88" s="100">
        <v>1</v>
      </c>
      <c r="J88" s="100">
        <v>0</v>
      </c>
      <c r="K88" s="100">
        <v>0</v>
      </c>
      <c r="L88" s="100">
        <v>0</v>
      </c>
      <c r="M88" s="102">
        <v>1</v>
      </c>
      <c r="N88" s="102">
        <v>1</v>
      </c>
      <c r="O88" s="102">
        <v>4</v>
      </c>
      <c r="P88" s="102">
        <v>4</v>
      </c>
      <c r="Q88" s="102">
        <v>4</v>
      </c>
      <c r="R88" s="102">
        <v>1</v>
      </c>
      <c r="S88" s="102">
        <v>1</v>
      </c>
      <c r="T88" s="102">
        <v>1</v>
      </c>
      <c r="U88" s="102">
        <v>0</v>
      </c>
      <c r="V88" s="102">
        <v>0</v>
      </c>
      <c r="W88" s="5" t="s">
        <v>6</v>
      </c>
      <c r="X88" s="6">
        <v>5</v>
      </c>
      <c r="Y88" s="6">
        <v>5</v>
      </c>
      <c r="Z88" s="6">
        <v>5</v>
      </c>
      <c r="AA88" s="6">
        <v>5</v>
      </c>
      <c r="AB88" s="7">
        <v>5</v>
      </c>
      <c r="AC88" s="7">
        <v>5</v>
      </c>
      <c r="AD88" s="7">
        <v>5</v>
      </c>
      <c r="AE88" s="7">
        <v>5</v>
      </c>
      <c r="AF88" s="7">
        <v>5</v>
      </c>
      <c r="AG88" s="8">
        <v>5</v>
      </c>
      <c r="AH88" s="8">
        <v>5</v>
      </c>
      <c r="AI88" s="8">
        <v>5</v>
      </c>
      <c r="AJ88" s="8">
        <v>5</v>
      </c>
      <c r="AK88" s="8">
        <v>5</v>
      </c>
      <c r="AL88" s="8">
        <v>5</v>
      </c>
      <c r="AM88" s="9">
        <v>5</v>
      </c>
      <c r="AN88" s="9">
        <v>5</v>
      </c>
      <c r="AO88" s="128"/>
      <c r="AP88" s="128"/>
    </row>
    <row r="89" spans="1:42" ht="24.75" thickBot="1" x14ac:dyDescent="0.6">
      <c r="A89" s="4">
        <v>88</v>
      </c>
      <c r="B89" s="4" t="s">
        <v>55</v>
      </c>
      <c r="C89" s="4"/>
      <c r="D89" s="4"/>
      <c r="E89" s="4" t="s">
        <v>209</v>
      </c>
      <c r="F89" s="4" t="s">
        <v>60</v>
      </c>
      <c r="G89" s="4" t="s">
        <v>170</v>
      </c>
      <c r="H89" s="100">
        <v>1</v>
      </c>
      <c r="I89" s="100">
        <v>0</v>
      </c>
      <c r="J89" s="100">
        <v>0</v>
      </c>
      <c r="K89" s="100">
        <v>0</v>
      </c>
      <c r="L89" s="100">
        <v>0</v>
      </c>
      <c r="M89" s="102">
        <v>1</v>
      </c>
      <c r="N89" s="102">
        <v>1</v>
      </c>
      <c r="O89" s="102">
        <v>4</v>
      </c>
      <c r="P89" s="102">
        <v>4</v>
      </c>
      <c r="Q89" s="102">
        <v>4</v>
      </c>
      <c r="R89" s="102">
        <v>1</v>
      </c>
      <c r="S89" s="102">
        <v>1</v>
      </c>
      <c r="T89" s="102">
        <v>1</v>
      </c>
      <c r="U89" s="102">
        <v>0</v>
      </c>
      <c r="V89" s="102">
        <v>0</v>
      </c>
      <c r="W89" s="5" t="s">
        <v>6</v>
      </c>
      <c r="X89" s="6">
        <v>5</v>
      </c>
      <c r="Y89" s="6">
        <v>5</v>
      </c>
      <c r="Z89" s="6">
        <v>5</v>
      </c>
      <c r="AA89" s="6">
        <v>5</v>
      </c>
      <c r="AB89" s="7">
        <v>5</v>
      </c>
      <c r="AC89" s="7">
        <v>5</v>
      </c>
      <c r="AD89" s="7">
        <v>5</v>
      </c>
      <c r="AE89" s="7">
        <v>5</v>
      </c>
      <c r="AF89" s="7">
        <v>5</v>
      </c>
      <c r="AG89" s="8">
        <v>5</v>
      </c>
      <c r="AH89" s="8">
        <v>5</v>
      </c>
      <c r="AI89" s="8">
        <v>5</v>
      </c>
      <c r="AJ89" s="8">
        <v>5</v>
      </c>
      <c r="AK89" s="8">
        <v>5</v>
      </c>
      <c r="AL89" s="8">
        <v>5</v>
      </c>
      <c r="AM89" s="9">
        <v>0</v>
      </c>
      <c r="AN89" s="9">
        <v>0</v>
      </c>
      <c r="AO89" s="5"/>
      <c r="AP89" s="5"/>
    </row>
    <row r="90" spans="1:42" ht="24.75" thickBot="1" x14ac:dyDescent="0.6">
      <c r="A90" s="4">
        <v>89</v>
      </c>
      <c r="B90" s="4" t="s">
        <v>56</v>
      </c>
      <c r="C90" s="4"/>
      <c r="D90" s="4"/>
      <c r="E90" s="4" t="s">
        <v>209</v>
      </c>
      <c r="F90" s="4" t="s">
        <v>60</v>
      </c>
      <c r="G90" s="4" t="s">
        <v>170</v>
      </c>
      <c r="H90" s="100">
        <v>0</v>
      </c>
      <c r="I90" s="100">
        <v>1</v>
      </c>
      <c r="J90" s="100">
        <v>0</v>
      </c>
      <c r="K90" s="100">
        <v>0</v>
      </c>
      <c r="L90" s="100">
        <v>0</v>
      </c>
      <c r="M90" s="102">
        <v>2</v>
      </c>
      <c r="N90" s="102">
        <v>1</v>
      </c>
      <c r="O90" s="102">
        <v>4</v>
      </c>
      <c r="P90" s="102">
        <v>4</v>
      </c>
      <c r="Q90" s="102">
        <v>4</v>
      </c>
      <c r="R90" s="102">
        <v>1</v>
      </c>
      <c r="S90" s="102">
        <v>1</v>
      </c>
      <c r="T90" s="102">
        <v>1</v>
      </c>
      <c r="U90" s="102">
        <v>0</v>
      </c>
      <c r="V90" s="102">
        <v>0</v>
      </c>
      <c r="W90" s="5" t="s">
        <v>6</v>
      </c>
      <c r="X90" s="6">
        <v>5</v>
      </c>
      <c r="Y90" s="6">
        <v>5</v>
      </c>
      <c r="Z90" s="6">
        <v>5</v>
      </c>
      <c r="AA90" s="6">
        <v>5</v>
      </c>
      <c r="AB90" s="7">
        <v>5</v>
      </c>
      <c r="AC90" s="7">
        <v>5</v>
      </c>
      <c r="AD90" s="7">
        <v>5</v>
      </c>
      <c r="AE90" s="7">
        <v>5</v>
      </c>
      <c r="AF90" s="7">
        <v>5</v>
      </c>
      <c r="AG90" s="8">
        <v>5</v>
      </c>
      <c r="AH90" s="8">
        <v>5</v>
      </c>
      <c r="AI90" s="8">
        <v>5</v>
      </c>
      <c r="AJ90" s="8">
        <v>5</v>
      </c>
      <c r="AK90" s="8">
        <v>5</v>
      </c>
      <c r="AL90" s="8">
        <v>5</v>
      </c>
      <c r="AM90" s="9">
        <v>0</v>
      </c>
      <c r="AN90" s="9">
        <v>0</v>
      </c>
      <c r="AO90" s="5"/>
      <c r="AP90" s="5"/>
    </row>
    <row r="91" spans="1:42" ht="48.75" thickBot="1" x14ac:dyDescent="0.6">
      <c r="A91" s="4">
        <v>90</v>
      </c>
      <c r="B91" s="4" t="s">
        <v>55</v>
      </c>
      <c r="C91" s="4"/>
      <c r="D91" s="4"/>
      <c r="E91" s="4" t="s">
        <v>209</v>
      </c>
      <c r="F91" s="4" t="s">
        <v>59</v>
      </c>
      <c r="G91" s="4"/>
      <c r="H91" s="100">
        <v>0</v>
      </c>
      <c r="I91" s="100">
        <v>1</v>
      </c>
      <c r="J91" s="100">
        <v>0</v>
      </c>
      <c r="K91" s="100">
        <v>0</v>
      </c>
      <c r="L91" s="100">
        <v>0</v>
      </c>
      <c r="M91" s="102">
        <v>4</v>
      </c>
      <c r="N91" s="102">
        <v>5</v>
      </c>
      <c r="O91" s="102">
        <v>4</v>
      </c>
      <c r="P91" s="102">
        <v>4</v>
      </c>
      <c r="Q91" s="102">
        <v>4</v>
      </c>
      <c r="R91" s="102">
        <v>1</v>
      </c>
      <c r="S91" s="102">
        <v>2</v>
      </c>
      <c r="T91" s="102">
        <v>3</v>
      </c>
      <c r="U91" s="102">
        <v>0</v>
      </c>
      <c r="V91" s="102">
        <v>0</v>
      </c>
      <c r="W91" s="5" t="s">
        <v>6</v>
      </c>
      <c r="X91" s="6">
        <v>5</v>
      </c>
      <c r="Y91" s="6">
        <v>5</v>
      </c>
      <c r="Z91" s="6">
        <v>5</v>
      </c>
      <c r="AA91" s="6">
        <v>5</v>
      </c>
      <c r="AB91" s="7">
        <v>0</v>
      </c>
      <c r="AC91" s="7">
        <v>0</v>
      </c>
      <c r="AD91" s="7">
        <v>0</v>
      </c>
      <c r="AE91" s="7">
        <v>5</v>
      </c>
      <c r="AF91" s="7">
        <v>5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9">
        <v>0</v>
      </c>
      <c r="AN91" s="9">
        <v>0</v>
      </c>
      <c r="AO91" s="5"/>
      <c r="AP91" s="5"/>
    </row>
    <row r="92" spans="1:42" ht="48.75" thickBot="1" x14ac:dyDescent="0.6">
      <c r="A92" s="4">
        <v>91</v>
      </c>
      <c r="B92" s="4" t="s">
        <v>55</v>
      </c>
      <c r="C92" s="4"/>
      <c r="D92" s="4"/>
      <c r="E92" s="4" t="s">
        <v>209</v>
      </c>
      <c r="F92" s="4" t="s">
        <v>59</v>
      </c>
      <c r="G92" s="4"/>
      <c r="H92" s="100">
        <v>0</v>
      </c>
      <c r="I92" s="100">
        <v>1</v>
      </c>
      <c r="J92" s="100">
        <v>0</v>
      </c>
      <c r="K92" s="100">
        <v>0</v>
      </c>
      <c r="L92" s="100">
        <v>1</v>
      </c>
      <c r="M92" s="102">
        <v>4</v>
      </c>
      <c r="N92" s="102">
        <v>4</v>
      </c>
      <c r="O92" s="102">
        <v>4</v>
      </c>
      <c r="P92" s="102">
        <v>4</v>
      </c>
      <c r="Q92" s="102">
        <v>4</v>
      </c>
      <c r="R92" s="102">
        <v>4</v>
      </c>
      <c r="S92" s="102">
        <v>4</v>
      </c>
      <c r="T92" s="102">
        <v>1</v>
      </c>
      <c r="U92" s="102">
        <v>4</v>
      </c>
      <c r="V92" s="102">
        <v>3</v>
      </c>
      <c r="W92" s="5" t="s">
        <v>6</v>
      </c>
      <c r="X92" s="6">
        <v>5</v>
      </c>
      <c r="Y92" s="6">
        <v>5</v>
      </c>
      <c r="Z92" s="6">
        <v>5</v>
      </c>
      <c r="AA92" s="6">
        <v>5</v>
      </c>
      <c r="AB92" s="7">
        <v>5</v>
      </c>
      <c r="AC92" s="7">
        <v>5</v>
      </c>
      <c r="AD92" s="7">
        <v>5</v>
      </c>
      <c r="AE92" s="7">
        <v>5</v>
      </c>
      <c r="AF92" s="7">
        <v>5</v>
      </c>
      <c r="AG92" s="8">
        <v>0</v>
      </c>
      <c r="AH92" s="8">
        <v>0</v>
      </c>
      <c r="AI92" s="8">
        <v>0</v>
      </c>
      <c r="AJ92" s="8">
        <v>0</v>
      </c>
      <c r="AK92" s="8">
        <v>5</v>
      </c>
      <c r="AL92" s="8">
        <v>5</v>
      </c>
      <c r="AM92" s="9">
        <v>0</v>
      </c>
      <c r="AN92" s="9">
        <v>0</v>
      </c>
      <c r="AO92" s="5"/>
      <c r="AP92" s="5"/>
    </row>
    <row r="93" spans="1:42" ht="24.75" thickBot="1" x14ac:dyDescent="0.6">
      <c r="A93" s="4">
        <v>92</v>
      </c>
      <c r="B93" s="4" t="s">
        <v>56</v>
      </c>
      <c r="C93" s="4"/>
      <c r="D93" s="4"/>
      <c r="E93" s="4" t="s">
        <v>209</v>
      </c>
      <c r="F93" s="4" t="s">
        <v>60</v>
      </c>
      <c r="G93" s="4" t="s">
        <v>170</v>
      </c>
      <c r="H93" s="100">
        <v>0</v>
      </c>
      <c r="I93" s="100">
        <v>1</v>
      </c>
      <c r="J93" s="100">
        <v>0</v>
      </c>
      <c r="K93" s="100">
        <v>0</v>
      </c>
      <c r="L93" s="100">
        <v>0</v>
      </c>
      <c r="M93" s="102">
        <v>2</v>
      </c>
      <c r="N93" s="102">
        <v>1</v>
      </c>
      <c r="O93" s="102">
        <v>4</v>
      </c>
      <c r="P93" s="102">
        <v>3</v>
      </c>
      <c r="Q93" s="102">
        <v>3</v>
      </c>
      <c r="R93" s="102">
        <v>1</v>
      </c>
      <c r="S93" s="102">
        <v>1</v>
      </c>
      <c r="T93" s="102">
        <v>1</v>
      </c>
      <c r="U93" s="102">
        <v>0</v>
      </c>
      <c r="V93" s="102">
        <v>0</v>
      </c>
      <c r="W93" s="5" t="s">
        <v>6</v>
      </c>
      <c r="X93" s="6">
        <v>5</v>
      </c>
      <c r="Y93" s="6">
        <v>5</v>
      </c>
      <c r="Z93" s="6">
        <v>5</v>
      </c>
      <c r="AA93" s="6">
        <v>5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9">
        <v>0</v>
      </c>
      <c r="AN93" s="9">
        <v>0</v>
      </c>
      <c r="AO93" s="5"/>
      <c r="AP93" s="5"/>
    </row>
    <row r="94" spans="1:42" ht="48.75" thickBot="1" x14ac:dyDescent="0.6">
      <c r="A94" s="4">
        <v>93</v>
      </c>
      <c r="B94" s="4" t="s">
        <v>56</v>
      </c>
      <c r="C94" s="4"/>
      <c r="D94" s="4"/>
      <c r="E94" s="4" t="s">
        <v>116</v>
      </c>
      <c r="F94" s="4" t="s">
        <v>60</v>
      </c>
      <c r="G94" s="4" t="s">
        <v>170</v>
      </c>
      <c r="H94" s="100">
        <v>0</v>
      </c>
      <c r="I94" s="100">
        <v>1</v>
      </c>
      <c r="J94" s="100">
        <v>1</v>
      </c>
      <c r="K94" s="100">
        <v>1</v>
      </c>
      <c r="L94" s="100">
        <v>1</v>
      </c>
      <c r="M94" s="102">
        <v>5</v>
      </c>
      <c r="N94" s="102">
        <v>4</v>
      </c>
      <c r="O94" s="102">
        <v>5</v>
      </c>
      <c r="P94" s="102">
        <v>5</v>
      </c>
      <c r="Q94" s="102">
        <v>5</v>
      </c>
      <c r="R94" s="102">
        <v>4</v>
      </c>
      <c r="S94" s="102">
        <v>5</v>
      </c>
      <c r="T94" s="102">
        <v>4</v>
      </c>
      <c r="U94" s="102">
        <v>0</v>
      </c>
      <c r="V94" s="102">
        <v>0</v>
      </c>
      <c r="W94" s="5" t="s">
        <v>5</v>
      </c>
      <c r="X94" s="6">
        <v>0</v>
      </c>
      <c r="Y94" s="6">
        <v>0</v>
      </c>
      <c r="Z94" s="6">
        <v>0</v>
      </c>
      <c r="AA94" s="6">
        <v>0</v>
      </c>
      <c r="AB94" s="7">
        <v>5</v>
      </c>
      <c r="AC94" s="7">
        <v>5</v>
      </c>
      <c r="AD94" s="7">
        <v>5</v>
      </c>
      <c r="AE94" s="7">
        <v>5</v>
      </c>
      <c r="AF94" s="7">
        <v>5</v>
      </c>
      <c r="AG94" s="8">
        <v>5</v>
      </c>
      <c r="AH94" s="8">
        <v>5</v>
      </c>
      <c r="AI94" s="8">
        <v>5</v>
      </c>
      <c r="AJ94" s="8">
        <v>5</v>
      </c>
      <c r="AK94" s="8">
        <v>5</v>
      </c>
      <c r="AL94" s="8">
        <v>5</v>
      </c>
      <c r="AM94" s="9">
        <v>5</v>
      </c>
      <c r="AN94" s="9">
        <v>5</v>
      </c>
      <c r="AO94" s="5"/>
      <c r="AP94" s="5"/>
    </row>
    <row r="95" spans="1:42" ht="48.75" thickBot="1" x14ac:dyDescent="0.6">
      <c r="A95" s="4">
        <v>94</v>
      </c>
      <c r="B95" s="4" t="s">
        <v>56</v>
      </c>
      <c r="C95" s="4"/>
      <c r="D95" s="4"/>
      <c r="E95" s="4" t="s">
        <v>116</v>
      </c>
      <c r="F95" s="4" t="s">
        <v>60</v>
      </c>
      <c r="G95" s="4" t="s">
        <v>170</v>
      </c>
      <c r="H95" s="100">
        <v>0</v>
      </c>
      <c r="I95" s="100">
        <v>1</v>
      </c>
      <c r="J95" s="100">
        <v>1</v>
      </c>
      <c r="K95" s="100">
        <v>1</v>
      </c>
      <c r="L95" s="100">
        <v>1</v>
      </c>
      <c r="M95" s="102">
        <v>5</v>
      </c>
      <c r="N95" s="102">
        <v>4</v>
      </c>
      <c r="O95" s="102">
        <v>5</v>
      </c>
      <c r="P95" s="102">
        <v>5</v>
      </c>
      <c r="Q95" s="102">
        <v>5</v>
      </c>
      <c r="R95" s="102">
        <v>4</v>
      </c>
      <c r="S95" s="102">
        <v>5</v>
      </c>
      <c r="T95" s="102">
        <v>4</v>
      </c>
      <c r="U95" s="102">
        <v>0</v>
      </c>
      <c r="V95" s="102">
        <v>0</v>
      </c>
      <c r="W95" s="5" t="s">
        <v>6</v>
      </c>
      <c r="X95" s="6">
        <v>5</v>
      </c>
      <c r="Y95" s="6">
        <v>5</v>
      </c>
      <c r="Z95" s="6">
        <v>5</v>
      </c>
      <c r="AA95" s="6">
        <v>4</v>
      </c>
      <c r="AB95" s="7">
        <v>5</v>
      </c>
      <c r="AC95" s="7">
        <v>5</v>
      </c>
      <c r="AD95" s="7">
        <v>5</v>
      </c>
      <c r="AE95" s="7">
        <v>5</v>
      </c>
      <c r="AF95" s="7">
        <v>5</v>
      </c>
      <c r="AG95" s="8">
        <v>5</v>
      </c>
      <c r="AH95" s="8">
        <v>5</v>
      </c>
      <c r="AI95" s="8">
        <v>5</v>
      </c>
      <c r="AJ95" s="8">
        <v>5</v>
      </c>
      <c r="AK95" s="8">
        <v>5</v>
      </c>
      <c r="AL95" s="8">
        <v>5</v>
      </c>
      <c r="AM95" s="9">
        <v>5</v>
      </c>
      <c r="AN95" s="9">
        <v>5</v>
      </c>
      <c r="AO95" s="5"/>
      <c r="AP95" s="5"/>
    </row>
    <row r="96" spans="1:42" ht="72.75" thickBot="1" x14ac:dyDescent="0.6">
      <c r="A96" s="4">
        <v>95</v>
      </c>
      <c r="B96" s="4" t="s">
        <v>56</v>
      </c>
      <c r="C96" s="4"/>
      <c r="D96" s="4"/>
      <c r="E96" s="4" t="s">
        <v>116</v>
      </c>
      <c r="F96" s="4" t="s">
        <v>60</v>
      </c>
      <c r="G96" s="4" t="s">
        <v>170</v>
      </c>
      <c r="H96" s="100">
        <v>0</v>
      </c>
      <c r="I96" s="100">
        <v>1</v>
      </c>
      <c r="J96" s="100">
        <v>1</v>
      </c>
      <c r="K96" s="100">
        <v>1</v>
      </c>
      <c r="L96" s="100">
        <v>1</v>
      </c>
      <c r="M96" s="102">
        <v>5</v>
      </c>
      <c r="N96" s="102">
        <v>4</v>
      </c>
      <c r="O96" s="102">
        <v>5</v>
      </c>
      <c r="P96" s="102">
        <v>5</v>
      </c>
      <c r="Q96" s="102">
        <v>5</v>
      </c>
      <c r="R96" s="102">
        <v>4</v>
      </c>
      <c r="S96" s="102">
        <v>5</v>
      </c>
      <c r="T96" s="102">
        <v>4</v>
      </c>
      <c r="U96" s="102">
        <v>0</v>
      </c>
      <c r="V96" s="102">
        <v>0</v>
      </c>
      <c r="W96" s="5" t="s">
        <v>36</v>
      </c>
      <c r="X96" s="6">
        <v>5</v>
      </c>
      <c r="Y96" s="6">
        <v>5</v>
      </c>
      <c r="Z96" s="6">
        <v>5</v>
      </c>
      <c r="AA96" s="6">
        <v>5</v>
      </c>
      <c r="AB96" s="7">
        <v>5</v>
      </c>
      <c r="AC96" s="7">
        <v>5</v>
      </c>
      <c r="AD96" s="7">
        <v>5</v>
      </c>
      <c r="AE96" s="7">
        <v>5</v>
      </c>
      <c r="AF96" s="7">
        <v>5</v>
      </c>
      <c r="AG96" s="8">
        <v>5</v>
      </c>
      <c r="AH96" s="8">
        <v>5</v>
      </c>
      <c r="AI96" s="8">
        <v>5</v>
      </c>
      <c r="AJ96" s="8">
        <v>5</v>
      </c>
      <c r="AK96" s="8">
        <v>5</v>
      </c>
      <c r="AL96" s="8">
        <v>5</v>
      </c>
      <c r="AM96" s="9">
        <v>5</v>
      </c>
      <c r="AN96" s="9">
        <v>5</v>
      </c>
      <c r="AO96" s="5"/>
      <c r="AP96" s="5"/>
    </row>
    <row r="97" spans="1:42" ht="72.75" thickBot="1" x14ac:dyDescent="0.6">
      <c r="A97" s="4">
        <v>96</v>
      </c>
      <c r="B97" s="4" t="s">
        <v>56</v>
      </c>
      <c r="C97" s="4"/>
      <c r="D97" s="4"/>
      <c r="E97" s="4" t="s">
        <v>116</v>
      </c>
      <c r="F97" s="4" t="s">
        <v>60</v>
      </c>
      <c r="G97" s="4" t="s">
        <v>170</v>
      </c>
      <c r="H97" s="100">
        <v>0</v>
      </c>
      <c r="I97" s="100">
        <v>1</v>
      </c>
      <c r="J97" s="100">
        <v>1</v>
      </c>
      <c r="K97" s="100">
        <v>1</v>
      </c>
      <c r="L97" s="100">
        <v>1</v>
      </c>
      <c r="M97" s="102">
        <v>5</v>
      </c>
      <c r="N97" s="102">
        <v>4</v>
      </c>
      <c r="O97" s="102">
        <v>5</v>
      </c>
      <c r="P97" s="102">
        <v>5</v>
      </c>
      <c r="Q97" s="102">
        <v>5</v>
      </c>
      <c r="R97" s="102">
        <v>4</v>
      </c>
      <c r="S97" s="102">
        <v>5</v>
      </c>
      <c r="T97" s="102">
        <v>4</v>
      </c>
      <c r="U97" s="102">
        <v>0</v>
      </c>
      <c r="V97" s="102">
        <v>0</v>
      </c>
      <c r="W97" s="5" t="s">
        <v>34</v>
      </c>
      <c r="X97" s="6">
        <v>5</v>
      </c>
      <c r="Y97" s="6">
        <v>5</v>
      </c>
      <c r="Z97" s="6">
        <v>5</v>
      </c>
      <c r="AA97" s="6">
        <v>4</v>
      </c>
      <c r="AB97" s="7">
        <v>5</v>
      </c>
      <c r="AC97" s="7">
        <v>5</v>
      </c>
      <c r="AD97" s="7">
        <v>5</v>
      </c>
      <c r="AE97" s="7">
        <v>5</v>
      </c>
      <c r="AF97" s="7">
        <v>5</v>
      </c>
      <c r="AG97" s="8">
        <v>5</v>
      </c>
      <c r="AH97" s="8">
        <v>5</v>
      </c>
      <c r="AI97" s="8">
        <v>5</v>
      </c>
      <c r="AJ97" s="8">
        <v>5</v>
      </c>
      <c r="AK97" s="8">
        <v>5</v>
      </c>
      <c r="AL97" s="8">
        <v>5</v>
      </c>
      <c r="AM97" s="9">
        <v>5</v>
      </c>
      <c r="AN97" s="9">
        <v>5</v>
      </c>
      <c r="AO97" s="5"/>
      <c r="AP97" s="5"/>
    </row>
    <row r="98" spans="1:42" ht="72.75" thickBot="1" x14ac:dyDescent="0.6">
      <c r="A98" s="4">
        <v>97</v>
      </c>
      <c r="B98" s="4" t="s">
        <v>56</v>
      </c>
      <c r="C98" s="4"/>
      <c r="D98" s="4"/>
      <c r="E98" s="4" t="s">
        <v>116</v>
      </c>
      <c r="F98" s="4" t="s">
        <v>60</v>
      </c>
      <c r="G98" s="4" t="s">
        <v>170</v>
      </c>
      <c r="H98" s="100">
        <v>0</v>
      </c>
      <c r="I98" s="100">
        <v>1</v>
      </c>
      <c r="J98" s="100">
        <v>1</v>
      </c>
      <c r="K98" s="100">
        <v>1</v>
      </c>
      <c r="L98" s="100">
        <v>1</v>
      </c>
      <c r="M98" s="102">
        <v>5</v>
      </c>
      <c r="N98" s="102">
        <v>4</v>
      </c>
      <c r="O98" s="102">
        <v>5</v>
      </c>
      <c r="P98" s="102">
        <v>5</v>
      </c>
      <c r="Q98" s="102">
        <v>5</v>
      </c>
      <c r="R98" s="102">
        <v>4</v>
      </c>
      <c r="S98" s="102">
        <v>5</v>
      </c>
      <c r="T98" s="102">
        <v>4</v>
      </c>
      <c r="U98" s="102">
        <v>0</v>
      </c>
      <c r="V98" s="102">
        <v>0</v>
      </c>
      <c r="W98" s="5" t="s">
        <v>38</v>
      </c>
      <c r="X98" s="6">
        <v>5</v>
      </c>
      <c r="Y98" s="6">
        <v>5</v>
      </c>
      <c r="Z98" s="6">
        <v>5</v>
      </c>
      <c r="AA98" s="6">
        <v>5</v>
      </c>
      <c r="AB98" s="7">
        <v>5</v>
      </c>
      <c r="AC98" s="7">
        <v>5</v>
      </c>
      <c r="AD98" s="7">
        <v>5</v>
      </c>
      <c r="AE98" s="7">
        <v>5</v>
      </c>
      <c r="AF98" s="7">
        <v>5</v>
      </c>
      <c r="AG98" s="8">
        <v>5</v>
      </c>
      <c r="AH98" s="8">
        <v>5</v>
      </c>
      <c r="AI98" s="8">
        <v>5</v>
      </c>
      <c r="AJ98" s="8">
        <v>5</v>
      </c>
      <c r="AK98" s="8">
        <v>5</v>
      </c>
      <c r="AL98" s="8">
        <v>5</v>
      </c>
      <c r="AM98" s="9">
        <v>5</v>
      </c>
      <c r="AN98" s="9">
        <v>5</v>
      </c>
      <c r="AO98" s="5"/>
      <c r="AP98" s="5"/>
    </row>
    <row r="99" spans="1:42" ht="48.75" thickBot="1" x14ac:dyDescent="0.6">
      <c r="A99" s="4">
        <v>98</v>
      </c>
      <c r="B99" s="4" t="s">
        <v>55</v>
      </c>
      <c r="C99" s="4"/>
      <c r="D99" s="4"/>
      <c r="E99" s="4" t="s">
        <v>116</v>
      </c>
      <c r="F99" s="4" t="s">
        <v>60</v>
      </c>
      <c r="G99" s="4" t="s">
        <v>170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2">
        <v>5</v>
      </c>
      <c r="N99" s="102">
        <v>4</v>
      </c>
      <c r="O99" s="102">
        <v>5</v>
      </c>
      <c r="P99" s="102">
        <v>5</v>
      </c>
      <c r="Q99" s="102">
        <v>4</v>
      </c>
      <c r="R99" s="102">
        <v>5</v>
      </c>
      <c r="S99" s="102">
        <v>4</v>
      </c>
      <c r="T99" s="102">
        <v>4</v>
      </c>
      <c r="U99" s="102">
        <v>0</v>
      </c>
      <c r="V99" s="102">
        <v>0</v>
      </c>
      <c r="W99" s="5" t="s">
        <v>5</v>
      </c>
      <c r="X99" s="6">
        <v>3</v>
      </c>
      <c r="Y99" s="6">
        <v>3</v>
      </c>
      <c r="Z99" s="6">
        <v>3</v>
      </c>
      <c r="AA99" s="6">
        <v>3</v>
      </c>
      <c r="AB99" s="7">
        <v>3</v>
      </c>
      <c r="AC99" s="7">
        <v>3</v>
      </c>
      <c r="AD99" s="7">
        <v>2</v>
      </c>
      <c r="AE99" s="7">
        <v>3</v>
      </c>
      <c r="AF99" s="7">
        <v>3</v>
      </c>
      <c r="AG99" s="8">
        <v>2</v>
      </c>
      <c r="AH99" s="8">
        <v>3</v>
      </c>
      <c r="AI99" s="8">
        <v>2</v>
      </c>
      <c r="AJ99" s="8">
        <v>2</v>
      </c>
      <c r="AK99" s="8">
        <v>3</v>
      </c>
      <c r="AL99" s="8">
        <v>2</v>
      </c>
      <c r="AM99" s="9">
        <v>3</v>
      </c>
      <c r="AN99" s="9">
        <v>4</v>
      </c>
      <c r="AO99" s="5"/>
      <c r="AP99" s="5"/>
    </row>
    <row r="100" spans="1:42" ht="48.75" thickBot="1" x14ac:dyDescent="0.6">
      <c r="A100" s="4">
        <v>99</v>
      </c>
      <c r="B100" s="4" t="s">
        <v>55</v>
      </c>
      <c r="C100" s="4"/>
      <c r="D100" s="4"/>
      <c r="E100" s="4" t="s">
        <v>116</v>
      </c>
      <c r="F100" s="4" t="s">
        <v>60</v>
      </c>
      <c r="G100" s="4" t="s">
        <v>170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2">
        <v>5</v>
      </c>
      <c r="N100" s="102">
        <v>4</v>
      </c>
      <c r="O100" s="102">
        <v>5</v>
      </c>
      <c r="P100" s="102">
        <v>5</v>
      </c>
      <c r="Q100" s="102">
        <v>4</v>
      </c>
      <c r="R100" s="102">
        <v>5</v>
      </c>
      <c r="S100" s="102">
        <v>4</v>
      </c>
      <c r="T100" s="102">
        <v>4</v>
      </c>
      <c r="U100" s="102">
        <v>0</v>
      </c>
      <c r="V100" s="102">
        <v>0</v>
      </c>
      <c r="W100" s="5" t="s">
        <v>6</v>
      </c>
      <c r="X100" s="6">
        <v>3</v>
      </c>
      <c r="Y100" s="6">
        <v>3</v>
      </c>
      <c r="Z100" s="6">
        <v>3</v>
      </c>
      <c r="AA100" s="6">
        <v>3</v>
      </c>
      <c r="AB100" s="7">
        <v>3</v>
      </c>
      <c r="AC100" s="7">
        <v>3</v>
      </c>
      <c r="AD100" s="7">
        <v>2</v>
      </c>
      <c r="AE100" s="7">
        <v>3</v>
      </c>
      <c r="AF100" s="7">
        <v>3</v>
      </c>
      <c r="AG100" s="8">
        <v>2</v>
      </c>
      <c r="AH100" s="8">
        <v>3</v>
      </c>
      <c r="AI100" s="8">
        <v>2</v>
      </c>
      <c r="AJ100" s="8">
        <v>2</v>
      </c>
      <c r="AK100" s="8">
        <v>3</v>
      </c>
      <c r="AL100" s="8">
        <v>2</v>
      </c>
      <c r="AM100" s="9">
        <v>3</v>
      </c>
      <c r="AN100" s="9">
        <v>4</v>
      </c>
      <c r="AO100" s="5"/>
      <c r="AP100" s="5"/>
    </row>
    <row r="101" spans="1:42" ht="72.75" thickBot="1" x14ac:dyDescent="0.6">
      <c r="A101" s="4">
        <v>100</v>
      </c>
      <c r="B101" s="4" t="s">
        <v>55</v>
      </c>
      <c r="C101" s="4"/>
      <c r="D101" s="4"/>
      <c r="E101" s="4" t="s">
        <v>116</v>
      </c>
      <c r="F101" s="4" t="s">
        <v>60</v>
      </c>
      <c r="G101" s="4" t="s">
        <v>170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2">
        <v>5</v>
      </c>
      <c r="N101" s="102">
        <v>4</v>
      </c>
      <c r="O101" s="102">
        <v>5</v>
      </c>
      <c r="P101" s="102">
        <v>5</v>
      </c>
      <c r="Q101" s="102">
        <v>4</v>
      </c>
      <c r="R101" s="102">
        <v>5</v>
      </c>
      <c r="S101" s="102">
        <v>4</v>
      </c>
      <c r="T101" s="102">
        <v>4</v>
      </c>
      <c r="U101" s="102">
        <v>0</v>
      </c>
      <c r="V101" s="102">
        <v>0</v>
      </c>
      <c r="W101" s="5" t="s">
        <v>36</v>
      </c>
      <c r="X101" s="6">
        <v>3</v>
      </c>
      <c r="Y101" s="6">
        <v>3</v>
      </c>
      <c r="Z101" s="6">
        <v>3</v>
      </c>
      <c r="AA101" s="6">
        <v>3</v>
      </c>
      <c r="AB101" s="7">
        <v>3</v>
      </c>
      <c r="AC101" s="7">
        <v>3</v>
      </c>
      <c r="AD101" s="7">
        <v>2</v>
      </c>
      <c r="AE101" s="7">
        <v>3</v>
      </c>
      <c r="AF101" s="7">
        <v>3</v>
      </c>
      <c r="AG101" s="8">
        <v>2</v>
      </c>
      <c r="AH101" s="8">
        <v>3</v>
      </c>
      <c r="AI101" s="8">
        <v>2</v>
      </c>
      <c r="AJ101" s="8">
        <v>2</v>
      </c>
      <c r="AK101" s="8">
        <v>3</v>
      </c>
      <c r="AL101" s="8">
        <v>2</v>
      </c>
      <c r="AM101" s="9">
        <v>3</v>
      </c>
      <c r="AN101" s="9">
        <v>4</v>
      </c>
      <c r="AO101" s="5"/>
      <c r="AP101" s="5"/>
    </row>
    <row r="102" spans="1:42" ht="72.75" thickBot="1" x14ac:dyDescent="0.6">
      <c r="A102" s="4">
        <v>101</v>
      </c>
      <c r="B102" s="4" t="s">
        <v>55</v>
      </c>
      <c r="C102" s="4"/>
      <c r="D102" s="4"/>
      <c r="E102" s="4" t="s">
        <v>116</v>
      </c>
      <c r="F102" s="4" t="s">
        <v>60</v>
      </c>
      <c r="G102" s="4" t="s">
        <v>170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2">
        <v>5</v>
      </c>
      <c r="N102" s="102">
        <v>4</v>
      </c>
      <c r="O102" s="102">
        <v>5</v>
      </c>
      <c r="P102" s="102">
        <v>5</v>
      </c>
      <c r="Q102" s="102">
        <v>4</v>
      </c>
      <c r="R102" s="102">
        <v>5</v>
      </c>
      <c r="S102" s="102">
        <v>4</v>
      </c>
      <c r="T102" s="102">
        <v>4</v>
      </c>
      <c r="U102" s="102">
        <v>0</v>
      </c>
      <c r="V102" s="102">
        <v>0</v>
      </c>
      <c r="W102" s="5" t="s">
        <v>34</v>
      </c>
      <c r="X102" s="6">
        <v>3</v>
      </c>
      <c r="Y102" s="6">
        <v>3</v>
      </c>
      <c r="Z102" s="6">
        <v>3</v>
      </c>
      <c r="AA102" s="6">
        <v>3</v>
      </c>
      <c r="AB102" s="7">
        <v>3</v>
      </c>
      <c r="AC102" s="7">
        <v>3</v>
      </c>
      <c r="AD102" s="7">
        <v>2</v>
      </c>
      <c r="AE102" s="7">
        <v>3</v>
      </c>
      <c r="AF102" s="7">
        <v>3</v>
      </c>
      <c r="AG102" s="8">
        <v>2</v>
      </c>
      <c r="AH102" s="8">
        <v>3</v>
      </c>
      <c r="AI102" s="8">
        <v>2</v>
      </c>
      <c r="AJ102" s="8">
        <v>2</v>
      </c>
      <c r="AK102" s="8">
        <v>3</v>
      </c>
      <c r="AL102" s="8">
        <v>2</v>
      </c>
      <c r="AM102" s="9">
        <v>3</v>
      </c>
      <c r="AN102" s="9">
        <v>4</v>
      </c>
      <c r="AO102" s="5"/>
      <c r="AP102" s="5"/>
    </row>
    <row r="103" spans="1:42" ht="72.75" thickBot="1" x14ac:dyDescent="0.6">
      <c r="A103" s="4">
        <v>102</v>
      </c>
      <c r="B103" s="4" t="s">
        <v>55</v>
      </c>
      <c r="C103" s="4"/>
      <c r="D103" s="4"/>
      <c r="E103" s="4" t="s">
        <v>116</v>
      </c>
      <c r="F103" s="4" t="s">
        <v>60</v>
      </c>
      <c r="G103" s="4" t="s">
        <v>170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2">
        <v>5</v>
      </c>
      <c r="N103" s="102">
        <v>4</v>
      </c>
      <c r="O103" s="102">
        <v>5</v>
      </c>
      <c r="P103" s="102">
        <v>5</v>
      </c>
      <c r="Q103" s="102">
        <v>4</v>
      </c>
      <c r="R103" s="102">
        <v>5</v>
      </c>
      <c r="S103" s="102">
        <v>4</v>
      </c>
      <c r="T103" s="102">
        <v>4</v>
      </c>
      <c r="U103" s="102">
        <v>0</v>
      </c>
      <c r="V103" s="102">
        <v>0</v>
      </c>
      <c r="W103" s="5" t="s">
        <v>38</v>
      </c>
      <c r="X103" s="6">
        <v>3</v>
      </c>
      <c r="Y103" s="6">
        <v>3</v>
      </c>
      <c r="Z103" s="6">
        <v>3</v>
      </c>
      <c r="AA103" s="6">
        <v>3</v>
      </c>
      <c r="AB103" s="7">
        <v>3</v>
      </c>
      <c r="AC103" s="7">
        <v>3</v>
      </c>
      <c r="AD103" s="7">
        <v>2</v>
      </c>
      <c r="AE103" s="7">
        <v>3</v>
      </c>
      <c r="AF103" s="7">
        <v>3</v>
      </c>
      <c r="AG103" s="8">
        <v>2</v>
      </c>
      <c r="AH103" s="8">
        <v>3</v>
      </c>
      <c r="AI103" s="8">
        <v>2</v>
      </c>
      <c r="AJ103" s="8">
        <v>2</v>
      </c>
      <c r="AK103" s="8">
        <v>3</v>
      </c>
      <c r="AL103" s="8">
        <v>2</v>
      </c>
      <c r="AM103" s="9">
        <v>3</v>
      </c>
      <c r="AN103" s="9">
        <v>4</v>
      </c>
      <c r="AO103" s="5"/>
      <c r="AP103" s="5"/>
    </row>
    <row r="104" spans="1:42" ht="48.75" thickBot="1" x14ac:dyDescent="0.6">
      <c r="A104" s="4">
        <v>103</v>
      </c>
      <c r="B104" s="4" t="s">
        <v>56</v>
      </c>
      <c r="C104" s="4"/>
      <c r="D104" s="4"/>
      <c r="E104" s="4" t="s">
        <v>116</v>
      </c>
      <c r="F104" s="4" t="s">
        <v>60</v>
      </c>
      <c r="G104" s="4" t="s">
        <v>170</v>
      </c>
      <c r="H104" s="100">
        <v>1</v>
      </c>
      <c r="I104" s="100">
        <v>0</v>
      </c>
      <c r="J104" s="100">
        <v>0</v>
      </c>
      <c r="K104" s="100">
        <v>0</v>
      </c>
      <c r="L104" s="100">
        <v>0</v>
      </c>
      <c r="M104" s="102">
        <v>5</v>
      </c>
      <c r="N104" s="102">
        <v>3</v>
      </c>
      <c r="O104" s="102">
        <v>5</v>
      </c>
      <c r="P104" s="102">
        <v>4</v>
      </c>
      <c r="Q104" s="102">
        <v>4</v>
      </c>
      <c r="R104" s="102">
        <v>2</v>
      </c>
      <c r="S104" s="102">
        <v>2</v>
      </c>
      <c r="T104" s="102">
        <v>2</v>
      </c>
      <c r="U104" s="102">
        <v>0</v>
      </c>
      <c r="V104" s="102">
        <v>0</v>
      </c>
      <c r="W104" s="5" t="s">
        <v>5</v>
      </c>
      <c r="X104" s="6">
        <v>4</v>
      </c>
      <c r="Y104" s="6">
        <v>4</v>
      </c>
      <c r="Z104" s="6">
        <v>4</v>
      </c>
      <c r="AA104" s="6">
        <v>4</v>
      </c>
      <c r="AB104" s="7">
        <v>5</v>
      </c>
      <c r="AC104" s="7">
        <v>5</v>
      </c>
      <c r="AD104" s="7">
        <v>5</v>
      </c>
      <c r="AE104" s="7">
        <v>5</v>
      </c>
      <c r="AF104" s="7">
        <v>5</v>
      </c>
      <c r="AG104" s="8">
        <v>5</v>
      </c>
      <c r="AH104" s="8">
        <v>5</v>
      </c>
      <c r="AI104" s="8">
        <v>5</v>
      </c>
      <c r="AJ104" s="8">
        <v>5</v>
      </c>
      <c r="AK104" s="8">
        <v>5</v>
      </c>
      <c r="AL104" s="8">
        <v>5</v>
      </c>
      <c r="AM104" s="9">
        <v>5</v>
      </c>
      <c r="AN104" s="9">
        <v>5</v>
      </c>
      <c r="AO104" s="5"/>
      <c r="AP104" s="5"/>
    </row>
    <row r="105" spans="1:42" ht="48.75" thickBot="1" x14ac:dyDescent="0.6">
      <c r="A105" s="4">
        <v>104</v>
      </c>
      <c r="B105" s="4" t="s">
        <v>56</v>
      </c>
      <c r="C105" s="4"/>
      <c r="D105" s="4"/>
      <c r="E105" s="4" t="s">
        <v>116</v>
      </c>
      <c r="F105" s="4" t="s">
        <v>60</v>
      </c>
      <c r="G105" s="4" t="s">
        <v>170</v>
      </c>
      <c r="H105" s="100">
        <v>1</v>
      </c>
      <c r="I105" s="100">
        <v>1</v>
      </c>
      <c r="J105" s="100">
        <v>0</v>
      </c>
      <c r="K105" s="100">
        <v>1</v>
      </c>
      <c r="L105" s="100">
        <v>0</v>
      </c>
      <c r="M105" s="102">
        <v>3</v>
      </c>
      <c r="N105" s="102">
        <v>3</v>
      </c>
      <c r="O105" s="102">
        <v>4</v>
      </c>
      <c r="P105" s="102">
        <v>4</v>
      </c>
      <c r="Q105" s="102">
        <v>4</v>
      </c>
      <c r="R105" s="102">
        <v>3</v>
      </c>
      <c r="S105" s="102">
        <v>3</v>
      </c>
      <c r="T105" s="102">
        <v>3</v>
      </c>
      <c r="U105" s="102">
        <v>0</v>
      </c>
      <c r="V105" s="102">
        <v>0</v>
      </c>
      <c r="W105" s="5" t="s">
        <v>5</v>
      </c>
      <c r="X105" s="6">
        <v>5</v>
      </c>
      <c r="Y105" s="6">
        <v>4</v>
      </c>
      <c r="Z105" s="6">
        <v>4</v>
      </c>
      <c r="AA105" s="6">
        <v>4</v>
      </c>
      <c r="AB105" s="7">
        <v>5</v>
      </c>
      <c r="AC105" s="7">
        <v>5</v>
      </c>
      <c r="AD105" s="7">
        <v>5</v>
      </c>
      <c r="AE105" s="7">
        <v>5</v>
      </c>
      <c r="AF105" s="7">
        <v>5</v>
      </c>
      <c r="AG105" s="8">
        <v>5</v>
      </c>
      <c r="AH105" s="8">
        <v>5</v>
      </c>
      <c r="AI105" s="8">
        <v>4</v>
      </c>
      <c r="AJ105" s="8">
        <v>5</v>
      </c>
      <c r="AK105" s="8">
        <v>4</v>
      </c>
      <c r="AL105" s="8">
        <v>4</v>
      </c>
      <c r="AM105" s="9">
        <v>4</v>
      </c>
      <c r="AN105" s="9">
        <v>5</v>
      </c>
      <c r="AO105" s="5"/>
      <c r="AP105" s="5"/>
    </row>
    <row r="106" spans="1:42" ht="48.75" thickBot="1" x14ac:dyDescent="0.6">
      <c r="A106" s="4">
        <v>105</v>
      </c>
      <c r="B106" s="4" t="s">
        <v>56</v>
      </c>
      <c r="C106" s="4"/>
      <c r="D106" s="4"/>
      <c r="E106" s="4" t="s">
        <v>116</v>
      </c>
      <c r="F106" s="4" t="s">
        <v>60</v>
      </c>
      <c r="G106" s="4" t="s">
        <v>170</v>
      </c>
      <c r="H106" s="100">
        <v>1</v>
      </c>
      <c r="I106" s="100">
        <v>1</v>
      </c>
      <c r="J106" s="100">
        <v>0</v>
      </c>
      <c r="K106" s="100">
        <v>1</v>
      </c>
      <c r="L106" s="100">
        <v>0</v>
      </c>
      <c r="M106" s="102">
        <v>3</v>
      </c>
      <c r="N106" s="102">
        <v>3</v>
      </c>
      <c r="O106" s="102">
        <v>4</v>
      </c>
      <c r="P106" s="102">
        <v>4</v>
      </c>
      <c r="Q106" s="102">
        <v>4</v>
      </c>
      <c r="R106" s="102">
        <v>3</v>
      </c>
      <c r="S106" s="102">
        <v>3</v>
      </c>
      <c r="T106" s="102">
        <v>3</v>
      </c>
      <c r="U106" s="102">
        <v>0</v>
      </c>
      <c r="V106" s="102">
        <v>0</v>
      </c>
      <c r="W106" s="5" t="s">
        <v>6</v>
      </c>
      <c r="X106" s="6">
        <v>5</v>
      </c>
      <c r="Y106" s="6">
        <v>5</v>
      </c>
      <c r="Z106" s="6">
        <v>5</v>
      </c>
      <c r="AA106" s="6">
        <v>5</v>
      </c>
      <c r="AB106" s="7">
        <v>5</v>
      </c>
      <c r="AC106" s="7">
        <v>5</v>
      </c>
      <c r="AD106" s="7">
        <v>5</v>
      </c>
      <c r="AE106" s="7">
        <v>5</v>
      </c>
      <c r="AF106" s="7">
        <v>5</v>
      </c>
      <c r="AG106" s="8">
        <v>5</v>
      </c>
      <c r="AH106" s="8">
        <v>5</v>
      </c>
      <c r="AI106" s="8">
        <v>4</v>
      </c>
      <c r="AJ106" s="8">
        <v>5</v>
      </c>
      <c r="AK106" s="8">
        <v>4</v>
      </c>
      <c r="AL106" s="8">
        <v>4</v>
      </c>
      <c r="AM106" s="9">
        <v>5</v>
      </c>
      <c r="AN106" s="9">
        <v>5</v>
      </c>
      <c r="AO106" s="5"/>
      <c r="AP106" s="5"/>
    </row>
    <row r="107" spans="1:42" ht="72.75" thickBot="1" x14ac:dyDescent="0.6">
      <c r="A107" s="4">
        <v>106</v>
      </c>
      <c r="B107" s="4" t="s">
        <v>56</v>
      </c>
      <c r="C107" s="4"/>
      <c r="D107" s="4"/>
      <c r="E107" s="4" t="s">
        <v>116</v>
      </c>
      <c r="F107" s="4" t="s">
        <v>60</v>
      </c>
      <c r="G107" s="4" t="s">
        <v>170</v>
      </c>
      <c r="H107" s="100">
        <v>1</v>
      </c>
      <c r="I107" s="100">
        <v>1</v>
      </c>
      <c r="J107" s="100">
        <v>0</v>
      </c>
      <c r="K107" s="100">
        <v>1</v>
      </c>
      <c r="L107" s="100">
        <v>0</v>
      </c>
      <c r="M107" s="102">
        <v>3</v>
      </c>
      <c r="N107" s="102">
        <v>3</v>
      </c>
      <c r="O107" s="102">
        <v>4</v>
      </c>
      <c r="P107" s="102">
        <v>4</v>
      </c>
      <c r="Q107" s="102">
        <v>4</v>
      </c>
      <c r="R107" s="102">
        <v>3</v>
      </c>
      <c r="S107" s="102">
        <v>3</v>
      </c>
      <c r="T107" s="102">
        <v>3</v>
      </c>
      <c r="U107" s="102">
        <v>0</v>
      </c>
      <c r="V107" s="102">
        <v>0</v>
      </c>
      <c r="W107" s="5" t="s">
        <v>34</v>
      </c>
      <c r="X107" s="6">
        <v>5</v>
      </c>
      <c r="Y107" s="6">
        <v>5</v>
      </c>
      <c r="Z107" s="6">
        <v>5</v>
      </c>
      <c r="AA107" s="6">
        <v>5</v>
      </c>
      <c r="AB107" s="7">
        <v>5</v>
      </c>
      <c r="AC107" s="7">
        <v>5</v>
      </c>
      <c r="AD107" s="7">
        <v>5</v>
      </c>
      <c r="AE107" s="7">
        <v>5</v>
      </c>
      <c r="AF107" s="7">
        <v>5</v>
      </c>
      <c r="AG107" s="8">
        <v>5</v>
      </c>
      <c r="AH107" s="8">
        <v>5</v>
      </c>
      <c r="AI107" s="8">
        <v>4</v>
      </c>
      <c r="AJ107" s="8">
        <v>5</v>
      </c>
      <c r="AK107" s="8">
        <v>4</v>
      </c>
      <c r="AL107" s="8">
        <v>4</v>
      </c>
      <c r="AM107" s="9">
        <v>4</v>
      </c>
      <c r="AN107" s="9">
        <v>4</v>
      </c>
      <c r="AO107" s="5"/>
      <c r="AP107" s="5"/>
    </row>
    <row r="108" spans="1:42" ht="48.75" thickBot="1" x14ac:dyDescent="0.6">
      <c r="A108" s="4">
        <v>107</v>
      </c>
      <c r="B108" s="4" t="s">
        <v>56</v>
      </c>
      <c r="C108" s="4"/>
      <c r="D108" s="4"/>
      <c r="E108" s="4" t="s">
        <v>116</v>
      </c>
      <c r="F108" s="4" t="s">
        <v>60</v>
      </c>
      <c r="G108" s="4" t="s">
        <v>170</v>
      </c>
      <c r="H108" s="100">
        <v>0</v>
      </c>
      <c r="I108" s="100">
        <v>1</v>
      </c>
      <c r="J108" s="100">
        <v>0</v>
      </c>
      <c r="K108" s="100">
        <v>0</v>
      </c>
      <c r="L108" s="100">
        <v>0</v>
      </c>
      <c r="M108" s="102">
        <v>5</v>
      </c>
      <c r="N108" s="102">
        <v>5</v>
      </c>
      <c r="O108" s="102">
        <v>5</v>
      </c>
      <c r="P108" s="102">
        <v>4</v>
      </c>
      <c r="Q108" s="102">
        <v>4</v>
      </c>
      <c r="R108" s="102">
        <v>3</v>
      </c>
      <c r="S108" s="102">
        <v>3</v>
      </c>
      <c r="T108" s="102">
        <v>3</v>
      </c>
      <c r="U108" s="102">
        <v>0</v>
      </c>
      <c r="V108" s="102">
        <v>0</v>
      </c>
      <c r="W108" s="5" t="s">
        <v>6</v>
      </c>
      <c r="X108" s="6">
        <v>5</v>
      </c>
      <c r="Y108" s="6">
        <v>5</v>
      </c>
      <c r="Z108" s="6">
        <v>5</v>
      </c>
      <c r="AA108" s="6">
        <v>4</v>
      </c>
      <c r="AB108" s="7">
        <v>5</v>
      </c>
      <c r="AC108" s="7">
        <v>5</v>
      </c>
      <c r="AD108" s="7">
        <v>5</v>
      </c>
      <c r="AE108" s="7">
        <v>5</v>
      </c>
      <c r="AF108" s="7">
        <v>5</v>
      </c>
      <c r="AG108" s="8">
        <v>5</v>
      </c>
      <c r="AH108" s="8">
        <v>5</v>
      </c>
      <c r="AI108" s="8">
        <v>5</v>
      </c>
      <c r="AJ108" s="8">
        <v>5</v>
      </c>
      <c r="AK108" s="8">
        <v>5</v>
      </c>
      <c r="AL108" s="8">
        <v>5</v>
      </c>
      <c r="AM108" s="9">
        <v>5</v>
      </c>
      <c r="AN108" s="9">
        <v>5</v>
      </c>
      <c r="AO108" s="5"/>
      <c r="AP108" s="5"/>
    </row>
    <row r="109" spans="1:42" ht="48.75" thickBot="1" x14ac:dyDescent="0.6">
      <c r="A109" s="4">
        <v>108</v>
      </c>
      <c r="B109" s="4" t="s">
        <v>55</v>
      </c>
      <c r="C109" s="4"/>
      <c r="D109" s="4"/>
      <c r="E109" s="4" t="s">
        <v>116</v>
      </c>
      <c r="F109" s="4" t="s">
        <v>60</v>
      </c>
      <c r="G109" s="4" t="s">
        <v>170</v>
      </c>
      <c r="H109" s="100">
        <v>0</v>
      </c>
      <c r="I109" s="100">
        <v>1</v>
      </c>
      <c r="J109" s="100">
        <v>0</v>
      </c>
      <c r="K109" s="100">
        <v>1</v>
      </c>
      <c r="L109" s="100">
        <v>0</v>
      </c>
      <c r="M109" s="102">
        <v>4</v>
      </c>
      <c r="N109" s="102">
        <v>4</v>
      </c>
      <c r="O109" s="102">
        <v>4</v>
      </c>
      <c r="P109" s="102">
        <v>4</v>
      </c>
      <c r="Q109" s="102">
        <v>5</v>
      </c>
      <c r="R109" s="102">
        <v>4</v>
      </c>
      <c r="S109" s="102">
        <v>4</v>
      </c>
      <c r="T109" s="102">
        <v>3</v>
      </c>
      <c r="U109" s="102">
        <v>0</v>
      </c>
      <c r="V109" s="102">
        <v>0</v>
      </c>
      <c r="W109" s="5" t="s">
        <v>6</v>
      </c>
      <c r="X109" s="6">
        <v>4</v>
      </c>
      <c r="Y109" s="6">
        <v>5</v>
      </c>
      <c r="Z109" s="6">
        <v>5</v>
      </c>
      <c r="AA109" s="6">
        <v>4</v>
      </c>
      <c r="AB109" s="7">
        <v>4</v>
      </c>
      <c r="AC109" s="7">
        <v>4</v>
      </c>
      <c r="AD109" s="7">
        <v>5</v>
      </c>
      <c r="AE109" s="7">
        <v>5</v>
      </c>
      <c r="AF109" s="7">
        <v>4</v>
      </c>
      <c r="AG109" s="8">
        <v>4</v>
      </c>
      <c r="AH109" s="8">
        <v>4</v>
      </c>
      <c r="AI109" s="8">
        <v>4</v>
      </c>
      <c r="AJ109" s="8">
        <v>5</v>
      </c>
      <c r="AK109" s="8">
        <v>5</v>
      </c>
      <c r="AL109" s="8">
        <v>5</v>
      </c>
      <c r="AM109" s="9">
        <v>5</v>
      </c>
      <c r="AN109" s="9">
        <v>5</v>
      </c>
      <c r="AO109" s="5"/>
      <c r="AP109" s="5"/>
    </row>
    <row r="110" spans="1:42" ht="48.75" thickBot="1" x14ac:dyDescent="0.6">
      <c r="A110" s="4">
        <v>109</v>
      </c>
      <c r="B110" s="4" t="s">
        <v>56</v>
      </c>
      <c r="C110" s="4"/>
      <c r="D110" s="4"/>
      <c r="E110" s="4" t="s">
        <v>116</v>
      </c>
      <c r="F110" s="4" t="s">
        <v>60</v>
      </c>
      <c r="G110" s="4" t="s">
        <v>170</v>
      </c>
      <c r="H110" s="100">
        <v>0</v>
      </c>
      <c r="I110" s="100">
        <v>1</v>
      </c>
      <c r="J110" s="100">
        <v>0</v>
      </c>
      <c r="K110" s="100">
        <v>0</v>
      </c>
      <c r="L110" s="100">
        <v>0</v>
      </c>
      <c r="M110" s="102">
        <v>3</v>
      </c>
      <c r="N110" s="102">
        <v>3</v>
      </c>
      <c r="O110" s="102">
        <v>3</v>
      </c>
      <c r="P110" s="102">
        <v>3</v>
      </c>
      <c r="Q110" s="102">
        <v>3</v>
      </c>
      <c r="R110" s="102">
        <v>3</v>
      </c>
      <c r="S110" s="102">
        <v>3</v>
      </c>
      <c r="T110" s="102">
        <v>3</v>
      </c>
      <c r="U110" s="102">
        <v>0</v>
      </c>
      <c r="V110" s="102">
        <v>0</v>
      </c>
      <c r="W110" s="5" t="s">
        <v>6</v>
      </c>
      <c r="X110" s="6">
        <v>3</v>
      </c>
      <c r="Y110" s="6">
        <v>3</v>
      </c>
      <c r="Z110" s="6">
        <v>3</v>
      </c>
      <c r="AA110" s="6">
        <v>3</v>
      </c>
      <c r="AB110" s="7">
        <v>3</v>
      </c>
      <c r="AC110" s="7">
        <v>3</v>
      </c>
      <c r="AD110" s="7">
        <v>3</v>
      </c>
      <c r="AE110" s="7">
        <v>3</v>
      </c>
      <c r="AF110" s="7">
        <v>3</v>
      </c>
      <c r="AG110" s="8">
        <v>3</v>
      </c>
      <c r="AH110" s="8">
        <v>3</v>
      </c>
      <c r="AI110" s="8">
        <v>3</v>
      </c>
      <c r="AJ110" s="8">
        <v>3</v>
      </c>
      <c r="AK110" s="8">
        <v>3</v>
      </c>
      <c r="AL110" s="8">
        <v>3</v>
      </c>
      <c r="AM110" s="9">
        <v>3</v>
      </c>
      <c r="AN110" s="9">
        <v>3</v>
      </c>
      <c r="AO110" s="5"/>
      <c r="AP110" s="5"/>
    </row>
    <row r="111" spans="1:42" ht="48.75" thickBot="1" x14ac:dyDescent="0.6">
      <c r="A111" s="4">
        <v>110</v>
      </c>
      <c r="B111" s="4" t="s">
        <v>55</v>
      </c>
      <c r="C111" s="4"/>
      <c r="D111" s="4"/>
      <c r="E111" s="4" t="s">
        <v>116</v>
      </c>
      <c r="F111" s="4" t="s">
        <v>60</v>
      </c>
      <c r="G111" s="4" t="s">
        <v>170</v>
      </c>
      <c r="H111" s="100">
        <v>0</v>
      </c>
      <c r="I111" s="100">
        <v>1</v>
      </c>
      <c r="J111" s="100">
        <v>0</v>
      </c>
      <c r="K111" s="100">
        <v>0</v>
      </c>
      <c r="L111" s="100">
        <v>0</v>
      </c>
      <c r="M111" s="102">
        <v>5</v>
      </c>
      <c r="N111" s="102">
        <v>5</v>
      </c>
      <c r="O111" s="102">
        <v>5</v>
      </c>
      <c r="P111" s="102">
        <v>4</v>
      </c>
      <c r="Q111" s="102">
        <v>5</v>
      </c>
      <c r="R111" s="102">
        <v>3</v>
      </c>
      <c r="S111" s="102">
        <v>4</v>
      </c>
      <c r="T111" s="102">
        <v>4</v>
      </c>
      <c r="U111" s="102">
        <v>0</v>
      </c>
      <c r="V111" s="102">
        <v>0</v>
      </c>
      <c r="W111" s="5" t="s">
        <v>6</v>
      </c>
      <c r="X111" s="6">
        <v>5</v>
      </c>
      <c r="Y111" s="6">
        <v>4</v>
      </c>
      <c r="Z111" s="6">
        <v>5</v>
      </c>
      <c r="AA111" s="6">
        <v>5</v>
      </c>
      <c r="AB111" s="7">
        <v>5</v>
      </c>
      <c r="AC111" s="7">
        <v>5</v>
      </c>
      <c r="AD111" s="7">
        <v>5</v>
      </c>
      <c r="AE111" s="7">
        <v>5</v>
      </c>
      <c r="AF111" s="7">
        <v>5</v>
      </c>
      <c r="AG111" s="8">
        <v>5</v>
      </c>
      <c r="AH111" s="8">
        <v>5</v>
      </c>
      <c r="AI111" s="8">
        <v>5</v>
      </c>
      <c r="AJ111" s="8">
        <v>5</v>
      </c>
      <c r="AK111" s="8">
        <v>5</v>
      </c>
      <c r="AL111" s="8">
        <v>5</v>
      </c>
      <c r="AM111" s="9">
        <v>5</v>
      </c>
      <c r="AN111" s="9">
        <v>5</v>
      </c>
      <c r="AO111" s="5"/>
      <c r="AP111" s="5"/>
    </row>
    <row r="112" spans="1:42" ht="48.75" thickBot="1" x14ac:dyDescent="0.6">
      <c r="A112" s="4">
        <v>111</v>
      </c>
      <c r="B112" s="4" t="s">
        <v>56</v>
      </c>
      <c r="C112" s="4"/>
      <c r="D112" s="4"/>
      <c r="E112" s="4" t="s">
        <v>116</v>
      </c>
      <c r="F112" s="4" t="s">
        <v>60</v>
      </c>
      <c r="G112" s="4" t="s">
        <v>170</v>
      </c>
      <c r="H112" s="100">
        <v>0</v>
      </c>
      <c r="I112" s="100">
        <v>1</v>
      </c>
      <c r="J112" s="100">
        <v>0</v>
      </c>
      <c r="K112" s="100">
        <v>0</v>
      </c>
      <c r="L112" s="100">
        <v>0</v>
      </c>
      <c r="M112" s="102">
        <v>5</v>
      </c>
      <c r="N112" s="102">
        <v>3</v>
      </c>
      <c r="O112" s="102">
        <v>5</v>
      </c>
      <c r="P112" s="102">
        <v>5</v>
      </c>
      <c r="Q112" s="102">
        <v>5</v>
      </c>
      <c r="R112" s="102">
        <v>3</v>
      </c>
      <c r="S112" s="102">
        <v>3</v>
      </c>
      <c r="T112" s="102">
        <v>4</v>
      </c>
      <c r="U112" s="102">
        <v>0</v>
      </c>
      <c r="V112" s="102">
        <v>0</v>
      </c>
      <c r="W112" s="5" t="s">
        <v>6</v>
      </c>
      <c r="X112" s="6">
        <v>5</v>
      </c>
      <c r="Y112" s="6">
        <v>5</v>
      </c>
      <c r="Z112" s="6">
        <v>5</v>
      </c>
      <c r="AA112" s="6">
        <v>5</v>
      </c>
      <c r="AB112" s="7">
        <v>5</v>
      </c>
      <c r="AC112" s="7">
        <v>5</v>
      </c>
      <c r="AD112" s="7">
        <v>5</v>
      </c>
      <c r="AE112" s="7">
        <v>5</v>
      </c>
      <c r="AF112" s="7">
        <v>5</v>
      </c>
      <c r="AG112" s="8">
        <v>5</v>
      </c>
      <c r="AH112" s="8">
        <v>4</v>
      </c>
      <c r="AI112" s="8">
        <v>4</v>
      </c>
      <c r="AJ112" s="8">
        <v>5</v>
      </c>
      <c r="AK112" s="8">
        <v>5</v>
      </c>
      <c r="AL112" s="8">
        <v>5</v>
      </c>
      <c r="AM112" s="9">
        <v>5</v>
      </c>
      <c r="AN112" s="9">
        <v>5</v>
      </c>
      <c r="AO112" s="5"/>
      <c r="AP112" s="5"/>
    </row>
    <row r="113" spans="1:42" ht="48.75" thickBot="1" x14ac:dyDescent="0.6">
      <c r="A113" s="4">
        <v>112</v>
      </c>
      <c r="B113" s="4" t="s">
        <v>56</v>
      </c>
      <c r="C113" s="4"/>
      <c r="D113" s="4"/>
      <c r="E113" s="4" t="s">
        <v>116</v>
      </c>
      <c r="F113" s="4" t="s">
        <v>60</v>
      </c>
      <c r="G113" s="4" t="s">
        <v>172</v>
      </c>
      <c r="H113" s="100">
        <v>0</v>
      </c>
      <c r="I113" s="100">
        <v>1</v>
      </c>
      <c r="J113" s="100">
        <v>0</v>
      </c>
      <c r="K113" s="100">
        <v>0</v>
      </c>
      <c r="L113" s="100">
        <v>0</v>
      </c>
      <c r="M113" s="102">
        <v>4</v>
      </c>
      <c r="N113" s="102">
        <v>3</v>
      </c>
      <c r="O113" s="102">
        <v>5</v>
      </c>
      <c r="P113" s="102">
        <v>4</v>
      </c>
      <c r="Q113" s="102">
        <v>4</v>
      </c>
      <c r="R113" s="102">
        <v>3</v>
      </c>
      <c r="S113" s="102">
        <v>3</v>
      </c>
      <c r="T113" s="102">
        <v>3</v>
      </c>
      <c r="U113" s="102">
        <v>0</v>
      </c>
      <c r="V113" s="102">
        <v>0</v>
      </c>
      <c r="W113" s="5" t="s">
        <v>6</v>
      </c>
      <c r="X113" s="6">
        <v>4</v>
      </c>
      <c r="Y113" s="6">
        <v>4</v>
      </c>
      <c r="Z113" s="6">
        <v>4</v>
      </c>
      <c r="AA113" s="6">
        <v>4</v>
      </c>
      <c r="AB113" s="7">
        <v>5</v>
      </c>
      <c r="AC113" s="7">
        <v>5</v>
      </c>
      <c r="AD113" s="7">
        <v>5</v>
      </c>
      <c r="AE113" s="7">
        <v>5</v>
      </c>
      <c r="AF113" s="7">
        <v>5</v>
      </c>
      <c r="AG113" s="8">
        <v>4</v>
      </c>
      <c r="AH113" s="8">
        <v>5</v>
      </c>
      <c r="AI113" s="8">
        <v>4</v>
      </c>
      <c r="AJ113" s="8">
        <v>5</v>
      </c>
      <c r="AK113" s="8">
        <v>5</v>
      </c>
      <c r="AL113" s="8">
        <v>5</v>
      </c>
      <c r="AM113" s="9">
        <v>5</v>
      </c>
      <c r="AN113" s="9">
        <v>5</v>
      </c>
      <c r="AO113" s="103"/>
      <c r="AP113" s="5"/>
    </row>
    <row r="114" spans="1:42" ht="48.75" thickBot="1" x14ac:dyDescent="0.6">
      <c r="A114" s="4">
        <v>113</v>
      </c>
      <c r="B114" s="4" t="s">
        <v>55</v>
      </c>
      <c r="C114" s="4"/>
      <c r="D114" s="4"/>
      <c r="E114" s="4" t="s">
        <v>180</v>
      </c>
      <c r="F114" s="4" t="s">
        <v>60</v>
      </c>
      <c r="G114" s="4" t="s">
        <v>172</v>
      </c>
      <c r="H114" s="100">
        <v>0</v>
      </c>
      <c r="I114" s="100">
        <v>1</v>
      </c>
      <c r="J114" s="100">
        <v>0</v>
      </c>
      <c r="K114" s="100">
        <v>0</v>
      </c>
      <c r="L114" s="100">
        <v>0</v>
      </c>
      <c r="M114" s="102">
        <v>4</v>
      </c>
      <c r="N114" s="102">
        <v>3</v>
      </c>
      <c r="O114" s="102">
        <v>4</v>
      </c>
      <c r="P114" s="102">
        <v>4</v>
      </c>
      <c r="Q114" s="102">
        <v>3</v>
      </c>
      <c r="R114" s="102">
        <v>3</v>
      </c>
      <c r="S114" s="102">
        <v>4</v>
      </c>
      <c r="T114" s="102">
        <v>4</v>
      </c>
      <c r="U114" s="102">
        <v>0</v>
      </c>
      <c r="V114" s="102">
        <v>0</v>
      </c>
      <c r="W114" s="5" t="s">
        <v>6</v>
      </c>
      <c r="X114" s="6">
        <v>3</v>
      </c>
      <c r="Y114" s="6">
        <v>3</v>
      </c>
      <c r="Z114" s="6">
        <v>4</v>
      </c>
      <c r="AA114" s="6">
        <v>3</v>
      </c>
      <c r="AB114" s="7">
        <v>4</v>
      </c>
      <c r="AC114" s="7">
        <v>3</v>
      </c>
      <c r="AD114" s="7">
        <v>3</v>
      </c>
      <c r="AE114" s="7">
        <v>4</v>
      </c>
      <c r="AF114" s="7">
        <v>3</v>
      </c>
      <c r="AG114" s="8">
        <v>4</v>
      </c>
      <c r="AH114" s="8">
        <v>4</v>
      </c>
      <c r="AI114" s="8">
        <v>3</v>
      </c>
      <c r="AJ114" s="8">
        <v>3</v>
      </c>
      <c r="AK114" s="8">
        <v>3</v>
      </c>
      <c r="AL114" s="8">
        <v>4</v>
      </c>
      <c r="AM114" s="9">
        <v>4</v>
      </c>
      <c r="AN114" s="9">
        <v>4</v>
      </c>
      <c r="AO114" s="103"/>
      <c r="AP114" s="5"/>
    </row>
    <row r="115" spans="1:42" ht="72.75" thickBot="1" x14ac:dyDescent="0.6">
      <c r="A115" s="4">
        <v>114</v>
      </c>
      <c r="B115" s="4" t="s">
        <v>55</v>
      </c>
      <c r="C115" s="4"/>
      <c r="D115" s="4"/>
      <c r="E115" s="4" t="s">
        <v>180</v>
      </c>
      <c r="F115" s="4" t="s">
        <v>60</v>
      </c>
      <c r="G115" s="4" t="s">
        <v>172</v>
      </c>
      <c r="H115" s="100">
        <v>0</v>
      </c>
      <c r="I115" s="100">
        <v>1</v>
      </c>
      <c r="J115" s="100">
        <v>0</v>
      </c>
      <c r="K115" s="100">
        <v>0</v>
      </c>
      <c r="L115" s="100">
        <v>0</v>
      </c>
      <c r="M115" s="102">
        <v>4</v>
      </c>
      <c r="N115" s="102">
        <v>3</v>
      </c>
      <c r="O115" s="102">
        <v>4</v>
      </c>
      <c r="P115" s="102">
        <v>4</v>
      </c>
      <c r="Q115" s="102">
        <v>3</v>
      </c>
      <c r="R115" s="102">
        <v>3</v>
      </c>
      <c r="S115" s="102">
        <v>4</v>
      </c>
      <c r="T115" s="102">
        <v>4</v>
      </c>
      <c r="U115" s="102">
        <v>0</v>
      </c>
      <c r="V115" s="102">
        <v>0</v>
      </c>
      <c r="W115" s="5" t="s">
        <v>34</v>
      </c>
      <c r="X115" s="6">
        <v>3</v>
      </c>
      <c r="Y115" s="6">
        <v>3</v>
      </c>
      <c r="Z115" s="6">
        <v>4</v>
      </c>
      <c r="AA115" s="6">
        <v>3</v>
      </c>
      <c r="AB115" s="7">
        <v>4</v>
      </c>
      <c r="AC115" s="7">
        <v>3</v>
      </c>
      <c r="AD115" s="7">
        <v>3</v>
      </c>
      <c r="AE115" s="7">
        <v>4</v>
      </c>
      <c r="AF115" s="7">
        <v>3</v>
      </c>
      <c r="AG115" s="8">
        <v>4</v>
      </c>
      <c r="AH115" s="8">
        <v>4</v>
      </c>
      <c r="AI115" s="8">
        <v>3</v>
      </c>
      <c r="AJ115" s="8">
        <v>3</v>
      </c>
      <c r="AK115" s="8">
        <v>3</v>
      </c>
      <c r="AL115" s="8">
        <v>4</v>
      </c>
      <c r="AM115" s="9">
        <v>4</v>
      </c>
      <c r="AN115" s="9">
        <v>4</v>
      </c>
      <c r="AO115" s="103"/>
      <c r="AP115" s="5"/>
    </row>
    <row r="116" spans="1:42" ht="48.75" thickBot="1" x14ac:dyDescent="0.6">
      <c r="A116" s="4">
        <v>115</v>
      </c>
      <c r="B116" s="4" t="s">
        <v>55</v>
      </c>
      <c r="C116" s="4"/>
      <c r="D116" s="4"/>
      <c r="E116" s="4" t="s">
        <v>180</v>
      </c>
      <c r="F116" s="4" t="s">
        <v>60</v>
      </c>
      <c r="G116" s="4" t="s">
        <v>172</v>
      </c>
      <c r="H116" s="100">
        <v>0</v>
      </c>
      <c r="I116" s="100">
        <v>1</v>
      </c>
      <c r="J116" s="100">
        <v>0</v>
      </c>
      <c r="K116" s="100">
        <v>0</v>
      </c>
      <c r="L116" s="100">
        <v>0</v>
      </c>
      <c r="M116" s="102">
        <v>3</v>
      </c>
      <c r="N116" s="102">
        <v>3</v>
      </c>
      <c r="O116" s="102">
        <v>2</v>
      </c>
      <c r="P116" s="102">
        <v>3</v>
      </c>
      <c r="Q116" s="102">
        <v>3</v>
      </c>
      <c r="R116" s="102">
        <v>1</v>
      </c>
      <c r="S116" s="102">
        <v>1</v>
      </c>
      <c r="T116" s="102">
        <v>1</v>
      </c>
      <c r="U116" s="102">
        <v>0</v>
      </c>
      <c r="V116" s="102">
        <v>0</v>
      </c>
      <c r="W116" s="5" t="s">
        <v>6</v>
      </c>
      <c r="X116" s="6">
        <v>4</v>
      </c>
      <c r="Y116" s="6">
        <v>4</v>
      </c>
      <c r="Z116" s="6">
        <v>3</v>
      </c>
      <c r="AA116" s="6">
        <v>2</v>
      </c>
      <c r="AB116" s="7">
        <v>5</v>
      </c>
      <c r="AC116" s="7">
        <v>5</v>
      </c>
      <c r="AD116" s="7">
        <v>5</v>
      </c>
      <c r="AE116" s="7">
        <v>5</v>
      </c>
      <c r="AF116" s="7">
        <v>5</v>
      </c>
      <c r="AG116" s="8">
        <v>3</v>
      </c>
      <c r="AH116" s="8">
        <v>3</v>
      </c>
      <c r="AI116" s="8">
        <v>3</v>
      </c>
      <c r="AJ116" s="8">
        <v>3</v>
      </c>
      <c r="AK116" s="8">
        <v>3</v>
      </c>
      <c r="AL116" s="8">
        <v>2</v>
      </c>
      <c r="AM116" s="9">
        <v>3</v>
      </c>
      <c r="AN116" s="9">
        <v>4</v>
      </c>
      <c r="AO116" s="103"/>
      <c r="AP116" s="5"/>
    </row>
    <row r="117" spans="1:42" ht="48.75" thickBot="1" x14ac:dyDescent="0.6">
      <c r="A117" s="4">
        <v>116</v>
      </c>
      <c r="B117" s="4" t="s">
        <v>55</v>
      </c>
      <c r="C117" s="4"/>
      <c r="D117" s="4"/>
      <c r="E117" s="4" t="s">
        <v>180</v>
      </c>
      <c r="F117" s="4" t="s">
        <v>60</v>
      </c>
      <c r="G117" s="4" t="s">
        <v>172</v>
      </c>
      <c r="H117" s="100">
        <v>1</v>
      </c>
      <c r="I117" s="100">
        <v>1</v>
      </c>
      <c r="J117" s="100">
        <v>0</v>
      </c>
      <c r="K117" s="100">
        <v>0</v>
      </c>
      <c r="L117" s="100">
        <v>0</v>
      </c>
      <c r="M117" s="102">
        <v>4</v>
      </c>
      <c r="N117" s="102">
        <v>2</v>
      </c>
      <c r="O117" s="102">
        <v>4</v>
      </c>
      <c r="P117" s="102">
        <v>4</v>
      </c>
      <c r="Q117" s="102">
        <v>3</v>
      </c>
      <c r="R117" s="102">
        <v>1</v>
      </c>
      <c r="S117" s="102">
        <v>1</v>
      </c>
      <c r="T117" s="102">
        <v>1</v>
      </c>
      <c r="U117" s="102">
        <v>0</v>
      </c>
      <c r="V117" s="102">
        <v>0</v>
      </c>
      <c r="W117" s="5" t="s">
        <v>5</v>
      </c>
      <c r="X117" s="6">
        <v>1</v>
      </c>
      <c r="Y117" s="6">
        <v>1</v>
      </c>
      <c r="Z117" s="6">
        <v>5</v>
      </c>
      <c r="AA117" s="6">
        <v>2</v>
      </c>
      <c r="AB117" s="7">
        <v>4</v>
      </c>
      <c r="AC117" s="7">
        <v>2</v>
      </c>
      <c r="AD117" s="7">
        <v>2</v>
      </c>
      <c r="AE117" s="7">
        <v>3</v>
      </c>
      <c r="AF117" s="7">
        <v>3</v>
      </c>
      <c r="AG117" s="8">
        <v>4</v>
      </c>
      <c r="AH117" s="8">
        <v>4</v>
      </c>
      <c r="AI117" s="8">
        <v>3</v>
      </c>
      <c r="AJ117" s="8">
        <v>2</v>
      </c>
      <c r="AK117" s="8">
        <v>5</v>
      </c>
      <c r="AL117" s="8">
        <v>4</v>
      </c>
      <c r="AM117" s="9">
        <v>1</v>
      </c>
      <c r="AN117" s="9">
        <v>2</v>
      </c>
      <c r="AO117" s="103"/>
      <c r="AP117" s="5"/>
    </row>
    <row r="118" spans="1:42" ht="48.75" thickBot="1" x14ac:dyDescent="0.6">
      <c r="A118" s="4">
        <v>117</v>
      </c>
      <c r="B118" s="4" t="s">
        <v>55</v>
      </c>
      <c r="C118" s="4"/>
      <c r="D118" s="4"/>
      <c r="E118" s="4" t="s">
        <v>180</v>
      </c>
      <c r="F118" s="4" t="s">
        <v>60</v>
      </c>
      <c r="G118" s="4" t="s">
        <v>172</v>
      </c>
      <c r="H118" s="100">
        <v>1</v>
      </c>
      <c r="I118" s="100">
        <v>1</v>
      </c>
      <c r="J118" s="100">
        <v>0</v>
      </c>
      <c r="K118" s="100">
        <v>0</v>
      </c>
      <c r="L118" s="100">
        <v>0</v>
      </c>
      <c r="M118" s="102">
        <v>4</v>
      </c>
      <c r="N118" s="102">
        <v>2</v>
      </c>
      <c r="O118" s="102">
        <v>4</v>
      </c>
      <c r="P118" s="102">
        <v>4</v>
      </c>
      <c r="Q118" s="102">
        <v>3</v>
      </c>
      <c r="R118" s="102">
        <v>1</v>
      </c>
      <c r="S118" s="102">
        <v>1</v>
      </c>
      <c r="T118" s="102">
        <v>1</v>
      </c>
      <c r="U118" s="102">
        <v>0</v>
      </c>
      <c r="V118" s="102">
        <v>0</v>
      </c>
      <c r="W118" s="5" t="s">
        <v>6</v>
      </c>
      <c r="X118" s="6">
        <v>4</v>
      </c>
      <c r="Y118" s="6">
        <v>4</v>
      </c>
      <c r="Z118" s="6">
        <v>1</v>
      </c>
      <c r="AA118" s="6">
        <v>2</v>
      </c>
      <c r="AB118" s="7">
        <v>4</v>
      </c>
      <c r="AC118" s="7">
        <v>2</v>
      </c>
      <c r="AD118" s="7">
        <v>2</v>
      </c>
      <c r="AE118" s="7">
        <v>3</v>
      </c>
      <c r="AF118" s="7">
        <v>3</v>
      </c>
      <c r="AG118" s="8">
        <v>4</v>
      </c>
      <c r="AH118" s="8">
        <v>4</v>
      </c>
      <c r="AI118" s="8">
        <v>3</v>
      </c>
      <c r="AJ118" s="8">
        <v>2</v>
      </c>
      <c r="AK118" s="8">
        <v>4</v>
      </c>
      <c r="AL118" s="8">
        <v>3</v>
      </c>
      <c r="AM118" s="9">
        <v>2</v>
      </c>
      <c r="AN118" s="9">
        <v>1</v>
      </c>
      <c r="AO118" s="103"/>
      <c r="AP118" s="5"/>
    </row>
    <row r="119" spans="1:42" ht="72.75" thickBot="1" x14ac:dyDescent="0.6">
      <c r="A119" s="4">
        <v>118</v>
      </c>
      <c r="B119" s="4" t="s">
        <v>55</v>
      </c>
      <c r="C119" s="4"/>
      <c r="D119" s="4"/>
      <c r="E119" s="4" t="s">
        <v>180</v>
      </c>
      <c r="F119" s="4" t="s">
        <v>60</v>
      </c>
      <c r="G119" s="4" t="s">
        <v>172</v>
      </c>
      <c r="H119" s="100">
        <v>1</v>
      </c>
      <c r="I119" s="100">
        <v>1</v>
      </c>
      <c r="J119" s="100">
        <v>0</v>
      </c>
      <c r="K119" s="100">
        <v>0</v>
      </c>
      <c r="L119" s="100">
        <v>0</v>
      </c>
      <c r="M119" s="102">
        <v>4</v>
      </c>
      <c r="N119" s="102">
        <v>2</v>
      </c>
      <c r="O119" s="102">
        <v>4</v>
      </c>
      <c r="P119" s="102">
        <v>4</v>
      </c>
      <c r="Q119" s="102">
        <v>3</v>
      </c>
      <c r="R119" s="102">
        <v>1</v>
      </c>
      <c r="S119" s="102">
        <v>1</v>
      </c>
      <c r="T119" s="102">
        <v>1</v>
      </c>
      <c r="U119" s="102">
        <v>0</v>
      </c>
      <c r="V119" s="102">
        <v>0</v>
      </c>
      <c r="W119" s="5" t="s">
        <v>36</v>
      </c>
      <c r="X119" s="6">
        <v>3</v>
      </c>
      <c r="Y119" s="6">
        <v>2</v>
      </c>
      <c r="Z119" s="6">
        <v>2</v>
      </c>
      <c r="AA119" s="6">
        <v>2</v>
      </c>
      <c r="AB119" s="7">
        <v>4</v>
      </c>
      <c r="AC119" s="7">
        <v>2</v>
      </c>
      <c r="AD119" s="7">
        <v>2</v>
      </c>
      <c r="AE119" s="7">
        <v>3</v>
      </c>
      <c r="AF119" s="7">
        <v>3</v>
      </c>
      <c r="AG119" s="8">
        <v>4</v>
      </c>
      <c r="AH119" s="8">
        <v>4</v>
      </c>
      <c r="AI119" s="8">
        <v>3</v>
      </c>
      <c r="AJ119" s="8">
        <v>2</v>
      </c>
      <c r="AK119" s="8">
        <v>4</v>
      </c>
      <c r="AL119" s="8">
        <v>3</v>
      </c>
      <c r="AM119" s="9">
        <v>3</v>
      </c>
      <c r="AN119" s="9">
        <v>3</v>
      </c>
      <c r="AO119" s="103"/>
      <c r="AP119" s="5"/>
    </row>
    <row r="120" spans="1:42" ht="72.75" thickBot="1" x14ac:dyDescent="0.6">
      <c r="A120" s="4">
        <v>119</v>
      </c>
      <c r="B120" s="4" t="s">
        <v>55</v>
      </c>
      <c r="C120" s="4"/>
      <c r="D120" s="4"/>
      <c r="E120" s="4" t="s">
        <v>180</v>
      </c>
      <c r="F120" s="4" t="s">
        <v>60</v>
      </c>
      <c r="G120" s="4" t="s">
        <v>172</v>
      </c>
      <c r="H120" s="100">
        <v>1</v>
      </c>
      <c r="I120" s="100">
        <v>1</v>
      </c>
      <c r="J120" s="100">
        <v>0</v>
      </c>
      <c r="K120" s="100">
        <v>0</v>
      </c>
      <c r="L120" s="100">
        <v>0</v>
      </c>
      <c r="M120" s="102">
        <v>4</v>
      </c>
      <c r="N120" s="102">
        <v>2</v>
      </c>
      <c r="O120" s="102">
        <v>4</v>
      </c>
      <c r="P120" s="102">
        <v>4</v>
      </c>
      <c r="Q120" s="102">
        <v>3</v>
      </c>
      <c r="R120" s="102">
        <v>1</v>
      </c>
      <c r="S120" s="102">
        <v>1</v>
      </c>
      <c r="T120" s="102">
        <v>1</v>
      </c>
      <c r="U120" s="102">
        <v>0</v>
      </c>
      <c r="V120" s="102">
        <v>0</v>
      </c>
      <c r="W120" s="5" t="s">
        <v>34</v>
      </c>
      <c r="X120" s="6">
        <v>0</v>
      </c>
      <c r="Y120" s="6">
        <v>0</v>
      </c>
      <c r="Z120" s="6">
        <v>0</v>
      </c>
      <c r="AA120" s="6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8">
        <v>4</v>
      </c>
      <c r="AH120" s="8">
        <v>4</v>
      </c>
      <c r="AI120" s="8">
        <v>3</v>
      </c>
      <c r="AJ120" s="8">
        <v>2</v>
      </c>
      <c r="AK120" s="8">
        <v>4</v>
      </c>
      <c r="AL120" s="8">
        <v>3</v>
      </c>
      <c r="AM120" s="9">
        <v>4</v>
      </c>
      <c r="AN120" s="9">
        <v>4</v>
      </c>
      <c r="AO120" s="103"/>
      <c r="AP120" s="5"/>
    </row>
    <row r="121" spans="1:42" ht="72.75" thickBot="1" x14ac:dyDescent="0.6">
      <c r="A121" s="4">
        <v>120</v>
      </c>
      <c r="B121" s="4" t="s">
        <v>55</v>
      </c>
      <c r="C121" s="4"/>
      <c r="D121" s="4"/>
      <c r="E121" s="4" t="s">
        <v>180</v>
      </c>
      <c r="F121" s="4" t="s">
        <v>60</v>
      </c>
      <c r="G121" s="4" t="s">
        <v>172</v>
      </c>
      <c r="H121" s="100">
        <v>1</v>
      </c>
      <c r="I121" s="100">
        <v>1</v>
      </c>
      <c r="J121" s="100">
        <v>0</v>
      </c>
      <c r="K121" s="100">
        <v>0</v>
      </c>
      <c r="L121" s="100">
        <v>0</v>
      </c>
      <c r="M121" s="102">
        <v>4</v>
      </c>
      <c r="N121" s="102">
        <v>2</v>
      </c>
      <c r="O121" s="102">
        <v>4</v>
      </c>
      <c r="P121" s="102">
        <v>4</v>
      </c>
      <c r="Q121" s="102">
        <v>3</v>
      </c>
      <c r="R121" s="102">
        <v>1</v>
      </c>
      <c r="S121" s="102">
        <v>1</v>
      </c>
      <c r="T121" s="102">
        <v>1</v>
      </c>
      <c r="U121" s="102">
        <v>0</v>
      </c>
      <c r="V121" s="102">
        <v>0</v>
      </c>
      <c r="W121" s="5" t="s">
        <v>38</v>
      </c>
      <c r="X121" s="6">
        <v>2</v>
      </c>
      <c r="Y121" s="6">
        <v>3</v>
      </c>
      <c r="Z121" s="6">
        <v>3</v>
      </c>
      <c r="AA121" s="6">
        <v>2</v>
      </c>
      <c r="AB121" s="7">
        <v>4</v>
      </c>
      <c r="AC121" s="7">
        <v>2</v>
      </c>
      <c r="AD121" s="7">
        <v>2</v>
      </c>
      <c r="AE121" s="7">
        <v>3</v>
      </c>
      <c r="AF121" s="7">
        <v>3</v>
      </c>
      <c r="AG121" s="8">
        <v>4</v>
      </c>
      <c r="AH121" s="8">
        <v>4</v>
      </c>
      <c r="AI121" s="8">
        <v>2</v>
      </c>
      <c r="AJ121" s="8">
        <v>5</v>
      </c>
      <c r="AK121" s="8">
        <v>4</v>
      </c>
      <c r="AL121" s="8">
        <v>3</v>
      </c>
      <c r="AM121" s="9">
        <v>1</v>
      </c>
      <c r="AN121" s="9">
        <v>1</v>
      </c>
      <c r="AO121" s="103"/>
      <c r="AP121" s="5"/>
    </row>
    <row r="122" spans="1:42" ht="48.75" thickBot="1" x14ac:dyDescent="0.6">
      <c r="A122" s="4">
        <v>121</v>
      </c>
      <c r="B122" s="4" t="s">
        <v>55</v>
      </c>
      <c r="C122" s="4"/>
      <c r="D122" s="4"/>
      <c r="E122" s="4" t="s">
        <v>180</v>
      </c>
      <c r="F122" s="4" t="s">
        <v>60</v>
      </c>
      <c r="G122" s="4" t="s">
        <v>172</v>
      </c>
      <c r="H122" s="100">
        <v>1</v>
      </c>
      <c r="I122" s="100">
        <v>1</v>
      </c>
      <c r="J122" s="100">
        <v>1</v>
      </c>
      <c r="K122" s="100">
        <v>0</v>
      </c>
      <c r="L122" s="100">
        <v>0</v>
      </c>
      <c r="M122" s="102">
        <v>4</v>
      </c>
      <c r="N122" s="102">
        <v>3</v>
      </c>
      <c r="O122" s="102">
        <v>4</v>
      </c>
      <c r="P122" s="102">
        <v>4</v>
      </c>
      <c r="Q122" s="102">
        <v>4</v>
      </c>
      <c r="R122" s="102">
        <v>3</v>
      </c>
      <c r="S122" s="102">
        <v>3</v>
      </c>
      <c r="T122" s="102">
        <v>3</v>
      </c>
      <c r="U122" s="102">
        <v>0</v>
      </c>
      <c r="V122" s="102">
        <v>0</v>
      </c>
      <c r="W122" s="5" t="s">
        <v>5</v>
      </c>
      <c r="X122" s="6">
        <v>4</v>
      </c>
      <c r="Y122" s="6">
        <v>4</v>
      </c>
      <c r="Z122" s="6">
        <v>4</v>
      </c>
      <c r="AA122" s="6">
        <v>4</v>
      </c>
      <c r="AB122" s="7">
        <v>4</v>
      </c>
      <c r="AC122" s="7">
        <v>4</v>
      </c>
      <c r="AD122" s="7">
        <v>4</v>
      </c>
      <c r="AE122" s="7">
        <v>4</v>
      </c>
      <c r="AF122" s="7">
        <v>4</v>
      </c>
      <c r="AG122" s="8">
        <v>4</v>
      </c>
      <c r="AH122" s="8">
        <v>4</v>
      </c>
      <c r="AI122" s="8">
        <v>3</v>
      </c>
      <c r="AJ122" s="8">
        <v>3</v>
      </c>
      <c r="AK122" s="8">
        <v>4</v>
      </c>
      <c r="AL122" s="8">
        <v>4</v>
      </c>
      <c r="AM122" s="9">
        <v>4</v>
      </c>
      <c r="AN122" s="9">
        <v>4</v>
      </c>
      <c r="AO122" s="103"/>
      <c r="AP122" s="5"/>
    </row>
    <row r="123" spans="1:42" ht="48.75" thickBot="1" x14ac:dyDescent="0.6">
      <c r="A123" s="4">
        <v>122</v>
      </c>
      <c r="B123" s="4" t="s">
        <v>55</v>
      </c>
      <c r="C123" s="4"/>
      <c r="D123" s="4"/>
      <c r="E123" s="4" t="s">
        <v>180</v>
      </c>
      <c r="F123" s="4" t="s">
        <v>60</v>
      </c>
      <c r="G123" s="4" t="s">
        <v>172</v>
      </c>
      <c r="H123" s="100">
        <v>1</v>
      </c>
      <c r="I123" s="100">
        <v>1</v>
      </c>
      <c r="J123" s="100">
        <v>1</v>
      </c>
      <c r="K123" s="100">
        <v>0</v>
      </c>
      <c r="L123" s="100">
        <v>0</v>
      </c>
      <c r="M123" s="102">
        <v>4</v>
      </c>
      <c r="N123" s="102">
        <v>3</v>
      </c>
      <c r="O123" s="102">
        <v>4</v>
      </c>
      <c r="P123" s="102">
        <v>4</v>
      </c>
      <c r="Q123" s="102">
        <v>4</v>
      </c>
      <c r="R123" s="102">
        <v>3</v>
      </c>
      <c r="S123" s="102">
        <v>3</v>
      </c>
      <c r="T123" s="102">
        <v>3</v>
      </c>
      <c r="U123" s="102">
        <v>0</v>
      </c>
      <c r="V123" s="102">
        <v>0</v>
      </c>
      <c r="W123" s="5" t="s">
        <v>6</v>
      </c>
      <c r="X123" s="6">
        <v>4</v>
      </c>
      <c r="Y123" s="6">
        <v>4</v>
      </c>
      <c r="Z123" s="6">
        <v>3</v>
      </c>
      <c r="AA123" s="6">
        <v>4</v>
      </c>
      <c r="AB123" s="7">
        <v>4</v>
      </c>
      <c r="AC123" s="7">
        <v>3</v>
      </c>
      <c r="AD123" s="7">
        <v>4</v>
      </c>
      <c r="AE123" s="7">
        <v>4</v>
      </c>
      <c r="AF123" s="7">
        <v>4</v>
      </c>
      <c r="AG123" s="8">
        <v>4</v>
      </c>
      <c r="AH123" s="8">
        <v>4</v>
      </c>
      <c r="AI123" s="8">
        <v>4</v>
      </c>
      <c r="AJ123" s="8">
        <v>3</v>
      </c>
      <c r="AK123" s="8">
        <v>4</v>
      </c>
      <c r="AL123" s="8">
        <v>4</v>
      </c>
      <c r="AM123" s="9">
        <v>4</v>
      </c>
      <c r="AN123" s="9">
        <v>4</v>
      </c>
      <c r="AO123" s="103"/>
      <c r="AP123" s="5"/>
    </row>
    <row r="124" spans="1:42" ht="72.75" thickBot="1" x14ac:dyDescent="0.6">
      <c r="A124" s="4">
        <v>123</v>
      </c>
      <c r="B124" s="4" t="s">
        <v>55</v>
      </c>
      <c r="C124" s="4"/>
      <c r="D124" s="4"/>
      <c r="E124" s="4" t="s">
        <v>180</v>
      </c>
      <c r="F124" s="4" t="s">
        <v>60</v>
      </c>
      <c r="G124" s="4" t="s">
        <v>172</v>
      </c>
      <c r="H124" s="100">
        <v>1</v>
      </c>
      <c r="I124" s="100">
        <v>1</v>
      </c>
      <c r="J124" s="100">
        <v>1</v>
      </c>
      <c r="K124" s="100">
        <v>0</v>
      </c>
      <c r="L124" s="100">
        <v>0</v>
      </c>
      <c r="M124" s="102">
        <v>4</v>
      </c>
      <c r="N124" s="102">
        <v>3</v>
      </c>
      <c r="O124" s="102">
        <v>4</v>
      </c>
      <c r="P124" s="102">
        <v>4</v>
      </c>
      <c r="Q124" s="102">
        <v>4</v>
      </c>
      <c r="R124" s="102">
        <v>3</v>
      </c>
      <c r="S124" s="102">
        <v>3</v>
      </c>
      <c r="T124" s="102">
        <v>3</v>
      </c>
      <c r="U124" s="102">
        <v>0</v>
      </c>
      <c r="V124" s="102">
        <v>0</v>
      </c>
      <c r="W124" s="5" t="s">
        <v>36</v>
      </c>
      <c r="X124" s="6">
        <v>4</v>
      </c>
      <c r="Y124" s="6">
        <v>4</v>
      </c>
      <c r="Z124" s="6">
        <v>4</v>
      </c>
      <c r="AA124" s="6">
        <v>4</v>
      </c>
      <c r="AB124" s="7">
        <v>4</v>
      </c>
      <c r="AC124" s="7">
        <v>4</v>
      </c>
      <c r="AD124" s="7">
        <v>4</v>
      </c>
      <c r="AE124" s="7">
        <v>4</v>
      </c>
      <c r="AF124" s="7">
        <v>4</v>
      </c>
      <c r="AG124" s="8">
        <v>4</v>
      </c>
      <c r="AH124" s="8">
        <v>4</v>
      </c>
      <c r="AI124" s="8">
        <v>4</v>
      </c>
      <c r="AJ124" s="8">
        <v>3</v>
      </c>
      <c r="AK124" s="8">
        <v>3</v>
      </c>
      <c r="AL124" s="8">
        <v>4</v>
      </c>
      <c r="AM124" s="9">
        <v>4</v>
      </c>
      <c r="AN124" s="9">
        <v>4</v>
      </c>
      <c r="AO124" s="103"/>
      <c r="AP124" s="5"/>
    </row>
    <row r="125" spans="1:42" ht="48.75" thickBot="1" x14ac:dyDescent="0.6">
      <c r="A125" s="4">
        <v>124</v>
      </c>
      <c r="B125" s="4" t="s">
        <v>55</v>
      </c>
      <c r="C125" s="4"/>
      <c r="D125" s="4"/>
      <c r="E125" s="4" t="s">
        <v>180</v>
      </c>
      <c r="F125" s="4" t="s">
        <v>60</v>
      </c>
      <c r="G125" s="4" t="s">
        <v>170</v>
      </c>
      <c r="H125" s="100">
        <v>0</v>
      </c>
      <c r="I125" s="100">
        <v>1</v>
      </c>
      <c r="J125" s="100">
        <v>1</v>
      </c>
      <c r="K125" s="100">
        <v>0</v>
      </c>
      <c r="L125" s="100">
        <v>0</v>
      </c>
      <c r="M125" s="102">
        <v>4</v>
      </c>
      <c r="N125" s="102">
        <v>4</v>
      </c>
      <c r="O125" s="102">
        <v>4</v>
      </c>
      <c r="P125" s="102">
        <v>4</v>
      </c>
      <c r="Q125" s="102">
        <v>4</v>
      </c>
      <c r="R125" s="102">
        <v>4</v>
      </c>
      <c r="S125" s="102">
        <v>4</v>
      </c>
      <c r="T125" s="102">
        <v>4</v>
      </c>
      <c r="U125" s="102">
        <v>0</v>
      </c>
      <c r="V125" s="102">
        <v>0</v>
      </c>
      <c r="W125" s="5" t="s">
        <v>6</v>
      </c>
      <c r="X125" s="6">
        <v>4</v>
      </c>
      <c r="Y125" s="6">
        <v>4</v>
      </c>
      <c r="Z125" s="6">
        <v>4</v>
      </c>
      <c r="AA125" s="6">
        <v>4</v>
      </c>
      <c r="AB125" s="7">
        <v>4</v>
      </c>
      <c r="AC125" s="7">
        <v>4</v>
      </c>
      <c r="AD125" s="7">
        <v>4</v>
      </c>
      <c r="AE125" s="7">
        <v>4</v>
      </c>
      <c r="AF125" s="7">
        <v>4</v>
      </c>
      <c r="AG125" s="8">
        <v>4</v>
      </c>
      <c r="AH125" s="8">
        <v>5</v>
      </c>
      <c r="AI125" s="8">
        <v>4</v>
      </c>
      <c r="AJ125" s="8">
        <v>4</v>
      </c>
      <c r="AK125" s="8">
        <v>4</v>
      </c>
      <c r="AL125" s="8">
        <v>4</v>
      </c>
      <c r="AM125" s="9">
        <v>5</v>
      </c>
      <c r="AN125" s="9">
        <v>5</v>
      </c>
      <c r="AO125" s="103"/>
      <c r="AP125" s="5"/>
    </row>
    <row r="126" spans="1:42" ht="72.75" thickBot="1" x14ac:dyDescent="0.6">
      <c r="A126" s="4">
        <v>125</v>
      </c>
      <c r="B126" s="4" t="s">
        <v>55</v>
      </c>
      <c r="C126" s="4"/>
      <c r="D126" s="4"/>
      <c r="E126" s="4" t="s">
        <v>180</v>
      </c>
      <c r="F126" s="4" t="s">
        <v>60</v>
      </c>
      <c r="G126" s="4" t="s">
        <v>170</v>
      </c>
      <c r="H126" s="100">
        <v>0</v>
      </c>
      <c r="I126" s="100">
        <v>1</v>
      </c>
      <c r="J126" s="100">
        <v>1</v>
      </c>
      <c r="K126" s="100">
        <v>0</v>
      </c>
      <c r="L126" s="100">
        <v>0</v>
      </c>
      <c r="M126" s="102">
        <v>4</v>
      </c>
      <c r="N126" s="102">
        <v>4</v>
      </c>
      <c r="O126" s="102">
        <v>4</v>
      </c>
      <c r="P126" s="102">
        <v>4</v>
      </c>
      <c r="Q126" s="102">
        <v>4</v>
      </c>
      <c r="R126" s="102">
        <v>4</v>
      </c>
      <c r="S126" s="102">
        <v>4</v>
      </c>
      <c r="T126" s="102">
        <v>4</v>
      </c>
      <c r="U126" s="102">
        <v>0</v>
      </c>
      <c r="V126" s="102">
        <v>0</v>
      </c>
      <c r="W126" s="5" t="s">
        <v>36</v>
      </c>
      <c r="X126" s="6">
        <v>4</v>
      </c>
      <c r="Y126" s="6">
        <v>4</v>
      </c>
      <c r="Z126" s="6">
        <v>4</v>
      </c>
      <c r="AA126" s="6">
        <v>4</v>
      </c>
      <c r="AB126" s="7">
        <v>4</v>
      </c>
      <c r="AC126" s="7">
        <v>4</v>
      </c>
      <c r="AD126" s="7">
        <v>4</v>
      </c>
      <c r="AE126" s="7">
        <v>4</v>
      </c>
      <c r="AF126" s="7">
        <v>4</v>
      </c>
      <c r="AG126" s="8">
        <v>4</v>
      </c>
      <c r="AH126" s="8">
        <v>5</v>
      </c>
      <c r="AI126" s="8">
        <v>4</v>
      </c>
      <c r="AJ126" s="8">
        <v>4</v>
      </c>
      <c r="AK126" s="8">
        <v>4</v>
      </c>
      <c r="AL126" s="8">
        <v>4</v>
      </c>
      <c r="AM126" s="9">
        <v>5</v>
      </c>
      <c r="AN126" s="9">
        <v>5</v>
      </c>
      <c r="AO126" s="103"/>
      <c r="AP126" s="5"/>
    </row>
    <row r="127" spans="1:42" ht="48.75" thickBot="1" x14ac:dyDescent="0.6">
      <c r="A127" s="4">
        <v>126</v>
      </c>
      <c r="B127" s="4" t="s">
        <v>56</v>
      </c>
      <c r="C127" s="4"/>
      <c r="D127" s="4"/>
      <c r="E127" s="4" t="s">
        <v>180</v>
      </c>
      <c r="F127" s="4" t="s">
        <v>60</v>
      </c>
      <c r="G127" s="4" t="s">
        <v>170</v>
      </c>
      <c r="H127" s="100">
        <v>0</v>
      </c>
      <c r="I127" s="100">
        <v>1</v>
      </c>
      <c r="J127" s="100">
        <v>1</v>
      </c>
      <c r="K127" s="100">
        <v>0</v>
      </c>
      <c r="L127" s="100">
        <v>0</v>
      </c>
      <c r="M127" s="102">
        <v>4</v>
      </c>
      <c r="N127" s="102">
        <v>4</v>
      </c>
      <c r="O127" s="102">
        <v>5</v>
      </c>
      <c r="P127" s="102">
        <v>4</v>
      </c>
      <c r="Q127" s="102">
        <v>5</v>
      </c>
      <c r="R127" s="102">
        <v>4</v>
      </c>
      <c r="S127" s="102">
        <v>4</v>
      </c>
      <c r="T127" s="102">
        <v>4</v>
      </c>
      <c r="U127" s="102">
        <v>0</v>
      </c>
      <c r="V127" s="102">
        <v>0</v>
      </c>
      <c r="W127" s="5" t="s">
        <v>6</v>
      </c>
      <c r="X127" s="6">
        <v>4</v>
      </c>
      <c r="Y127" s="6">
        <v>5</v>
      </c>
      <c r="Z127" s="6">
        <v>5</v>
      </c>
      <c r="AA127" s="6">
        <v>5</v>
      </c>
      <c r="AB127" s="7">
        <v>5</v>
      </c>
      <c r="AC127" s="7">
        <v>5</v>
      </c>
      <c r="AD127" s="7">
        <v>5</v>
      </c>
      <c r="AE127" s="7">
        <v>4</v>
      </c>
      <c r="AF127" s="7">
        <v>4</v>
      </c>
      <c r="AG127" s="8">
        <v>5</v>
      </c>
      <c r="AH127" s="8">
        <v>5</v>
      </c>
      <c r="AI127" s="8">
        <v>5</v>
      </c>
      <c r="AJ127" s="8">
        <v>5</v>
      </c>
      <c r="AK127" s="8">
        <v>5</v>
      </c>
      <c r="AL127" s="8">
        <v>5</v>
      </c>
      <c r="AM127" s="9">
        <v>5</v>
      </c>
      <c r="AN127" s="9">
        <v>5</v>
      </c>
      <c r="AO127" s="103"/>
      <c r="AP127" s="5"/>
    </row>
    <row r="128" spans="1:42" ht="72.75" thickBot="1" x14ac:dyDescent="0.6">
      <c r="A128" s="4">
        <v>127</v>
      </c>
      <c r="B128" s="4" t="s">
        <v>56</v>
      </c>
      <c r="C128" s="4"/>
      <c r="D128" s="4"/>
      <c r="E128" s="4" t="s">
        <v>180</v>
      </c>
      <c r="F128" s="4" t="s">
        <v>60</v>
      </c>
      <c r="G128" s="4" t="s">
        <v>170</v>
      </c>
      <c r="H128" s="100">
        <v>0</v>
      </c>
      <c r="I128" s="100">
        <v>1</v>
      </c>
      <c r="J128" s="100">
        <v>1</v>
      </c>
      <c r="K128" s="100">
        <v>0</v>
      </c>
      <c r="L128" s="100">
        <v>0</v>
      </c>
      <c r="M128" s="102">
        <v>4</v>
      </c>
      <c r="N128" s="102">
        <v>4</v>
      </c>
      <c r="O128" s="102">
        <v>5</v>
      </c>
      <c r="P128" s="102">
        <v>4</v>
      </c>
      <c r="Q128" s="102">
        <v>5</v>
      </c>
      <c r="R128" s="102">
        <v>4</v>
      </c>
      <c r="S128" s="102">
        <v>4</v>
      </c>
      <c r="T128" s="102">
        <v>4</v>
      </c>
      <c r="U128" s="102">
        <v>0</v>
      </c>
      <c r="V128" s="102">
        <v>0</v>
      </c>
      <c r="W128" s="5" t="s">
        <v>36</v>
      </c>
      <c r="X128" s="6">
        <v>4</v>
      </c>
      <c r="Y128" s="6">
        <v>5</v>
      </c>
      <c r="Z128" s="6">
        <v>5</v>
      </c>
      <c r="AA128" s="6">
        <v>5</v>
      </c>
      <c r="AB128" s="7">
        <v>5</v>
      </c>
      <c r="AC128" s="7">
        <v>5</v>
      </c>
      <c r="AD128" s="7">
        <v>5</v>
      </c>
      <c r="AE128" s="7">
        <v>4</v>
      </c>
      <c r="AF128" s="7">
        <v>4</v>
      </c>
      <c r="AG128" s="8">
        <v>5</v>
      </c>
      <c r="AH128" s="8">
        <v>5</v>
      </c>
      <c r="AI128" s="8">
        <v>5</v>
      </c>
      <c r="AJ128" s="8">
        <v>5</v>
      </c>
      <c r="AK128" s="8">
        <v>5</v>
      </c>
      <c r="AL128" s="8">
        <v>5</v>
      </c>
      <c r="AM128" s="9">
        <v>5</v>
      </c>
      <c r="AN128" s="9">
        <v>5</v>
      </c>
      <c r="AO128" s="103"/>
      <c r="AP128" s="5"/>
    </row>
    <row r="129" spans="1:42" ht="48.75" thickBot="1" x14ac:dyDescent="0.6">
      <c r="A129" s="4">
        <v>128</v>
      </c>
      <c r="B129" s="4" t="s">
        <v>56</v>
      </c>
      <c r="C129" s="4"/>
      <c r="D129" s="4"/>
      <c r="E129" s="4" t="s">
        <v>180</v>
      </c>
      <c r="F129" s="4" t="s">
        <v>62</v>
      </c>
      <c r="G129" s="4"/>
      <c r="H129" s="100">
        <v>1</v>
      </c>
      <c r="I129" s="100">
        <v>1</v>
      </c>
      <c r="J129" s="100">
        <v>0</v>
      </c>
      <c r="K129" s="100">
        <v>1</v>
      </c>
      <c r="L129" s="100">
        <v>0</v>
      </c>
      <c r="M129" s="102">
        <v>5</v>
      </c>
      <c r="N129" s="102">
        <v>5</v>
      </c>
      <c r="O129" s="102">
        <v>5</v>
      </c>
      <c r="P129" s="102">
        <v>4</v>
      </c>
      <c r="Q129" s="102">
        <v>5</v>
      </c>
      <c r="R129" s="102">
        <v>3</v>
      </c>
      <c r="S129" s="102">
        <v>4</v>
      </c>
      <c r="T129" s="102">
        <v>3</v>
      </c>
      <c r="U129" s="102">
        <v>0</v>
      </c>
      <c r="V129" s="102">
        <v>0</v>
      </c>
      <c r="W129" s="5" t="s">
        <v>5</v>
      </c>
      <c r="X129" s="6">
        <v>4</v>
      </c>
      <c r="Y129" s="6">
        <v>5</v>
      </c>
      <c r="Z129" s="6">
        <v>5</v>
      </c>
      <c r="AA129" s="6">
        <v>4</v>
      </c>
      <c r="AB129" s="7">
        <v>5</v>
      </c>
      <c r="AC129" s="7">
        <v>5</v>
      </c>
      <c r="AD129" s="7">
        <v>5</v>
      </c>
      <c r="AE129" s="7">
        <v>5</v>
      </c>
      <c r="AF129" s="7">
        <v>5</v>
      </c>
      <c r="AG129" s="8">
        <v>4</v>
      </c>
      <c r="AH129" s="8">
        <v>4</v>
      </c>
      <c r="AI129" s="8">
        <v>5</v>
      </c>
      <c r="AJ129" s="8">
        <v>4</v>
      </c>
      <c r="AK129" s="8">
        <v>4</v>
      </c>
      <c r="AL129" s="8">
        <v>5</v>
      </c>
      <c r="AM129" s="9">
        <v>5</v>
      </c>
      <c r="AN129" s="9">
        <v>4</v>
      </c>
      <c r="AO129" s="103"/>
      <c r="AP129" s="5"/>
    </row>
    <row r="130" spans="1:42" ht="48.75" thickBot="1" x14ac:dyDescent="0.6">
      <c r="A130" s="4">
        <v>129</v>
      </c>
      <c r="B130" s="4" t="s">
        <v>56</v>
      </c>
      <c r="C130" s="4"/>
      <c r="D130" s="4"/>
      <c r="E130" s="4" t="s">
        <v>180</v>
      </c>
      <c r="F130" s="4" t="s">
        <v>62</v>
      </c>
      <c r="G130" s="4"/>
      <c r="H130" s="100">
        <v>1</v>
      </c>
      <c r="I130" s="100">
        <v>1</v>
      </c>
      <c r="J130" s="100">
        <v>0</v>
      </c>
      <c r="K130" s="100">
        <v>1</v>
      </c>
      <c r="L130" s="100">
        <v>0</v>
      </c>
      <c r="M130" s="102">
        <v>5</v>
      </c>
      <c r="N130" s="102">
        <v>5</v>
      </c>
      <c r="O130" s="102">
        <v>5</v>
      </c>
      <c r="P130" s="102">
        <v>4</v>
      </c>
      <c r="Q130" s="102">
        <v>5</v>
      </c>
      <c r="R130" s="102">
        <v>3</v>
      </c>
      <c r="S130" s="102">
        <v>4</v>
      </c>
      <c r="T130" s="102">
        <v>3</v>
      </c>
      <c r="U130" s="102">
        <v>0</v>
      </c>
      <c r="V130" s="102">
        <v>0</v>
      </c>
      <c r="W130" s="5" t="s">
        <v>6</v>
      </c>
      <c r="X130" s="6">
        <v>5</v>
      </c>
      <c r="Y130" s="6">
        <v>5</v>
      </c>
      <c r="Z130" s="6">
        <v>5</v>
      </c>
      <c r="AA130" s="6">
        <v>5</v>
      </c>
      <c r="AB130" s="7">
        <v>5</v>
      </c>
      <c r="AC130" s="7">
        <v>5</v>
      </c>
      <c r="AD130" s="7">
        <v>5</v>
      </c>
      <c r="AE130" s="7">
        <v>5</v>
      </c>
      <c r="AF130" s="7">
        <v>5</v>
      </c>
      <c r="AG130" s="8">
        <v>4</v>
      </c>
      <c r="AH130" s="8">
        <v>4</v>
      </c>
      <c r="AI130" s="8">
        <v>5</v>
      </c>
      <c r="AJ130" s="8">
        <v>4</v>
      </c>
      <c r="AK130" s="8">
        <v>5</v>
      </c>
      <c r="AL130" s="8">
        <v>5</v>
      </c>
      <c r="AM130" s="9">
        <v>5</v>
      </c>
      <c r="AN130" s="9">
        <v>5</v>
      </c>
      <c r="AO130" s="103"/>
      <c r="AP130" s="5"/>
    </row>
    <row r="131" spans="1:42" ht="72.75" thickBot="1" x14ac:dyDescent="0.6">
      <c r="A131" s="4">
        <v>130</v>
      </c>
      <c r="B131" s="4" t="s">
        <v>56</v>
      </c>
      <c r="C131" s="4"/>
      <c r="D131" s="4"/>
      <c r="E131" s="4" t="s">
        <v>180</v>
      </c>
      <c r="F131" s="4" t="s">
        <v>62</v>
      </c>
      <c r="G131" s="4"/>
      <c r="H131" s="100">
        <v>1</v>
      </c>
      <c r="I131" s="100">
        <v>1</v>
      </c>
      <c r="J131" s="100">
        <v>0</v>
      </c>
      <c r="K131" s="100">
        <v>1</v>
      </c>
      <c r="L131" s="100">
        <v>0</v>
      </c>
      <c r="M131" s="102">
        <v>5</v>
      </c>
      <c r="N131" s="102">
        <v>5</v>
      </c>
      <c r="O131" s="102">
        <v>5</v>
      </c>
      <c r="P131" s="102">
        <v>4</v>
      </c>
      <c r="Q131" s="102">
        <v>5</v>
      </c>
      <c r="R131" s="102">
        <v>3</v>
      </c>
      <c r="S131" s="102">
        <v>4</v>
      </c>
      <c r="T131" s="102">
        <v>3</v>
      </c>
      <c r="U131" s="102">
        <v>0</v>
      </c>
      <c r="V131" s="102">
        <v>0</v>
      </c>
      <c r="W131" s="5" t="s">
        <v>34</v>
      </c>
      <c r="X131" s="6">
        <v>4</v>
      </c>
      <c r="Y131" s="6">
        <v>4</v>
      </c>
      <c r="Z131" s="6">
        <v>4</v>
      </c>
      <c r="AA131" s="6">
        <v>4</v>
      </c>
      <c r="AB131" s="7">
        <v>4</v>
      </c>
      <c r="AC131" s="7">
        <v>4</v>
      </c>
      <c r="AD131" s="7">
        <v>4</v>
      </c>
      <c r="AE131" s="7">
        <v>4</v>
      </c>
      <c r="AF131" s="7">
        <v>4</v>
      </c>
      <c r="AG131" s="8">
        <v>5</v>
      </c>
      <c r="AH131" s="8">
        <v>4</v>
      </c>
      <c r="AI131" s="8">
        <v>5</v>
      </c>
      <c r="AJ131" s="8">
        <v>4</v>
      </c>
      <c r="AK131" s="8">
        <v>4</v>
      </c>
      <c r="AL131" s="8">
        <v>4</v>
      </c>
      <c r="AM131" s="9">
        <v>5</v>
      </c>
      <c r="AN131" s="9">
        <v>5</v>
      </c>
      <c r="AO131" s="103"/>
      <c r="AP131" s="5"/>
    </row>
    <row r="132" spans="1:42" ht="48.75" thickBot="1" x14ac:dyDescent="0.6">
      <c r="A132" s="4">
        <v>131</v>
      </c>
      <c r="B132" s="4" t="s">
        <v>55</v>
      </c>
      <c r="C132" s="4"/>
      <c r="D132" s="4"/>
      <c r="E132" s="4" t="s">
        <v>180</v>
      </c>
      <c r="F132" s="4" t="s">
        <v>60</v>
      </c>
      <c r="G132" s="4" t="s">
        <v>170</v>
      </c>
      <c r="H132" s="100">
        <v>0</v>
      </c>
      <c r="I132" s="100">
        <v>1</v>
      </c>
      <c r="J132" s="100">
        <v>0</v>
      </c>
      <c r="K132" s="100">
        <v>0</v>
      </c>
      <c r="L132" s="100">
        <v>0</v>
      </c>
      <c r="M132" s="102">
        <v>3</v>
      </c>
      <c r="N132" s="102">
        <v>3</v>
      </c>
      <c r="O132" s="102">
        <v>3</v>
      </c>
      <c r="P132" s="102">
        <v>3</v>
      </c>
      <c r="Q132" s="102">
        <v>3</v>
      </c>
      <c r="R132" s="102">
        <v>3</v>
      </c>
      <c r="S132" s="102">
        <v>3</v>
      </c>
      <c r="T132" s="102">
        <v>3</v>
      </c>
      <c r="U132" s="102">
        <v>0</v>
      </c>
      <c r="V132" s="102">
        <v>0</v>
      </c>
      <c r="W132" s="5" t="s">
        <v>5</v>
      </c>
      <c r="X132" s="6">
        <v>4</v>
      </c>
      <c r="Y132" s="6">
        <v>4</v>
      </c>
      <c r="Z132" s="6">
        <v>4</v>
      </c>
      <c r="AA132" s="6">
        <v>4</v>
      </c>
      <c r="AB132" s="7">
        <v>3</v>
      </c>
      <c r="AC132" s="7">
        <v>3</v>
      </c>
      <c r="AD132" s="7">
        <v>3</v>
      </c>
      <c r="AE132" s="7">
        <v>3</v>
      </c>
      <c r="AF132" s="7">
        <v>3</v>
      </c>
      <c r="AG132" s="8">
        <v>3</v>
      </c>
      <c r="AH132" s="8">
        <v>3</v>
      </c>
      <c r="AI132" s="8">
        <v>3</v>
      </c>
      <c r="AJ132" s="8">
        <v>3</v>
      </c>
      <c r="AK132" s="8">
        <v>3</v>
      </c>
      <c r="AL132" s="8">
        <v>3</v>
      </c>
      <c r="AM132" s="9">
        <v>3</v>
      </c>
      <c r="AN132" s="9">
        <v>3</v>
      </c>
      <c r="AO132" s="103"/>
      <c r="AP132" s="5"/>
    </row>
    <row r="133" spans="1:42" ht="48.75" thickBot="1" x14ac:dyDescent="0.6">
      <c r="A133" s="4">
        <v>132</v>
      </c>
      <c r="B133" s="4" t="s">
        <v>55</v>
      </c>
      <c r="C133" s="4"/>
      <c r="D133" s="4"/>
      <c r="E133" s="4" t="s">
        <v>180</v>
      </c>
      <c r="F133" s="4" t="s">
        <v>60</v>
      </c>
      <c r="G133" s="4" t="s">
        <v>170</v>
      </c>
      <c r="H133" s="100">
        <v>0</v>
      </c>
      <c r="I133" s="100">
        <v>1</v>
      </c>
      <c r="J133" s="100">
        <v>0</v>
      </c>
      <c r="K133" s="100">
        <v>0</v>
      </c>
      <c r="L133" s="100">
        <v>0</v>
      </c>
      <c r="M133" s="102">
        <v>3</v>
      </c>
      <c r="N133" s="102">
        <v>3</v>
      </c>
      <c r="O133" s="102">
        <v>3</v>
      </c>
      <c r="P133" s="102">
        <v>3</v>
      </c>
      <c r="Q133" s="102">
        <v>3</v>
      </c>
      <c r="R133" s="102">
        <v>3</v>
      </c>
      <c r="S133" s="102">
        <v>3</v>
      </c>
      <c r="T133" s="102">
        <v>3</v>
      </c>
      <c r="U133" s="102">
        <v>0</v>
      </c>
      <c r="V133" s="102">
        <v>0</v>
      </c>
      <c r="W133" s="5" t="s">
        <v>6</v>
      </c>
      <c r="X133" s="6">
        <v>4</v>
      </c>
      <c r="Y133" s="6">
        <v>4</v>
      </c>
      <c r="Z133" s="6">
        <v>4</v>
      </c>
      <c r="AA133" s="6">
        <v>4</v>
      </c>
      <c r="AB133" s="7">
        <v>3</v>
      </c>
      <c r="AC133" s="7">
        <v>3</v>
      </c>
      <c r="AD133" s="7">
        <v>3</v>
      </c>
      <c r="AE133" s="7">
        <v>3</v>
      </c>
      <c r="AF133" s="7">
        <v>3</v>
      </c>
      <c r="AG133" s="8">
        <v>3</v>
      </c>
      <c r="AH133" s="8">
        <v>3</v>
      </c>
      <c r="AI133" s="8">
        <v>3</v>
      </c>
      <c r="AJ133" s="8">
        <v>3</v>
      </c>
      <c r="AK133" s="8">
        <v>3</v>
      </c>
      <c r="AL133" s="8">
        <v>3</v>
      </c>
      <c r="AM133" s="9">
        <v>3</v>
      </c>
      <c r="AN133" s="9">
        <v>3</v>
      </c>
      <c r="AO133" s="103"/>
      <c r="AP133" s="5"/>
    </row>
    <row r="134" spans="1:42" ht="72.75" thickBot="1" x14ac:dyDescent="0.6">
      <c r="A134" s="4">
        <v>133</v>
      </c>
      <c r="B134" s="4" t="s">
        <v>55</v>
      </c>
      <c r="C134" s="4"/>
      <c r="D134" s="4"/>
      <c r="E134" s="4" t="s">
        <v>180</v>
      </c>
      <c r="F134" s="4" t="s">
        <v>60</v>
      </c>
      <c r="G134" s="4" t="s">
        <v>170</v>
      </c>
      <c r="H134" s="100">
        <v>0</v>
      </c>
      <c r="I134" s="100">
        <v>1</v>
      </c>
      <c r="J134" s="100">
        <v>0</v>
      </c>
      <c r="K134" s="100">
        <v>0</v>
      </c>
      <c r="L134" s="100">
        <v>0</v>
      </c>
      <c r="M134" s="102">
        <v>3</v>
      </c>
      <c r="N134" s="102">
        <v>3</v>
      </c>
      <c r="O134" s="102">
        <v>3</v>
      </c>
      <c r="P134" s="102">
        <v>3</v>
      </c>
      <c r="Q134" s="102">
        <v>3</v>
      </c>
      <c r="R134" s="102">
        <v>3</v>
      </c>
      <c r="S134" s="102">
        <v>3</v>
      </c>
      <c r="T134" s="102">
        <v>3</v>
      </c>
      <c r="U134" s="102">
        <v>0</v>
      </c>
      <c r="V134" s="102">
        <v>0</v>
      </c>
      <c r="W134" s="5" t="s">
        <v>36</v>
      </c>
      <c r="X134" s="6">
        <v>4</v>
      </c>
      <c r="Y134" s="6">
        <v>4</v>
      </c>
      <c r="Z134" s="6">
        <v>4</v>
      </c>
      <c r="AA134" s="6">
        <v>4</v>
      </c>
      <c r="AB134" s="7">
        <v>3</v>
      </c>
      <c r="AC134" s="7">
        <v>3</v>
      </c>
      <c r="AD134" s="7">
        <v>3</v>
      </c>
      <c r="AE134" s="7">
        <v>3</v>
      </c>
      <c r="AF134" s="7">
        <v>3</v>
      </c>
      <c r="AG134" s="8">
        <v>3</v>
      </c>
      <c r="AH134" s="8">
        <v>3</v>
      </c>
      <c r="AI134" s="8">
        <v>3</v>
      </c>
      <c r="AJ134" s="8">
        <v>3</v>
      </c>
      <c r="AK134" s="8">
        <v>3</v>
      </c>
      <c r="AL134" s="8">
        <v>3</v>
      </c>
      <c r="AM134" s="9">
        <v>3</v>
      </c>
      <c r="AN134" s="9">
        <v>3</v>
      </c>
      <c r="AO134" s="103"/>
      <c r="AP134" s="5"/>
    </row>
    <row r="135" spans="1:42" ht="72.75" thickBot="1" x14ac:dyDescent="0.6">
      <c r="A135" s="4">
        <v>134</v>
      </c>
      <c r="B135" s="4" t="s">
        <v>55</v>
      </c>
      <c r="C135" s="4"/>
      <c r="D135" s="4"/>
      <c r="E135" s="4" t="s">
        <v>180</v>
      </c>
      <c r="F135" s="4" t="s">
        <v>60</v>
      </c>
      <c r="G135" s="4" t="s">
        <v>170</v>
      </c>
      <c r="H135" s="100">
        <v>0</v>
      </c>
      <c r="I135" s="100">
        <v>1</v>
      </c>
      <c r="J135" s="100">
        <v>0</v>
      </c>
      <c r="K135" s="100">
        <v>0</v>
      </c>
      <c r="L135" s="100">
        <v>0</v>
      </c>
      <c r="M135" s="102">
        <v>3</v>
      </c>
      <c r="N135" s="102">
        <v>3</v>
      </c>
      <c r="O135" s="102">
        <v>3</v>
      </c>
      <c r="P135" s="102">
        <v>3</v>
      </c>
      <c r="Q135" s="102">
        <v>3</v>
      </c>
      <c r="R135" s="102">
        <v>3</v>
      </c>
      <c r="S135" s="102">
        <v>3</v>
      </c>
      <c r="T135" s="102">
        <v>3</v>
      </c>
      <c r="U135" s="102">
        <v>0</v>
      </c>
      <c r="V135" s="102">
        <v>0</v>
      </c>
      <c r="W135" s="5" t="s">
        <v>34</v>
      </c>
      <c r="X135" s="6">
        <v>4</v>
      </c>
      <c r="Y135" s="6">
        <v>4</v>
      </c>
      <c r="Z135" s="6">
        <v>4</v>
      </c>
      <c r="AA135" s="6">
        <v>4</v>
      </c>
      <c r="AB135" s="7">
        <v>3</v>
      </c>
      <c r="AC135" s="7">
        <v>3</v>
      </c>
      <c r="AD135" s="7">
        <v>3</v>
      </c>
      <c r="AE135" s="7">
        <v>3</v>
      </c>
      <c r="AF135" s="7">
        <v>3</v>
      </c>
      <c r="AG135" s="8">
        <v>3</v>
      </c>
      <c r="AH135" s="8">
        <v>3</v>
      </c>
      <c r="AI135" s="8">
        <v>3</v>
      </c>
      <c r="AJ135" s="8">
        <v>3</v>
      </c>
      <c r="AK135" s="8">
        <v>3</v>
      </c>
      <c r="AL135" s="8">
        <v>3</v>
      </c>
      <c r="AM135" s="9">
        <v>3</v>
      </c>
      <c r="AN135" s="9">
        <v>3</v>
      </c>
      <c r="AO135" s="103"/>
      <c r="AP135" s="5"/>
    </row>
    <row r="136" spans="1:42" ht="72.75" thickBot="1" x14ac:dyDescent="0.6">
      <c r="A136" s="4">
        <v>135</v>
      </c>
      <c r="B136" s="4" t="s">
        <v>55</v>
      </c>
      <c r="C136" s="4"/>
      <c r="D136" s="4"/>
      <c r="E136" s="4" t="s">
        <v>180</v>
      </c>
      <c r="F136" s="4" t="s">
        <v>60</v>
      </c>
      <c r="G136" s="4" t="s">
        <v>170</v>
      </c>
      <c r="H136" s="100">
        <v>0</v>
      </c>
      <c r="I136" s="100">
        <v>1</v>
      </c>
      <c r="J136" s="100">
        <v>0</v>
      </c>
      <c r="K136" s="100">
        <v>0</v>
      </c>
      <c r="L136" s="100">
        <v>0</v>
      </c>
      <c r="M136" s="102">
        <v>3</v>
      </c>
      <c r="N136" s="102">
        <v>3</v>
      </c>
      <c r="O136" s="102">
        <v>3</v>
      </c>
      <c r="P136" s="102">
        <v>3</v>
      </c>
      <c r="Q136" s="102">
        <v>3</v>
      </c>
      <c r="R136" s="102">
        <v>3</v>
      </c>
      <c r="S136" s="102">
        <v>3</v>
      </c>
      <c r="T136" s="102">
        <v>3</v>
      </c>
      <c r="U136" s="102">
        <v>0</v>
      </c>
      <c r="V136" s="102">
        <v>0</v>
      </c>
      <c r="W136" s="5" t="s">
        <v>38</v>
      </c>
      <c r="X136" s="6">
        <v>4</v>
      </c>
      <c r="Y136" s="6">
        <v>4</v>
      </c>
      <c r="Z136" s="6">
        <v>4</v>
      </c>
      <c r="AA136" s="6">
        <v>4</v>
      </c>
      <c r="AB136" s="7">
        <v>3</v>
      </c>
      <c r="AC136" s="7">
        <v>3</v>
      </c>
      <c r="AD136" s="7">
        <v>3</v>
      </c>
      <c r="AE136" s="7">
        <v>3</v>
      </c>
      <c r="AF136" s="7">
        <v>3</v>
      </c>
      <c r="AG136" s="8">
        <v>3</v>
      </c>
      <c r="AH136" s="8">
        <v>3</v>
      </c>
      <c r="AI136" s="8">
        <v>3</v>
      </c>
      <c r="AJ136" s="8">
        <v>3</v>
      </c>
      <c r="AK136" s="8">
        <v>3</v>
      </c>
      <c r="AL136" s="8">
        <v>3</v>
      </c>
      <c r="AM136" s="9">
        <v>3</v>
      </c>
      <c r="AN136" s="9">
        <v>3</v>
      </c>
      <c r="AO136" s="103"/>
      <c r="AP136" s="5"/>
    </row>
    <row r="137" spans="1:42" ht="48.75" thickBot="1" x14ac:dyDescent="0.6">
      <c r="A137" s="4">
        <v>136</v>
      </c>
      <c r="B137" s="4" t="s">
        <v>55</v>
      </c>
      <c r="C137" s="4"/>
      <c r="D137" s="4"/>
      <c r="E137" s="4" t="s">
        <v>180</v>
      </c>
      <c r="F137" s="4" t="s">
        <v>60</v>
      </c>
      <c r="G137" s="4" t="s">
        <v>170</v>
      </c>
      <c r="H137" s="100">
        <v>0</v>
      </c>
      <c r="I137" s="100">
        <v>1</v>
      </c>
      <c r="J137" s="100">
        <v>0</v>
      </c>
      <c r="K137" s="100">
        <v>0</v>
      </c>
      <c r="L137" s="100">
        <v>0</v>
      </c>
      <c r="M137" s="102">
        <v>4</v>
      </c>
      <c r="N137" s="102">
        <v>3</v>
      </c>
      <c r="O137" s="102">
        <v>5</v>
      </c>
      <c r="P137" s="102">
        <v>3</v>
      </c>
      <c r="Q137" s="102">
        <v>3</v>
      </c>
      <c r="R137" s="102">
        <v>1</v>
      </c>
      <c r="S137" s="102">
        <v>1</v>
      </c>
      <c r="T137" s="102">
        <v>1</v>
      </c>
      <c r="U137" s="102">
        <v>0</v>
      </c>
      <c r="V137" s="102">
        <v>0</v>
      </c>
      <c r="W137" s="5" t="s">
        <v>5</v>
      </c>
      <c r="X137" s="6">
        <v>4</v>
      </c>
      <c r="Y137" s="6">
        <v>4</v>
      </c>
      <c r="Z137" s="6">
        <v>4</v>
      </c>
      <c r="AA137" s="6">
        <v>4</v>
      </c>
      <c r="AB137" s="7">
        <v>3</v>
      </c>
      <c r="AC137" s="7">
        <v>3</v>
      </c>
      <c r="AD137" s="7">
        <v>3</v>
      </c>
      <c r="AE137" s="7">
        <v>3</v>
      </c>
      <c r="AF137" s="7">
        <v>3</v>
      </c>
      <c r="AG137" s="8">
        <v>3</v>
      </c>
      <c r="AH137" s="8">
        <v>3</v>
      </c>
      <c r="AI137" s="8">
        <v>3</v>
      </c>
      <c r="AJ137" s="8">
        <v>3</v>
      </c>
      <c r="AK137" s="8">
        <v>3</v>
      </c>
      <c r="AL137" s="8">
        <v>3</v>
      </c>
      <c r="AM137" s="9">
        <v>3</v>
      </c>
      <c r="AN137" s="9">
        <v>3</v>
      </c>
      <c r="AO137" s="103"/>
      <c r="AP137" s="5"/>
    </row>
    <row r="138" spans="1:42" ht="48.75" thickBot="1" x14ac:dyDescent="0.6">
      <c r="A138" s="4">
        <v>137</v>
      </c>
      <c r="B138" s="4" t="s">
        <v>55</v>
      </c>
      <c r="C138" s="4"/>
      <c r="D138" s="4"/>
      <c r="E138" s="4" t="s">
        <v>180</v>
      </c>
      <c r="F138" s="4" t="s">
        <v>60</v>
      </c>
      <c r="G138" s="4" t="s">
        <v>170</v>
      </c>
      <c r="H138" s="100">
        <v>0</v>
      </c>
      <c r="I138" s="100">
        <v>1</v>
      </c>
      <c r="J138" s="100">
        <v>0</v>
      </c>
      <c r="K138" s="100">
        <v>0</v>
      </c>
      <c r="L138" s="100">
        <v>0</v>
      </c>
      <c r="M138" s="102">
        <v>4</v>
      </c>
      <c r="N138" s="102">
        <v>3</v>
      </c>
      <c r="O138" s="102">
        <v>5</v>
      </c>
      <c r="P138" s="102">
        <v>3</v>
      </c>
      <c r="Q138" s="102">
        <v>3</v>
      </c>
      <c r="R138" s="102">
        <v>1</v>
      </c>
      <c r="S138" s="102">
        <v>1</v>
      </c>
      <c r="T138" s="102">
        <v>1</v>
      </c>
      <c r="U138" s="102">
        <v>0</v>
      </c>
      <c r="V138" s="102">
        <v>0</v>
      </c>
      <c r="W138" s="5" t="s">
        <v>6</v>
      </c>
      <c r="X138" s="6">
        <v>4</v>
      </c>
      <c r="Y138" s="6">
        <v>4</v>
      </c>
      <c r="Z138" s="6">
        <v>5</v>
      </c>
      <c r="AA138" s="6">
        <v>4</v>
      </c>
      <c r="AB138" s="7">
        <v>5</v>
      </c>
      <c r="AC138" s="7">
        <v>5</v>
      </c>
      <c r="AD138" s="7">
        <v>5</v>
      </c>
      <c r="AE138" s="7">
        <v>5</v>
      </c>
      <c r="AF138" s="7">
        <v>5</v>
      </c>
      <c r="AG138" s="8">
        <v>4</v>
      </c>
      <c r="AH138" s="8">
        <v>5</v>
      </c>
      <c r="AI138" s="8">
        <v>5</v>
      </c>
      <c r="AJ138" s="8">
        <v>4</v>
      </c>
      <c r="AK138" s="8">
        <v>4</v>
      </c>
      <c r="AL138" s="8">
        <v>5</v>
      </c>
      <c r="AM138" s="9">
        <v>5</v>
      </c>
      <c r="AN138" s="9">
        <v>5</v>
      </c>
      <c r="AO138" s="103"/>
      <c r="AP138" s="5"/>
    </row>
    <row r="139" spans="1:42" ht="72.75" thickBot="1" x14ac:dyDescent="0.6">
      <c r="A139" s="4">
        <v>138</v>
      </c>
      <c r="B139" s="4" t="s">
        <v>55</v>
      </c>
      <c r="C139" s="4"/>
      <c r="D139" s="4"/>
      <c r="E139" s="4" t="s">
        <v>180</v>
      </c>
      <c r="F139" s="4" t="s">
        <v>60</v>
      </c>
      <c r="G139" s="4" t="s">
        <v>170</v>
      </c>
      <c r="H139" s="100">
        <v>0</v>
      </c>
      <c r="I139" s="100">
        <v>1</v>
      </c>
      <c r="J139" s="100">
        <v>0</v>
      </c>
      <c r="K139" s="100">
        <v>0</v>
      </c>
      <c r="L139" s="100">
        <v>0</v>
      </c>
      <c r="M139" s="102">
        <v>4</v>
      </c>
      <c r="N139" s="102">
        <v>3</v>
      </c>
      <c r="O139" s="102">
        <v>5</v>
      </c>
      <c r="P139" s="102">
        <v>3</v>
      </c>
      <c r="Q139" s="102">
        <v>3</v>
      </c>
      <c r="R139" s="102">
        <v>1</v>
      </c>
      <c r="S139" s="102">
        <v>1</v>
      </c>
      <c r="T139" s="102">
        <v>1</v>
      </c>
      <c r="U139" s="102">
        <v>0</v>
      </c>
      <c r="V139" s="102">
        <v>0</v>
      </c>
      <c r="W139" s="5" t="s">
        <v>36</v>
      </c>
      <c r="X139" s="6">
        <v>4</v>
      </c>
      <c r="Y139" s="6">
        <v>4</v>
      </c>
      <c r="Z139" s="6">
        <v>5</v>
      </c>
      <c r="AA139" s="6">
        <v>4</v>
      </c>
      <c r="AB139" s="7">
        <v>5</v>
      </c>
      <c r="AC139" s="7">
        <v>5</v>
      </c>
      <c r="AD139" s="7">
        <v>5</v>
      </c>
      <c r="AE139" s="7">
        <v>5</v>
      </c>
      <c r="AF139" s="7">
        <v>5</v>
      </c>
      <c r="AG139" s="8">
        <v>4</v>
      </c>
      <c r="AH139" s="8">
        <v>5</v>
      </c>
      <c r="AI139" s="8">
        <v>5</v>
      </c>
      <c r="AJ139" s="8">
        <v>4</v>
      </c>
      <c r="AK139" s="8">
        <v>4</v>
      </c>
      <c r="AL139" s="8">
        <v>5</v>
      </c>
      <c r="AM139" s="9">
        <v>5</v>
      </c>
      <c r="AN139" s="9">
        <v>5</v>
      </c>
      <c r="AO139" s="103"/>
      <c r="AP139" s="5"/>
    </row>
    <row r="140" spans="1:42" ht="72.75" thickBot="1" x14ac:dyDescent="0.6">
      <c r="A140" s="4">
        <v>139</v>
      </c>
      <c r="B140" s="4" t="s">
        <v>55</v>
      </c>
      <c r="C140" s="4"/>
      <c r="D140" s="4"/>
      <c r="E140" s="4" t="s">
        <v>180</v>
      </c>
      <c r="F140" s="4" t="s">
        <v>60</v>
      </c>
      <c r="G140" s="4" t="s">
        <v>170</v>
      </c>
      <c r="H140" s="100">
        <v>0</v>
      </c>
      <c r="I140" s="100">
        <v>1</v>
      </c>
      <c r="J140" s="100">
        <v>0</v>
      </c>
      <c r="K140" s="100">
        <v>0</v>
      </c>
      <c r="L140" s="100">
        <v>0</v>
      </c>
      <c r="M140" s="102">
        <v>4</v>
      </c>
      <c r="N140" s="102">
        <v>3</v>
      </c>
      <c r="O140" s="102">
        <v>5</v>
      </c>
      <c r="P140" s="102">
        <v>3</v>
      </c>
      <c r="Q140" s="102">
        <v>3</v>
      </c>
      <c r="R140" s="102">
        <v>1</v>
      </c>
      <c r="S140" s="102">
        <v>1</v>
      </c>
      <c r="T140" s="102">
        <v>1</v>
      </c>
      <c r="U140" s="102">
        <v>0</v>
      </c>
      <c r="V140" s="102">
        <v>0</v>
      </c>
      <c r="W140" s="5" t="s">
        <v>34</v>
      </c>
      <c r="X140" s="6">
        <v>4</v>
      </c>
      <c r="Y140" s="6">
        <v>4</v>
      </c>
      <c r="Z140" s="6">
        <v>5</v>
      </c>
      <c r="AA140" s="6">
        <v>4</v>
      </c>
      <c r="AB140" s="7">
        <v>5</v>
      </c>
      <c r="AC140" s="7">
        <v>5</v>
      </c>
      <c r="AD140" s="7">
        <v>5</v>
      </c>
      <c r="AE140" s="7">
        <v>5</v>
      </c>
      <c r="AF140" s="7">
        <v>5</v>
      </c>
      <c r="AG140" s="8">
        <v>4</v>
      </c>
      <c r="AH140" s="8">
        <v>5</v>
      </c>
      <c r="AI140" s="8">
        <v>5</v>
      </c>
      <c r="AJ140" s="8">
        <v>4</v>
      </c>
      <c r="AK140" s="8">
        <v>4</v>
      </c>
      <c r="AL140" s="8">
        <v>5</v>
      </c>
      <c r="AM140" s="9">
        <v>5</v>
      </c>
      <c r="AN140" s="9">
        <v>5</v>
      </c>
      <c r="AO140" s="103"/>
      <c r="AP140" s="5"/>
    </row>
    <row r="141" spans="1:42" ht="72.75" thickBot="1" x14ac:dyDescent="0.6">
      <c r="A141" s="4">
        <v>140</v>
      </c>
      <c r="B141" s="4" t="s">
        <v>55</v>
      </c>
      <c r="C141" s="4"/>
      <c r="D141" s="4"/>
      <c r="E141" s="4" t="s">
        <v>180</v>
      </c>
      <c r="F141" s="4" t="s">
        <v>60</v>
      </c>
      <c r="G141" s="4" t="s">
        <v>170</v>
      </c>
      <c r="H141" s="100">
        <v>0</v>
      </c>
      <c r="I141" s="100">
        <v>1</v>
      </c>
      <c r="J141" s="100">
        <v>0</v>
      </c>
      <c r="K141" s="100">
        <v>0</v>
      </c>
      <c r="L141" s="100">
        <v>0</v>
      </c>
      <c r="M141" s="102">
        <v>4</v>
      </c>
      <c r="N141" s="102">
        <v>3</v>
      </c>
      <c r="O141" s="102">
        <v>5</v>
      </c>
      <c r="P141" s="102">
        <v>3</v>
      </c>
      <c r="Q141" s="102">
        <v>3</v>
      </c>
      <c r="R141" s="102">
        <v>1</v>
      </c>
      <c r="S141" s="102">
        <v>1</v>
      </c>
      <c r="T141" s="102">
        <v>1</v>
      </c>
      <c r="U141" s="102">
        <v>0</v>
      </c>
      <c r="V141" s="102">
        <v>0</v>
      </c>
      <c r="W141" s="5" t="s">
        <v>38</v>
      </c>
      <c r="X141" s="6">
        <v>4</v>
      </c>
      <c r="Y141" s="6">
        <v>4</v>
      </c>
      <c r="Z141" s="6">
        <v>5</v>
      </c>
      <c r="AA141" s="6">
        <v>4</v>
      </c>
      <c r="AB141" s="7">
        <v>5</v>
      </c>
      <c r="AC141" s="7">
        <v>5</v>
      </c>
      <c r="AD141" s="7">
        <v>5</v>
      </c>
      <c r="AE141" s="7">
        <v>5</v>
      </c>
      <c r="AF141" s="7">
        <v>5</v>
      </c>
      <c r="AG141" s="8">
        <v>4</v>
      </c>
      <c r="AH141" s="8">
        <v>5</v>
      </c>
      <c r="AI141" s="8">
        <v>5</v>
      </c>
      <c r="AJ141" s="8">
        <v>4</v>
      </c>
      <c r="AK141" s="8">
        <v>4</v>
      </c>
      <c r="AL141" s="8">
        <v>5</v>
      </c>
      <c r="AM141" s="9">
        <v>5</v>
      </c>
      <c r="AN141" s="9">
        <v>5</v>
      </c>
      <c r="AO141" s="103"/>
      <c r="AP141" s="5"/>
    </row>
    <row r="142" spans="1:42" ht="48.75" thickBot="1" x14ac:dyDescent="0.6">
      <c r="A142" s="4">
        <v>141</v>
      </c>
      <c r="B142" s="4" t="s">
        <v>55</v>
      </c>
      <c r="C142" s="4"/>
      <c r="D142" s="4"/>
      <c r="E142" s="4" t="s">
        <v>180</v>
      </c>
      <c r="F142" s="4" t="s">
        <v>60</v>
      </c>
      <c r="G142" s="4" t="s">
        <v>170</v>
      </c>
      <c r="H142" s="100">
        <v>1</v>
      </c>
      <c r="I142" s="100">
        <v>1</v>
      </c>
      <c r="J142" s="100">
        <v>1</v>
      </c>
      <c r="K142" s="100">
        <v>0</v>
      </c>
      <c r="L142" s="100">
        <v>0</v>
      </c>
      <c r="M142" s="102">
        <v>3</v>
      </c>
      <c r="N142" s="102">
        <v>2</v>
      </c>
      <c r="O142" s="102">
        <v>4</v>
      </c>
      <c r="P142" s="102">
        <v>3</v>
      </c>
      <c r="Q142" s="102">
        <v>3</v>
      </c>
      <c r="R142" s="102">
        <v>1</v>
      </c>
      <c r="S142" s="102">
        <v>3</v>
      </c>
      <c r="T142" s="102">
        <v>3</v>
      </c>
      <c r="U142" s="102">
        <v>0</v>
      </c>
      <c r="V142" s="102">
        <v>0</v>
      </c>
      <c r="W142" s="5" t="s">
        <v>5</v>
      </c>
      <c r="X142" s="6">
        <v>4</v>
      </c>
      <c r="Y142" s="6">
        <v>3</v>
      </c>
      <c r="Z142" s="6">
        <v>4</v>
      </c>
      <c r="AA142" s="6">
        <v>4</v>
      </c>
      <c r="AB142" s="7">
        <v>4</v>
      </c>
      <c r="AC142" s="7">
        <v>4</v>
      </c>
      <c r="AD142" s="7">
        <v>4</v>
      </c>
      <c r="AE142" s="7">
        <v>4</v>
      </c>
      <c r="AF142" s="7">
        <v>4</v>
      </c>
      <c r="AG142" s="8">
        <v>4</v>
      </c>
      <c r="AH142" s="8">
        <v>3</v>
      </c>
      <c r="AI142" s="8">
        <v>3</v>
      </c>
      <c r="AJ142" s="8">
        <v>4</v>
      </c>
      <c r="AK142" s="8">
        <v>4</v>
      </c>
      <c r="AL142" s="8">
        <v>4</v>
      </c>
      <c r="AM142" s="9">
        <v>4</v>
      </c>
      <c r="AN142" s="9">
        <v>4</v>
      </c>
      <c r="AO142" s="103"/>
      <c r="AP142" s="5"/>
    </row>
    <row r="143" spans="1:42" ht="48.75" thickBot="1" x14ac:dyDescent="0.6">
      <c r="A143" s="4">
        <v>142</v>
      </c>
      <c r="B143" s="4" t="s">
        <v>55</v>
      </c>
      <c r="C143" s="4"/>
      <c r="D143" s="4"/>
      <c r="E143" s="4" t="s">
        <v>180</v>
      </c>
      <c r="F143" s="4" t="s">
        <v>60</v>
      </c>
      <c r="G143" s="4" t="s">
        <v>170</v>
      </c>
      <c r="H143" s="100">
        <v>1</v>
      </c>
      <c r="I143" s="100">
        <v>1</v>
      </c>
      <c r="J143" s="100">
        <v>1</v>
      </c>
      <c r="K143" s="100">
        <v>0</v>
      </c>
      <c r="L143" s="100">
        <v>0</v>
      </c>
      <c r="M143" s="102">
        <v>3</v>
      </c>
      <c r="N143" s="102">
        <v>2</v>
      </c>
      <c r="O143" s="102">
        <v>4</v>
      </c>
      <c r="P143" s="102">
        <v>3</v>
      </c>
      <c r="Q143" s="102">
        <v>3</v>
      </c>
      <c r="R143" s="102">
        <v>1</v>
      </c>
      <c r="S143" s="102">
        <v>3</v>
      </c>
      <c r="T143" s="102">
        <v>3</v>
      </c>
      <c r="U143" s="102">
        <v>0</v>
      </c>
      <c r="V143" s="102">
        <v>0</v>
      </c>
      <c r="W143" s="5" t="s">
        <v>6</v>
      </c>
      <c r="X143" s="6">
        <v>4</v>
      </c>
      <c r="Y143" s="6">
        <v>4</v>
      </c>
      <c r="Z143" s="6">
        <v>4</v>
      </c>
      <c r="AA143" s="6">
        <v>4</v>
      </c>
      <c r="AB143" s="7">
        <v>4</v>
      </c>
      <c r="AC143" s="7">
        <v>4</v>
      </c>
      <c r="AD143" s="7">
        <v>4</v>
      </c>
      <c r="AE143" s="7">
        <v>4</v>
      </c>
      <c r="AF143" s="7">
        <v>4</v>
      </c>
      <c r="AG143" s="8">
        <v>4</v>
      </c>
      <c r="AH143" s="8">
        <v>4</v>
      </c>
      <c r="AI143" s="8">
        <v>3</v>
      </c>
      <c r="AJ143" s="8">
        <v>4</v>
      </c>
      <c r="AK143" s="8">
        <v>4</v>
      </c>
      <c r="AL143" s="8">
        <v>4</v>
      </c>
      <c r="AM143" s="9">
        <v>4</v>
      </c>
      <c r="AN143" s="9">
        <v>4</v>
      </c>
      <c r="AO143" s="103"/>
      <c r="AP143" s="5"/>
    </row>
    <row r="144" spans="1:42" ht="72.75" thickBot="1" x14ac:dyDescent="0.6">
      <c r="A144" s="4">
        <v>143</v>
      </c>
      <c r="B144" s="4" t="s">
        <v>55</v>
      </c>
      <c r="C144" s="4"/>
      <c r="D144" s="4"/>
      <c r="E144" s="4" t="s">
        <v>180</v>
      </c>
      <c r="F144" s="4" t="s">
        <v>60</v>
      </c>
      <c r="G144" s="4" t="s">
        <v>170</v>
      </c>
      <c r="H144" s="100">
        <v>1</v>
      </c>
      <c r="I144" s="100">
        <v>1</v>
      </c>
      <c r="J144" s="100">
        <v>1</v>
      </c>
      <c r="K144" s="100">
        <v>0</v>
      </c>
      <c r="L144" s="100">
        <v>0</v>
      </c>
      <c r="M144" s="102">
        <v>3</v>
      </c>
      <c r="N144" s="102">
        <v>2</v>
      </c>
      <c r="O144" s="102">
        <v>4</v>
      </c>
      <c r="P144" s="102">
        <v>3</v>
      </c>
      <c r="Q144" s="102">
        <v>3</v>
      </c>
      <c r="R144" s="102">
        <v>1</v>
      </c>
      <c r="S144" s="102">
        <v>3</v>
      </c>
      <c r="T144" s="102">
        <v>3</v>
      </c>
      <c r="U144" s="102">
        <v>0</v>
      </c>
      <c r="V144" s="102">
        <v>0</v>
      </c>
      <c r="W144" s="5" t="s">
        <v>36</v>
      </c>
      <c r="X144" s="6">
        <v>4</v>
      </c>
      <c r="Y144" s="6">
        <v>3</v>
      </c>
      <c r="Z144" s="6">
        <v>4</v>
      </c>
      <c r="AA144" s="6">
        <v>4</v>
      </c>
      <c r="AB144" s="7">
        <v>4</v>
      </c>
      <c r="AC144" s="7">
        <v>4</v>
      </c>
      <c r="AD144" s="7">
        <v>4</v>
      </c>
      <c r="AE144" s="7">
        <v>4</v>
      </c>
      <c r="AF144" s="7">
        <v>4</v>
      </c>
      <c r="AG144" s="8">
        <v>4</v>
      </c>
      <c r="AH144" s="8">
        <v>4</v>
      </c>
      <c r="AI144" s="8">
        <v>3</v>
      </c>
      <c r="AJ144" s="8">
        <v>4</v>
      </c>
      <c r="AK144" s="8">
        <v>4</v>
      </c>
      <c r="AL144" s="8">
        <v>4</v>
      </c>
      <c r="AM144" s="9">
        <v>4</v>
      </c>
      <c r="AN144" s="9">
        <v>4</v>
      </c>
      <c r="AO144" s="103"/>
      <c r="AP144" s="5"/>
    </row>
    <row r="145" spans="1:42" ht="96.75" thickBot="1" x14ac:dyDescent="0.6">
      <c r="A145" s="4">
        <v>144</v>
      </c>
      <c r="B145" s="4" t="s">
        <v>56</v>
      </c>
      <c r="C145" s="4"/>
      <c r="D145" s="4"/>
      <c r="E145" s="4" t="s">
        <v>261</v>
      </c>
      <c r="F145" s="4" t="s">
        <v>183</v>
      </c>
      <c r="G145" s="4"/>
      <c r="H145" s="100">
        <v>1</v>
      </c>
      <c r="I145" s="100">
        <v>0</v>
      </c>
      <c r="J145" s="100">
        <v>0</v>
      </c>
      <c r="K145" s="100">
        <v>0</v>
      </c>
      <c r="L145" s="100">
        <v>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0</v>
      </c>
      <c r="V145" s="102">
        <v>0</v>
      </c>
      <c r="W145" s="5" t="s">
        <v>5</v>
      </c>
      <c r="X145" s="6">
        <v>5</v>
      </c>
      <c r="Y145" s="6">
        <v>5</v>
      </c>
      <c r="Z145" s="6">
        <v>5</v>
      </c>
      <c r="AA145" s="6">
        <v>5</v>
      </c>
      <c r="AB145" s="7">
        <v>5</v>
      </c>
      <c r="AC145" s="7">
        <v>5</v>
      </c>
      <c r="AD145" s="7">
        <v>5</v>
      </c>
      <c r="AE145" s="7">
        <v>5</v>
      </c>
      <c r="AF145" s="7">
        <v>5</v>
      </c>
      <c r="AG145" s="8">
        <v>5</v>
      </c>
      <c r="AH145" s="8">
        <v>5</v>
      </c>
      <c r="AI145" s="8">
        <v>5</v>
      </c>
      <c r="AJ145" s="8">
        <v>5</v>
      </c>
      <c r="AK145" s="8">
        <v>5</v>
      </c>
      <c r="AL145" s="8">
        <v>5</v>
      </c>
      <c r="AM145" s="9">
        <v>5</v>
      </c>
      <c r="AN145" s="9">
        <v>5</v>
      </c>
      <c r="AO145" s="103"/>
      <c r="AP145" s="5"/>
    </row>
    <row r="146" spans="1:42" ht="72.75" thickBot="1" x14ac:dyDescent="0.6">
      <c r="A146" s="4">
        <v>145</v>
      </c>
      <c r="B146" s="4" t="s">
        <v>56</v>
      </c>
      <c r="C146" s="4"/>
      <c r="D146" s="4"/>
      <c r="E146" s="4" t="s">
        <v>261</v>
      </c>
      <c r="F146" s="4" t="s">
        <v>59</v>
      </c>
      <c r="G146" s="4"/>
      <c r="H146" s="100">
        <v>0</v>
      </c>
      <c r="I146" s="100">
        <v>1</v>
      </c>
      <c r="J146" s="100">
        <v>0</v>
      </c>
      <c r="K146" s="100">
        <v>1</v>
      </c>
      <c r="L146" s="100">
        <v>0</v>
      </c>
      <c r="M146" s="102">
        <v>3</v>
      </c>
      <c r="N146" s="102">
        <v>3</v>
      </c>
      <c r="O146" s="102">
        <v>3</v>
      </c>
      <c r="P146" s="102">
        <v>3</v>
      </c>
      <c r="Q146" s="102">
        <v>3</v>
      </c>
      <c r="R146" s="102">
        <v>3</v>
      </c>
      <c r="S146" s="102">
        <v>3</v>
      </c>
      <c r="T146" s="102">
        <v>3</v>
      </c>
      <c r="U146" s="102">
        <v>0</v>
      </c>
      <c r="V146" s="102">
        <v>0</v>
      </c>
      <c r="W146" s="5" t="s">
        <v>36</v>
      </c>
      <c r="X146" s="6">
        <v>5</v>
      </c>
      <c r="Y146" s="6">
        <v>5</v>
      </c>
      <c r="Z146" s="6">
        <v>5</v>
      </c>
      <c r="AA146" s="6">
        <v>5</v>
      </c>
      <c r="AB146" s="7">
        <v>5</v>
      </c>
      <c r="AC146" s="7">
        <v>5</v>
      </c>
      <c r="AD146" s="7">
        <v>5</v>
      </c>
      <c r="AE146" s="7">
        <v>5</v>
      </c>
      <c r="AF146" s="7">
        <v>5</v>
      </c>
      <c r="AG146" s="8">
        <v>5</v>
      </c>
      <c r="AH146" s="8">
        <v>5</v>
      </c>
      <c r="AI146" s="8">
        <v>5</v>
      </c>
      <c r="AJ146" s="8">
        <v>5</v>
      </c>
      <c r="AK146" s="8">
        <v>5</v>
      </c>
      <c r="AL146" s="8">
        <v>5</v>
      </c>
      <c r="AM146" s="9">
        <v>5</v>
      </c>
      <c r="AN146" s="9">
        <v>5</v>
      </c>
      <c r="AO146" s="103"/>
      <c r="AP146" s="5"/>
    </row>
    <row r="147" spans="1:42" ht="48.75" thickBot="1" x14ac:dyDescent="0.6">
      <c r="A147" s="4">
        <v>146</v>
      </c>
      <c r="B147" s="4" t="s">
        <v>55</v>
      </c>
      <c r="C147" s="4"/>
      <c r="D147" s="4"/>
      <c r="E147" s="4" t="s">
        <v>261</v>
      </c>
      <c r="F147" s="4" t="s">
        <v>60</v>
      </c>
      <c r="G147" s="4" t="s">
        <v>170</v>
      </c>
      <c r="H147" s="100">
        <v>0</v>
      </c>
      <c r="I147" s="100">
        <v>1</v>
      </c>
      <c r="J147" s="100">
        <v>0</v>
      </c>
      <c r="K147" s="100">
        <v>1</v>
      </c>
      <c r="L147" s="100">
        <v>1</v>
      </c>
      <c r="M147" s="102">
        <v>5</v>
      </c>
      <c r="N147" s="102">
        <v>4</v>
      </c>
      <c r="O147" s="102">
        <v>4</v>
      </c>
      <c r="P147" s="102">
        <v>4</v>
      </c>
      <c r="Q147" s="102">
        <v>4</v>
      </c>
      <c r="R147" s="102">
        <v>4</v>
      </c>
      <c r="S147" s="102">
        <v>5</v>
      </c>
      <c r="T147" s="102">
        <v>5</v>
      </c>
      <c r="U147" s="102">
        <v>0</v>
      </c>
      <c r="V147" s="102">
        <v>0</v>
      </c>
      <c r="W147" s="5" t="s">
        <v>6</v>
      </c>
      <c r="X147" s="6">
        <v>5</v>
      </c>
      <c r="Y147" s="6">
        <v>3</v>
      </c>
      <c r="Z147" s="6">
        <v>5</v>
      </c>
      <c r="AA147" s="6">
        <v>5</v>
      </c>
      <c r="AB147" s="7">
        <v>5</v>
      </c>
      <c r="AC147" s="7">
        <v>4</v>
      </c>
      <c r="AD147" s="7">
        <v>4</v>
      </c>
      <c r="AE147" s="7">
        <v>5</v>
      </c>
      <c r="AF147" s="7">
        <v>5</v>
      </c>
      <c r="AG147" s="8">
        <v>5</v>
      </c>
      <c r="AH147" s="8">
        <v>5</v>
      </c>
      <c r="AI147" s="8">
        <v>5</v>
      </c>
      <c r="AJ147" s="8">
        <v>5</v>
      </c>
      <c r="AK147" s="8">
        <v>4</v>
      </c>
      <c r="AL147" s="8">
        <v>4</v>
      </c>
      <c r="AM147" s="9">
        <v>5</v>
      </c>
      <c r="AN147" s="9">
        <v>5</v>
      </c>
      <c r="AO147" s="103"/>
      <c r="AP147" s="5"/>
    </row>
    <row r="148" spans="1:42" ht="72.75" thickBot="1" x14ac:dyDescent="0.6">
      <c r="A148" s="4">
        <v>147</v>
      </c>
      <c r="B148" s="4" t="s">
        <v>55</v>
      </c>
      <c r="C148" s="4"/>
      <c r="D148" s="4"/>
      <c r="E148" s="4" t="s">
        <v>261</v>
      </c>
      <c r="F148" s="4" t="s">
        <v>60</v>
      </c>
      <c r="G148" s="4" t="s">
        <v>170</v>
      </c>
      <c r="H148" s="100">
        <v>0</v>
      </c>
      <c r="I148" s="100">
        <v>1</v>
      </c>
      <c r="J148" s="100">
        <v>0</v>
      </c>
      <c r="K148" s="100">
        <v>1</v>
      </c>
      <c r="L148" s="100">
        <v>1</v>
      </c>
      <c r="M148" s="102">
        <v>5</v>
      </c>
      <c r="N148" s="102">
        <v>4</v>
      </c>
      <c r="O148" s="102">
        <v>4</v>
      </c>
      <c r="P148" s="102">
        <v>4</v>
      </c>
      <c r="Q148" s="102">
        <v>4</v>
      </c>
      <c r="R148" s="102">
        <v>4</v>
      </c>
      <c r="S148" s="102">
        <v>5</v>
      </c>
      <c r="T148" s="102">
        <v>5</v>
      </c>
      <c r="U148" s="102">
        <v>0</v>
      </c>
      <c r="V148" s="102">
        <v>0</v>
      </c>
      <c r="W148" s="5" t="s">
        <v>34</v>
      </c>
      <c r="X148" s="6">
        <v>4</v>
      </c>
      <c r="Y148" s="6">
        <v>3</v>
      </c>
      <c r="Z148" s="6">
        <v>5</v>
      </c>
      <c r="AA148" s="6">
        <v>5</v>
      </c>
      <c r="AB148" s="7">
        <v>5</v>
      </c>
      <c r="AC148" s="7">
        <v>4</v>
      </c>
      <c r="AD148" s="7">
        <v>4</v>
      </c>
      <c r="AE148" s="7">
        <v>5</v>
      </c>
      <c r="AF148" s="7">
        <v>5</v>
      </c>
      <c r="AG148" s="8">
        <v>5</v>
      </c>
      <c r="AH148" s="8">
        <v>5</v>
      </c>
      <c r="AI148" s="8">
        <v>5</v>
      </c>
      <c r="AJ148" s="8">
        <v>5</v>
      </c>
      <c r="AK148" s="8">
        <v>5</v>
      </c>
      <c r="AL148" s="8">
        <v>4</v>
      </c>
      <c r="AM148" s="9">
        <v>5</v>
      </c>
      <c r="AN148" s="9">
        <v>5</v>
      </c>
      <c r="AO148" s="103"/>
      <c r="AP148" s="5"/>
    </row>
    <row r="149" spans="1:42" ht="72.75" thickBot="1" x14ac:dyDescent="0.6">
      <c r="A149" s="4">
        <v>148</v>
      </c>
      <c r="B149" s="4" t="s">
        <v>55</v>
      </c>
      <c r="C149" s="4"/>
      <c r="D149" s="4"/>
      <c r="E149" s="4" t="s">
        <v>261</v>
      </c>
      <c r="F149" s="4" t="s">
        <v>60</v>
      </c>
      <c r="G149" s="4" t="s">
        <v>170</v>
      </c>
      <c r="H149" s="100">
        <v>0</v>
      </c>
      <c r="I149" s="100">
        <v>1</v>
      </c>
      <c r="J149" s="100">
        <v>0</v>
      </c>
      <c r="K149" s="100">
        <v>1</v>
      </c>
      <c r="L149" s="100">
        <v>1</v>
      </c>
      <c r="M149" s="102">
        <v>5</v>
      </c>
      <c r="N149" s="102">
        <v>4</v>
      </c>
      <c r="O149" s="102">
        <v>4</v>
      </c>
      <c r="P149" s="102">
        <v>4</v>
      </c>
      <c r="Q149" s="102">
        <v>4</v>
      </c>
      <c r="R149" s="102">
        <v>4</v>
      </c>
      <c r="S149" s="102">
        <v>5</v>
      </c>
      <c r="T149" s="102">
        <v>5</v>
      </c>
      <c r="U149" s="102">
        <v>0</v>
      </c>
      <c r="V149" s="102">
        <v>0</v>
      </c>
      <c r="W149" s="5" t="s">
        <v>38</v>
      </c>
      <c r="X149" s="6">
        <v>4</v>
      </c>
      <c r="Y149" s="6">
        <v>3</v>
      </c>
      <c r="Z149" s="6">
        <v>5</v>
      </c>
      <c r="AA149" s="6">
        <v>5</v>
      </c>
      <c r="AB149" s="7">
        <v>5</v>
      </c>
      <c r="AC149" s="7">
        <v>4</v>
      </c>
      <c r="AD149" s="7">
        <v>4</v>
      </c>
      <c r="AE149" s="7">
        <v>5</v>
      </c>
      <c r="AF149" s="7">
        <v>5</v>
      </c>
      <c r="AG149" s="8">
        <v>5</v>
      </c>
      <c r="AH149" s="8">
        <v>5</v>
      </c>
      <c r="AI149" s="8">
        <v>5</v>
      </c>
      <c r="AJ149" s="8">
        <v>5</v>
      </c>
      <c r="AK149" s="8">
        <v>5</v>
      </c>
      <c r="AL149" s="8">
        <v>5</v>
      </c>
      <c r="AM149" s="9">
        <v>5</v>
      </c>
      <c r="AN149" s="9">
        <v>5</v>
      </c>
      <c r="AO149" s="103"/>
      <c r="AP149" s="5"/>
    </row>
    <row r="150" spans="1:42" ht="48.75" thickBot="1" x14ac:dyDescent="0.6">
      <c r="A150" s="4">
        <v>149</v>
      </c>
      <c r="B150" s="4" t="s">
        <v>56</v>
      </c>
      <c r="C150" s="4"/>
      <c r="D150" s="4"/>
      <c r="E150" s="4" t="s">
        <v>261</v>
      </c>
      <c r="F150" s="4" t="s">
        <v>60</v>
      </c>
      <c r="G150" s="4" t="s">
        <v>170</v>
      </c>
      <c r="H150" s="100">
        <v>0</v>
      </c>
      <c r="I150" s="100">
        <v>1</v>
      </c>
      <c r="J150" s="100">
        <v>0</v>
      </c>
      <c r="K150" s="100">
        <v>1</v>
      </c>
      <c r="L150" s="100">
        <v>1</v>
      </c>
      <c r="M150" s="102">
        <v>5</v>
      </c>
      <c r="N150" s="102">
        <v>5</v>
      </c>
      <c r="O150" s="102">
        <v>5</v>
      </c>
      <c r="P150" s="102">
        <v>5</v>
      </c>
      <c r="Q150" s="102">
        <v>5</v>
      </c>
      <c r="R150" s="102">
        <v>5</v>
      </c>
      <c r="S150" s="102">
        <v>5</v>
      </c>
      <c r="T150" s="102">
        <v>5</v>
      </c>
      <c r="U150" s="102">
        <v>0</v>
      </c>
      <c r="V150" s="102">
        <v>0</v>
      </c>
      <c r="W150" s="5" t="s">
        <v>6</v>
      </c>
      <c r="X150" s="6">
        <v>5</v>
      </c>
      <c r="Y150" s="6">
        <v>5</v>
      </c>
      <c r="Z150" s="6">
        <v>5</v>
      </c>
      <c r="AA150" s="6">
        <v>5</v>
      </c>
      <c r="AB150" s="7">
        <v>5</v>
      </c>
      <c r="AC150" s="7">
        <v>5</v>
      </c>
      <c r="AD150" s="7">
        <v>5</v>
      </c>
      <c r="AE150" s="7">
        <v>5</v>
      </c>
      <c r="AF150" s="7">
        <v>5</v>
      </c>
      <c r="AG150" s="8">
        <v>5</v>
      </c>
      <c r="AH150" s="8">
        <v>4</v>
      </c>
      <c r="AI150" s="8">
        <v>4</v>
      </c>
      <c r="AJ150" s="8">
        <v>4</v>
      </c>
      <c r="AK150" s="8">
        <v>5</v>
      </c>
      <c r="AL150" s="8">
        <v>5</v>
      </c>
      <c r="AM150" s="9">
        <v>5</v>
      </c>
      <c r="AN150" s="9">
        <v>5</v>
      </c>
      <c r="AO150" s="103"/>
      <c r="AP150" s="5"/>
    </row>
    <row r="151" spans="1:42" ht="72.75" thickBot="1" x14ac:dyDescent="0.6">
      <c r="A151" s="4">
        <v>150</v>
      </c>
      <c r="B151" s="4" t="s">
        <v>56</v>
      </c>
      <c r="C151" s="4"/>
      <c r="D151" s="4"/>
      <c r="E151" s="4" t="s">
        <v>261</v>
      </c>
      <c r="F151" s="4" t="s">
        <v>60</v>
      </c>
      <c r="G151" s="4" t="s">
        <v>170</v>
      </c>
      <c r="H151" s="100">
        <v>0</v>
      </c>
      <c r="I151" s="100">
        <v>1</v>
      </c>
      <c r="J151" s="100">
        <v>0</v>
      </c>
      <c r="K151" s="100">
        <v>1</v>
      </c>
      <c r="L151" s="100">
        <v>1</v>
      </c>
      <c r="M151" s="102">
        <v>5</v>
      </c>
      <c r="N151" s="102">
        <v>5</v>
      </c>
      <c r="O151" s="102">
        <v>5</v>
      </c>
      <c r="P151" s="102">
        <v>5</v>
      </c>
      <c r="Q151" s="102">
        <v>5</v>
      </c>
      <c r="R151" s="102">
        <v>5</v>
      </c>
      <c r="S151" s="102">
        <v>5</v>
      </c>
      <c r="T151" s="102">
        <v>5</v>
      </c>
      <c r="U151" s="102">
        <v>0</v>
      </c>
      <c r="V151" s="102">
        <v>0</v>
      </c>
      <c r="W151" s="5" t="s">
        <v>34</v>
      </c>
      <c r="X151" s="6">
        <v>5</v>
      </c>
      <c r="Y151" s="6">
        <v>5</v>
      </c>
      <c r="Z151" s="6">
        <v>5</v>
      </c>
      <c r="AA151" s="6">
        <v>5</v>
      </c>
      <c r="AB151" s="7">
        <v>4</v>
      </c>
      <c r="AC151" s="7">
        <v>5</v>
      </c>
      <c r="AD151" s="7">
        <v>5</v>
      </c>
      <c r="AE151" s="7">
        <v>5</v>
      </c>
      <c r="AF151" s="7">
        <v>4</v>
      </c>
      <c r="AG151" s="8">
        <v>4</v>
      </c>
      <c r="AH151" s="8">
        <v>5</v>
      </c>
      <c r="AI151" s="8">
        <v>5</v>
      </c>
      <c r="AJ151" s="8">
        <v>5</v>
      </c>
      <c r="AK151" s="8">
        <v>5</v>
      </c>
      <c r="AL151" s="8">
        <v>5</v>
      </c>
      <c r="AM151" s="9">
        <v>5</v>
      </c>
      <c r="AN151" s="9">
        <v>5</v>
      </c>
      <c r="AO151" s="103"/>
      <c r="AP151" s="5"/>
    </row>
    <row r="152" spans="1:42" ht="72.75" thickBot="1" x14ac:dyDescent="0.6">
      <c r="A152" s="4">
        <v>151</v>
      </c>
      <c r="B152" s="4" t="s">
        <v>56</v>
      </c>
      <c r="C152" s="4"/>
      <c r="D152" s="4"/>
      <c r="E152" s="4" t="s">
        <v>261</v>
      </c>
      <c r="F152" s="4" t="s">
        <v>60</v>
      </c>
      <c r="G152" s="4" t="s">
        <v>170</v>
      </c>
      <c r="H152" s="100">
        <v>0</v>
      </c>
      <c r="I152" s="100">
        <v>1</v>
      </c>
      <c r="J152" s="100">
        <v>0</v>
      </c>
      <c r="K152" s="100">
        <v>1</v>
      </c>
      <c r="L152" s="100">
        <v>1</v>
      </c>
      <c r="M152" s="102">
        <v>5</v>
      </c>
      <c r="N152" s="102">
        <v>5</v>
      </c>
      <c r="O152" s="102">
        <v>5</v>
      </c>
      <c r="P152" s="102">
        <v>5</v>
      </c>
      <c r="Q152" s="102">
        <v>5</v>
      </c>
      <c r="R152" s="102">
        <v>5</v>
      </c>
      <c r="S152" s="102">
        <v>5</v>
      </c>
      <c r="T152" s="102">
        <v>5</v>
      </c>
      <c r="U152" s="102">
        <v>0</v>
      </c>
      <c r="V152" s="102">
        <v>0</v>
      </c>
      <c r="W152" s="5" t="s">
        <v>38</v>
      </c>
      <c r="X152" s="6">
        <v>5</v>
      </c>
      <c r="Y152" s="6">
        <v>5</v>
      </c>
      <c r="Z152" s="6">
        <v>5</v>
      </c>
      <c r="AA152" s="6">
        <v>5</v>
      </c>
      <c r="AB152" s="7">
        <v>4</v>
      </c>
      <c r="AC152" s="7">
        <v>5</v>
      </c>
      <c r="AD152" s="7">
        <v>4</v>
      </c>
      <c r="AE152" s="7">
        <v>4</v>
      </c>
      <c r="AF152" s="7">
        <v>4</v>
      </c>
      <c r="AG152" s="8">
        <v>4</v>
      </c>
      <c r="AH152" s="8">
        <v>5</v>
      </c>
      <c r="AI152" s="8">
        <v>5</v>
      </c>
      <c r="AJ152" s="8">
        <v>5</v>
      </c>
      <c r="AK152" s="8">
        <v>5</v>
      </c>
      <c r="AL152" s="8">
        <v>5</v>
      </c>
      <c r="AM152" s="9">
        <v>5</v>
      </c>
      <c r="AN152" s="9">
        <v>5</v>
      </c>
      <c r="AO152" s="103"/>
      <c r="AP152" s="5"/>
    </row>
    <row r="153" spans="1:42" ht="48.75" thickBot="1" x14ac:dyDescent="0.6">
      <c r="A153" s="4">
        <v>152</v>
      </c>
      <c r="B153" s="4" t="s">
        <v>56</v>
      </c>
      <c r="C153" s="4"/>
      <c r="D153" s="4"/>
      <c r="E153" s="4" t="s">
        <v>261</v>
      </c>
      <c r="F153" s="4" t="s">
        <v>60</v>
      </c>
      <c r="G153" s="4" t="s">
        <v>170</v>
      </c>
      <c r="H153" s="100">
        <v>0</v>
      </c>
      <c r="I153" s="100">
        <v>1</v>
      </c>
      <c r="J153" s="100">
        <v>0</v>
      </c>
      <c r="K153" s="100">
        <v>1</v>
      </c>
      <c r="L153" s="100">
        <v>1</v>
      </c>
      <c r="M153" s="102">
        <v>5</v>
      </c>
      <c r="N153" s="102">
        <v>5</v>
      </c>
      <c r="O153" s="102">
        <v>5</v>
      </c>
      <c r="P153" s="102">
        <v>5</v>
      </c>
      <c r="Q153" s="102">
        <v>5</v>
      </c>
      <c r="R153" s="102">
        <v>5</v>
      </c>
      <c r="S153" s="102">
        <v>5</v>
      </c>
      <c r="T153" s="102">
        <v>5</v>
      </c>
      <c r="U153" s="102">
        <v>0</v>
      </c>
      <c r="V153" s="102">
        <v>0</v>
      </c>
      <c r="W153" s="5" t="s">
        <v>6</v>
      </c>
      <c r="X153" s="6">
        <v>5</v>
      </c>
      <c r="Y153" s="6">
        <v>5</v>
      </c>
      <c r="Z153" s="6">
        <v>5</v>
      </c>
      <c r="AA153" s="6">
        <v>5</v>
      </c>
      <c r="AB153" s="7">
        <v>5</v>
      </c>
      <c r="AC153" s="7">
        <v>5</v>
      </c>
      <c r="AD153" s="7">
        <v>5</v>
      </c>
      <c r="AE153" s="7">
        <v>5</v>
      </c>
      <c r="AF153" s="7">
        <v>5</v>
      </c>
      <c r="AG153" s="8">
        <v>5</v>
      </c>
      <c r="AH153" s="8">
        <v>5</v>
      </c>
      <c r="AI153" s="8">
        <v>5</v>
      </c>
      <c r="AJ153" s="8">
        <v>5</v>
      </c>
      <c r="AK153" s="8">
        <v>5</v>
      </c>
      <c r="AL153" s="8">
        <v>5</v>
      </c>
      <c r="AM153" s="9">
        <v>5</v>
      </c>
      <c r="AN153" s="9">
        <v>5</v>
      </c>
      <c r="AO153" s="103"/>
      <c r="AP153" s="5"/>
    </row>
    <row r="154" spans="1:42" ht="72.75" thickBot="1" x14ac:dyDescent="0.6">
      <c r="A154" s="4">
        <v>153</v>
      </c>
      <c r="B154" s="4" t="s">
        <v>56</v>
      </c>
      <c r="C154" s="4"/>
      <c r="D154" s="4"/>
      <c r="E154" s="4" t="s">
        <v>261</v>
      </c>
      <c r="F154" s="4" t="s">
        <v>60</v>
      </c>
      <c r="G154" s="4" t="s">
        <v>170</v>
      </c>
      <c r="H154" s="100">
        <v>0</v>
      </c>
      <c r="I154" s="100">
        <v>1</v>
      </c>
      <c r="J154" s="100">
        <v>0</v>
      </c>
      <c r="K154" s="100">
        <v>1</v>
      </c>
      <c r="L154" s="100">
        <v>1</v>
      </c>
      <c r="M154" s="102">
        <v>5</v>
      </c>
      <c r="N154" s="102">
        <v>5</v>
      </c>
      <c r="O154" s="102">
        <v>5</v>
      </c>
      <c r="P154" s="102">
        <v>5</v>
      </c>
      <c r="Q154" s="102">
        <v>5</v>
      </c>
      <c r="R154" s="102">
        <v>5</v>
      </c>
      <c r="S154" s="102">
        <v>5</v>
      </c>
      <c r="T154" s="102">
        <v>5</v>
      </c>
      <c r="U154" s="102">
        <v>0</v>
      </c>
      <c r="V154" s="102">
        <v>0</v>
      </c>
      <c r="W154" s="5" t="s">
        <v>34</v>
      </c>
      <c r="X154" s="6">
        <v>4</v>
      </c>
      <c r="Y154" s="6">
        <v>5</v>
      </c>
      <c r="Z154" s="6">
        <v>4</v>
      </c>
      <c r="AA154" s="6">
        <v>4</v>
      </c>
      <c r="AB154" s="7">
        <v>4</v>
      </c>
      <c r="AC154" s="7">
        <v>4</v>
      </c>
      <c r="AD154" s="7">
        <v>5</v>
      </c>
      <c r="AE154" s="7">
        <v>4</v>
      </c>
      <c r="AF154" s="7">
        <v>4</v>
      </c>
      <c r="AG154" s="8">
        <v>5</v>
      </c>
      <c r="AH154" s="8">
        <v>5</v>
      </c>
      <c r="AI154" s="8">
        <v>4</v>
      </c>
      <c r="AJ154" s="8">
        <v>4</v>
      </c>
      <c r="AK154" s="8">
        <v>4</v>
      </c>
      <c r="AL154" s="8">
        <v>4</v>
      </c>
      <c r="AM154" s="9">
        <v>5</v>
      </c>
      <c r="AN154" s="9">
        <v>5</v>
      </c>
      <c r="AO154" s="103"/>
      <c r="AP154" s="5"/>
    </row>
    <row r="155" spans="1:42" ht="72.75" thickBot="1" x14ac:dyDescent="0.6">
      <c r="A155" s="4">
        <v>154</v>
      </c>
      <c r="B155" s="4" t="s">
        <v>56</v>
      </c>
      <c r="C155" s="4"/>
      <c r="D155" s="4"/>
      <c r="E155" s="4" t="s">
        <v>261</v>
      </c>
      <c r="F155" s="4" t="s">
        <v>60</v>
      </c>
      <c r="G155" s="4" t="s">
        <v>170</v>
      </c>
      <c r="H155" s="100">
        <v>0</v>
      </c>
      <c r="I155" s="100">
        <v>1</v>
      </c>
      <c r="J155" s="100">
        <v>0</v>
      </c>
      <c r="K155" s="100">
        <v>1</v>
      </c>
      <c r="L155" s="100">
        <v>1</v>
      </c>
      <c r="M155" s="102">
        <v>5</v>
      </c>
      <c r="N155" s="102">
        <v>5</v>
      </c>
      <c r="O155" s="102">
        <v>5</v>
      </c>
      <c r="P155" s="102">
        <v>5</v>
      </c>
      <c r="Q155" s="102">
        <v>5</v>
      </c>
      <c r="R155" s="102">
        <v>5</v>
      </c>
      <c r="S155" s="102">
        <v>5</v>
      </c>
      <c r="T155" s="102">
        <v>5</v>
      </c>
      <c r="U155" s="102">
        <v>0</v>
      </c>
      <c r="V155" s="102">
        <v>0</v>
      </c>
      <c r="W155" s="5" t="s">
        <v>38</v>
      </c>
      <c r="X155" s="6">
        <v>4</v>
      </c>
      <c r="Y155" s="6">
        <v>5</v>
      </c>
      <c r="Z155" s="6">
        <v>5</v>
      </c>
      <c r="AA155" s="6">
        <v>4</v>
      </c>
      <c r="AB155" s="7">
        <v>5</v>
      </c>
      <c r="AC155" s="7">
        <v>5</v>
      </c>
      <c r="AD155" s="7">
        <v>5</v>
      </c>
      <c r="AE155" s="7">
        <v>5</v>
      </c>
      <c r="AF155" s="7">
        <v>4</v>
      </c>
      <c r="AG155" s="8">
        <v>4</v>
      </c>
      <c r="AH155" s="8">
        <v>4</v>
      </c>
      <c r="AI155" s="8">
        <v>4</v>
      </c>
      <c r="AJ155" s="8">
        <v>5</v>
      </c>
      <c r="AK155" s="8">
        <v>5</v>
      </c>
      <c r="AL155" s="8">
        <v>5</v>
      </c>
      <c r="AM155" s="9">
        <v>4</v>
      </c>
      <c r="AN155" s="9">
        <v>4</v>
      </c>
      <c r="AO155" s="103"/>
      <c r="AP155" s="5"/>
    </row>
    <row r="156" spans="1:42" ht="48.75" thickBot="1" x14ac:dyDescent="0.6">
      <c r="A156" s="4">
        <v>155</v>
      </c>
      <c r="B156" s="4" t="s">
        <v>55</v>
      </c>
      <c r="C156" s="4"/>
      <c r="D156" s="4"/>
      <c r="E156" s="4" t="s">
        <v>261</v>
      </c>
      <c r="F156" s="4" t="s">
        <v>60</v>
      </c>
      <c r="G156" s="4" t="s">
        <v>170</v>
      </c>
      <c r="H156" s="100">
        <v>0</v>
      </c>
      <c r="I156" s="100">
        <v>1</v>
      </c>
      <c r="J156" s="100">
        <v>0</v>
      </c>
      <c r="K156" s="100">
        <v>1</v>
      </c>
      <c r="L156" s="100">
        <v>1</v>
      </c>
      <c r="M156" s="102">
        <v>5</v>
      </c>
      <c r="N156" s="102">
        <v>5</v>
      </c>
      <c r="O156" s="102">
        <v>5</v>
      </c>
      <c r="P156" s="102">
        <v>5</v>
      </c>
      <c r="Q156" s="102">
        <v>5</v>
      </c>
      <c r="R156" s="102">
        <v>5</v>
      </c>
      <c r="S156" s="102">
        <v>5</v>
      </c>
      <c r="T156" s="102">
        <v>5</v>
      </c>
      <c r="U156" s="102">
        <v>0</v>
      </c>
      <c r="V156" s="102">
        <v>0</v>
      </c>
      <c r="W156" s="5" t="s">
        <v>6</v>
      </c>
      <c r="X156" s="6">
        <v>5</v>
      </c>
      <c r="Y156" s="6">
        <v>5</v>
      </c>
      <c r="Z156" s="6">
        <v>5</v>
      </c>
      <c r="AA156" s="6">
        <v>5</v>
      </c>
      <c r="AB156" s="7">
        <v>5</v>
      </c>
      <c r="AC156" s="7">
        <v>5</v>
      </c>
      <c r="AD156" s="7">
        <v>5</v>
      </c>
      <c r="AE156" s="7">
        <v>5</v>
      </c>
      <c r="AF156" s="7">
        <v>5</v>
      </c>
      <c r="AG156" s="8">
        <v>5</v>
      </c>
      <c r="AH156" s="8">
        <v>5</v>
      </c>
      <c r="AI156" s="8">
        <v>5</v>
      </c>
      <c r="AJ156" s="8">
        <v>5</v>
      </c>
      <c r="AK156" s="8">
        <v>5</v>
      </c>
      <c r="AL156" s="8">
        <v>5</v>
      </c>
      <c r="AM156" s="9">
        <v>5</v>
      </c>
      <c r="AN156" s="9">
        <v>5</v>
      </c>
      <c r="AO156" s="103"/>
      <c r="AP156" s="5"/>
    </row>
    <row r="157" spans="1:42" ht="72.75" thickBot="1" x14ac:dyDescent="0.6">
      <c r="A157" s="4">
        <v>156</v>
      </c>
      <c r="B157" s="4" t="s">
        <v>55</v>
      </c>
      <c r="C157" s="4"/>
      <c r="D157" s="4"/>
      <c r="E157" s="4" t="s">
        <v>261</v>
      </c>
      <c r="F157" s="4" t="s">
        <v>60</v>
      </c>
      <c r="G157" s="4" t="s">
        <v>170</v>
      </c>
      <c r="H157" s="100">
        <v>0</v>
      </c>
      <c r="I157" s="100">
        <v>1</v>
      </c>
      <c r="J157" s="100">
        <v>0</v>
      </c>
      <c r="K157" s="100">
        <v>1</v>
      </c>
      <c r="L157" s="100">
        <v>1</v>
      </c>
      <c r="M157" s="102">
        <v>5</v>
      </c>
      <c r="N157" s="102">
        <v>5</v>
      </c>
      <c r="O157" s="102">
        <v>5</v>
      </c>
      <c r="P157" s="102">
        <v>5</v>
      </c>
      <c r="Q157" s="102">
        <v>5</v>
      </c>
      <c r="R157" s="102">
        <v>5</v>
      </c>
      <c r="S157" s="102">
        <v>5</v>
      </c>
      <c r="T157" s="102">
        <v>5</v>
      </c>
      <c r="U157" s="102">
        <v>0</v>
      </c>
      <c r="V157" s="102">
        <v>0</v>
      </c>
      <c r="W157" s="5" t="s">
        <v>34</v>
      </c>
      <c r="X157" s="6">
        <v>5</v>
      </c>
      <c r="Y157" s="6">
        <v>5</v>
      </c>
      <c r="Z157" s="6">
        <v>5</v>
      </c>
      <c r="AA157" s="6">
        <v>5</v>
      </c>
      <c r="AB157" s="7">
        <v>5</v>
      </c>
      <c r="AC157" s="7">
        <v>5</v>
      </c>
      <c r="AD157" s="7">
        <v>5</v>
      </c>
      <c r="AE157" s="7">
        <v>5</v>
      </c>
      <c r="AF157" s="7">
        <v>5</v>
      </c>
      <c r="AG157" s="8">
        <v>5</v>
      </c>
      <c r="AH157" s="8">
        <v>5</v>
      </c>
      <c r="AI157" s="8">
        <v>5</v>
      </c>
      <c r="AJ157" s="8">
        <v>5</v>
      </c>
      <c r="AK157" s="8">
        <v>5</v>
      </c>
      <c r="AL157" s="8">
        <v>5</v>
      </c>
      <c r="AM157" s="9">
        <v>5</v>
      </c>
      <c r="AN157" s="9">
        <v>5</v>
      </c>
      <c r="AO157" s="103"/>
      <c r="AP157" s="5"/>
    </row>
    <row r="158" spans="1:42" ht="72.75" thickBot="1" x14ac:dyDescent="0.6">
      <c r="A158" s="4">
        <v>157</v>
      </c>
      <c r="B158" s="4" t="s">
        <v>55</v>
      </c>
      <c r="C158" s="4"/>
      <c r="D158" s="4"/>
      <c r="E158" s="4" t="s">
        <v>261</v>
      </c>
      <c r="F158" s="4" t="s">
        <v>60</v>
      </c>
      <c r="G158" s="4" t="s">
        <v>170</v>
      </c>
      <c r="H158" s="100">
        <v>0</v>
      </c>
      <c r="I158" s="100">
        <v>1</v>
      </c>
      <c r="J158" s="100">
        <v>0</v>
      </c>
      <c r="K158" s="100">
        <v>1</v>
      </c>
      <c r="L158" s="100">
        <v>1</v>
      </c>
      <c r="M158" s="102">
        <v>5</v>
      </c>
      <c r="N158" s="102">
        <v>5</v>
      </c>
      <c r="O158" s="102">
        <v>5</v>
      </c>
      <c r="P158" s="102">
        <v>5</v>
      </c>
      <c r="Q158" s="102">
        <v>5</v>
      </c>
      <c r="R158" s="102">
        <v>5</v>
      </c>
      <c r="S158" s="102">
        <v>5</v>
      </c>
      <c r="T158" s="102">
        <v>5</v>
      </c>
      <c r="U158" s="102">
        <v>0</v>
      </c>
      <c r="V158" s="102">
        <v>0</v>
      </c>
      <c r="W158" s="5" t="s">
        <v>38</v>
      </c>
      <c r="X158" s="6">
        <v>5</v>
      </c>
      <c r="Y158" s="6">
        <v>5</v>
      </c>
      <c r="Z158" s="6">
        <v>5</v>
      </c>
      <c r="AA158" s="6">
        <v>5</v>
      </c>
      <c r="AB158" s="7">
        <v>5</v>
      </c>
      <c r="AC158" s="7">
        <v>5</v>
      </c>
      <c r="AD158" s="7">
        <v>5</v>
      </c>
      <c r="AE158" s="7">
        <v>5</v>
      </c>
      <c r="AF158" s="7">
        <v>5</v>
      </c>
      <c r="AG158" s="8">
        <v>5</v>
      </c>
      <c r="AH158" s="8">
        <v>5</v>
      </c>
      <c r="AI158" s="8">
        <v>5</v>
      </c>
      <c r="AJ158" s="8">
        <v>5</v>
      </c>
      <c r="AK158" s="8">
        <v>5</v>
      </c>
      <c r="AL158" s="8">
        <v>5</v>
      </c>
      <c r="AM158" s="9">
        <v>5</v>
      </c>
      <c r="AN158" s="9">
        <v>5</v>
      </c>
      <c r="AO158" s="103"/>
      <c r="AP158" s="5"/>
    </row>
    <row r="159" spans="1:42" ht="48.75" thickBot="1" x14ac:dyDescent="0.6">
      <c r="A159" s="4">
        <v>158</v>
      </c>
      <c r="B159" s="4" t="s">
        <v>56</v>
      </c>
      <c r="C159" s="4"/>
      <c r="D159" s="4"/>
      <c r="E159" s="4" t="s">
        <v>261</v>
      </c>
      <c r="F159" s="4" t="s">
        <v>60</v>
      </c>
      <c r="G159" s="4" t="s">
        <v>170</v>
      </c>
      <c r="H159" s="100">
        <v>0</v>
      </c>
      <c r="I159" s="100">
        <v>0</v>
      </c>
      <c r="J159" s="100">
        <v>0</v>
      </c>
      <c r="K159" s="100">
        <v>0</v>
      </c>
      <c r="L159" s="100">
        <v>0</v>
      </c>
      <c r="M159" s="102">
        <v>5</v>
      </c>
      <c r="N159" s="102">
        <v>5</v>
      </c>
      <c r="O159" s="102">
        <v>5</v>
      </c>
      <c r="P159" s="102">
        <v>5</v>
      </c>
      <c r="Q159" s="102">
        <v>5</v>
      </c>
      <c r="R159" s="102">
        <v>5</v>
      </c>
      <c r="S159" s="102">
        <v>5</v>
      </c>
      <c r="T159" s="102">
        <v>5</v>
      </c>
      <c r="U159" s="102">
        <v>0</v>
      </c>
      <c r="V159" s="102">
        <v>0</v>
      </c>
      <c r="W159" s="5" t="s">
        <v>6</v>
      </c>
      <c r="X159" s="6">
        <v>5</v>
      </c>
      <c r="Y159" s="6">
        <v>5</v>
      </c>
      <c r="Z159" s="6">
        <v>5</v>
      </c>
      <c r="AA159" s="6">
        <v>5</v>
      </c>
      <c r="AB159" s="7">
        <v>5</v>
      </c>
      <c r="AC159" s="7">
        <v>5</v>
      </c>
      <c r="AD159" s="7">
        <v>5</v>
      </c>
      <c r="AE159" s="7">
        <v>5</v>
      </c>
      <c r="AF159" s="7">
        <v>5</v>
      </c>
      <c r="AG159" s="8">
        <v>5</v>
      </c>
      <c r="AH159" s="8">
        <v>5</v>
      </c>
      <c r="AI159" s="8">
        <v>5</v>
      </c>
      <c r="AJ159" s="8">
        <v>5</v>
      </c>
      <c r="AK159" s="8">
        <v>5</v>
      </c>
      <c r="AL159" s="8">
        <v>5</v>
      </c>
      <c r="AM159" s="9">
        <v>5</v>
      </c>
      <c r="AN159" s="9">
        <v>5</v>
      </c>
      <c r="AO159" s="103"/>
      <c r="AP159" s="5"/>
    </row>
    <row r="160" spans="1:42" ht="72.75" thickBot="1" x14ac:dyDescent="0.6">
      <c r="A160" s="4">
        <v>159</v>
      </c>
      <c r="B160" s="4" t="s">
        <v>56</v>
      </c>
      <c r="C160" s="4"/>
      <c r="D160" s="4"/>
      <c r="E160" s="4" t="s">
        <v>261</v>
      </c>
      <c r="F160" s="4" t="s">
        <v>60</v>
      </c>
      <c r="G160" s="4" t="s">
        <v>170</v>
      </c>
      <c r="H160" s="100">
        <v>0</v>
      </c>
      <c r="I160" s="100">
        <v>0</v>
      </c>
      <c r="J160" s="100">
        <v>0</v>
      </c>
      <c r="K160" s="100">
        <v>0</v>
      </c>
      <c r="L160" s="100">
        <v>0</v>
      </c>
      <c r="M160" s="102">
        <v>5</v>
      </c>
      <c r="N160" s="102">
        <v>5</v>
      </c>
      <c r="O160" s="102">
        <v>5</v>
      </c>
      <c r="P160" s="102">
        <v>5</v>
      </c>
      <c r="Q160" s="102">
        <v>5</v>
      </c>
      <c r="R160" s="102">
        <v>5</v>
      </c>
      <c r="S160" s="102">
        <v>5</v>
      </c>
      <c r="T160" s="102">
        <v>5</v>
      </c>
      <c r="U160" s="102">
        <v>0</v>
      </c>
      <c r="V160" s="102">
        <v>0</v>
      </c>
      <c r="W160" s="5" t="s">
        <v>34</v>
      </c>
      <c r="X160" s="6">
        <v>5</v>
      </c>
      <c r="Y160" s="6">
        <v>5</v>
      </c>
      <c r="Z160" s="6">
        <v>5</v>
      </c>
      <c r="AA160" s="6">
        <v>5</v>
      </c>
      <c r="AB160" s="7">
        <v>5</v>
      </c>
      <c r="AC160" s="7">
        <v>5</v>
      </c>
      <c r="AD160" s="7">
        <v>5</v>
      </c>
      <c r="AE160" s="7">
        <v>5</v>
      </c>
      <c r="AF160" s="7">
        <v>5</v>
      </c>
      <c r="AG160" s="8">
        <v>5</v>
      </c>
      <c r="AH160" s="8">
        <v>5</v>
      </c>
      <c r="AI160" s="8">
        <v>5</v>
      </c>
      <c r="AJ160" s="8">
        <v>5</v>
      </c>
      <c r="AK160" s="8">
        <v>5</v>
      </c>
      <c r="AL160" s="8">
        <v>5</v>
      </c>
      <c r="AM160" s="9">
        <v>5</v>
      </c>
      <c r="AN160" s="9">
        <v>5</v>
      </c>
      <c r="AO160" s="103"/>
      <c r="AP160" s="5"/>
    </row>
    <row r="161" spans="1:42" ht="72.75" thickBot="1" x14ac:dyDescent="0.6">
      <c r="A161" s="4">
        <v>160</v>
      </c>
      <c r="B161" s="4" t="s">
        <v>56</v>
      </c>
      <c r="C161" s="4"/>
      <c r="D161" s="4"/>
      <c r="E161" s="4" t="s">
        <v>261</v>
      </c>
      <c r="F161" s="4" t="s">
        <v>60</v>
      </c>
      <c r="G161" s="4" t="s">
        <v>170</v>
      </c>
      <c r="H161" s="100">
        <v>0</v>
      </c>
      <c r="I161" s="100">
        <v>0</v>
      </c>
      <c r="J161" s="100">
        <v>0</v>
      </c>
      <c r="K161" s="100">
        <v>0</v>
      </c>
      <c r="L161" s="100">
        <v>0</v>
      </c>
      <c r="M161" s="102">
        <v>5</v>
      </c>
      <c r="N161" s="102">
        <v>5</v>
      </c>
      <c r="O161" s="102">
        <v>5</v>
      </c>
      <c r="P161" s="102">
        <v>5</v>
      </c>
      <c r="Q161" s="102">
        <v>5</v>
      </c>
      <c r="R161" s="102">
        <v>5</v>
      </c>
      <c r="S161" s="102">
        <v>5</v>
      </c>
      <c r="T161" s="102">
        <v>5</v>
      </c>
      <c r="U161" s="102">
        <v>0</v>
      </c>
      <c r="V161" s="102">
        <v>0</v>
      </c>
      <c r="W161" s="5" t="s">
        <v>38</v>
      </c>
      <c r="X161" s="6">
        <v>5</v>
      </c>
      <c r="Y161" s="6">
        <v>5</v>
      </c>
      <c r="Z161" s="6">
        <v>5</v>
      </c>
      <c r="AA161" s="6">
        <v>5</v>
      </c>
      <c r="AB161" s="7">
        <v>5</v>
      </c>
      <c r="AC161" s="7">
        <v>5</v>
      </c>
      <c r="AD161" s="7">
        <v>5</v>
      </c>
      <c r="AE161" s="7">
        <v>5</v>
      </c>
      <c r="AF161" s="7">
        <v>5</v>
      </c>
      <c r="AG161" s="8">
        <v>5</v>
      </c>
      <c r="AH161" s="8">
        <v>5</v>
      </c>
      <c r="AI161" s="8">
        <v>5</v>
      </c>
      <c r="AJ161" s="8">
        <v>5</v>
      </c>
      <c r="AK161" s="8">
        <v>5</v>
      </c>
      <c r="AL161" s="8">
        <v>5</v>
      </c>
      <c r="AM161" s="9">
        <v>5</v>
      </c>
      <c r="AN161" s="9">
        <v>5</v>
      </c>
      <c r="AO161" s="103"/>
      <c r="AP161" s="5"/>
    </row>
    <row r="162" spans="1:42" ht="48.75" thickBot="1" x14ac:dyDescent="0.6">
      <c r="A162" s="4">
        <v>161</v>
      </c>
      <c r="B162" s="4" t="s">
        <v>56</v>
      </c>
      <c r="C162" s="4"/>
      <c r="D162" s="4"/>
      <c r="E162" s="4" t="s">
        <v>261</v>
      </c>
      <c r="F162" s="4" t="s">
        <v>60</v>
      </c>
      <c r="G162" s="4" t="s">
        <v>170</v>
      </c>
      <c r="H162" s="100">
        <v>0</v>
      </c>
      <c r="I162" s="100">
        <v>1</v>
      </c>
      <c r="J162" s="100">
        <v>0</v>
      </c>
      <c r="K162" s="100">
        <v>1</v>
      </c>
      <c r="L162" s="100">
        <v>1</v>
      </c>
      <c r="M162" s="102">
        <v>5</v>
      </c>
      <c r="N162" s="102">
        <v>5</v>
      </c>
      <c r="O162" s="102">
        <v>4</v>
      </c>
      <c r="P162" s="102">
        <v>4</v>
      </c>
      <c r="Q162" s="102">
        <v>5</v>
      </c>
      <c r="R162" s="102">
        <v>4</v>
      </c>
      <c r="S162" s="102">
        <v>4</v>
      </c>
      <c r="T162" s="102">
        <v>5</v>
      </c>
      <c r="U162" s="102">
        <v>0</v>
      </c>
      <c r="V162" s="102">
        <v>0</v>
      </c>
      <c r="W162" s="5" t="s">
        <v>6</v>
      </c>
      <c r="X162" s="6">
        <v>5</v>
      </c>
      <c r="Y162" s="6">
        <v>5</v>
      </c>
      <c r="Z162" s="6">
        <v>5</v>
      </c>
      <c r="AA162" s="6">
        <v>5</v>
      </c>
      <c r="AB162" s="7">
        <v>5</v>
      </c>
      <c r="AC162" s="7">
        <v>3</v>
      </c>
      <c r="AD162" s="7">
        <v>3</v>
      </c>
      <c r="AE162" s="7">
        <v>4</v>
      </c>
      <c r="AF162" s="7">
        <v>5</v>
      </c>
      <c r="AG162" s="8">
        <v>5</v>
      </c>
      <c r="AH162" s="8">
        <v>5</v>
      </c>
      <c r="AI162" s="8">
        <v>5</v>
      </c>
      <c r="AJ162" s="8">
        <v>5</v>
      </c>
      <c r="AK162" s="8">
        <v>4</v>
      </c>
      <c r="AL162" s="8">
        <v>5</v>
      </c>
      <c r="AM162" s="9">
        <v>5</v>
      </c>
      <c r="AN162" s="9">
        <v>5</v>
      </c>
      <c r="AO162" s="103"/>
      <c r="AP162" s="5"/>
    </row>
    <row r="163" spans="1:42" ht="72.75" thickBot="1" x14ac:dyDescent="0.6">
      <c r="A163" s="4">
        <v>162</v>
      </c>
      <c r="B163" s="4" t="s">
        <v>56</v>
      </c>
      <c r="C163" s="4"/>
      <c r="D163" s="4"/>
      <c r="E163" s="4" t="s">
        <v>261</v>
      </c>
      <c r="F163" s="4" t="s">
        <v>60</v>
      </c>
      <c r="G163" s="4" t="s">
        <v>170</v>
      </c>
      <c r="H163" s="100">
        <v>0</v>
      </c>
      <c r="I163" s="100">
        <v>1</v>
      </c>
      <c r="J163" s="100">
        <v>0</v>
      </c>
      <c r="K163" s="100">
        <v>1</v>
      </c>
      <c r="L163" s="100">
        <v>1</v>
      </c>
      <c r="M163" s="102">
        <v>5</v>
      </c>
      <c r="N163" s="102">
        <v>5</v>
      </c>
      <c r="O163" s="102">
        <v>4</v>
      </c>
      <c r="P163" s="102">
        <v>4</v>
      </c>
      <c r="Q163" s="102">
        <v>5</v>
      </c>
      <c r="R163" s="102">
        <v>4</v>
      </c>
      <c r="S163" s="102">
        <v>4</v>
      </c>
      <c r="T163" s="102">
        <v>5</v>
      </c>
      <c r="U163" s="102">
        <v>0</v>
      </c>
      <c r="V163" s="102">
        <v>0</v>
      </c>
      <c r="W163" s="5" t="s">
        <v>34</v>
      </c>
      <c r="X163" s="6">
        <v>5</v>
      </c>
      <c r="Y163" s="6">
        <v>3</v>
      </c>
      <c r="Z163" s="6">
        <v>4</v>
      </c>
      <c r="AA163" s="6">
        <v>5</v>
      </c>
      <c r="AB163" s="7">
        <v>5</v>
      </c>
      <c r="AC163" s="7">
        <v>3</v>
      </c>
      <c r="AD163" s="7">
        <v>3</v>
      </c>
      <c r="AE163" s="7">
        <v>4</v>
      </c>
      <c r="AF163" s="7">
        <v>5</v>
      </c>
      <c r="AG163" s="8">
        <v>5</v>
      </c>
      <c r="AH163" s="8">
        <v>5</v>
      </c>
      <c r="AI163" s="8">
        <v>5</v>
      </c>
      <c r="AJ163" s="8">
        <v>5</v>
      </c>
      <c r="AK163" s="8">
        <v>5</v>
      </c>
      <c r="AL163" s="8">
        <v>5</v>
      </c>
      <c r="AM163" s="9">
        <v>5</v>
      </c>
      <c r="AN163" s="9">
        <v>5</v>
      </c>
      <c r="AO163" s="103"/>
      <c r="AP163" s="5"/>
    </row>
    <row r="164" spans="1:42" ht="72.75" thickBot="1" x14ac:dyDescent="0.6">
      <c r="A164" s="4">
        <v>163</v>
      </c>
      <c r="B164" s="4" t="s">
        <v>56</v>
      </c>
      <c r="C164" s="4"/>
      <c r="D164" s="4"/>
      <c r="E164" s="4" t="s">
        <v>261</v>
      </c>
      <c r="F164" s="4" t="s">
        <v>60</v>
      </c>
      <c r="G164" s="4" t="s">
        <v>170</v>
      </c>
      <c r="H164" s="100">
        <v>0</v>
      </c>
      <c r="I164" s="100">
        <v>1</v>
      </c>
      <c r="J164" s="100">
        <v>0</v>
      </c>
      <c r="K164" s="100">
        <v>1</v>
      </c>
      <c r="L164" s="100">
        <v>1</v>
      </c>
      <c r="M164" s="102">
        <v>5</v>
      </c>
      <c r="N164" s="102">
        <v>5</v>
      </c>
      <c r="O164" s="102">
        <v>4</v>
      </c>
      <c r="P164" s="102">
        <v>4</v>
      </c>
      <c r="Q164" s="102">
        <v>5</v>
      </c>
      <c r="R164" s="102">
        <v>4</v>
      </c>
      <c r="S164" s="102">
        <v>4</v>
      </c>
      <c r="T164" s="102">
        <v>5</v>
      </c>
      <c r="U164" s="102">
        <v>0</v>
      </c>
      <c r="V164" s="102">
        <v>0</v>
      </c>
      <c r="W164" s="5" t="s">
        <v>38</v>
      </c>
      <c r="X164" s="6">
        <v>5</v>
      </c>
      <c r="Y164" s="6">
        <v>4</v>
      </c>
      <c r="Z164" s="6">
        <v>4</v>
      </c>
      <c r="AA164" s="6">
        <v>5</v>
      </c>
      <c r="AB164" s="7">
        <v>5</v>
      </c>
      <c r="AC164" s="7">
        <v>4</v>
      </c>
      <c r="AD164" s="7">
        <v>5</v>
      </c>
      <c r="AE164" s="7">
        <v>5</v>
      </c>
      <c r="AF164" s="7">
        <v>5</v>
      </c>
      <c r="AG164" s="8">
        <v>5</v>
      </c>
      <c r="AH164" s="8">
        <v>5</v>
      </c>
      <c r="AI164" s="8">
        <v>5</v>
      </c>
      <c r="AJ164" s="8">
        <v>5</v>
      </c>
      <c r="AK164" s="8">
        <v>4</v>
      </c>
      <c r="AL164" s="8">
        <v>5</v>
      </c>
      <c r="AM164" s="9">
        <v>5</v>
      </c>
      <c r="AN164" s="9">
        <v>5</v>
      </c>
      <c r="AO164" s="103"/>
      <c r="AP164" s="5"/>
    </row>
    <row r="165" spans="1:42" ht="48.75" thickBot="1" x14ac:dyDescent="0.6">
      <c r="A165" s="4">
        <v>164</v>
      </c>
      <c r="B165" s="4" t="s">
        <v>56</v>
      </c>
      <c r="C165" s="4"/>
      <c r="D165" s="4"/>
      <c r="E165" s="4" t="s">
        <v>261</v>
      </c>
      <c r="F165" s="4" t="s">
        <v>60</v>
      </c>
      <c r="G165" s="4" t="s">
        <v>170</v>
      </c>
      <c r="H165" s="100">
        <v>0</v>
      </c>
      <c r="I165" s="100">
        <v>1</v>
      </c>
      <c r="J165" s="100">
        <v>0</v>
      </c>
      <c r="K165" s="100">
        <v>1</v>
      </c>
      <c r="L165" s="100">
        <v>1</v>
      </c>
      <c r="M165" s="102">
        <v>5</v>
      </c>
      <c r="N165" s="102">
        <v>5</v>
      </c>
      <c r="O165" s="102">
        <v>5</v>
      </c>
      <c r="P165" s="102">
        <v>4</v>
      </c>
      <c r="Q165" s="102">
        <v>4</v>
      </c>
      <c r="R165" s="102">
        <v>5</v>
      </c>
      <c r="S165" s="102">
        <v>4</v>
      </c>
      <c r="T165" s="102">
        <v>4</v>
      </c>
      <c r="U165" s="102">
        <v>0</v>
      </c>
      <c r="V165" s="102">
        <v>0</v>
      </c>
      <c r="W165" s="5" t="s">
        <v>6</v>
      </c>
      <c r="X165" s="6">
        <v>5</v>
      </c>
      <c r="Y165" s="6">
        <v>5</v>
      </c>
      <c r="Z165" s="6">
        <v>5</v>
      </c>
      <c r="AA165" s="6">
        <v>5</v>
      </c>
      <c r="AB165" s="7">
        <v>5</v>
      </c>
      <c r="AC165" s="7">
        <v>5</v>
      </c>
      <c r="AD165" s="7">
        <v>5</v>
      </c>
      <c r="AE165" s="7">
        <v>5</v>
      </c>
      <c r="AF165" s="7">
        <v>5</v>
      </c>
      <c r="AG165" s="8">
        <v>5</v>
      </c>
      <c r="AH165" s="8">
        <v>5</v>
      </c>
      <c r="AI165" s="8">
        <v>5</v>
      </c>
      <c r="AJ165" s="8">
        <v>5</v>
      </c>
      <c r="AK165" s="8">
        <v>5</v>
      </c>
      <c r="AL165" s="8">
        <v>5</v>
      </c>
      <c r="AM165" s="9">
        <v>5</v>
      </c>
      <c r="AN165" s="9">
        <v>5</v>
      </c>
      <c r="AO165" s="103"/>
      <c r="AP165" s="5"/>
    </row>
    <row r="166" spans="1:42" ht="72.75" thickBot="1" x14ac:dyDescent="0.6">
      <c r="A166" s="4">
        <v>165</v>
      </c>
      <c r="B166" s="4" t="s">
        <v>56</v>
      </c>
      <c r="C166" s="4"/>
      <c r="D166" s="4"/>
      <c r="E166" s="4" t="s">
        <v>261</v>
      </c>
      <c r="F166" s="4" t="s">
        <v>60</v>
      </c>
      <c r="G166" s="4" t="s">
        <v>170</v>
      </c>
      <c r="H166" s="100">
        <v>0</v>
      </c>
      <c r="I166" s="100">
        <v>1</v>
      </c>
      <c r="J166" s="100">
        <v>0</v>
      </c>
      <c r="K166" s="100">
        <v>1</v>
      </c>
      <c r="L166" s="100">
        <v>1</v>
      </c>
      <c r="M166" s="102">
        <v>5</v>
      </c>
      <c r="N166" s="102">
        <v>5</v>
      </c>
      <c r="O166" s="102">
        <v>5</v>
      </c>
      <c r="P166" s="102">
        <v>4</v>
      </c>
      <c r="Q166" s="102">
        <v>4</v>
      </c>
      <c r="R166" s="102">
        <v>5</v>
      </c>
      <c r="S166" s="102">
        <v>4</v>
      </c>
      <c r="T166" s="102">
        <v>4</v>
      </c>
      <c r="U166" s="102">
        <v>0</v>
      </c>
      <c r="V166" s="102">
        <v>0</v>
      </c>
      <c r="W166" s="5" t="s">
        <v>34</v>
      </c>
      <c r="X166" s="6">
        <v>5</v>
      </c>
      <c r="Y166" s="6">
        <v>5</v>
      </c>
      <c r="Z166" s="6">
        <v>5</v>
      </c>
      <c r="AA166" s="6">
        <v>5</v>
      </c>
      <c r="AB166" s="7">
        <v>5</v>
      </c>
      <c r="AC166" s="7">
        <v>5</v>
      </c>
      <c r="AD166" s="7">
        <v>5</v>
      </c>
      <c r="AE166" s="7">
        <v>5</v>
      </c>
      <c r="AF166" s="7">
        <v>5</v>
      </c>
      <c r="AG166" s="8">
        <v>5</v>
      </c>
      <c r="AH166" s="8">
        <v>5</v>
      </c>
      <c r="AI166" s="8">
        <v>5</v>
      </c>
      <c r="AJ166" s="8">
        <v>5</v>
      </c>
      <c r="AK166" s="8">
        <v>5</v>
      </c>
      <c r="AL166" s="8">
        <v>5</v>
      </c>
      <c r="AM166" s="9">
        <v>5</v>
      </c>
      <c r="AN166" s="9">
        <v>5</v>
      </c>
      <c r="AO166" s="103"/>
      <c r="AP166" s="5"/>
    </row>
    <row r="167" spans="1:42" ht="72.75" thickBot="1" x14ac:dyDescent="0.6">
      <c r="A167" s="4">
        <v>166</v>
      </c>
      <c r="B167" s="4" t="s">
        <v>56</v>
      </c>
      <c r="C167" s="4"/>
      <c r="D167" s="4"/>
      <c r="E167" s="4" t="s">
        <v>261</v>
      </c>
      <c r="F167" s="4" t="s">
        <v>60</v>
      </c>
      <c r="G167" s="4" t="s">
        <v>170</v>
      </c>
      <c r="H167" s="100">
        <v>0</v>
      </c>
      <c r="I167" s="100">
        <v>1</v>
      </c>
      <c r="J167" s="100">
        <v>0</v>
      </c>
      <c r="K167" s="100">
        <v>1</v>
      </c>
      <c r="L167" s="100">
        <v>1</v>
      </c>
      <c r="M167" s="102">
        <v>5</v>
      </c>
      <c r="N167" s="102">
        <v>5</v>
      </c>
      <c r="O167" s="102">
        <v>5</v>
      </c>
      <c r="P167" s="102">
        <v>4</v>
      </c>
      <c r="Q167" s="102">
        <v>4</v>
      </c>
      <c r="R167" s="102">
        <v>5</v>
      </c>
      <c r="S167" s="102">
        <v>4</v>
      </c>
      <c r="T167" s="102">
        <v>4</v>
      </c>
      <c r="U167" s="102">
        <v>0</v>
      </c>
      <c r="V167" s="102">
        <v>0</v>
      </c>
      <c r="W167" s="5" t="s">
        <v>38</v>
      </c>
      <c r="X167" s="6">
        <v>5</v>
      </c>
      <c r="Y167" s="6">
        <v>5</v>
      </c>
      <c r="Z167" s="6">
        <v>5</v>
      </c>
      <c r="AA167" s="6">
        <v>5</v>
      </c>
      <c r="AB167" s="7">
        <v>5</v>
      </c>
      <c r="AC167" s="7">
        <v>5</v>
      </c>
      <c r="AD167" s="7">
        <v>5</v>
      </c>
      <c r="AE167" s="7">
        <v>5</v>
      </c>
      <c r="AF167" s="7">
        <v>5</v>
      </c>
      <c r="AG167" s="8">
        <v>5</v>
      </c>
      <c r="AH167" s="8">
        <v>5</v>
      </c>
      <c r="AI167" s="8">
        <v>5</v>
      </c>
      <c r="AJ167" s="8">
        <v>5</v>
      </c>
      <c r="AK167" s="8">
        <v>5</v>
      </c>
      <c r="AL167" s="8">
        <v>5</v>
      </c>
      <c r="AM167" s="9">
        <v>5</v>
      </c>
      <c r="AN167" s="9">
        <v>5</v>
      </c>
      <c r="AO167" s="103"/>
      <c r="AP167" s="5"/>
    </row>
    <row r="168" spans="1:42" ht="48.75" thickBot="1" x14ac:dyDescent="0.6">
      <c r="A168" s="4">
        <v>167</v>
      </c>
      <c r="B168" s="4" t="s">
        <v>56</v>
      </c>
      <c r="C168" s="4"/>
      <c r="D168" s="4"/>
      <c r="E168" s="4" t="s">
        <v>261</v>
      </c>
      <c r="F168" s="4" t="s">
        <v>60</v>
      </c>
      <c r="G168" s="4" t="s">
        <v>170</v>
      </c>
      <c r="H168" s="100">
        <v>0</v>
      </c>
      <c r="I168" s="100">
        <v>0</v>
      </c>
      <c r="J168" s="100">
        <v>0</v>
      </c>
      <c r="K168" s="100">
        <v>0</v>
      </c>
      <c r="L168" s="100">
        <v>0</v>
      </c>
      <c r="M168" s="102">
        <v>5</v>
      </c>
      <c r="N168" s="102">
        <v>5</v>
      </c>
      <c r="O168" s="102">
        <v>5</v>
      </c>
      <c r="P168" s="102">
        <v>5</v>
      </c>
      <c r="Q168" s="102">
        <v>4</v>
      </c>
      <c r="R168" s="102">
        <v>4</v>
      </c>
      <c r="S168" s="102">
        <v>5</v>
      </c>
      <c r="T168" s="102">
        <v>0</v>
      </c>
      <c r="U168" s="102">
        <v>0</v>
      </c>
      <c r="V168" s="102">
        <v>0</v>
      </c>
      <c r="W168" s="5" t="s">
        <v>6</v>
      </c>
      <c r="X168" s="6">
        <v>5</v>
      </c>
      <c r="Y168" s="6">
        <v>5</v>
      </c>
      <c r="Z168" s="6">
        <v>5</v>
      </c>
      <c r="AA168" s="6">
        <v>5</v>
      </c>
      <c r="AB168" s="7">
        <v>5</v>
      </c>
      <c r="AC168" s="7">
        <v>4</v>
      </c>
      <c r="AD168" s="7">
        <v>5</v>
      </c>
      <c r="AE168" s="7">
        <v>5</v>
      </c>
      <c r="AF168" s="7">
        <v>4</v>
      </c>
      <c r="AG168" s="8">
        <v>4</v>
      </c>
      <c r="AH168" s="8">
        <v>5</v>
      </c>
      <c r="AI168" s="8">
        <v>5</v>
      </c>
      <c r="AJ168" s="8">
        <v>5</v>
      </c>
      <c r="AK168" s="8">
        <v>5</v>
      </c>
      <c r="AL168" s="8">
        <v>5</v>
      </c>
      <c r="AM168" s="9">
        <v>4</v>
      </c>
      <c r="AN168" s="9">
        <v>5</v>
      </c>
      <c r="AO168" s="103"/>
      <c r="AP168" s="5"/>
    </row>
    <row r="169" spans="1:42" ht="72.75" thickBot="1" x14ac:dyDescent="0.6">
      <c r="A169" s="4">
        <v>168</v>
      </c>
      <c r="B169" s="4" t="s">
        <v>56</v>
      </c>
      <c r="C169" s="4"/>
      <c r="D169" s="4"/>
      <c r="E169" s="4" t="s">
        <v>261</v>
      </c>
      <c r="F169" s="4" t="s">
        <v>60</v>
      </c>
      <c r="G169" s="4" t="s">
        <v>170</v>
      </c>
      <c r="H169" s="100">
        <v>0</v>
      </c>
      <c r="I169" s="100">
        <v>0</v>
      </c>
      <c r="J169" s="100">
        <v>0</v>
      </c>
      <c r="K169" s="100">
        <v>0</v>
      </c>
      <c r="L169" s="100">
        <v>0</v>
      </c>
      <c r="M169" s="102">
        <v>5</v>
      </c>
      <c r="N169" s="102">
        <v>5</v>
      </c>
      <c r="O169" s="102">
        <v>5</v>
      </c>
      <c r="P169" s="102">
        <v>5</v>
      </c>
      <c r="Q169" s="102">
        <v>4</v>
      </c>
      <c r="R169" s="102">
        <v>4</v>
      </c>
      <c r="S169" s="102">
        <v>5</v>
      </c>
      <c r="T169" s="102">
        <v>0</v>
      </c>
      <c r="U169" s="102">
        <v>0</v>
      </c>
      <c r="V169" s="102">
        <v>0</v>
      </c>
      <c r="W169" s="5" t="s">
        <v>34</v>
      </c>
      <c r="X169" s="6">
        <v>5</v>
      </c>
      <c r="Y169" s="6">
        <v>5</v>
      </c>
      <c r="Z169" s="6">
        <v>5</v>
      </c>
      <c r="AA169" s="6">
        <v>5</v>
      </c>
      <c r="AB169" s="7">
        <v>4</v>
      </c>
      <c r="AC169" s="7">
        <v>4</v>
      </c>
      <c r="AD169" s="7">
        <v>5</v>
      </c>
      <c r="AE169" s="7">
        <v>4</v>
      </c>
      <c r="AF169" s="7">
        <v>5</v>
      </c>
      <c r="AG169" s="8">
        <v>5</v>
      </c>
      <c r="AH169" s="8">
        <v>5</v>
      </c>
      <c r="AI169" s="8">
        <v>5</v>
      </c>
      <c r="AJ169" s="8">
        <v>5</v>
      </c>
      <c r="AK169" s="8">
        <v>5</v>
      </c>
      <c r="AL169" s="8">
        <v>5</v>
      </c>
      <c r="AM169" s="9">
        <v>5</v>
      </c>
      <c r="AN169" s="9">
        <v>5</v>
      </c>
      <c r="AO169" s="103"/>
      <c r="AP169" s="5"/>
    </row>
    <row r="170" spans="1:42" ht="72.75" thickBot="1" x14ac:dyDescent="0.6">
      <c r="A170" s="4">
        <v>169</v>
      </c>
      <c r="B170" s="4" t="s">
        <v>56</v>
      </c>
      <c r="C170" s="4"/>
      <c r="D170" s="4"/>
      <c r="E170" s="4" t="s">
        <v>261</v>
      </c>
      <c r="F170" s="4" t="s">
        <v>60</v>
      </c>
      <c r="G170" s="4" t="s">
        <v>170</v>
      </c>
      <c r="H170" s="100">
        <v>0</v>
      </c>
      <c r="I170" s="100">
        <v>0</v>
      </c>
      <c r="J170" s="100">
        <v>0</v>
      </c>
      <c r="K170" s="100">
        <v>0</v>
      </c>
      <c r="L170" s="100">
        <v>0</v>
      </c>
      <c r="M170" s="102">
        <v>5</v>
      </c>
      <c r="N170" s="102">
        <v>5</v>
      </c>
      <c r="O170" s="102">
        <v>5</v>
      </c>
      <c r="P170" s="102">
        <v>5</v>
      </c>
      <c r="Q170" s="102">
        <v>4</v>
      </c>
      <c r="R170" s="102">
        <v>4</v>
      </c>
      <c r="S170" s="102">
        <v>5</v>
      </c>
      <c r="T170" s="102">
        <v>0</v>
      </c>
      <c r="U170" s="102">
        <v>0</v>
      </c>
      <c r="V170" s="102">
        <v>0</v>
      </c>
      <c r="W170" s="5" t="s">
        <v>38</v>
      </c>
      <c r="X170" s="6">
        <v>4</v>
      </c>
      <c r="Y170" s="6">
        <v>5</v>
      </c>
      <c r="Z170" s="6">
        <v>5</v>
      </c>
      <c r="AA170" s="6">
        <v>5</v>
      </c>
      <c r="AB170" s="7">
        <v>4</v>
      </c>
      <c r="AC170" s="7">
        <v>4</v>
      </c>
      <c r="AD170" s="7">
        <v>5</v>
      </c>
      <c r="AE170" s="7">
        <v>5</v>
      </c>
      <c r="AF170" s="7">
        <v>4</v>
      </c>
      <c r="AG170" s="8">
        <v>5</v>
      </c>
      <c r="AH170" s="8">
        <v>5</v>
      </c>
      <c r="AI170" s="8">
        <v>5</v>
      </c>
      <c r="AJ170" s="8">
        <v>5</v>
      </c>
      <c r="AK170" s="8">
        <v>5</v>
      </c>
      <c r="AL170" s="8">
        <v>5</v>
      </c>
      <c r="AM170" s="9">
        <v>5</v>
      </c>
      <c r="AN170" s="9">
        <v>5</v>
      </c>
      <c r="AO170" s="103"/>
      <c r="AP170" s="5"/>
    </row>
    <row r="171" spans="1:42" ht="48.75" thickBot="1" x14ac:dyDescent="0.6">
      <c r="A171" s="4">
        <v>170</v>
      </c>
      <c r="B171" s="4" t="s">
        <v>56</v>
      </c>
      <c r="C171" s="4"/>
      <c r="D171" s="4"/>
      <c r="E171" s="4" t="s">
        <v>261</v>
      </c>
      <c r="F171" s="4" t="s">
        <v>60</v>
      </c>
      <c r="G171" s="4" t="s">
        <v>170</v>
      </c>
      <c r="H171" s="100">
        <v>1</v>
      </c>
      <c r="I171" s="100">
        <v>1</v>
      </c>
      <c r="J171" s="100">
        <v>0</v>
      </c>
      <c r="K171" s="100">
        <v>0</v>
      </c>
      <c r="L171" s="100">
        <v>0</v>
      </c>
      <c r="M171" s="102">
        <v>5</v>
      </c>
      <c r="N171" s="102">
        <v>5</v>
      </c>
      <c r="O171" s="102">
        <v>5</v>
      </c>
      <c r="P171" s="102">
        <v>5</v>
      </c>
      <c r="Q171" s="102">
        <v>5</v>
      </c>
      <c r="R171" s="102">
        <v>0</v>
      </c>
      <c r="S171" s="102">
        <v>0</v>
      </c>
      <c r="T171" s="102">
        <v>0</v>
      </c>
      <c r="U171" s="102">
        <v>0</v>
      </c>
      <c r="V171" s="102">
        <v>0</v>
      </c>
      <c r="W171" s="5" t="s">
        <v>5</v>
      </c>
      <c r="X171" s="6">
        <v>5</v>
      </c>
      <c r="Y171" s="6">
        <v>5</v>
      </c>
      <c r="Z171" s="6">
        <v>5</v>
      </c>
      <c r="AA171" s="6">
        <v>5</v>
      </c>
      <c r="AB171" s="7">
        <v>5</v>
      </c>
      <c r="AC171" s="7">
        <v>5</v>
      </c>
      <c r="AD171" s="7">
        <v>5</v>
      </c>
      <c r="AE171" s="7">
        <v>5</v>
      </c>
      <c r="AF171" s="7">
        <v>5</v>
      </c>
      <c r="AG171" s="8">
        <v>5</v>
      </c>
      <c r="AH171" s="8">
        <v>5</v>
      </c>
      <c r="AI171" s="8">
        <v>5</v>
      </c>
      <c r="AJ171" s="8">
        <v>5</v>
      </c>
      <c r="AK171" s="8">
        <v>5</v>
      </c>
      <c r="AL171" s="8">
        <v>5</v>
      </c>
      <c r="AM171" s="9">
        <v>5</v>
      </c>
      <c r="AN171" s="9">
        <v>5</v>
      </c>
      <c r="AO171" s="103"/>
      <c r="AP171" s="5"/>
    </row>
    <row r="172" spans="1:42" ht="48.75" thickBot="1" x14ac:dyDescent="0.6">
      <c r="A172" s="4">
        <v>171</v>
      </c>
      <c r="B172" s="4" t="s">
        <v>56</v>
      </c>
      <c r="C172" s="4"/>
      <c r="D172" s="4"/>
      <c r="E172" s="4" t="s">
        <v>261</v>
      </c>
      <c r="F172" s="4" t="s">
        <v>60</v>
      </c>
      <c r="G172" s="4" t="s">
        <v>170</v>
      </c>
      <c r="H172" s="100">
        <v>1</v>
      </c>
      <c r="I172" s="100">
        <v>1</v>
      </c>
      <c r="J172" s="100">
        <v>0</v>
      </c>
      <c r="K172" s="100">
        <v>0</v>
      </c>
      <c r="L172" s="100">
        <v>0</v>
      </c>
      <c r="M172" s="102">
        <v>5</v>
      </c>
      <c r="N172" s="102">
        <v>5</v>
      </c>
      <c r="O172" s="102">
        <v>5</v>
      </c>
      <c r="P172" s="102">
        <v>5</v>
      </c>
      <c r="Q172" s="102">
        <v>5</v>
      </c>
      <c r="R172" s="102">
        <v>0</v>
      </c>
      <c r="S172" s="102">
        <v>0</v>
      </c>
      <c r="T172" s="102">
        <v>0</v>
      </c>
      <c r="U172" s="102">
        <v>0</v>
      </c>
      <c r="V172" s="102">
        <v>0</v>
      </c>
      <c r="W172" s="5" t="s">
        <v>6</v>
      </c>
      <c r="X172" s="6">
        <v>5</v>
      </c>
      <c r="Y172" s="6">
        <v>5</v>
      </c>
      <c r="Z172" s="6">
        <v>5</v>
      </c>
      <c r="AA172" s="6">
        <v>5</v>
      </c>
      <c r="AB172" s="7">
        <v>5</v>
      </c>
      <c r="AC172" s="7">
        <v>5</v>
      </c>
      <c r="AD172" s="7">
        <v>5</v>
      </c>
      <c r="AE172" s="7">
        <v>5</v>
      </c>
      <c r="AF172" s="7">
        <v>5</v>
      </c>
      <c r="AG172" s="8">
        <v>5</v>
      </c>
      <c r="AH172" s="8">
        <v>5</v>
      </c>
      <c r="AI172" s="8">
        <v>5</v>
      </c>
      <c r="AJ172" s="8">
        <v>5</v>
      </c>
      <c r="AK172" s="8">
        <v>5</v>
      </c>
      <c r="AL172" s="8">
        <v>5</v>
      </c>
      <c r="AM172" s="9">
        <v>5</v>
      </c>
      <c r="AN172" s="9">
        <v>5</v>
      </c>
      <c r="AO172" s="103"/>
      <c r="AP172" s="5"/>
    </row>
    <row r="173" spans="1:42" ht="48.75" thickBot="1" x14ac:dyDescent="0.6">
      <c r="A173" s="4">
        <v>172</v>
      </c>
      <c r="B173" s="4" t="s">
        <v>56</v>
      </c>
      <c r="C173" s="4"/>
      <c r="D173" s="4"/>
      <c r="E173" s="4" t="s">
        <v>261</v>
      </c>
      <c r="F173" s="4" t="s">
        <v>60</v>
      </c>
      <c r="G173" s="4" t="s">
        <v>170</v>
      </c>
      <c r="H173" s="100">
        <v>1</v>
      </c>
      <c r="I173" s="100">
        <v>1</v>
      </c>
      <c r="J173" s="100">
        <v>0</v>
      </c>
      <c r="K173" s="100">
        <v>0</v>
      </c>
      <c r="L173" s="100">
        <v>0</v>
      </c>
      <c r="M173" s="102">
        <v>4</v>
      </c>
      <c r="N173" s="102">
        <v>3</v>
      </c>
      <c r="O173" s="102">
        <v>4</v>
      </c>
      <c r="P173" s="102">
        <v>4</v>
      </c>
      <c r="Q173" s="102">
        <v>4</v>
      </c>
      <c r="R173" s="102">
        <v>3</v>
      </c>
      <c r="S173" s="102">
        <v>3</v>
      </c>
      <c r="T173" s="102">
        <v>4</v>
      </c>
      <c r="U173" s="102">
        <v>0</v>
      </c>
      <c r="V173" s="102">
        <v>0</v>
      </c>
      <c r="W173" s="5" t="s">
        <v>5</v>
      </c>
      <c r="X173" s="6">
        <v>4</v>
      </c>
      <c r="Y173" s="6">
        <v>4</v>
      </c>
      <c r="Z173" s="6">
        <v>4</v>
      </c>
      <c r="AA173" s="6">
        <v>4</v>
      </c>
      <c r="AB173" s="7">
        <v>4</v>
      </c>
      <c r="AC173" s="7">
        <v>4</v>
      </c>
      <c r="AD173" s="7">
        <v>4</v>
      </c>
      <c r="AE173" s="7">
        <v>4</v>
      </c>
      <c r="AF173" s="7">
        <v>4</v>
      </c>
      <c r="AG173" s="8">
        <v>4</v>
      </c>
      <c r="AH173" s="8">
        <v>4</v>
      </c>
      <c r="AI173" s="8">
        <v>4</v>
      </c>
      <c r="AJ173" s="8">
        <v>4</v>
      </c>
      <c r="AK173" s="8">
        <v>4</v>
      </c>
      <c r="AL173" s="8">
        <v>4</v>
      </c>
      <c r="AM173" s="9">
        <v>5</v>
      </c>
      <c r="AN173" s="9">
        <v>5</v>
      </c>
      <c r="AO173" s="103"/>
      <c r="AP173" s="5"/>
    </row>
    <row r="174" spans="1:42" ht="48.75" thickBot="1" x14ac:dyDescent="0.6">
      <c r="A174" s="4">
        <v>173</v>
      </c>
      <c r="B174" s="4" t="s">
        <v>56</v>
      </c>
      <c r="C174" s="4"/>
      <c r="D174" s="4"/>
      <c r="E174" s="4" t="s">
        <v>261</v>
      </c>
      <c r="F174" s="4" t="s">
        <v>60</v>
      </c>
      <c r="G174" s="4" t="s">
        <v>170</v>
      </c>
      <c r="H174" s="100">
        <v>1</v>
      </c>
      <c r="I174" s="100">
        <v>1</v>
      </c>
      <c r="J174" s="100">
        <v>0</v>
      </c>
      <c r="K174" s="100">
        <v>0</v>
      </c>
      <c r="L174" s="100">
        <v>0</v>
      </c>
      <c r="M174" s="102">
        <v>4</v>
      </c>
      <c r="N174" s="102">
        <v>3</v>
      </c>
      <c r="O174" s="102">
        <v>4</v>
      </c>
      <c r="P174" s="102">
        <v>4</v>
      </c>
      <c r="Q174" s="102">
        <v>4</v>
      </c>
      <c r="R174" s="102">
        <v>3</v>
      </c>
      <c r="S174" s="102">
        <v>3</v>
      </c>
      <c r="T174" s="102">
        <v>4</v>
      </c>
      <c r="U174" s="102">
        <v>0</v>
      </c>
      <c r="V174" s="102">
        <v>0</v>
      </c>
      <c r="W174" s="5" t="s">
        <v>6</v>
      </c>
      <c r="X174" s="6">
        <v>4</v>
      </c>
      <c r="Y174" s="6">
        <v>4</v>
      </c>
      <c r="Z174" s="6">
        <v>4</v>
      </c>
      <c r="AA174" s="6">
        <v>4</v>
      </c>
      <c r="AB174" s="7">
        <v>4</v>
      </c>
      <c r="AC174" s="7">
        <v>4</v>
      </c>
      <c r="AD174" s="7">
        <v>4</v>
      </c>
      <c r="AE174" s="7">
        <v>4</v>
      </c>
      <c r="AF174" s="7">
        <v>4</v>
      </c>
      <c r="AG174" s="8">
        <v>4</v>
      </c>
      <c r="AH174" s="8">
        <v>4</v>
      </c>
      <c r="AI174" s="8">
        <v>4</v>
      </c>
      <c r="AJ174" s="8">
        <v>4</v>
      </c>
      <c r="AK174" s="8">
        <v>4</v>
      </c>
      <c r="AL174" s="8">
        <v>4</v>
      </c>
      <c r="AM174" s="9">
        <v>5</v>
      </c>
      <c r="AN174" s="9">
        <v>5</v>
      </c>
      <c r="AO174" s="103"/>
      <c r="AP174" s="5"/>
    </row>
    <row r="175" spans="1:42" ht="72.75" thickBot="1" x14ac:dyDescent="0.6">
      <c r="A175" s="4">
        <v>174</v>
      </c>
      <c r="B175" s="4" t="s">
        <v>56</v>
      </c>
      <c r="C175" s="4"/>
      <c r="D175" s="4"/>
      <c r="E175" s="4" t="s">
        <v>261</v>
      </c>
      <c r="F175" s="4" t="s">
        <v>60</v>
      </c>
      <c r="G175" s="4" t="s">
        <v>170</v>
      </c>
      <c r="H175" s="100">
        <v>1</v>
      </c>
      <c r="I175" s="100">
        <v>1</v>
      </c>
      <c r="J175" s="100">
        <v>0</v>
      </c>
      <c r="K175" s="100">
        <v>0</v>
      </c>
      <c r="L175" s="100">
        <v>0</v>
      </c>
      <c r="M175" s="102">
        <v>4</v>
      </c>
      <c r="N175" s="102">
        <v>3</v>
      </c>
      <c r="O175" s="102">
        <v>4</v>
      </c>
      <c r="P175" s="102">
        <v>4</v>
      </c>
      <c r="Q175" s="102">
        <v>4</v>
      </c>
      <c r="R175" s="102">
        <v>3</v>
      </c>
      <c r="S175" s="102">
        <v>3</v>
      </c>
      <c r="T175" s="102">
        <v>4</v>
      </c>
      <c r="U175" s="102">
        <v>0</v>
      </c>
      <c r="V175" s="102">
        <v>0</v>
      </c>
      <c r="W175" s="5" t="s">
        <v>36</v>
      </c>
      <c r="X175" s="6">
        <v>4</v>
      </c>
      <c r="Y175" s="6">
        <v>4</v>
      </c>
      <c r="Z175" s="6">
        <v>4</v>
      </c>
      <c r="AA175" s="6">
        <v>4</v>
      </c>
      <c r="AB175" s="7">
        <v>4</v>
      </c>
      <c r="AC175" s="7">
        <v>4</v>
      </c>
      <c r="AD175" s="7">
        <v>4</v>
      </c>
      <c r="AE175" s="7">
        <v>4</v>
      </c>
      <c r="AF175" s="7">
        <v>4</v>
      </c>
      <c r="AG175" s="8">
        <v>4</v>
      </c>
      <c r="AH175" s="8">
        <v>4</v>
      </c>
      <c r="AI175" s="8">
        <v>4</v>
      </c>
      <c r="AJ175" s="8">
        <v>4</v>
      </c>
      <c r="AK175" s="8">
        <v>4</v>
      </c>
      <c r="AL175" s="8">
        <v>4</v>
      </c>
      <c r="AM175" s="9">
        <v>4</v>
      </c>
      <c r="AN175" s="9">
        <v>4</v>
      </c>
      <c r="AO175" s="103"/>
      <c r="AP175" s="5"/>
    </row>
    <row r="176" spans="1:42" ht="72.75" thickBot="1" x14ac:dyDescent="0.6">
      <c r="A176" s="4">
        <v>175</v>
      </c>
      <c r="B176" s="4" t="s">
        <v>56</v>
      </c>
      <c r="C176" s="4"/>
      <c r="D176" s="4"/>
      <c r="E176" s="4" t="s">
        <v>261</v>
      </c>
      <c r="F176" s="4" t="s">
        <v>60</v>
      </c>
      <c r="G176" s="4" t="s">
        <v>170</v>
      </c>
      <c r="H176" s="100">
        <v>1</v>
      </c>
      <c r="I176" s="100">
        <v>1</v>
      </c>
      <c r="J176" s="100">
        <v>0</v>
      </c>
      <c r="K176" s="100">
        <v>0</v>
      </c>
      <c r="L176" s="100">
        <v>0</v>
      </c>
      <c r="M176" s="102">
        <v>4</v>
      </c>
      <c r="N176" s="102">
        <v>3</v>
      </c>
      <c r="O176" s="102">
        <v>4</v>
      </c>
      <c r="P176" s="102">
        <v>4</v>
      </c>
      <c r="Q176" s="102">
        <v>4</v>
      </c>
      <c r="R176" s="102">
        <v>3</v>
      </c>
      <c r="S176" s="102">
        <v>3</v>
      </c>
      <c r="T176" s="102">
        <v>4</v>
      </c>
      <c r="U176" s="102">
        <v>0</v>
      </c>
      <c r="V176" s="102">
        <v>0</v>
      </c>
      <c r="W176" s="5" t="s">
        <v>34</v>
      </c>
      <c r="X176" s="6">
        <v>4</v>
      </c>
      <c r="Y176" s="6">
        <v>4</v>
      </c>
      <c r="Z176" s="6">
        <v>4</v>
      </c>
      <c r="AA176" s="6">
        <v>4</v>
      </c>
      <c r="AB176" s="7">
        <v>4</v>
      </c>
      <c r="AC176" s="7">
        <v>4</v>
      </c>
      <c r="AD176" s="7">
        <v>4</v>
      </c>
      <c r="AE176" s="7">
        <v>4</v>
      </c>
      <c r="AF176" s="7">
        <v>4</v>
      </c>
      <c r="AG176" s="8">
        <v>4</v>
      </c>
      <c r="AH176" s="8">
        <v>4</v>
      </c>
      <c r="AI176" s="8">
        <v>4</v>
      </c>
      <c r="AJ176" s="8">
        <v>4</v>
      </c>
      <c r="AK176" s="8">
        <v>4</v>
      </c>
      <c r="AL176" s="8">
        <v>4</v>
      </c>
      <c r="AM176" s="9">
        <v>5</v>
      </c>
      <c r="AN176" s="9">
        <v>5</v>
      </c>
      <c r="AO176" s="103"/>
      <c r="AP176" s="5"/>
    </row>
    <row r="177" spans="1:42" ht="72.75" thickBot="1" x14ac:dyDescent="0.6">
      <c r="A177" s="4">
        <v>176</v>
      </c>
      <c r="B177" s="4" t="s">
        <v>56</v>
      </c>
      <c r="C177" s="4"/>
      <c r="D177" s="4"/>
      <c r="E177" s="4" t="s">
        <v>261</v>
      </c>
      <c r="F177" s="4" t="s">
        <v>60</v>
      </c>
      <c r="G177" s="4" t="s">
        <v>170</v>
      </c>
      <c r="H177" s="100">
        <v>1</v>
      </c>
      <c r="I177" s="100">
        <v>1</v>
      </c>
      <c r="J177" s="100">
        <v>0</v>
      </c>
      <c r="K177" s="100">
        <v>0</v>
      </c>
      <c r="L177" s="100">
        <v>0</v>
      </c>
      <c r="M177" s="102">
        <v>4</v>
      </c>
      <c r="N177" s="102">
        <v>3</v>
      </c>
      <c r="O177" s="102">
        <v>4</v>
      </c>
      <c r="P177" s="102">
        <v>4</v>
      </c>
      <c r="Q177" s="102">
        <v>4</v>
      </c>
      <c r="R177" s="102">
        <v>3</v>
      </c>
      <c r="S177" s="102">
        <v>3</v>
      </c>
      <c r="T177" s="102">
        <v>4</v>
      </c>
      <c r="U177" s="102">
        <v>0</v>
      </c>
      <c r="V177" s="102">
        <v>0</v>
      </c>
      <c r="W177" s="5" t="s">
        <v>38</v>
      </c>
      <c r="X177" s="6">
        <v>4</v>
      </c>
      <c r="Y177" s="6">
        <v>4</v>
      </c>
      <c r="Z177" s="6">
        <v>4</v>
      </c>
      <c r="AA177" s="6">
        <v>4</v>
      </c>
      <c r="AB177" s="7">
        <v>4</v>
      </c>
      <c r="AC177" s="7">
        <v>4</v>
      </c>
      <c r="AD177" s="7">
        <v>4</v>
      </c>
      <c r="AE177" s="7">
        <v>4</v>
      </c>
      <c r="AF177" s="7">
        <v>4</v>
      </c>
      <c r="AG177" s="8">
        <v>4</v>
      </c>
      <c r="AH177" s="8">
        <v>4</v>
      </c>
      <c r="AI177" s="8">
        <v>4</v>
      </c>
      <c r="AJ177" s="8">
        <v>4</v>
      </c>
      <c r="AK177" s="8">
        <v>4</v>
      </c>
      <c r="AL177" s="8">
        <v>4</v>
      </c>
      <c r="AM177" s="9">
        <v>4</v>
      </c>
      <c r="AN177" s="9">
        <v>4</v>
      </c>
      <c r="AO177" s="103"/>
      <c r="AP177" s="5"/>
    </row>
    <row r="178" spans="1:42" ht="48.75" thickBot="1" x14ac:dyDescent="0.6">
      <c r="A178" s="4">
        <v>177</v>
      </c>
      <c r="B178" s="4" t="s">
        <v>56</v>
      </c>
      <c r="C178" s="4"/>
      <c r="D178" s="4"/>
      <c r="E178" s="4" t="s">
        <v>261</v>
      </c>
      <c r="F178" s="4" t="s">
        <v>59</v>
      </c>
      <c r="G178" s="4"/>
      <c r="H178" s="100">
        <v>1</v>
      </c>
      <c r="I178" s="100">
        <v>0</v>
      </c>
      <c r="J178" s="100">
        <v>0</v>
      </c>
      <c r="K178" s="100">
        <v>0</v>
      </c>
      <c r="L178" s="100">
        <v>0</v>
      </c>
      <c r="M178" s="102">
        <v>4</v>
      </c>
      <c r="N178" s="102">
        <v>3</v>
      </c>
      <c r="O178" s="102">
        <v>3</v>
      </c>
      <c r="P178" s="102">
        <v>3</v>
      </c>
      <c r="Q178" s="102">
        <v>3</v>
      </c>
      <c r="R178" s="102">
        <v>3</v>
      </c>
      <c r="S178" s="102">
        <v>3</v>
      </c>
      <c r="T178" s="102">
        <v>3</v>
      </c>
      <c r="U178" s="102">
        <v>0</v>
      </c>
      <c r="V178" s="102">
        <v>0</v>
      </c>
      <c r="W178" s="5" t="s">
        <v>5</v>
      </c>
      <c r="X178" s="6">
        <v>3</v>
      </c>
      <c r="Y178" s="6">
        <v>3</v>
      </c>
      <c r="Z178" s="6">
        <v>3</v>
      </c>
      <c r="AA178" s="6">
        <v>3</v>
      </c>
      <c r="AB178" s="7">
        <v>3</v>
      </c>
      <c r="AC178" s="7">
        <v>3</v>
      </c>
      <c r="AD178" s="7">
        <v>3</v>
      </c>
      <c r="AE178" s="7">
        <v>3</v>
      </c>
      <c r="AF178" s="7">
        <v>3</v>
      </c>
      <c r="AG178" s="8">
        <v>3</v>
      </c>
      <c r="AH178" s="8">
        <v>3</v>
      </c>
      <c r="AI178" s="8">
        <v>3</v>
      </c>
      <c r="AJ178" s="8">
        <v>3</v>
      </c>
      <c r="AK178" s="8">
        <v>3</v>
      </c>
      <c r="AL178" s="8">
        <v>3</v>
      </c>
      <c r="AM178" s="9">
        <v>3</v>
      </c>
      <c r="AN178" s="9">
        <v>3</v>
      </c>
      <c r="AO178" s="103"/>
      <c r="AP178" s="5"/>
    </row>
    <row r="179" spans="1:42" ht="48.75" thickBot="1" x14ac:dyDescent="0.6">
      <c r="A179" s="4">
        <v>178</v>
      </c>
      <c r="B179" s="4" t="s">
        <v>56</v>
      </c>
      <c r="C179" s="4"/>
      <c r="D179" s="4"/>
      <c r="E179" s="4" t="s">
        <v>261</v>
      </c>
      <c r="F179" s="4" t="s">
        <v>59</v>
      </c>
      <c r="G179" s="4"/>
      <c r="H179" s="100">
        <v>1</v>
      </c>
      <c r="I179" s="100">
        <v>0</v>
      </c>
      <c r="J179" s="100">
        <v>0</v>
      </c>
      <c r="K179" s="100">
        <v>0</v>
      </c>
      <c r="L179" s="100">
        <v>0</v>
      </c>
      <c r="M179" s="102">
        <v>4</v>
      </c>
      <c r="N179" s="102">
        <v>3</v>
      </c>
      <c r="O179" s="102">
        <v>3</v>
      </c>
      <c r="P179" s="102">
        <v>3</v>
      </c>
      <c r="Q179" s="102">
        <v>3</v>
      </c>
      <c r="R179" s="102">
        <v>3</v>
      </c>
      <c r="S179" s="102">
        <v>3</v>
      </c>
      <c r="T179" s="102">
        <v>3</v>
      </c>
      <c r="U179" s="102">
        <v>0</v>
      </c>
      <c r="V179" s="102">
        <v>0</v>
      </c>
      <c r="W179" s="5" t="s">
        <v>6</v>
      </c>
      <c r="X179" s="6">
        <v>3</v>
      </c>
      <c r="Y179" s="6">
        <v>3</v>
      </c>
      <c r="Z179" s="6">
        <v>3</v>
      </c>
      <c r="AA179" s="6">
        <v>3</v>
      </c>
      <c r="AB179" s="7">
        <v>3</v>
      </c>
      <c r="AC179" s="7">
        <v>3</v>
      </c>
      <c r="AD179" s="7">
        <v>3</v>
      </c>
      <c r="AE179" s="7">
        <v>3</v>
      </c>
      <c r="AF179" s="7">
        <v>3</v>
      </c>
      <c r="AG179" s="8">
        <v>3</v>
      </c>
      <c r="AH179" s="8">
        <v>3</v>
      </c>
      <c r="AI179" s="8">
        <v>3</v>
      </c>
      <c r="AJ179" s="8">
        <v>3</v>
      </c>
      <c r="AK179" s="8">
        <v>3</v>
      </c>
      <c r="AL179" s="8">
        <v>3</v>
      </c>
      <c r="AM179" s="9">
        <v>3</v>
      </c>
      <c r="AN179" s="9">
        <v>3</v>
      </c>
      <c r="AO179" s="103"/>
      <c r="AP179" s="5"/>
    </row>
    <row r="180" spans="1:42" ht="72.75" thickBot="1" x14ac:dyDescent="0.6">
      <c r="A180" s="4">
        <v>179</v>
      </c>
      <c r="B180" s="4" t="s">
        <v>56</v>
      </c>
      <c r="C180" s="4"/>
      <c r="D180" s="4"/>
      <c r="E180" s="4" t="s">
        <v>261</v>
      </c>
      <c r="F180" s="4" t="s">
        <v>59</v>
      </c>
      <c r="G180" s="4"/>
      <c r="H180" s="100">
        <v>1</v>
      </c>
      <c r="I180" s="100">
        <v>0</v>
      </c>
      <c r="J180" s="100">
        <v>0</v>
      </c>
      <c r="K180" s="100">
        <v>0</v>
      </c>
      <c r="L180" s="100">
        <v>0</v>
      </c>
      <c r="M180" s="102">
        <v>4</v>
      </c>
      <c r="N180" s="102">
        <v>3</v>
      </c>
      <c r="O180" s="102">
        <v>3</v>
      </c>
      <c r="P180" s="102">
        <v>3</v>
      </c>
      <c r="Q180" s="102">
        <v>3</v>
      </c>
      <c r="R180" s="102">
        <v>3</v>
      </c>
      <c r="S180" s="102">
        <v>3</v>
      </c>
      <c r="T180" s="102">
        <v>3</v>
      </c>
      <c r="U180" s="102">
        <v>0</v>
      </c>
      <c r="V180" s="102">
        <v>0</v>
      </c>
      <c r="W180" s="5" t="s">
        <v>36</v>
      </c>
      <c r="X180" s="6">
        <v>3</v>
      </c>
      <c r="Y180" s="6">
        <v>3</v>
      </c>
      <c r="Z180" s="6">
        <v>3</v>
      </c>
      <c r="AA180" s="6">
        <v>3</v>
      </c>
      <c r="AB180" s="7">
        <v>3</v>
      </c>
      <c r="AC180" s="7">
        <v>3</v>
      </c>
      <c r="AD180" s="7">
        <v>3</v>
      </c>
      <c r="AE180" s="7">
        <v>3</v>
      </c>
      <c r="AF180" s="7">
        <v>3</v>
      </c>
      <c r="AG180" s="8">
        <v>3</v>
      </c>
      <c r="AH180" s="8">
        <v>3</v>
      </c>
      <c r="AI180" s="8">
        <v>3</v>
      </c>
      <c r="AJ180" s="8">
        <v>3</v>
      </c>
      <c r="AK180" s="8">
        <v>3</v>
      </c>
      <c r="AL180" s="8">
        <v>3</v>
      </c>
      <c r="AM180" s="9">
        <v>3</v>
      </c>
      <c r="AN180" s="9">
        <v>3</v>
      </c>
      <c r="AO180" s="103"/>
      <c r="AP180" s="5"/>
    </row>
    <row r="181" spans="1:42" ht="72.75" thickBot="1" x14ac:dyDescent="0.6">
      <c r="A181" s="4">
        <v>180</v>
      </c>
      <c r="B181" s="4" t="s">
        <v>56</v>
      </c>
      <c r="C181" s="4"/>
      <c r="D181" s="4"/>
      <c r="E181" s="4" t="s">
        <v>261</v>
      </c>
      <c r="F181" s="4" t="s">
        <v>59</v>
      </c>
      <c r="G181" s="4"/>
      <c r="H181" s="100">
        <v>1</v>
      </c>
      <c r="I181" s="100">
        <v>0</v>
      </c>
      <c r="J181" s="100">
        <v>0</v>
      </c>
      <c r="K181" s="100">
        <v>0</v>
      </c>
      <c r="L181" s="100">
        <v>0</v>
      </c>
      <c r="M181" s="102">
        <v>4</v>
      </c>
      <c r="N181" s="102">
        <v>3</v>
      </c>
      <c r="O181" s="102">
        <v>3</v>
      </c>
      <c r="P181" s="102">
        <v>3</v>
      </c>
      <c r="Q181" s="102">
        <v>3</v>
      </c>
      <c r="R181" s="102">
        <v>3</v>
      </c>
      <c r="S181" s="102">
        <v>3</v>
      </c>
      <c r="T181" s="102">
        <v>3</v>
      </c>
      <c r="U181" s="102">
        <v>0</v>
      </c>
      <c r="V181" s="102">
        <v>0</v>
      </c>
      <c r="W181" s="5" t="s">
        <v>34</v>
      </c>
      <c r="X181" s="6">
        <v>3</v>
      </c>
      <c r="Y181" s="6">
        <v>3</v>
      </c>
      <c r="Z181" s="6">
        <v>3</v>
      </c>
      <c r="AA181" s="6">
        <v>3</v>
      </c>
      <c r="AB181" s="7">
        <v>3</v>
      </c>
      <c r="AC181" s="7">
        <v>3</v>
      </c>
      <c r="AD181" s="7">
        <v>3</v>
      </c>
      <c r="AE181" s="7">
        <v>3</v>
      </c>
      <c r="AF181" s="7">
        <v>3</v>
      </c>
      <c r="AG181" s="8">
        <v>3</v>
      </c>
      <c r="AH181" s="8">
        <v>3</v>
      </c>
      <c r="AI181" s="8">
        <v>3</v>
      </c>
      <c r="AJ181" s="8">
        <v>3</v>
      </c>
      <c r="AK181" s="8">
        <v>3</v>
      </c>
      <c r="AL181" s="8">
        <v>3</v>
      </c>
      <c r="AM181" s="9">
        <v>3</v>
      </c>
      <c r="AN181" s="9">
        <v>3</v>
      </c>
      <c r="AO181" s="103"/>
      <c r="AP181" s="5"/>
    </row>
    <row r="182" spans="1:42" ht="72.75" thickBot="1" x14ac:dyDescent="0.6">
      <c r="A182" s="4">
        <v>181</v>
      </c>
      <c r="B182" s="4" t="s">
        <v>56</v>
      </c>
      <c r="C182" s="4"/>
      <c r="D182" s="4"/>
      <c r="E182" s="4" t="s">
        <v>261</v>
      </c>
      <c r="F182" s="4" t="s">
        <v>59</v>
      </c>
      <c r="G182" s="4"/>
      <c r="H182" s="100">
        <v>1</v>
      </c>
      <c r="I182" s="100">
        <v>0</v>
      </c>
      <c r="J182" s="100">
        <v>0</v>
      </c>
      <c r="K182" s="100">
        <v>0</v>
      </c>
      <c r="L182" s="100">
        <v>0</v>
      </c>
      <c r="M182" s="102">
        <v>4</v>
      </c>
      <c r="N182" s="102">
        <v>3</v>
      </c>
      <c r="O182" s="102">
        <v>3</v>
      </c>
      <c r="P182" s="102">
        <v>3</v>
      </c>
      <c r="Q182" s="102">
        <v>3</v>
      </c>
      <c r="R182" s="102">
        <v>3</v>
      </c>
      <c r="S182" s="102">
        <v>3</v>
      </c>
      <c r="T182" s="102">
        <v>3</v>
      </c>
      <c r="U182" s="102">
        <v>0</v>
      </c>
      <c r="V182" s="102">
        <v>0</v>
      </c>
      <c r="W182" s="5" t="s">
        <v>38</v>
      </c>
      <c r="X182" s="6">
        <v>3</v>
      </c>
      <c r="Y182" s="6">
        <v>3</v>
      </c>
      <c r="Z182" s="6">
        <v>3</v>
      </c>
      <c r="AA182" s="6">
        <v>3</v>
      </c>
      <c r="AB182" s="7">
        <v>3</v>
      </c>
      <c r="AC182" s="7">
        <v>3</v>
      </c>
      <c r="AD182" s="7">
        <v>3</v>
      </c>
      <c r="AE182" s="7">
        <v>3</v>
      </c>
      <c r="AF182" s="7">
        <v>3</v>
      </c>
      <c r="AG182" s="8">
        <v>3</v>
      </c>
      <c r="AH182" s="8">
        <v>3</v>
      </c>
      <c r="AI182" s="8">
        <v>3</v>
      </c>
      <c r="AJ182" s="8">
        <v>3</v>
      </c>
      <c r="AK182" s="8">
        <v>3</v>
      </c>
      <c r="AL182" s="8">
        <v>3</v>
      </c>
      <c r="AM182" s="9">
        <v>3</v>
      </c>
      <c r="AN182" s="9">
        <v>3</v>
      </c>
      <c r="AO182" s="103"/>
      <c r="AP182" s="5"/>
    </row>
    <row r="183" spans="1:42" ht="48.75" thickBot="1" x14ac:dyDescent="0.6">
      <c r="A183" s="4">
        <v>182</v>
      </c>
      <c r="B183" s="4" t="s">
        <v>55</v>
      </c>
      <c r="C183" s="4"/>
      <c r="D183" s="4"/>
      <c r="E183" s="4" t="s">
        <v>261</v>
      </c>
      <c r="F183" s="4" t="s">
        <v>186</v>
      </c>
      <c r="G183" s="4"/>
      <c r="H183" s="100">
        <v>1</v>
      </c>
      <c r="I183" s="100">
        <v>1</v>
      </c>
      <c r="J183" s="100">
        <v>0</v>
      </c>
      <c r="K183" s="100">
        <v>1</v>
      </c>
      <c r="L183" s="100">
        <v>0</v>
      </c>
      <c r="M183" s="102">
        <v>4</v>
      </c>
      <c r="N183" s="102">
        <v>4</v>
      </c>
      <c r="O183" s="102">
        <v>4</v>
      </c>
      <c r="P183" s="102">
        <v>3</v>
      </c>
      <c r="Q183" s="102">
        <v>4</v>
      </c>
      <c r="R183" s="102">
        <v>5</v>
      </c>
      <c r="S183" s="102">
        <v>0</v>
      </c>
      <c r="T183" s="102">
        <v>0</v>
      </c>
      <c r="U183" s="102">
        <v>0</v>
      </c>
      <c r="V183" s="102">
        <v>0</v>
      </c>
      <c r="W183" s="5" t="s">
        <v>5</v>
      </c>
      <c r="X183" s="6">
        <v>5</v>
      </c>
      <c r="Y183" s="6">
        <v>5</v>
      </c>
      <c r="Z183" s="6">
        <v>5</v>
      </c>
      <c r="AA183" s="6">
        <v>4</v>
      </c>
      <c r="AB183" s="7">
        <v>5</v>
      </c>
      <c r="AC183" s="7">
        <v>4</v>
      </c>
      <c r="AD183" s="7">
        <v>5</v>
      </c>
      <c r="AE183" s="7">
        <v>4</v>
      </c>
      <c r="AF183" s="7">
        <v>4</v>
      </c>
      <c r="AG183" s="8">
        <v>5</v>
      </c>
      <c r="AH183" s="8">
        <v>5</v>
      </c>
      <c r="AI183" s="8">
        <v>4</v>
      </c>
      <c r="AJ183" s="8">
        <v>4</v>
      </c>
      <c r="AK183" s="8">
        <v>4</v>
      </c>
      <c r="AL183" s="8">
        <v>4</v>
      </c>
      <c r="AM183" s="9">
        <v>5</v>
      </c>
      <c r="AN183" s="9">
        <v>5</v>
      </c>
      <c r="AO183" s="103"/>
      <c r="AP183" s="5"/>
    </row>
    <row r="184" spans="1:42" ht="48.75" thickBot="1" x14ac:dyDescent="0.6">
      <c r="A184" s="4">
        <v>183</v>
      </c>
      <c r="B184" s="4" t="s">
        <v>55</v>
      </c>
      <c r="C184" s="4"/>
      <c r="D184" s="4"/>
      <c r="E184" s="4" t="s">
        <v>261</v>
      </c>
      <c r="F184" s="4" t="s">
        <v>186</v>
      </c>
      <c r="G184" s="4"/>
      <c r="H184" s="100">
        <v>1</v>
      </c>
      <c r="I184" s="100">
        <v>1</v>
      </c>
      <c r="J184" s="100">
        <v>0</v>
      </c>
      <c r="K184" s="100">
        <v>1</v>
      </c>
      <c r="L184" s="100">
        <v>0</v>
      </c>
      <c r="M184" s="102">
        <v>4</v>
      </c>
      <c r="N184" s="102">
        <v>4</v>
      </c>
      <c r="O184" s="102">
        <v>4</v>
      </c>
      <c r="P184" s="102">
        <v>3</v>
      </c>
      <c r="Q184" s="102">
        <v>4</v>
      </c>
      <c r="R184" s="102">
        <v>5</v>
      </c>
      <c r="S184" s="102">
        <v>0</v>
      </c>
      <c r="T184" s="102">
        <v>0</v>
      </c>
      <c r="U184" s="102">
        <v>0</v>
      </c>
      <c r="V184" s="102">
        <v>0</v>
      </c>
      <c r="W184" s="5" t="s">
        <v>6</v>
      </c>
      <c r="X184" s="6">
        <v>4</v>
      </c>
      <c r="Y184" s="6">
        <v>3</v>
      </c>
      <c r="Z184" s="6">
        <v>4</v>
      </c>
      <c r="AA184" s="6">
        <v>4</v>
      </c>
      <c r="AB184" s="7">
        <v>5</v>
      </c>
      <c r="AC184" s="7">
        <v>4</v>
      </c>
      <c r="AD184" s="7">
        <v>4</v>
      </c>
      <c r="AE184" s="7">
        <v>4</v>
      </c>
      <c r="AF184" s="7">
        <v>4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9">
        <v>4</v>
      </c>
      <c r="AN184" s="9">
        <v>5</v>
      </c>
      <c r="AO184" s="103"/>
      <c r="AP184" s="5"/>
    </row>
    <row r="185" spans="1:42" ht="72.75" thickBot="1" x14ac:dyDescent="0.6">
      <c r="A185" s="4">
        <v>184</v>
      </c>
      <c r="B185" s="4" t="s">
        <v>55</v>
      </c>
      <c r="C185" s="4"/>
      <c r="D185" s="4"/>
      <c r="E185" s="4" t="s">
        <v>261</v>
      </c>
      <c r="F185" s="4" t="s">
        <v>186</v>
      </c>
      <c r="G185" s="4"/>
      <c r="H185" s="100">
        <v>1</v>
      </c>
      <c r="I185" s="100">
        <v>1</v>
      </c>
      <c r="J185" s="100">
        <v>0</v>
      </c>
      <c r="K185" s="100">
        <v>1</v>
      </c>
      <c r="L185" s="100">
        <v>0</v>
      </c>
      <c r="M185" s="102">
        <v>4</v>
      </c>
      <c r="N185" s="102">
        <v>4</v>
      </c>
      <c r="O185" s="102">
        <v>4</v>
      </c>
      <c r="P185" s="102">
        <v>3</v>
      </c>
      <c r="Q185" s="102">
        <v>4</v>
      </c>
      <c r="R185" s="102">
        <v>5</v>
      </c>
      <c r="S185" s="102">
        <v>0</v>
      </c>
      <c r="T185" s="102">
        <v>0</v>
      </c>
      <c r="U185" s="102">
        <v>0</v>
      </c>
      <c r="V185" s="102">
        <v>0</v>
      </c>
      <c r="W185" s="5" t="s">
        <v>34</v>
      </c>
      <c r="X185" s="6">
        <v>3</v>
      </c>
      <c r="Y185" s="6">
        <v>4</v>
      </c>
      <c r="Z185" s="6">
        <v>4</v>
      </c>
      <c r="AA185" s="6">
        <v>0</v>
      </c>
      <c r="AB185" s="7">
        <v>5</v>
      </c>
      <c r="AC185" s="7">
        <v>4</v>
      </c>
      <c r="AD185" s="7">
        <v>5</v>
      </c>
      <c r="AE185" s="7">
        <v>4</v>
      </c>
      <c r="AF185" s="7">
        <v>4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9">
        <v>4</v>
      </c>
      <c r="AN185" s="9">
        <v>5</v>
      </c>
      <c r="AO185" s="103"/>
      <c r="AP185" s="5"/>
    </row>
    <row r="186" spans="1:42" ht="48.75" thickBot="1" x14ac:dyDescent="0.6">
      <c r="A186" s="4">
        <v>185</v>
      </c>
      <c r="B186" s="4" t="s">
        <v>56</v>
      </c>
      <c r="C186" s="4"/>
      <c r="D186" s="4"/>
      <c r="E186" s="4" t="s">
        <v>261</v>
      </c>
      <c r="F186" s="4" t="s">
        <v>62</v>
      </c>
      <c r="G186" s="4"/>
      <c r="H186" s="100">
        <v>1</v>
      </c>
      <c r="I186" s="100">
        <v>1</v>
      </c>
      <c r="J186" s="100">
        <v>1</v>
      </c>
      <c r="K186" s="100">
        <v>0</v>
      </c>
      <c r="L186" s="100">
        <v>1</v>
      </c>
      <c r="M186" s="102">
        <v>5</v>
      </c>
      <c r="N186" s="102">
        <v>0</v>
      </c>
      <c r="O186" s="102">
        <v>5</v>
      </c>
      <c r="P186" s="102">
        <v>5</v>
      </c>
      <c r="Q186" s="102">
        <v>5</v>
      </c>
      <c r="R186" s="102">
        <v>0</v>
      </c>
      <c r="S186" s="102">
        <v>0</v>
      </c>
      <c r="T186" s="102">
        <v>0</v>
      </c>
      <c r="U186" s="102">
        <v>0</v>
      </c>
      <c r="V186" s="102">
        <v>0</v>
      </c>
      <c r="W186" s="5" t="s">
        <v>5</v>
      </c>
      <c r="X186" s="6">
        <v>5</v>
      </c>
      <c r="Y186" s="6">
        <v>5</v>
      </c>
      <c r="Z186" s="6">
        <v>5</v>
      </c>
      <c r="AA186" s="6">
        <v>5</v>
      </c>
      <c r="AB186" s="7">
        <v>5</v>
      </c>
      <c r="AC186" s="7">
        <v>5</v>
      </c>
      <c r="AD186" s="7">
        <v>5</v>
      </c>
      <c r="AE186" s="7">
        <v>5</v>
      </c>
      <c r="AF186" s="7">
        <v>5</v>
      </c>
      <c r="AG186" s="8">
        <v>5</v>
      </c>
      <c r="AH186" s="8">
        <v>5</v>
      </c>
      <c r="AI186" s="8">
        <v>5</v>
      </c>
      <c r="AJ186" s="8">
        <v>5</v>
      </c>
      <c r="AK186" s="8">
        <v>5</v>
      </c>
      <c r="AL186" s="8">
        <v>5</v>
      </c>
      <c r="AM186" s="9">
        <v>5</v>
      </c>
      <c r="AN186" s="9">
        <v>5</v>
      </c>
      <c r="AO186" s="103"/>
      <c r="AP186" s="5"/>
    </row>
    <row r="187" spans="1:42" ht="48.75" thickBot="1" x14ac:dyDescent="0.6">
      <c r="A187" s="4">
        <v>186</v>
      </c>
      <c r="B187" s="4" t="s">
        <v>56</v>
      </c>
      <c r="C187" s="4"/>
      <c r="D187" s="4"/>
      <c r="E187" s="4" t="s">
        <v>261</v>
      </c>
      <c r="F187" s="4" t="s">
        <v>62</v>
      </c>
      <c r="G187" s="4"/>
      <c r="H187" s="100">
        <v>1</v>
      </c>
      <c r="I187" s="100">
        <v>1</v>
      </c>
      <c r="J187" s="100">
        <v>1</v>
      </c>
      <c r="K187" s="100">
        <v>0</v>
      </c>
      <c r="L187" s="100">
        <v>1</v>
      </c>
      <c r="M187" s="102">
        <v>5</v>
      </c>
      <c r="N187" s="102">
        <v>0</v>
      </c>
      <c r="O187" s="102">
        <v>5</v>
      </c>
      <c r="P187" s="102">
        <v>5</v>
      </c>
      <c r="Q187" s="102">
        <v>5</v>
      </c>
      <c r="R187" s="102">
        <v>0</v>
      </c>
      <c r="S187" s="102">
        <v>0</v>
      </c>
      <c r="T187" s="102">
        <v>0</v>
      </c>
      <c r="U187" s="102">
        <v>0</v>
      </c>
      <c r="V187" s="102">
        <v>0</v>
      </c>
      <c r="W187" s="5" t="s">
        <v>6</v>
      </c>
      <c r="X187" s="6">
        <v>5</v>
      </c>
      <c r="Y187" s="6">
        <v>5</v>
      </c>
      <c r="Z187" s="6">
        <v>5</v>
      </c>
      <c r="AA187" s="6">
        <v>5</v>
      </c>
      <c r="AB187" s="7">
        <v>5</v>
      </c>
      <c r="AC187" s="7">
        <v>5</v>
      </c>
      <c r="AD187" s="7">
        <v>5</v>
      </c>
      <c r="AE187" s="7">
        <v>5</v>
      </c>
      <c r="AF187" s="7">
        <v>5</v>
      </c>
      <c r="AG187" s="8">
        <v>5</v>
      </c>
      <c r="AH187" s="8">
        <v>5</v>
      </c>
      <c r="AI187" s="8">
        <v>5</v>
      </c>
      <c r="AJ187" s="8">
        <v>5</v>
      </c>
      <c r="AK187" s="8">
        <v>5</v>
      </c>
      <c r="AL187" s="8">
        <v>5</v>
      </c>
      <c r="AM187" s="9">
        <v>5</v>
      </c>
      <c r="AN187" s="9">
        <v>5</v>
      </c>
      <c r="AO187" s="103"/>
      <c r="AP187" s="5"/>
    </row>
    <row r="188" spans="1:42" ht="72.75" thickBot="1" x14ac:dyDescent="0.6">
      <c r="A188" s="4">
        <v>187</v>
      </c>
      <c r="B188" s="4" t="s">
        <v>56</v>
      </c>
      <c r="C188" s="4"/>
      <c r="D188" s="4"/>
      <c r="E188" s="4" t="s">
        <v>261</v>
      </c>
      <c r="F188" s="4" t="s">
        <v>62</v>
      </c>
      <c r="G188" s="4"/>
      <c r="H188" s="100">
        <v>1</v>
      </c>
      <c r="I188" s="100">
        <v>1</v>
      </c>
      <c r="J188" s="100">
        <v>1</v>
      </c>
      <c r="K188" s="100">
        <v>0</v>
      </c>
      <c r="L188" s="100">
        <v>1</v>
      </c>
      <c r="M188" s="102">
        <v>5</v>
      </c>
      <c r="N188" s="102">
        <v>0</v>
      </c>
      <c r="O188" s="102">
        <v>5</v>
      </c>
      <c r="P188" s="102">
        <v>5</v>
      </c>
      <c r="Q188" s="102">
        <v>5</v>
      </c>
      <c r="R188" s="102">
        <v>0</v>
      </c>
      <c r="S188" s="102">
        <v>0</v>
      </c>
      <c r="T188" s="102">
        <v>0</v>
      </c>
      <c r="U188" s="102">
        <v>0</v>
      </c>
      <c r="V188" s="102">
        <v>0</v>
      </c>
      <c r="W188" s="5" t="s">
        <v>36</v>
      </c>
      <c r="X188" s="6">
        <v>5</v>
      </c>
      <c r="Y188" s="6">
        <v>5</v>
      </c>
      <c r="Z188" s="6">
        <v>5</v>
      </c>
      <c r="AA188" s="6">
        <v>5</v>
      </c>
      <c r="AB188" s="7">
        <v>5</v>
      </c>
      <c r="AC188" s="7">
        <v>5</v>
      </c>
      <c r="AD188" s="7">
        <v>5</v>
      </c>
      <c r="AE188" s="7">
        <v>5</v>
      </c>
      <c r="AF188" s="7">
        <v>5</v>
      </c>
      <c r="AG188" s="8">
        <v>5</v>
      </c>
      <c r="AH188" s="8">
        <v>5</v>
      </c>
      <c r="AI188" s="8">
        <v>5</v>
      </c>
      <c r="AJ188" s="8">
        <v>5</v>
      </c>
      <c r="AK188" s="8">
        <v>5</v>
      </c>
      <c r="AL188" s="8">
        <v>5</v>
      </c>
      <c r="AM188" s="9">
        <v>5</v>
      </c>
      <c r="AN188" s="9">
        <v>5</v>
      </c>
      <c r="AO188" s="103"/>
      <c r="AP188" s="5"/>
    </row>
    <row r="189" spans="1:42" ht="72.75" thickBot="1" x14ac:dyDescent="0.6">
      <c r="A189" s="4">
        <v>188</v>
      </c>
      <c r="B189" s="4" t="s">
        <v>56</v>
      </c>
      <c r="C189" s="4"/>
      <c r="D189" s="4"/>
      <c r="E189" s="4" t="s">
        <v>261</v>
      </c>
      <c r="F189" s="4" t="s">
        <v>62</v>
      </c>
      <c r="G189" s="4"/>
      <c r="H189" s="100">
        <v>1</v>
      </c>
      <c r="I189" s="100">
        <v>1</v>
      </c>
      <c r="J189" s="100">
        <v>1</v>
      </c>
      <c r="K189" s="100">
        <v>0</v>
      </c>
      <c r="L189" s="100">
        <v>1</v>
      </c>
      <c r="M189" s="102">
        <v>5</v>
      </c>
      <c r="N189" s="102">
        <v>0</v>
      </c>
      <c r="O189" s="102">
        <v>5</v>
      </c>
      <c r="P189" s="102">
        <v>5</v>
      </c>
      <c r="Q189" s="102">
        <v>5</v>
      </c>
      <c r="R189" s="102">
        <v>0</v>
      </c>
      <c r="S189" s="102">
        <v>0</v>
      </c>
      <c r="T189" s="102">
        <v>0</v>
      </c>
      <c r="U189" s="102">
        <v>0</v>
      </c>
      <c r="V189" s="102">
        <v>0</v>
      </c>
      <c r="W189" s="5" t="s">
        <v>34</v>
      </c>
      <c r="X189" s="6">
        <v>5</v>
      </c>
      <c r="Y189" s="6">
        <v>5</v>
      </c>
      <c r="Z189" s="6">
        <v>5</v>
      </c>
      <c r="AA189" s="6">
        <v>5</v>
      </c>
      <c r="AB189" s="7">
        <v>5</v>
      </c>
      <c r="AC189" s="7">
        <v>5</v>
      </c>
      <c r="AD189" s="7">
        <v>5</v>
      </c>
      <c r="AE189" s="7">
        <v>5</v>
      </c>
      <c r="AF189" s="7">
        <v>5</v>
      </c>
      <c r="AG189" s="8">
        <v>5</v>
      </c>
      <c r="AH189" s="8">
        <v>5</v>
      </c>
      <c r="AI189" s="8">
        <v>5</v>
      </c>
      <c r="AJ189" s="8">
        <v>5</v>
      </c>
      <c r="AK189" s="8">
        <v>5</v>
      </c>
      <c r="AL189" s="8">
        <v>5</v>
      </c>
      <c r="AM189" s="9">
        <v>5</v>
      </c>
      <c r="AN189" s="9">
        <v>5</v>
      </c>
      <c r="AO189" s="103"/>
      <c r="AP189" s="5"/>
    </row>
    <row r="190" spans="1:42" ht="72.75" thickBot="1" x14ac:dyDescent="0.6">
      <c r="A190" s="4">
        <v>189</v>
      </c>
      <c r="B190" s="4" t="s">
        <v>56</v>
      </c>
      <c r="C190" s="4"/>
      <c r="D190" s="4"/>
      <c r="E190" s="4" t="s">
        <v>261</v>
      </c>
      <c r="F190" s="4" t="s">
        <v>184</v>
      </c>
      <c r="G190" s="4"/>
      <c r="H190" s="100">
        <v>0</v>
      </c>
      <c r="I190" s="100">
        <v>1</v>
      </c>
      <c r="J190" s="100">
        <v>0</v>
      </c>
      <c r="K190" s="100">
        <v>0</v>
      </c>
      <c r="L190" s="100">
        <v>0</v>
      </c>
      <c r="M190" s="102">
        <v>0</v>
      </c>
      <c r="N190" s="102">
        <v>0</v>
      </c>
      <c r="O190" s="102">
        <v>4</v>
      </c>
      <c r="P190" s="102">
        <v>3</v>
      </c>
      <c r="Q190" s="102">
        <v>3</v>
      </c>
      <c r="R190" s="102">
        <v>0</v>
      </c>
      <c r="S190" s="102">
        <v>0</v>
      </c>
      <c r="T190" s="102">
        <v>0</v>
      </c>
      <c r="U190" s="102">
        <v>0</v>
      </c>
      <c r="V190" s="102">
        <v>0</v>
      </c>
      <c r="W190" s="5" t="s">
        <v>6</v>
      </c>
      <c r="X190" s="6">
        <v>4</v>
      </c>
      <c r="Y190" s="6">
        <v>3</v>
      </c>
      <c r="Z190" s="6">
        <v>4</v>
      </c>
      <c r="AA190" s="6">
        <v>0</v>
      </c>
      <c r="AB190" s="7">
        <v>0</v>
      </c>
      <c r="AC190" s="7">
        <v>0</v>
      </c>
      <c r="AD190" s="7">
        <v>4</v>
      </c>
      <c r="AE190" s="7">
        <v>4</v>
      </c>
      <c r="AF190" s="7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4</v>
      </c>
      <c r="AL190" s="8">
        <v>4</v>
      </c>
      <c r="AM190" s="9">
        <v>4</v>
      </c>
      <c r="AN190" s="9">
        <v>4</v>
      </c>
      <c r="AO190" s="103"/>
      <c r="AP190" s="5"/>
    </row>
    <row r="191" spans="1:42" ht="24.75" thickBot="1" x14ac:dyDescent="0.6">
      <c r="A191" s="4">
        <v>190</v>
      </c>
      <c r="B191" s="4" t="s">
        <v>56</v>
      </c>
      <c r="C191" s="4"/>
      <c r="D191" s="4"/>
      <c r="E191" s="4" t="s">
        <v>214</v>
      </c>
      <c r="F191" s="4" t="s">
        <v>62</v>
      </c>
      <c r="G191" s="4"/>
      <c r="H191" s="100">
        <v>1</v>
      </c>
      <c r="I191" s="100">
        <v>0</v>
      </c>
      <c r="J191" s="100">
        <v>1</v>
      </c>
      <c r="K191" s="100">
        <v>0</v>
      </c>
      <c r="L191" s="100">
        <v>0</v>
      </c>
      <c r="M191" s="102">
        <v>4</v>
      </c>
      <c r="N191" s="102">
        <v>0</v>
      </c>
      <c r="O191" s="102">
        <v>4</v>
      </c>
      <c r="P191" s="102">
        <v>4</v>
      </c>
      <c r="Q191" s="102">
        <v>4</v>
      </c>
      <c r="R191" s="102">
        <v>0</v>
      </c>
      <c r="S191" s="102">
        <v>0</v>
      </c>
      <c r="T191" s="102">
        <v>0</v>
      </c>
      <c r="U191" s="102">
        <v>0</v>
      </c>
      <c r="V191" s="102">
        <v>0</v>
      </c>
      <c r="W191" s="5" t="s">
        <v>6</v>
      </c>
      <c r="X191" s="6">
        <v>5</v>
      </c>
      <c r="Y191" s="6">
        <v>5</v>
      </c>
      <c r="Z191" s="6">
        <v>5</v>
      </c>
      <c r="AA191" s="6">
        <v>5</v>
      </c>
      <c r="AB191" s="7">
        <v>5</v>
      </c>
      <c r="AC191" s="7">
        <v>5</v>
      </c>
      <c r="AD191" s="7">
        <v>5</v>
      </c>
      <c r="AE191" s="7">
        <v>5</v>
      </c>
      <c r="AF191" s="7">
        <v>5</v>
      </c>
      <c r="AG191" s="8">
        <v>5</v>
      </c>
      <c r="AH191" s="8">
        <v>5</v>
      </c>
      <c r="AI191" s="8">
        <v>5</v>
      </c>
      <c r="AJ191" s="8">
        <v>5</v>
      </c>
      <c r="AK191" s="8">
        <v>5</v>
      </c>
      <c r="AL191" s="8">
        <v>5</v>
      </c>
      <c r="AM191" s="9">
        <v>5</v>
      </c>
      <c r="AN191" s="9">
        <v>5</v>
      </c>
      <c r="AO191" s="103"/>
      <c r="AP191" s="5"/>
    </row>
    <row r="192" spans="1:42" ht="72.75" thickBot="1" x14ac:dyDescent="0.6">
      <c r="A192" s="4">
        <v>191</v>
      </c>
      <c r="B192" s="4" t="s">
        <v>56</v>
      </c>
      <c r="C192" s="4"/>
      <c r="D192" s="4"/>
      <c r="E192" s="4" t="s">
        <v>214</v>
      </c>
      <c r="F192" s="4" t="s">
        <v>62</v>
      </c>
      <c r="G192" s="4"/>
      <c r="H192" s="100">
        <v>1</v>
      </c>
      <c r="I192" s="100">
        <v>0</v>
      </c>
      <c r="J192" s="100">
        <v>1</v>
      </c>
      <c r="K192" s="100">
        <v>0</v>
      </c>
      <c r="L192" s="100">
        <v>0</v>
      </c>
      <c r="M192" s="102">
        <v>4</v>
      </c>
      <c r="N192" s="102">
        <v>0</v>
      </c>
      <c r="O192" s="102">
        <v>4</v>
      </c>
      <c r="P192" s="102">
        <v>4</v>
      </c>
      <c r="Q192" s="102">
        <v>4</v>
      </c>
      <c r="R192" s="102">
        <v>0</v>
      </c>
      <c r="S192" s="102">
        <v>0</v>
      </c>
      <c r="T192" s="102">
        <v>0</v>
      </c>
      <c r="U192" s="102">
        <v>0</v>
      </c>
      <c r="V192" s="102">
        <v>0</v>
      </c>
      <c r="W192" s="5" t="s">
        <v>34</v>
      </c>
      <c r="X192" s="6">
        <v>4</v>
      </c>
      <c r="Y192" s="6">
        <v>4</v>
      </c>
      <c r="Z192" s="6">
        <v>4</v>
      </c>
      <c r="AA192" s="6">
        <v>4</v>
      </c>
      <c r="AB192" s="7">
        <v>4</v>
      </c>
      <c r="AC192" s="7">
        <v>4</v>
      </c>
      <c r="AD192" s="7">
        <v>4</v>
      </c>
      <c r="AE192" s="7">
        <v>4</v>
      </c>
      <c r="AF192" s="7">
        <v>4</v>
      </c>
      <c r="AG192" s="8">
        <v>4</v>
      </c>
      <c r="AH192" s="8">
        <v>4</v>
      </c>
      <c r="AI192" s="8">
        <v>4</v>
      </c>
      <c r="AJ192" s="8">
        <v>4</v>
      </c>
      <c r="AK192" s="8">
        <v>4</v>
      </c>
      <c r="AL192" s="8">
        <v>4</v>
      </c>
      <c r="AM192" s="9">
        <v>4</v>
      </c>
      <c r="AN192" s="9">
        <v>4</v>
      </c>
      <c r="AO192" s="103"/>
      <c r="AP192" s="5"/>
    </row>
    <row r="193" spans="1:42" ht="48.75" thickBot="1" x14ac:dyDescent="0.6">
      <c r="A193" s="4">
        <v>192</v>
      </c>
      <c r="B193" s="4" t="s">
        <v>56</v>
      </c>
      <c r="C193" s="4"/>
      <c r="D193" s="4"/>
      <c r="E193" s="4" t="s">
        <v>214</v>
      </c>
      <c r="F193" s="4" t="s">
        <v>60</v>
      </c>
      <c r="G193" s="4" t="s">
        <v>170</v>
      </c>
      <c r="H193" s="100">
        <v>1</v>
      </c>
      <c r="I193" s="100">
        <v>1</v>
      </c>
      <c r="J193" s="100">
        <v>0</v>
      </c>
      <c r="K193" s="100">
        <v>0</v>
      </c>
      <c r="L193" s="100">
        <v>0</v>
      </c>
      <c r="M193" s="102">
        <v>0</v>
      </c>
      <c r="N193" s="102">
        <v>0</v>
      </c>
      <c r="O193" s="102">
        <v>4</v>
      </c>
      <c r="P193" s="102">
        <v>4</v>
      </c>
      <c r="Q193" s="102">
        <v>3</v>
      </c>
      <c r="R193" s="102">
        <v>0</v>
      </c>
      <c r="S193" s="102">
        <v>0</v>
      </c>
      <c r="T193" s="102">
        <v>0</v>
      </c>
      <c r="U193" s="102">
        <v>0</v>
      </c>
      <c r="V193" s="102">
        <v>0</v>
      </c>
      <c r="W193" s="5" t="s">
        <v>5</v>
      </c>
      <c r="X193" s="6">
        <v>4</v>
      </c>
      <c r="Y193" s="6">
        <v>4</v>
      </c>
      <c r="Z193" s="6">
        <v>4</v>
      </c>
      <c r="AA193" s="6">
        <v>4</v>
      </c>
      <c r="AB193" s="7">
        <v>4</v>
      </c>
      <c r="AC193" s="7">
        <v>4</v>
      </c>
      <c r="AD193" s="7">
        <v>4</v>
      </c>
      <c r="AE193" s="7">
        <v>4</v>
      </c>
      <c r="AF193" s="7">
        <v>4</v>
      </c>
      <c r="AG193" s="8">
        <v>4</v>
      </c>
      <c r="AH193" s="8">
        <v>4</v>
      </c>
      <c r="AI193" s="8">
        <v>4</v>
      </c>
      <c r="AJ193" s="8">
        <v>4</v>
      </c>
      <c r="AK193" s="8">
        <v>4</v>
      </c>
      <c r="AL193" s="8">
        <v>4</v>
      </c>
      <c r="AM193" s="9">
        <v>4</v>
      </c>
      <c r="AN193" s="9">
        <v>4</v>
      </c>
      <c r="AO193" s="103"/>
      <c r="AP193" s="5"/>
    </row>
    <row r="194" spans="1:42" ht="24.75" thickBot="1" x14ac:dyDescent="0.6">
      <c r="A194" s="4">
        <v>193</v>
      </c>
      <c r="B194" s="4" t="s">
        <v>56</v>
      </c>
      <c r="C194" s="4"/>
      <c r="D194" s="4"/>
      <c r="E194" s="4" t="s">
        <v>214</v>
      </c>
      <c r="F194" s="4" t="s">
        <v>60</v>
      </c>
      <c r="G194" s="4" t="s">
        <v>170</v>
      </c>
      <c r="H194" s="100">
        <v>1</v>
      </c>
      <c r="I194" s="100">
        <v>1</v>
      </c>
      <c r="J194" s="100">
        <v>0</v>
      </c>
      <c r="K194" s="100">
        <v>0</v>
      </c>
      <c r="L194" s="100">
        <v>0</v>
      </c>
      <c r="M194" s="102">
        <v>0</v>
      </c>
      <c r="N194" s="102">
        <v>0</v>
      </c>
      <c r="O194" s="102">
        <v>4</v>
      </c>
      <c r="P194" s="102">
        <v>4</v>
      </c>
      <c r="Q194" s="102">
        <v>3</v>
      </c>
      <c r="R194" s="102">
        <v>0</v>
      </c>
      <c r="S194" s="102">
        <v>0</v>
      </c>
      <c r="T194" s="102">
        <v>0</v>
      </c>
      <c r="U194" s="102">
        <v>0</v>
      </c>
      <c r="V194" s="102">
        <v>0</v>
      </c>
      <c r="W194" s="5" t="s">
        <v>6</v>
      </c>
      <c r="X194" s="6">
        <v>4</v>
      </c>
      <c r="Y194" s="6">
        <v>4</v>
      </c>
      <c r="Z194" s="6">
        <v>4</v>
      </c>
      <c r="AA194" s="6">
        <v>4</v>
      </c>
      <c r="AB194" s="7">
        <v>4</v>
      </c>
      <c r="AC194" s="7">
        <v>4</v>
      </c>
      <c r="AD194" s="7">
        <v>4</v>
      </c>
      <c r="AE194" s="7">
        <v>4</v>
      </c>
      <c r="AF194" s="7">
        <v>4</v>
      </c>
      <c r="AG194" s="8">
        <v>4</v>
      </c>
      <c r="AH194" s="8">
        <v>4</v>
      </c>
      <c r="AI194" s="8">
        <v>4</v>
      </c>
      <c r="AJ194" s="8">
        <v>4</v>
      </c>
      <c r="AK194" s="8">
        <v>4</v>
      </c>
      <c r="AL194" s="8">
        <v>4</v>
      </c>
      <c r="AM194" s="9">
        <v>4</v>
      </c>
      <c r="AN194" s="9">
        <v>4</v>
      </c>
      <c r="AO194" s="103"/>
      <c r="AP194" s="5"/>
    </row>
    <row r="195" spans="1:42" ht="24.75" thickBot="1" x14ac:dyDescent="0.6">
      <c r="A195" s="4">
        <v>194</v>
      </c>
      <c r="B195" s="4" t="s">
        <v>56</v>
      </c>
      <c r="C195" s="4"/>
      <c r="D195" s="4"/>
      <c r="E195" s="4" t="s">
        <v>214</v>
      </c>
      <c r="F195" s="4" t="s">
        <v>62</v>
      </c>
      <c r="G195" s="4"/>
      <c r="H195" s="100">
        <v>0</v>
      </c>
      <c r="I195" s="100">
        <v>1</v>
      </c>
      <c r="J195" s="100">
        <v>0</v>
      </c>
      <c r="K195" s="100">
        <v>1</v>
      </c>
      <c r="L195" s="100">
        <v>0</v>
      </c>
      <c r="M195" s="102">
        <v>3</v>
      </c>
      <c r="N195" s="102">
        <v>4</v>
      </c>
      <c r="O195" s="102">
        <v>5</v>
      </c>
      <c r="P195" s="102">
        <v>5</v>
      </c>
      <c r="Q195" s="102">
        <v>1</v>
      </c>
      <c r="R195" s="102">
        <v>1</v>
      </c>
      <c r="S195" s="102">
        <v>1</v>
      </c>
      <c r="T195" s="102">
        <v>0</v>
      </c>
      <c r="U195" s="102">
        <v>0</v>
      </c>
      <c r="V195" s="102">
        <v>0</v>
      </c>
      <c r="W195" s="5" t="s">
        <v>6</v>
      </c>
      <c r="X195" s="6">
        <v>5</v>
      </c>
      <c r="Y195" s="6">
        <v>5</v>
      </c>
      <c r="Z195" s="6">
        <v>4</v>
      </c>
      <c r="AA195" s="6">
        <v>5</v>
      </c>
      <c r="AB195" s="7">
        <v>5</v>
      </c>
      <c r="AC195" s="7">
        <v>4</v>
      </c>
      <c r="AD195" s="7">
        <v>4</v>
      </c>
      <c r="AE195" s="7">
        <v>4</v>
      </c>
      <c r="AF195" s="7">
        <v>3</v>
      </c>
      <c r="AG195" s="8">
        <v>5</v>
      </c>
      <c r="AH195" s="8">
        <v>5</v>
      </c>
      <c r="AI195" s="8">
        <v>5</v>
      </c>
      <c r="AJ195" s="8">
        <v>3</v>
      </c>
      <c r="AK195" s="8">
        <v>4</v>
      </c>
      <c r="AL195" s="8">
        <v>3</v>
      </c>
      <c r="AM195" s="9">
        <v>3</v>
      </c>
      <c r="AN195" s="9">
        <v>5</v>
      </c>
      <c r="AO195" s="103"/>
      <c r="AP195" s="5"/>
    </row>
    <row r="196" spans="1:42" ht="72.75" thickBot="1" x14ac:dyDescent="0.6">
      <c r="A196" s="4">
        <v>195</v>
      </c>
      <c r="B196" s="4" t="s">
        <v>56</v>
      </c>
      <c r="C196" s="4"/>
      <c r="D196" s="4"/>
      <c r="E196" s="4" t="s">
        <v>214</v>
      </c>
      <c r="F196" s="4" t="s">
        <v>62</v>
      </c>
      <c r="G196" s="4"/>
      <c r="H196" s="100">
        <v>0</v>
      </c>
      <c r="I196" s="100">
        <v>1</v>
      </c>
      <c r="J196" s="100">
        <v>0</v>
      </c>
      <c r="K196" s="100">
        <v>1</v>
      </c>
      <c r="L196" s="100">
        <v>0</v>
      </c>
      <c r="M196" s="102">
        <v>3</v>
      </c>
      <c r="N196" s="102">
        <v>4</v>
      </c>
      <c r="O196" s="102">
        <v>5</v>
      </c>
      <c r="P196" s="102">
        <v>5</v>
      </c>
      <c r="Q196" s="102">
        <v>1</v>
      </c>
      <c r="R196" s="102">
        <v>1</v>
      </c>
      <c r="S196" s="102">
        <v>1</v>
      </c>
      <c r="T196" s="102">
        <v>0</v>
      </c>
      <c r="U196" s="102">
        <v>0</v>
      </c>
      <c r="V196" s="102">
        <v>0</v>
      </c>
      <c r="W196" s="5" t="s">
        <v>34</v>
      </c>
      <c r="X196" s="6">
        <v>3</v>
      </c>
      <c r="Y196" s="6">
        <v>3</v>
      </c>
      <c r="Z196" s="6">
        <v>2</v>
      </c>
      <c r="AA196" s="6">
        <v>0</v>
      </c>
      <c r="AB196" s="7">
        <v>5</v>
      </c>
      <c r="AC196" s="7">
        <v>2</v>
      </c>
      <c r="AD196" s="7">
        <v>2</v>
      </c>
      <c r="AE196" s="7">
        <v>3</v>
      </c>
      <c r="AF196" s="7">
        <v>3</v>
      </c>
      <c r="AG196" s="8">
        <v>5</v>
      </c>
      <c r="AH196" s="8">
        <v>5</v>
      </c>
      <c r="AI196" s="8">
        <v>5</v>
      </c>
      <c r="AJ196" s="8">
        <v>5</v>
      </c>
      <c r="AK196" s="8">
        <v>3</v>
      </c>
      <c r="AL196" s="8">
        <v>4</v>
      </c>
      <c r="AM196" s="9">
        <v>3</v>
      </c>
      <c r="AN196" s="9">
        <v>5</v>
      </c>
      <c r="AO196" s="103"/>
      <c r="AP196" s="5"/>
    </row>
    <row r="197" spans="1:42" ht="48.75" thickBot="1" x14ac:dyDescent="0.6">
      <c r="A197" s="4">
        <v>196</v>
      </c>
      <c r="B197" s="4" t="s">
        <v>55</v>
      </c>
      <c r="C197" s="4"/>
      <c r="D197" s="4"/>
      <c r="E197" s="4" t="s">
        <v>214</v>
      </c>
      <c r="F197" s="4" t="s">
        <v>60</v>
      </c>
      <c r="G197" s="4" t="s">
        <v>170</v>
      </c>
      <c r="H197" s="100">
        <v>1</v>
      </c>
      <c r="I197" s="100">
        <v>1</v>
      </c>
      <c r="J197" s="100">
        <v>0</v>
      </c>
      <c r="K197" s="100">
        <v>0</v>
      </c>
      <c r="L197" s="100">
        <v>1</v>
      </c>
      <c r="M197" s="102">
        <v>4</v>
      </c>
      <c r="N197" s="102">
        <v>4</v>
      </c>
      <c r="O197" s="102">
        <v>4</v>
      </c>
      <c r="P197" s="102">
        <v>4</v>
      </c>
      <c r="Q197" s="102">
        <v>4</v>
      </c>
      <c r="R197" s="102">
        <v>4</v>
      </c>
      <c r="S197" s="102">
        <v>4</v>
      </c>
      <c r="T197" s="102">
        <v>4</v>
      </c>
      <c r="U197" s="102">
        <v>0</v>
      </c>
      <c r="V197" s="102">
        <v>0</v>
      </c>
      <c r="W197" s="5" t="s">
        <v>5</v>
      </c>
      <c r="X197" s="6">
        <v>4</v>
      </c>
      <c r="Y197" s="6">
        <v>4</v>
      </c>
      <c r="Z197" s="6">
        <v>5</v>
      </c>
      <c r="AA197" s="6">
        <v>5</v>
      </c>
      <c r="AB197" s="7">
        <v>5</v>
      </c>
      <c r="AC197" s="7">
        <v>5</v>
      </c>
      <c r="AD197" s="7">
        <v>5</v>
      </c>
      <c r="AE197" s="7">
        <v>5</v>
      </c>
      <c r="AF197" s="7">
        <v>5</v>
      </c>
      <c r="AG197" s="8">
        <v>4</v>
      </c>
      <c r="AH197" s="8">
        <v>4</v>
      </c>
      <c r="AI197" s="8">
        <v>4</v>
      </c>
      <c r="AJ197" s="8">
        <v>4</v>
      </c>
      <c r="AK197" s="8">
        <v>4</v>
      </c>
      <c r="AL197" s="8">
        <v>4</v>
      </c>
      <c r="AM197" s="9">
        <v>5</v>
      </c>
      <c r="AN197" s="9">
        <v>5</v>
      </c>
      <c r="AO197" s="103"/>
      <c r="AP197" s="5"/>
    </row>
    <row r="198" spans="1:42" ht="24.75" thickBot="1" x14ac:dyDescent="0.6">
      <c r="A198" s="4">
        <v>197</v>
      </c>
      <c r="B198" s="4" t="s">
        <v>55</v>
      </c>
      <c r="C198" s="4"/>
      <c r="D198" s="4"/>
      <c r="E198" s="4" t="s">
        <v>214</v>
      </c>
      <c r="F198" s="4" t="s">
        <v>60</v>
      </c>
      <c r="G198" s="4" t="s">
        <v>170</v>
      </c>
      <c r="H198" s="100">
        <v>1</v>
      </c>
      <c r="I198" s="100">
        <v>1</v>
      </c>
      <c r="J198" s="100">
        <v>0</v>
      </c>
      <c r="K198" s="100">
        <v>0</v>
      </c>
      <c r="L198" s="100">
        <v>1</v>
      </c>
      <c r="M198" s="102">
        <v>4</v>
      </c>
      <c r="N198" s="102">
        <v>4</v>
      </c>
      <c r="O198" s="102">
        <v>4</v>
      </c>
      <c r="P198" s="102">
        <v>4</v>
      </c>
      <c r="Q198" s="102">
        <v>4</v>
      </c>
      <c r="R198" s="102">
        <v>4</v>
      </c>
      <c r="S198" s="102">
        <v>4</v>
      </c>
      <c r="T198" s="102">
        <v>4</v>
      </c>
      <c r="U198" s="102">
        <v>0</v>
      </c>
      <c r="V198" s="102">
        <v>0</v>
      </c>
      <c r="W198" s="5" t="s">
        <v>6</v>
      </c>
      <c r="X198" s="6">
        <v>4</v>
      </c>
      <c r="Y198" s="6">
        <v>4</v>
      </c>
      <c r="Z198" s="6">
        <v>5</v>
      </c>
      <c r="AA198" s="6">
        <v>5</v>
      </c>
      <c r="AB198" s="7">
        <v>5</v>
      </c>
      <c r="AC198" s="7">
        <v>5</v>
      </c>
      <c r="AD198" s="7">
        <v>5</v>
      </c>
      <c r="AE198" s="7">
        <v>5</v>
      </c>
      <c r="AF198" s="7">
        <v>5</v>
      </c>
      <c r="AG198" s="8">
        <v>4</v>
      </c>
      <c r="AH198" s="8">
        <v>4</v>
      </c>
      <c r="AI198" s="8">
        <v>4</v>
      </c>
      <c r="AJ198" s="8">
        <v>4</v>
      </c>
      <c r="AK198" s="8">
        <v>4</v>
      </c>
      <c r="AL198" s="8">
        <v>4</v>
      </c>
      <c r="AM198" s="9">
        <v>5</v>
      </c>
      <c r="AN198" s="9">
        <v>5</v>
      </c>
      <c r="AO198" s="103"/>
      <c r="AP198" s="5"/>
    </row>
    <row r="199" spans="1:42" ht="72.75" thickBot="1" x14ac:dyDescent="0.6">
      <c r="A199" s="4">
        <v>198</v>
      </c>
      <c r="B199" s="4" t="s">
        <v>55</v>
      </c>
      <c r="C199" s="4"/>
      <c r="D199" s="4"/>
      <c r="E199" s="4" t="s">
        <v>214</v>
      </c>
      <c r="F199" s="4" t="s">
        <v>60</v>
      </c>
      <c r="G199" s="4" t="s">
        <v>170</v>
      </c>
      <c r="H199" s="100">
        <v>1</v>
      </c>
      <c r="I199" s="100">
        <v>1</v>
      </c>
      <c r="J199" s="100">
        <v>0</v>
      </c>
      <c r="K199" s="100">
        <v>0</v>
      </c>
      <c r="L199" s="100">
        <v>1</v>
      </c>
      <c r="M199" s="102">
        <v>4</v>
      </c>
      <c r="N199" s="102">
        <v>4</v>
      </c>
      <c r="O199" s="102">
        <v>4</v>
      </c>
      <c r="P199" s="102">
        <v>4</v>
      </c>
      <c r="Q199" s="102">
        <v>4</v>
      </c>
      <c r="R199" s="102">
        <v>4</v>
      </c>
      <c r="S199" s="102">
        <v>4</v>
      </c>
      <c r="T199" s="102">
        <v>4</v>
      </c>
      <c r="U199" s="102">
        <v>0</v>
      </c>
      <c r="V199" s="102">
        <v>0</v>
      </c>
      <c r="W199" s="5" t="s">
        <v>38</v>
      </c>
      <c r="X199" s="6">
        <v>4</v>
      </c>
      <c r="Y199" s="6">
        <v>4</v>
      </c>
      <c r="Z199" s="6">
        <v>5</v>
      </c>
      <c r="AA199" s="6">
        <v>5</v>
      </c>
      <c r="AB199" s="7">
        <v>5</v>
      </c>
      <c r="AC199" s="7">
        <v>5</v>
      </c>
      <c r="AD199" s="7">
        <v>5</v>
      </c>
      <c r="AE199" s="7">
        <v>5</v>
      </c>
      <c r="AF199" s="7">
        <v>5</v>
      </c>
      <c r="AG199" s="8">
        <v>4</v>
      </c>
      <c r="AH199" s="8">
        <v>4</v>
      </c>
      <c r="AI199" s="8">
        <v>4</v>
      </c>
      <c r="AJ199" s="8">
        <v>4</v>
      </c>
      <c r="AK199" s="8">
        <v>4</v>
      </c>
      <c r="AL199" s="8">
        <v>4</v>
      </c>
      <c r="AM199" s="9">
        <v>5</v>
      </c>
      <c r="AN199" s="9">
        <v>5</v>
      </c>
      <c r="AO199" s="103"/>
      <c r="AP199" s="5"/>
    </row>
    <row r="200" spans="1:42" ht="72.75" thickBot="1" x14ac:dyDescent="0.6">
      <c r="A200" s="4">
        <v>199</v>
      </c>
      <c r="B200" s="4" t="s">
        <v>56</v>
      </c>
      <c r="C200" s="4"/>
      <c r="D200" s="4"/>
      <c r="E200" s="4" t="s">
        <v>214</v>
      </c>
      <c r="F200" s="4" t="s">
        <v>60</v>
      </c>
      <c r="G200" s="4" t="s">
        <v>170</v>
      </c>
      <c r="H200" s="100">
        <v>0</v>
      </c>
      <c r="I200" s="100">
        <v>0</v>
      </c>
      <c r="J200" s="100">
        <v>1</v>
      </c>
      <c r="K200" s="100">
        <v>0</v>
      </c>
      <c r="L200" s="100">
        <v>0</v>
      </c>
      <c r="M200" s="102">
        <v>4</v>
      </c>
      <c r="N200" s="102">
        <v>4</v>
      </c>
      <c r="O200" s="102">
        <v>4</v>
      </c>
      <c r="P200" s="102">
        <v>4</v>
      </c>
      <c r="Q200" s="102">
        <v>4</v>
      </c>
      <c r="R200" s="102">
        <v>4</v>
      </c>
      <c r="S200" s="102">
        <v>4</v>
      </c>
      <c r="T200" s="102">
        <v>4</v>
      </c>
      <c r="U200" s="102">
        <v>0</v>
      </c>
      <c r="V200" s="102">
        <v>0</v>
      </c>
      <c r="W200" s="5" t="s">
        <v>36</v>
      </c>
      <c r="X200" s="6">
        <v>4</v>
      </c>
      <c r="Y200" s="6">
        <v>4</v>
      </c>
      <c r="Z200" s="6">
        <v>4</v>
      </c>
      <c r="AA200" s="6">
        <v>4</v>
      </c>
      <c r="AB200" s="7">
        <v>4</v>
      </c>
      <c r="AC200" s="7">
        <v>4</v>
      </c>
      <c r="AD200" s="7">
        <v>4</v>
      </c>
      <c r="AE200" s="7">
        <v>4</v>
      </c>
      <c r="AF200" s="7">
        <v>4</v>
      </c>
      <c r="AG200" s="8">
        <v>4</v>
      </c>
      <c r="AH200" s="8">
        <v>4</v>
      </c>
      <c r="AI200" s="8">
        <v>4</v>
      </c>
      <c r="AJ200" s="8">
        <v>4</v>
      </c>
      <c r="AK200" s="8">
        <v>4</v>
      </c>
      <c r="AL200" s="8">
        <v>4</v>
      </c>
      <c r="AM200" s="9">
        <v>4</v>
      </c>
      <c r="AN200" s="9">
        <v>4</v>
      </c>
      <c r="AO200" s="103"/>
      <c r="AP200" s="5"/>
    </row>
    <row r="201" spans="1:42" ht="72.75" thickBot="1" x14ac:dyDescent="0.6">
      <c r="A201" s="4">
        <v>200</v>
      </c>
      <c r="B201" s="4" t="s">
        <v>56</v>
      </c>
      <c r="C201" s="4"/>
      <c r="D201" s="4"/>
      <c r="E201" s="4" t="s">
        <v>189</v>
      </c>
      <c r="F201" s="4" t="s">
        <v>62</v>
      </c>
      <c r="G201" s="4"/>
      <c r="H201" s="100">
        <v>1</v>
      </c>
      <c r="I201" s="100">
        <v>0</v>
      </c>
      <c r="J201" s="100">
        <v>0</v>
      </c>
      <c r="K201" s="100">
        <v>0</v>
      </c>
      <c r="L201" s="100">
        <v>0</v>
      </c>
      <c r="M201" s="102">
        <v>2</v>
      </c>
      <c r="N201" s="102">
        <v>1</v>
      </c>
      <c r="O201" s="102">
        <v>3</v>
      </c>
      <c r="P201" s="102">
        <v>3</v>
      </c>
      <c r="Q201" s="102">
        <v>4</v>
      </c>
      <c r="R201" s="102">
        <v>4</v>
      </c>
      <c r="S201" s="102">
        <v>4</v>
      </c>
      <c r="T201" s="102">
        <v>3</v>
      </c>
      <c r="U201" s="102">
        <v>3</v>
      </c>
      <c r="V201" s="102">
        <v>0</v>
      </c>
      <c r="W201" s="5" t="s">
        <v>36</v>
      </c>
      <c r="X201" s="6">
        <v>5</v>
      </c>
      <c r="Y201" s="6">
        <v>5</v>
      </c>
      <c r="Z201" s="6">
        <v>5</v>
      </c>
      <c r="AA201" s="6">
        <v>5</v>
      </c>
      <c r="AB201" s="7">
        <v>5</v>
      </c>
      <c r="AC201" s="7">
        <v>5</v>
      </c>
      <c r="AD201" s="7">
        <v>5</v>
      </c>
      <c r="AE201" s="7">
        <v>5</v>
      </c>
      <c r="AF201" s="7">
        <v>5</v>
      </c>
      <c r="AG201" s="8">
        <v>5</v>
      </c>
      <c r="AH201" s="8">
        <v>5</v>
      </c>
      <c r="AI201" s="8">
        <v>5</v>
      </c>
      <c r="AJ201" s="8">
        <v>5</v>
      </c>
      <c r="AK201" s="8">
        <v>5</v>
      </c>
      <c r="AL201" s="8">
        <v>5</v>
      </c>
      <c r="AM201" s="9">
        <v>5</v>
      </c>
      <c r="AN201" s="9">
        <v>5</v>
      </c>
      <c r="AO201" s="103"/>
      <c r="AP201" s="5"/>
    </row>
    <row r="202" spans="1:42" ht="72.75" thickBot="1" x14ac:dyDescent="0.6">
      <c r="A202" s="4">
        <v>201</v>
      </c>
      <c r="B202" s="4" t="s">
        <v>56</v>
      </c>
      <c r="C202" s="4"/>
      <c r="D202" s="4"/>
      <c r="E202" s="4" t="s">
        <v>189</v>
      </c>
      <c r="F202" s="4" t="s">
        <v>62</v>
      </c>
      <c r="G202" s="4"/>
      <c r="H202" s="100">
        <v>1</v>
      </c>
      <c r="I202" s="100">
        <v>0</v>
      </c>
      <c r="J202" s="100">
        <v>0</v>
      </c>
      <c r="K202" s="100">
        <v>0</v>
      </c>
      <c r="L202" s="100">
        <v>0</v>
      </c>
      <c r="M202" s="102">
        <v>2</v>
      </c>
      <c r="N202" s="102">
        <v>1</v>
      </c>
      <c r="O202" s="102">
        <v>3</v>
      </c>
      <c r="P202" s="102">
        <v>3</v>
      </c>
      <c r="Q202" s="102">
        <v>4</v>
      </c>
      <c r="R202" s="102">
        <v>4</v>
      </c>
      <c r="S202" s="102">
        <v>4</v>
      </c>
      <c r="T202" s="102">
        <v>3</v>
      </c>
      <c r="U202" s="102">
        <v>3</v>
      </c>
      <c r="V202" s="102">
        <v>0</v>
      </c>
      <c r="W202" s="5" t="s">
        <v>34</v>
      </c>
      <c r="X202" s="6">
        <v>0</v>
      </c>
      <c r="Y202" s="6">
        <v>0</v>
      </c>
      <c r="Z202" s="6">
        <v>0</v>
      </c>
      <c r="AA202" s="6">
        <v>0</v>
      </c>
      <c r="AB202" s="7">
        <v>5</v>
      </c>
      <c r="AC202" s="7">
        <v>5</v>
      </c>
      <c r="AD202" s="7">
        <v>5</v>
      </c>
      <c r="AE202" s="7">
        <v>5</v>
      </c>
      <c r="AF202" s="7">
        <v>5</v>
      </c>
      <c r="AG202" s="8">
        <v>5</v>
      </c>
      <c r="AH202" s="8">
        <v>5</v>
      </c>
      <c r="AI202" s="8">
        <v>5</v>
      </c>
      <c r="AJ202" s="8">
        <v>5</v>
      </c>
      <c r="AK202" s="8">
        <v>0</v>
      </c>
      <c r="AL202" s="8">
        <v>0</v>
      </c>
      <c r="AM202" s="9">
        <v>0</v>
      </c>
      <c r="AN202" s="9">
        <v>0</v>
      </c>
      <c r="AO202" s="103"/>
      <c r="AP202" s="5"/>
    </row>
    <row r="203" spans="1:42" ht="72.75" thickBot="1" x14ac:dyDescent="0.6">
      <c r="A203" s="4">
        <v>202</v>
      </c>
      <c r="B203" s="4" t="s">
        <v>56</v>
      </c>
      <c r="C203" s="4"/>
      <c r="D203" s="4"/>
      <c r="E203" s="4" t="s">
        <v>208</v>
      </c>
      <c r="F203" s="4" t="s">
        <v>59</v>
      </c>
      <c r="G203" s="4"/>
      <c r="H203" s="100">
        <v>0</v>
      </c>
      <c r="I203" s="100">
        <v>1</v>
      </c>
      <c r="J203" s="100">
        <v>0</v>
      </c>
      <c r="K203" s="100">
        <v>0</v>
      </c>
      <c r="L203" s="100">
        <v>0</v>
      </c>
      <c r="M203" s="102">
        <v>5</v>
      </c>
      <c r="N203" s="102">
        <v>5</v>
      </c>
      <c r="O203" s="102">
        <v>5</v>
      </c>
      <c r="P203" s="102">
        <v>5</v>
      </c>
      <c r="Q203" s="102">
        <v>5</v>
      </c>
      <c r="R203" s="102">
        <v>1</v>
      </c>
      <c r="S203" s="102">
        <v>1</v>
      </c>
      <c r="T203" s="102">
        <v>1</v>
      </c>
      <c r="U203" s="102">
        <v>0</v>
      </c>
      <c r="V203" s="102">
        <v>0</v>
      </c>
      <c r="W203" s="5" t="s">
        <v>6</v>
      </c>
      <c r="X203" s="6">
        <v>4</v>
      </c>
      <c r="Y203" s="6">
        <v>1</v>
      </c>
      <c r="Z203" s="6">
        <v>1</v>
      </c>
      <c r="AA203" s="6">
        <v>1</v>
      </c>
      <c r="AB203" s="7">
        <v>5</v>
      </c>
      <c r="AC203" s="7">
        <v>2</v>
      </c>
      <c r="AD203" s="7">
        <v>2</v>
      </c>
      <c r="AE203" s="7">
        <v>4</v>
      </c>
      <c r="AF203" s="7">
        <v>5</v>
      </c>
      <c r="AG203" s="8">
        <v>5</v>
      </c>
      <c r="AH203" s="8">
        <v>5</v>
      </c>
      <c r="AI203" s="8">
        <v>5</v>
      </c>
      <c r="AJ203" s="8">
        <v>5</v>
      </c>
      <c r="AK203" s="8">
        <v>4</v>
      </c>
      <c r="AL203" s="8">
        <v>3</v>
      </c>
      <c r="AM203" s="9">
        <v>3</v>
      </c>
      <c r="AN203" s="9">
        <v>3</v>
      </c>
      <c r="AO203" s="103"/>
      <c r="AP203" s="5"/>
    </row>
    <row r="204" spans="1:42" ht="72.75" thickBot="1" x14ac:dyDescent="0.6">
      <c r="A204" s="4">
        <v>203</v>
      </c>
      <c r="B204" s="4" t="s">
        <v>55</v>
      </c>
      <c r="C204" s="4"/>
      <c r="D204" s="4"/>
      <c r="E204" s="4" t="s">
        <v>208</v>
      </c>
      <c r="F204" s="4" t="s">
        <v>60</v>
      </c>
      <c r="G204" s="4" t="s">
        <v>170</v>
      </c>
      <c r="H204" s="100">
        <v>0</v>
      </c>
      <c r="I204" s="100">
        <v>0</v>
      </c>
      <c r="J204" s="100">
        <v>0</v>
      </c>
      <c r="K204" s="100">
        <v>0</v>
      </c>
      <c r="L204" s="100">
        <v>0</v>
      </c>
      <c r="M204" s="102">
        <v>4</v>
      </c>
      <c r="N204" s="102">
        <v>4</v>
      </c>
      <c r="O204" s="102">
        <v>4</v>
      </c>
      <c r="P204" s="102">
        <v>4</v>
      </c>
      <c r="Q204" s="102">
        <v>4</v>
      </c>
      <c r="R204" s="102">
        <v>3</v>
      </c>
      <c r="S204" s="102">
        <v>4</v>
      </c>
      <c r="T204" s="102">
        <v>3</v>
      </c>
      <c r="U204" s="102">
        <v>0</v>
      </c>
      <c r="V204" s="102">
        <v>0</v>
      </c>
      <c r="W204" s="5" t="s">
        <v>5</v>
      </c>
      <c r="X204" s="6">
        <v>4</v>
      </c>
      <c r="Y204" s="6">
        <v>4</v>
      </c>
      <c r="Z204" s="6">
        <v>4</v>
      </c>
      <c r="AA204" s="6">
        <v>4</v>
      </c>
      <c r="AB204" s="7">
        <v>4</v>
      </c>
      <c r="AC204" s="7">
        <v>4</v>
      </c>
      <c r="AD204" s="7">
        <v>4</v>
      </c>
      <c r="AE204" s="7">
        <v>4</v>
      </c>
      <c r="AF204" s="7">
        <v>4</v>
      </c>
      <c r="AG204" s="8">
        <v>4</v>
      </c>
      <c r="AH204" s="8">
        <v>4</v>
      </c>
      <c r="AI204" s="8">
        <v>4</v>
      </c>
      <c r="AJ204" s="8">
        <v>4</v>
      </c>
      <c r="AK204" s="8">
        <v>4</v>
      </c>
      <c r="AL204" s="8">
        <v>4</v>
      </c>
      <c r="AM204" s="9">
        <v>4</v>
      </c>
      <c r="AN204" s="9">
        <v>4</v>
      </c>
      <c r="AO204" s="103"/>
      <c r="AP204" s="5"/>
    </row>
    <row r="205" spans="1:42" ht="72.75" thickBot="1" x14ac:dyDescent="0.6">
      <c r="A205" s="4">
        <v>204</v>
      </c>
      <c r="B205" s="4" t="s">
        <v>55</v>
      </c>
      <c r="C205" s="4"/>
      <c r="D205" s="4"/>
      <c r="E205" s="4" t="s">
        <v>208</v>
      </c>
      <c r="F205" s="4" t="s">
        <v>60</v>
      </c>
      <c r="G205" s="4" t="s">
        <v>170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2">
        <v>4</v>
      </c>
      <c r="N205" s="102">
        <v>4</v>
      </c>
      <c r="O205" s="102">
        <v>4</v>
      </c>
      <c r="P205" s="102">
        <v>4</v>
      </c>
      <c r="Q205" s="102">
        <v>4</v>
      </c>
      <c r="R205" s="102">
        <v>3</v>
      </c>
      <c r="S205" s="102">
        <v>4</v>
      </c>
      <c r="T205" s="102">
        <v>3</v>
      </c>
      <c r="U205" s="102">
        <v>0</v>
      </c>
      <c r="V205" s="102">
        <v>0</v>
      </c>
      <c r="W205" s="5" t="s">
        <v>6</v>
      </c>
      <c r="X205" s="6">
        <v>3</v>
      </c>
      <c r="Y205" s="6">
        <v>3</v>
      </c>
      <c r="Z205" s="6">
        <v>4</v>
      </c>
      <c r="AA205" s="6">
        <v>4</v>
      </c>
      <c r="AB205" s="7">
        <v>4</v>
      </c>
      <c r="AC205" s="7">
        <v>4</v>
      </c>
      <c r="AD205" s="7">
        <v>4</v>
      </c>
      <c r="AE205" s="7">
        <v>4</v>
      </c>
      <c r="AF205" s="7">
        <v>4</v>
      </c>
      <c r="AG205" s="8">
        <v>4</v>
      </c>
      <c r="AH205" s="8">
        <v>4</v>
      </c>
      <c r="AI205" s="8">
        <v>4</v>
      </c>
      <c r="AJ205" s="8">
        <v>4</v>
      </c>
      <c r="AK205" s="8">
        <v>4</v>
      </c>
      <c r="AL205" s="8">
        <v>4</v>
      </c>
      <c r="AM205" s="9">
        <v>4</v>
      </c>
      <c r="AN205" s="9">
        <v>4</v>
      </c>
      <c r="AO205" s="103"/>
      <c r="AP205" s="5"/>
    </row>
    <row r="206" spans="1:42" ht="72.75" thickBot="1" x14ac:dyDescent="0.6">
      <c r="A206" s="4">
        <v>205</v>
      </c>
      <c r="B206" s="4" t="s">
        <v>55</v>
      </c>
      <c r="C206" s="4"/>
      <c r="D206" s="4"/>
      <c r="E206" s="4" t="s">
        <v>208</v>
      </c>
      <c r="F206" s="4" t="s">
        <v>60</v>
      </c>
      <c r="G206" s="4" t="s">
        <v>170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  <c r="M206" s="102">
        <v>4</v>
      </c>
      <c r="N206" s="102">
        <v>4</v>
      </c>
      <c r="O206" s="102">
        <v>4</v>
      </c>
      <c r="P206" s="102">
        <v>4</v>
      </c>
      <c r="Q206" s="102">
        <v>4</v>
      </c>
      <c r="R206" s="102">
        <v>3</v>
      </c>
      <c r="S206" s="102">
        <v>4</v>
      </c>
      <c r="T206" s="102">
        <v>3</v>
      </c>
      <c r="U206" s="102">
        <v>0</v>
      </c>
      <c r="V206" s="102">
        <v>0</v>
      </c>
      <c r="W206" s="5" t="s">
        <v>36</v>
      </c>
      <c r="X206" s="6">
        <v>3</v>
      </c>
      <c r="Y206" s="6">
        <v>4</v>
      </c>
      <c r="Z206" s="6">
        <v>3</v>
      </c>
      <c r="AA206" s="6">
        <v>4</v>
      </c>
      <c r="AB206" s="7">
        <v>4</v>
      </c>
      <c r="AC206" s="7">
        <v>4</v>
      </c>
      <c r="AD206" s="7">
        <v>4</v>
      </c>
      <c r="AE206" s="7">
        <v>4</v>
      </c>
      <c r="AF206" s="7">
        <v>4</v>
      </c>
      <c r="AG206" s="8">
        <v>4</v>
      </c>
      <c r="AH206" s="8">
        <v>4</v>
      </c>
      <c r="AI206" s="8">
        <v>4</v>
      </c>
      <c r="AJ206" s="8">
        <v>4</v>
      </c>
      <c r="AK206" s="8">
        <v>4</v>
      </c>
      <c r="AL206" s="8">
        <v>4</v>
      </c>
      <c r="AM206" s="9">
        <v>4</v>
      </c>
      <c r="AN206" s="9">
        <v>4</v>
      </c>
      <c r="AO206" s="103"/>
      <c r="AP206" s="5"/>
    </row>
    <row r="207" spans="1:42" ht="72.75" thickBot="1" x14ac:dyDescent="0.6">
      <c r="A207" s="4">
        <v>206</v>
      </c>
      <c r="B207" s="4" t="s">
        <v>55</v>
      </c>
      <c r="C207" s="4"/>
      <c r="D207" s="4"/>
      <c r="E207" s="4" t="s">
        <v>208</v>
      </c>
      <c r="F207" s="4" t="s">
        <v>60</v>
      </c>
      <c r="G207" s="4" t="s">
        <v>170</v>
      </c>
      <c r="H207" s="100">
        <v>0</v>
      </c>
      <c r="I207" s="100">
        <v>0</v>
      </c>
      <c r="J207" s="100">
        <v>0</v>
      </c>
      <c r="K207" s="100">
        <v>0</v>
      </c>
      <c r="L207" s="100">
        <v>0</v>
      </c>
      <c r="M207" s="102">
        <v>4</v>
      </c>
      <c r="N207" s="102">
        <v>4</v>
      </c>
      <c r="O207" s="102">
        <v>4</v>
      </c>
      <c r="P207" s="102">
        <v>4</v>
      </c>
      <c r="Q207" s="102">
        <v>4</v>
      </c>
      <c r="R207" s="102">
        <v>3</v>
      </c>
      <c r="S207" s="102">
        <v>4</v>
      </c>
      <c r="T207" s="102">
        <v>3</v>
      </c>
      <c r="U207" s="102">
        <v>0</v>
      </c>
      <c r="V207" s="102">
        <v>0</v>
      </c>
      <c r="W207" s="5" t="s">
        <v>34</v>
      </c>
      <c r="X207" s="6">
        <v>3</v>
      </c>
      <c r="Y207" s="6">
        <v>4</v>
      </c>
      <c r="Z207" s="6">
        <v>4</v>
      </c>
      <c r="AA207" s="6">
        <v>4</v>
      </c>
      <c r="AB207" s="7">
        <v>4</v>
      </c>
      <c r="AC207" s="7">
        <v>4</v>
      </c>
      <c r="AD207" s="7">
        <v>4</v>
      </c>
      <c r="AE207" s="7">
        <v>4</v>
      </c>
      <c r="AF207" s="7">
        <v>4</v>
      </c>
      <c r="AG207" s="8">
        <v>4</v>
      </c>
      <c r="AH207" s="8">
        <v>4</v>
      </c>
      <c r="AI207" s="8">
        <v>4</v>
      </c>
      <c r="AJ207" s="8">
        <v>4</v>
      </c>
      <c r="AK207" s="8">
        <v>4</v>
      </c>
      <c r="AL207" s="8">
        <v>4</v>
      </c>
      <c r="AM207" s="9">
        <v>4</v>
      </c>
      <c r="AN207" s="9">
        <v>4</v>
      </c>
      <c r="AO207" s="103"/>
      <c r="AP207" s="5"/>
    </row>
    <row r="208" spans="1:42" ht="72.75" thickBot="1" x14ac:dyDescent="0.6">
      <c r="A208" s="4">
        <v>207</v>
      </c>
      <c r="B208" s="4" t="s">
        <v>55</v>
      </c>
      <c r="C208" s="4"/>
      <c r="D208" s="4"/>
      <c r="E208" s="4" t="s">
        <v>208</v>
      </c>
      <c r="F208" s="4" t="s">
        <v>60</v>
      </c>
      <c r="G208" s="4" t="s">
        <v>170</v>
      </c>
      <c r="H208" s="100">
        <v>0</v>
      </c>
      <c r="I208" s="100">
        <v>0</v>
      </c>
      <c r="J208" s="100">
        <v>0</v>
      </c>
      <c r="K208" s="100">
        <v>0</v>
      </c>
      <c r="L208" s="100">
        <v>0</v>
      </c>
      <c r="M208" s="102">
        <v>4</v>
      </c>
      <c r="N208" s="102">
        <v>4</v>
      </c>
      <c r="O208" s="102">
        <v>4</v>
      </c>
      <c r="P208" s="102">
        <v>4</v>
      </c>
      <c r="Q208" s="102">
        <v>4</v>
      </c>
      <c r="R208" s="102">
        <v>3</v>
      </c>
      <c r="S208" s="102">
        <v>4</v>
      </c>
      <c r="T208" s="102">
        <v>3</v>
      </c>
      <c r="U208" s="102">
        <v>0</v>
      </c>
      <c r="V208" s="102">
        <v>0</v>
      </c>
      <c r="W208" s="5" t="s">
        <v>38</v>
      </c>
      <c r="X208" s="6">
        <v>3</v>
      </c>
      <c r="Y208" s="6">
        <v>4</v>
      </c>
      <c r="Z208" s="6">
        <v>4</v>
      </c>
      <c r="AA208" s="6">
        <v>4</v>
      </c>
      <c r="AB208" s="7">
        <v>4</v>
      </c>
      <c r="AC208" s="7">
        <v>4</v>
      </c>
      <c r="AD208" s="7">
        <v>4</v>
      </c>
      <c r="AE208" s="7">
        <v>4</v>
      </c>
      <c r="AF208" s="7">
        <v>4</v>
      </c>
      <c r="AG208" s="8">
        <v>4</v>
      </c>
      <c r="AH208" s="8">
        <v>4</v>
      </c>
      <c r="AI208" s="8">
        <v>4</v>
      </c>
      <c r="AJ208" s="8">
        <v>4</v>
      </c>
      <c r="AK208" s="8">
        <v>4</v>
      </c>
      <c r="AL208" s="8">
        <v>4</v>
      </c>
      <c r="AM208" s="9">
        <v>4</v>
      </c>
      <c r="AN208" s="9">
        <v>4</v>
      </c>
      <c r="AO208" s="103"/>
      <c r="AP208" s="5"/>
    </row>
    <row r="209" spans="1:42" ht="72.75" thickBot="1" x14ac:dyDescent="0.6">
      <c r="A209" s="4">
        <v>208</v>
      </c>
      <c r="B209" s="4" t="s">
        <v>56</v>
      </c>
      <c r="C209" s="4"/>
      <c r="D209" s="4"/>
      <c r="E209" s="4" t="s">
        <v>208</v>
      </c>
      <c r="F209" s="4" t="s">
        <v>62</v>
      </c>
      <c r="G209" s="4"/>
      <c r="H209" s="100">
        <v>0</v>
      </c>
      <c r="I209" s="100">
        <v>1</v>
      </c>
      <c r="J209" s="100">
        <v>0</v>
      </c>
      <c r="K209" s="100">
        <v>1</v>
      </c>
      <c r="L209" s="100">
        <v>1</v>
      </c>
      <c r="M209" s="102">
        <v>5</v>
      </c>
      <c r="N209" s="102">
        <v>1</v>
      </c>
      <c r="O209" s="102">
        <v>5</v>
      </c>
      <c r="P209" s="102">
        <v>5</v>
      </c>
      <c r="Q209" s="102">
        <v>5</v>
      </c>
      <c r="R209" s="102">
        <v>2</v>
      </c>
      <c r="S209" s="102">
        <v>2</v>
      </c>
      <c r="T209" s="102">
        <v>4</v>
      </c>
      <c r="U209" s="102">
        <v>0</v>
      </c>
      <c r="V209" s="102">
        <v>0</v>
      </c>
      <c r="W209" s="5" t="s">
        <v>6</v>
      </c>
      <c r="X209" s="6">
        <v>2</v>
      </c>
      <c r="Y209" s="6">
        <v>3</v>
      </c>
      <c r="Z209" s="6">
        <v>3</v>
      </c>
      <c r="AA209" s="6">
        <v>3</v>
      </c>
      <c r="AB209" s="7">
        <v>3</v>
      </c>
      <c r="AC209" s="7">
        <v>3</v>
      </c>
      <c r="AD209" s="7">
        <v>3</v>
      </c>
      <c r="AE209" s="7">
        <v>3</v>
      </c>
      <c r="AF209" s="7">
        <v>3</v>
      </c>
      <c r="AG209" s="8">
        <v>3</v>
      </c>
      <c r="AH209" s="8">
        <v>3</v>
      </c>
      <c r="AI209" s="8">
        <v>3</v>
      </c>
      <c r="AJ209" s="8">
        <v>3</v>
      </c>
      <c r="AK209" s="8">
        <v>3</v>
      </c>
      <c r="AL209" s="8">
        <v>3</v>
      </c>
      <c r="AM209" s="9">
        <v>3</v>
      </c>
      <c r="AN209" s="9">
        <v>3</v>
      </c>
      <c r="AO209" s="103"/>
      <c r="AP209" s="5"/>
    </row>
    <row r="210" spans="1:42" ht="72.75" thickBot="1" x14ac:dyDescent="0.6">
      <c r="A210" s="4">
        <v>209</v>
      </c>
      <c r="B210" s="4" t="s">
        <v>56</v>
      </c>
      <c r="C210" s="4"/>
      <c r="D210" s="4"/>
      <c r="E210" s="4" t="s">
        <v>208</v>
      </c>
      <c r="F210" s="4" t="s">
        <v>62</v>
      </c>
      <c r="G210" s="4"/>
      <c r="H210" s="100">
        <v>0</v>
      </c>
      <c r="I210" s="100">
        <v>1</v>
      </c>
      <c r="J210" s="100">
        <v>0</v>
      </c>
      <c r="K210" s="100">
        <v>1</v>
      </c>
      <c r="L210" s="100">
        <v>1</v>
      </c>
      <c r="M210" s="102">
        <v>5</v>
      </c>
      <c r="N210" s="102">
        <v>1</v>
      </c>
      <c r="O210" s="102">
        <v>5</v>
      </c>
      <c r="P210" s="102">
        <v>5</v>
      </c>
      <c r="Q210" s="102">
        <v>5</v>
      </c>
      <c r="R210" s="102">
        <v>2</v>
      </c>
      <c r="S210" s="102">
        <v>2</v>
      </c>
      <c r="T210" s="102">
        <v>4</v>
      </c>
      <c r="U210" s="102">
        <v>0</v>
      </c>
      <c r="V210" s="102">
        <v>0</v>
      </c>
      <c r="W210" s="5" t="s">
        <v>34</v>
      </c>
      <c r="X210" s="6">
        <v>2</v>
      </c>
      <c r="Y210" s="6">
        <v>3</v>
      </c>
      <c r="Z210" s="6">
        <v>3</v>
      </c>
      <c r="AA210" s="6">
        <v>3</v>
      </c>
      <c r="AB210" s="7">
        <v>3</v>
      </c>
      <c r="AC210" s="7">
        <v>3</v>
      </c>
      <c r="AD210" s="7">
        <v>3</v>
      </c>
      <c r="AE210" s="7">
        <v>3</v>
      </c>
      <c r="AF210" s="7">
        <v>3</v>
      </c>
      <c r="AG210" s="8">
        <v>3</v>
      </c>
      <c r="AH210" s="8">
        <v>3</v>
      </c>
      <c r="AI210" s="8">
        <v>3</v>
      </c>
      <c r="AJ210" s="8">
        <v>3</v>
      </c>
      <c r="AK210" s="8">
        <v>3</v>
      </c>
      <c r="AL210" s="8">
        <v>3</v>
      </c>
      <c r="AM210" s="9">
        <v>3</v>
      </c>
      <c r="AN210" s="9">
        <v>3</v>
      </c>
      <c r="AO210" s="103"/>
      <c r="AP210" s="5"/>
    </row>
    <row r="211" spans="1:42" ht="72.75" thickBot="1" x14ac:dyDescent="0.6">
      <c r="A211" s="4">
        <v>210</v>
      </c>
      <c r="B211" s="4" t="s">
        <v>56</v>
      </c>
      <c r="C211" s="4"/>
      <c r="D211" s="4"/>
      <c r="E211" s="4" t="s">
        <v>208</v>
      </c>
      <c r="F211" s="4" t="s">
        <v>62</v>
      </c>
      <c r="G211" s="4"/>
      <c r="H211" s="100">
        <v>0</v>
      </c>
      <c r="I211" s="100">
        <v>1</v>
      </c>
      <c r="J211" s="100">
        <v>0</v>
      </c>
      <c r="K211" s="100">
        <v>1</v>
      </c>
      <c r="L211" s="100">
        <v>1</v>
      </c>
      <c r="M211" s="102">
        <v>5</v>
      </c>
      <c r="N211" s="102">
        <v>1</v>
      </c>
      <c r="O211" s="102">
        <v>5</v>
      </c>
      <c r="P211" s="102">
        <v>5</v>
      </c>
      <c r="Q211" s="102">
        <v>5</v>
      </c>
      <c r="R211" s="102">
        <v>2</v>
      </c>
      <c r="S211" s="102">
        <v>2</v>
      </c>
      <c r="T211" s="102">
        <v>4</v>
      </c>
      <c r="U211" s="102">
        <v>0</v>
      </c>
      <c r="V211" s="102">
        <v>0</v>
      </c>
      <c r="W211" s="5" t="s">
        <v>38</v>
      </c>
      <c r="X211" s="6">
        <v>2</v>
      </c>
      <c r="Y211" s="6">
        <v>3</v>
      </c>
      <c r="Z211" s="6">
        <v>3</v>
      </c>
      <c r="AA211" s="6">
        <v>3</v>
      </c>
      <c r="AB211" s="7">
        <v>3</v>
      </c>
      <c r="AC211" s="7">
        <v>3</v>
      </c>
      <c r="AD211" s="7">
        <v>3</v>
      </c>
      <c r="AE211" s="7">
        <v>3</v>
      </c>
      <c r="AF211" s="7">
        <v>3</v>
      </c>
      <c r="AG211" s="8">
        <v>3</v>
      </c>
      <c r="AH211" s="8">
        <v>3</v>
      </c>
      <c r="AI211" s="8">
        <v>3</v>
      </c>
      <c r="AJ211" s="8">
        <v>3</v>
      </c>
      <c r="AK211" s="8">
        <v>3</v>
      </c>
      <c r="AL211" s="8">
        <v>3</v>
      </c>
      <c r="AM211" s="9">
        <v>3</v>
      </c>
      <c r="AN211" s="9">
        <v>3</v>
      </c>
      <c r="AO211" s="103"/>
      <c r="AP211" s="5"/>
    </row>
    <row r="212" spans="1:42" ht="72.75" thickBot="1" x14ac:dyDescent="0.6">
      <c r="A212" s="4">
        <v>211</v>
      </c>
      <c r="B212" s="4" t="s">
        <v>56</v>
      </c>
      <c r="C212" s="4"/>
      <c r="D212" s="4"/>
      <c r="E212" s="4" t="s">
        <v>208</v>
      </c>
      <c r="F212" s="4" t="s">
        <v>62</v>
      </c>
      <c r="G212" s="4"/>
      <c r="H212" s="100">
        <v>0</v>
      </c>
      <c r="I212" s="100">
        <v>1</v>
      </c>
      <c r="J212" s="100">
        <v>1</v>
      </c>
      <c r="K212" s="100">
        <v>0</v>
      </c>
      <c r="L212" s="100">
        <v>0</v>
      </c>
      <c r="M212" s="102">
        <v>4</v>
      </c>
      <c r="N212" s="102">
        <v>4</v>
      </c>
      <c r="O212" s="102">
        <v>4</v>
      </c>
      <c r="P212" s="102">
        <v>4</v>
      </c>
      <c r="Q212" s="102">
        <v>4</v>
      </c>
      <c r="R212" s="102">
        <v>4</v>
      </c>
      <c r="S212" s="102">
        <v>4</v>
      </c>
      <c r="T212" s="102">
        <v>4</v>
      </c>
      <c r="U212" s="102">
        <v>0</v>
      </c>
      <c r="V212" s="102">
        <v>0</v>
      </c>
      <c r="W212" s="5" t="s">
        <v>6</v>
      </c>
      <c r="X212" s="6">
        <v>4</v>
      </c>
      <c r="Y212" s="6">
        <v>4</v>
      </c>
      <c r="Z212" s="6">
        <v>4</v>
      </c>
      <c r="AA212" s="6">
        <v>4</v>
      </c>
      <c r="AB212" s="7">
        <v>4</v>
      </c>
      <c r="AC212" s="7">
        <v>4</v>
      </c>
      <c r="AD212" s="7">
        <v>4</v>
      </c>
      <c r="AE212" s="7">
        <v>4</v>
      </c>
      <c r="AF212" s="7">
        <v>4</v>
      </c>
      <c r="AG212" s="8">
        <v>4</v>
      </c>
      <c r="AH212" s="8">
        <v>4</v>
      </c>
      <c r="AI212" s="8">
        <v>4</v>
      </c>
      <c r="AJ212" s="8">
        <v>4</v>
      </c>
      <c r="AK212" s="8">
        <v>4</v>
      </c>
      <c r="AL212" s="8">
        <v>4</v>
      </c>
      <c r="AM212" s="9">
        <v>4</v>
      </c>
      <c r="AN212" s="9">
        <v>4</v>
      </c>
      <c r="AO212" s="103"/>
      <c r="AP212" s="5"/>
    </row>
    <row r="213" spans="1:42" ht="72.75" thickBot="1" x14ac:dyDescent="0.6">
      <c r="A213" s="4">
        <v>212</v>
      </c>
      <c r="B213" s="4" t="s">
        <v>56</v>
      </c>
      <c r="C213" s="4"/>
      <c r="D213" s="4"/>
      <c r="E213" s="4" t="s">
        <v>208</v>
      </c>
      <c r="F213" s="4" t="s">
        <v>62</v>
      </c>
      <c r="G213" s="4"/>
      <c r="H213" s="100">
        <v>0</v>
      </c>
      <c r="I213" s="100">
        <v>1</v>
      </c>
      <c r="J213" s="100">
        <v>1</v>
      </c>
      <c r="K213" s="100">
        <v>0</v>
      </c>
      <c r="L213" s="100">
        <v>0</v>
      </c>
      <c r="M213" s="102">
        <v>4</v>
      </c>
      <c r="N213" s="102">
        <v>4</v>
      </c>
      <c r="O213" s="102">
        <v>4</v>
      </c>
      <c r="P213" s="102">
        <v>4</v>
      </c>
      <c r="Q213" s="102">
        <v>4</v>
      </c>
      <c r="R213" s="102">
        <v>4</v>
      </c>
      <c r="S213" s="102">
        <v>4</v>
      </c>
      <c r="T213" s="102">
        <v>4</v>
      </c>
      <c r="U213" s="102">
        <v>0</v>
      </c>
      <c r="V213" s="102">
        <v>0</v>
      </c>
      <c r="W213" s="5" t="s">
        <v>36</v>
      </c>
      <c r="X213" s="6">
        <v>4</v>
      </c>
      <c r="Y213" s="6">
        <v>4</v>
      </c>
      <c r="Z213" s="6">
        <v>4</v>
      </c>
      <c r="AA213" s="6">
        <v>4</v>
      </c>
      <c r="AB213" s="7">
        <v>4</v>
      </c>
      <c r="AC213" s="7">
        <v>4</v>
      </c>
      <c r="AD213" s="7">
        <v>4</v>
      </c>
      <c r="AE213" s="7">
        <v>4</v>
      </c>
      <c r="AF213" s="7">
        <v>4</v>
      </c>
      <c r="AG213" s="8">
        <v>4</v>
      </c>
      <c r="AH213" s="8">
        <v>4</v>
      </c>
      <c r="AI213" s="8">
        <v>4</v>
      </c>
      <c r="AJ213" s="8">
        <v>4</v>
      </c>
      <c r="AK213" s="8">
        <v>4</v>
      </c>
      <c r="AL213" s="8">
        <v>4</v>
      </c>
      <c r="AM213" s="9">
        <v>4</v>
      </c>
      <c r="AN213" s="9">
        <v>4</v>
      </c>
      <c r="AO213" s="103"/>
      <c r="AP213" s="5"/>
    </row>
    <row r="214" spans="1:42" ht="72.75" thickBot="1" x14ac:dyDescent="0.6">
      <c r="A214" s="4">
        <v>213</v>
      </c>
      <c r="B214" s="4" t="s">
        <v>55</v>
      </c>
      <c r="C214" s="4"/>
      <c r="D214" s="4"/>
      <c r="E214" s="4" t="s">
        <v>208</v>
      </c>
      <c r="F214" s="4" t="s">
        <v>62</v>
      </c>
      <c r="G214" s="4"/>
      <c r="H214" s="100">
        <v>0</v>
      </c>
      <c r="I214" s="100">
        <v>1</v>
      </c>
      <c r="J214" s="100">
        <v>1</v>
      </c>
      <c r="K214" s="100">
        <v>1</v>
      </c>
      <c r="L214" s="100">
        <v>0</v>
      </c>
      <c r="M214" s="102">
        <v>4</v>
      </c>
      <c r="N214" s="102">
        <v>4</v>
      </c>
      <c r="O214" s="102">
        <v>4</v>
      </c>
      <c r="P214" s="102">
        <v>4</v>
      </c>
      <c r="Q214" s="102">
        <v>4</v>
      </c>
      <c r="R214" s="102">
        <v>0</v>
      </c>
      <c r="S214" s="102">
        <v>0</v>
      </c>
      <c r="T214" s="102">
        <v>0</v>
      </c>
      <c r="U214" s="102">
        <v>0</v>
      </c>
      <c r="V214" s="102">
        <v>0</v>
      </c>
      <c r="W214" s="5" t="s">
        <v>5</v>
      </c>
      <c r="X214" s="6">
        <v>4</v>
      </c>
      <c r="Y214" s="6">
        <v>4</v>
      </c>
      <c r="Z214" s="6">
        <v>4</v>
      </c>
      <c r="AA214" s="6">
        <v>3</v>
      </c>
      <c r="AB214" s="7">
        <v>4</v>
      </c>
      <c r="AC214" s="7">
        <v>4</v>
      </c>
      <c r="AD214" s="7">
        <v>4</v>
      </c>
      <c r="AE214" s="7">
        <v>4</v>
      </c>
      <c r="AF214" s="7">
        <v>4</v>
      </c>
      <c r="AG214" s="8">
        <v>4</v>
      </c>
      <c r="AH214" s="8">
        <v>4</v>
      </c>
      <c r="AI214" s="8">
        <v>4</v>
      </c>
      <c r="AJ214" s="8">
        <v>4</v>
      </c>
      <c r="AK214" s="8">
        <v>4</v>
      </c>
      <c r="AL214" s="8">
        <v>4</v>
      </c>
      <c r="AM214" s="9">
        <v>4</v>
      </c>
      <c r="AN214" s="9">
        <v>4</v>
      </c>
      <c r="AO214" s="103"/>
      <c r="AP214" s="5"/>
    </row>
    <row r="215" spans="1:42" ht="72.75" thickBot="1" x14ac:dyDescent="0.6">
      <c r="A215" s="4">
        <v>214</v>
      </c>
      <c r="B215" s="4" t="s">
        <v>55</v>
      </c>
      <c r="C215" s="4"/>
      <c r="D215" s="4"/>
      <c r="E215" s="4" t="s">
        <v>208</v>
      </c>
      <c r="F215" s="4" t="s">
        <v>62</v>
      </c>
      <c r="G215" s="4"/>
      <c r="H215" s="100">
        <v>0</v>
      </c>
      <c r="I215" s="100">
        <v>1</v>
      </c>
      <c r="J215" s="100">
        <v>1</v>
      </c>
      <c r="K215" s="100">
        <v>1</v>
      </c>
      <c r="L215" s="100">
        <v>0</v>
      </c>
      <c r="M215" s="102">
        <v>4</v>
      </c>
      <c r="N215" s="102">
        <v>4</v>
      </c>
      <c r="O215" s="102">
        <v>4</v>
      </c>
      <c r="P215" s="102">
        <v>4</v>
      </c>
      <c r="Q215" s="102">
        <v>4</v>
      </c>
      <c r="R215" s="102">
        <v>0</v>
      </c>
      <c r="S215" s="102">
        <v>0</v>
      </c>
      <c r="T215" s="102">
        <v>0</v>
      </c>
      <c r="U215" s="102">
        <v>0</v>
      </c>
      <c r="V215" s="102">
        <v>0</v>
      </c>
      <c r="W215" s="5" t="s">
        <v>6</v>
      </c>
      <c r="X215" s="6">
        <v>4</v>
      </c>
      <c r="Y215" s="6">
        <v>4</v>
      </c>
      <c r="Z215" s="6">
        <v>4</v>
      </c>
      <c r="AA215" s="6">
        <v>3</v>
      </c>
      <c r="AB215" s="7">
        <v>4</v>
      </c>
      <c r="AC215" s="7">
        <v>4</v>
      </c>
      <c r="AD215" s="7">
        <v>4</v>
      </c>
      <c r="AE215" s="7">
        <v>4</v>
      </c>
      <c r="AF215" s="7">
        <v>4</v>
      </c>
      <c r="AG215" s="8">
        <v>4</v>
      </c>
      <c r="AH215" s="8">
        <v>4</v>
      </c>
      <c r="AI215" s="8">
        <v>4</v>
      </c>
      <c r="AJ215" s="8">
        <v>4</v>
      </c>
      <c r="AK215" s="8">
        <v>4</v>
      </c>
      <c r="AL215" s="8">
        <v>4</v>
      </c>
      <c r="AM215" s="9">
        <v>4</v>
      </c>
      <c r="AN215" s="9">
        <v>4</v>
      </c>
      <c r="AO215" s="103"/>
      <c r="AP215" s="5"/>
    </row>
    <row r="216" spans="1:42" ht="72.75" thickBot="1" x14ac:dyDescent="0.6">
      <c r="A216" s="4">
        <v>215</v>
      </c>
      <c r="B216" s="4" t="s">
        <v>55</v>
      </c>
      <c r="C216" s="4"/>
      <c r="D216" s="4"/>
      <c r="E216" s="4" t="s">
        <v>208</v>
      </c>
      <c r="F216" s="4" t="s">
        <v>62</v>
      </c>
      <c r="G216" s="4"/>
      <c r="H216" s="100">
        <v>0</v>
      </c>
      <c r="I216" s="100">
        <v>1</v>
      </c>
      <c r="J216" s="100">
        <v>1</v>
      </c>
      <c r="K216" s="100">
        <v>1</v>
      </c>
      <c r="L216" s="100">
        <v>0</v>
      </c>
      <c r="M216" s="102">
        <v>4</v>
      </c>
      <c r="N216" s="102">
        <v>4</v>
      </c>
      <c r="O216" s="102">
        <v>4</v>
      </c>
      <c r="P216" s="102">
        <v>4</v>
      </c>
      <c r="Q216" s="102">
        <v>4</v>
      </c>
      <c r="R216" s="102">
        <v>0</v>
      </c>
      <c r="S216" s="102">
        <v>0</v>
      </c>
      <c r="T216" s="102">
        <v>0</v>
      </c>
      <c r="U216" s="102">
        <v>0</v>
      </c>
      <c r="V216" s="102">
        <v>0</v>
      </c>
      <c r="W216" s="5" t="s">
        <v>36</v>
      </c>
      <c r="X216" s="6">
        <v>4</v>
      </c>
      <c r="Y216" s="6">
        <v>4</v>
      </c>
      <c r="Z216" s="6">
        <v>4</v>
      </c>
      <c r="AA216" s="6">
        <v>3</v>
      </c>
      <c r="AB216" s="7">
        <v>4</v>
      </c>
      <c r="AC216" s="7">
        <v>4</v>
      </c>
      <c r="AD216" s="7">
        <v>4</v>
      </c>
      <c r="AE216" s="7">
        <v>4</v>
      </c>
      <c r="AF216" s="7">
        <v>4</v>
      </c>
      <c r="AG216" s="8">
        <v>4</v>
      </c>
      <c r="AH216" s="8">
        <v>4</v>
      </c>
      <c r="AI216" s="8">
        <v>4</v>
      </c>
      <c r="AJ216" s="8">
        <v>4</v>
      </c>
      <c r="AK216" s="8">
        <v>4</v>
      </c>
      <c r="AL216" s="8">
        <v>4</v>
      </c>
      <c r="AM216" s="9">
        <v>4</v>
      </c>
      <c r="AN216" s="9">
        <v>4</v>
      </c>
      <c r="AO216" s="103"/>
      <c r="AP216" s="5"/>
    </row>
    <row r="217" spans="1:42" ht="72.75" thickBot="1" x14ac:dyDescent="0.6">
      <c r="A217" s="4">
        <v>216</v>
      </c>
      <c r="B217" s="4" t="s">
        <v>55</v>
      </c>
      <c r="C217" s="4"/>
      <c r="D217" s="4"/>
      <c r="E217" s="4" t="s">
        <v>208</v>
      </c>
      <c r="F217" s="4" t="s">
        <v>62</v>
      </c>
      <c r="G217" s="4"/>
      <c r="H217" s="100">
        <v>0</v>
      </c>
      <c r="I217" s="100">
        <v>1</v>
      </c>
      <c r="J217" s="100">
        <v>1</v>
      </c>
      <c r="K217" s="100">
        <v>1</v>
      </c>
      <c r="L217" s="100">
        <v>0</v>
      </c>
      <c r="M217" s="102">
        <v>4</v>
      </c>
      <c r="N217" s="102">
        <v>4</v>
      </c>
      <c r="O217" s="102">
        <v>4</v>
      </c>
      <c r="P217" s="102">
        <v>4</v>
      </c>
      <c r="Q217" s="102">
        <v>4</v>
      </c>
      <c r="R217" s="102">
        <v>0</v>
      </c>
      <c r="S217" s="102">
        <v>0</v>
      </c>
      <c r="T217" s="102">
        <v>0</v>
      </c>
      <c r="U217" s="102">
        <v>0</v>
      </c>
      <c r="V217" s="102">
        <v>0</v>
      </c>
      <c r="W217" s="5" t="s">
        <v>34</v>
      </c>
      <c r="X217" s="6">
        <v>4</v>
      </c>
      <c r="Y217" s="6">
        <v>4</v>
      </c>
      <c r="Z217" s="6">
        <v>4</v>
      </c>
      <c r="AA217" s="6">
        <v>3</v>
      </c>
      <c r="AB217" s="7">
        <v>4</v>
      </c>
      <c r="AC217" s="7">
        <v>4</v>
      </c>
      <c r="AD217" s="7">
        <v>4</v>
      </c>
      <c r="AE217" s="7">
        <v>4</v>
      </c>
      <c r="AF217" s="7">
        <v>4</v>
      </c>
      <c r="AG217" s="8">
        <v>4</v>
      </c>
      <c r="AH217" s="8">
        <v>4</v>
      </c>
      <c r="AI217" s="8">
        <v>4</v>
      </c>
      <c r="AJ217" s="8">
        <v>4</v>
      </c>
      <c r="AK217" s="8">
        <v>4</v>
      </c>
      <c r="AL217" s="8">
        <v>4</v>
      </c>
      <c r="AM217" s="9">
        <v>4</v>
      </c>
      <c r="AN217" s="9">
        <v>4</v>
      </c>
      <c r="AO217" s="103"/>
      <c r="AP217" s="5"/>
    </row>
    <row r="218" spans="1:42" ht="24.75" thickBot="1" x14ac:dyDescent="0.6">
      <c r="A218" s="4">
        <v>217</v>
      </c>
      <c r="B218" s="4" t="s">
        <v>56</v>
      </c>
      <c r="C218" s="4"/>
      <c r="D218" s="4"/>
      <c r="E218" s="4" t="s">
        <v>49</v>
      </c>
      <c r="F218" s="4" t="s">
        <v>62</v>
      </c>
      <c r="G218" s="4"/>
      <c r="H218" s="100">
        <v>0</v>
      </c>
      <c r="I218" s="100">
        <v>1</v>
      </c>
      <c r="J218" s="100">
        <v>0</v>
      </c>
      <c r="K218" s="100">
        <v>0</v>
      </c>
      <c r="L218" s="100">
        <v>0</v>
      </c>
      <c r="M218" s="102">
        <v>0</v>
      </c>
      <c r="N218" s="102">
        <v>0</v>
      </c>
      <c r="O218" s="102">
        <v>0</v>
      </c>
      <c r="P218" s="102">
        <v>0</v>
      </c>
      <c r="Q218" s="102">
        <v>4</v>
      </c>
      <c r="R218" s="102">
        <v>0</v>
      </c>
      <c r="S218" s="102">
        <v>0</v>
      </c>
      <c r="T218" s="102">
        <v>0</v>
      </c>
      <c r="U218" s="102">
        <v>0</v>
      </c>
      <c r="V218" s="102">
        <v>0</v>
      </c>
      <c r="W218" s="5" t="s">
        <v>6</v>
      </c>
      <c r="X218" s="6">
        <v>4</v>
      </c>
      <c r="Y218" s="6">
        <v>4</v>
      </c>
      <c r="Z218" s="6">
        <v>4</v>
      </c>
      <c r="AA218" s="6">
        <v>4</v>
      </c>
      <c r="AB218" s="7">
        <v>4</v>
      </c>
      <c r="AC218" s="7">
        <v>4</v>
      </c>
      <c r="AD218" s="7">
        <v>4</v>
      </c>
      <c r="AE218" s="7">
        <v>4</v>
      </c>
      <c r="AF218" s="7">
        <v>4</v>
      </c>
      <c r="AG218" s="8">
        <v>4</v>
      </c>
      <c r="AH218" s="8">
        <v>4</v>
      </c>
      <c r="AI218" s="8">
        <v>4</v>
      </c>
      <c r="AJ218" s="8">
        <v>4</v>
      </c>
      <c r="AK218" s="8">
        <v>4</v>
      </c>
      <c r="AL218" s="8">
        <v>4</v>
      </c>
      <c r="AM218" s="9">
        <v>4</v>
      </c>
      <c r="AN218" s="9">
        <v>4</v>
      </c>
      <c r="AO218" s="103"/>
      <c r="AP218" s="5"/>
    </row>
    <row r="219" spans="1:42" ht="48.75" thickBot="1" x14ac:dyDescent="0.6">
      <c r="A219" s="4">
        <v>218</v>
      </c>
      <c r="B219" s="4" t="s">
        <v>55</v>
      </c>
      <c r="C219" s="4"/>
      <c r="D219" s="4"/>
      <c r="E219" s="4" t="s">
        <v>49</v>
      </c>
      <c r="F219" s="4" t="s">
        <v>62</v>
      </c>
      <c r="G219" s="4"/>
      <c r="H219" s="100">
        <v>1</v>
      </c>
      <c r="I219" s="100">
        <v>0</v>
      </c>
      <c r="J219" s="100">
        <v>1</v>
      </c>
      <c r="K219" s="100">
        <v>0</v>
      </c>
      <c r="L219" s="100">
        <v>0</v>
      </c>
      <c r="M219" s="102">
        <v>0</v>
      </c>
      <c r="N219" s="102">
        <v>0</v>
      </c>
      <c r="O219" s="102">
        <v>4</v>
      </c>
      <c r="P219" s="102">
        <v>0</v>
      </c>
      <c r="Q219" s="102">
        <v>0</v>
      </c>
      <c r="R219" s="102">
        <v>0</v>
      </c>
      <c r="S219" s="102">
        <v>0</v>
      </c>
      <c r="T219" s="102">
        <v>0</v>
      </c>
      <c r="U219" s="102">
        <v>0</v>
      </c>
      <c r="V219" s="102">
        <v>0</v>
      </c>
      <c r="W219" s="5" t="s">
        <v>5</v>
      </c>
      <c r="X219" s="6">
        <v>3</v>
      </c>
      <c r="Y219" s="6">
        <v>3</v>
      </c>
      <c r="Z219" s="6">
        <v>3</v>
      </c>
      <c r="AA219" s="6">
        <v>4</v>
      </c>
      <c r="AB219" s="7">
        <v>3</v>
      </c>
      <c r="AC219" s="7">
        <v>3</v>
      </c>
      <c r="AD219" s="7">
        <v>3</v>
      </c>
      <c r="AE219" s="7">
        <v>3</v>
      </c>
      <c r="AF219" s="7">
        <v>3</v>
      </c>
      <c r="AG219" s="8">
        <v>4</v>
      </c>
      <c r="AH219" s="8">
        <v>4</v>
      </c>
      <c r="AI219" s="8">
        <v>4</v>
      </c>
      <c r="AJ219" s="8">
        <v>3</v>
      </c>
      <c r="AK219" s="8">
        <v>4</v>
      </c>
      <c r="AL219" s="8">
        <v>4</v>
      </c>
      <c r="AM219" s="9">
        <v>4</v>
      </c>
      <c r="AN219" s="9">
        <v>3</v>
      </c>
      <c r="AO219" s="103"/>
      <c r="AP219" s="5"/>
    </row>
    <row r="220" spans="1:42" ht="72.75" thickBot="1" x14ac:dyDescent="0.6">
      <c r="A220" s="4">
        <v>219</v>
      </c>
      <c r="B220" s="4" t="s">
        <v>55</v>
      </c>
      <c r="C220" s="4"/>
      <c r="D220" s="4"/>
      <c r="E220" s="4" t="s">
        <v>49</v>
      </c>
      <c r="F220" s="4" t="s">
        <v>62</v>
      </c>
      <c r="G220" s="4"/>
      <c r="H220" s="100">
        <v>1</v>
      </c>
      <c r="I220" s="100">
        <v>0</v>
      </c>
      <c r="J220" s="100">
        <v>1</v>
      </c>
      <c r="K220" s="100">
        <v>0</v>
      </c>
      <c r="L220" s="100">
        <v>0</v>
      </c>
      <c r="M220" s="102">
        <v>0</v>
      </c>
      <c r="N220" s="102">
        <v>0</v>
      </c>
      <c r="O220" s="102">
        <v>4</v>
      </c>
      <c r="P220" s="102">
        <v>0</v>
      </c>
      <c r="Q220" s="102">
        <v>0</v>
      </c>
      <c r="R220" s="102">
        <v>0</v>
      </c>
      <c r="S220" s="102">
        <v>0</v>
      </c>
      <c r="T220" s="102">
        <v>0</v>
      </c>
      <c r="U220" s="102">
        <v>0</v>
      </c>
      <c r="V220" s="102">
        <v>0</v>
      </c>
      <c r="W220" s="5" t="s">
        <v>36</v>
      </c>
      <c r="X220" s="6">
        <v>3</v>
      </c>
      <c r="Y220" s="6">
        <v>3</v>
      </c>
      <c r="Z220" s="6">
        <v>3</v>
      </c>
      <c r="AA220" s="6">
        <v>4</v>
      </c>
      <c r="AB220" s="7">
        <v>3</v>
      </c>
      <c r="AC220" s="7">
        <v>3</v>
      </c>
      <c r="AD220" s="7">
        <v>3</v>
      </c>
      <c r="AE220" s="7">
        <v>3</v>
      </c>
      <c r="AF220" s="7">
        <v>3</v>
      </c>
      <c r="AG220" s="8">
        <v>4</v>
      </c>
      <c r="AH220" s="8">
        <v>4</v>
      </c>
      <c r="AI220" s="8">
        <v>4</v>
      </c>
      <c r="AJ220" s="8">
        <v>3</v>
      </c>
      <c r="AK220" s="8">
        <v>4</v>
      </c>
      <c r="AL220" s="8">
        <v>4</v>
      </c>
      <c r="AM220" s="9">
        <v>4</v>
      </c>
      <c r="AN220" s="9">
        <v>3</v>
      </c>
      <c r="AO220" s="103"/>
      <c r="AP220" s="5"/>
    </row>
    <row r="221" spans="1:42" ht="24.75" thickBot="1" x14ac:dyDescent="0.6">
      <c r="A221" s="4">
        <v>220</v>
      </c>
      <c r="B221" s="4" t="s">
        <v>56</v>
      </c>
      <c r="C221" s="4"/>
      <c r="D221" s="4"/>
      <c r="E221" s="4" t="s">
        <v>49</v>
      </c>
      <c r="F221" s="4" t="s">
        <v>62</v>
      </c>
      <c r="G221" s="4"/>
      <c r="H221" s="100">
        <v>0</v>
      </c>
      <c r="I221" s="100">
        <v>1</v>
      </c>
      <c r="J221" s="100">
        <v>1</v>
      </c>
      <c r="K221" s="100">
        <v>0</v>
      </c>
      <c r="L221" s="100">
        <v>0</v>
      </c>
      <c r="M221" s="102">
        <v>0</v>
      </c>
      <c r="N221" s="102">
        <v>0</v>
      </c>
      <c r="O221" s="102">
        <v>3</v>
      </c>
      <c r="P221" s="102">
        <v>0</v>
      </c>
      <c r="Q221" s="102">
        <v>0</v>
      </c>
      <c r="R221" s="102">
        <v>0</v>
      </c>
      <c r="S221" s="102">
        <v>0</v>
      </c>
      <c r="T221" s="102">
        <v>0</v>
      </c>
      <c r="U221" s="102">
        <v>0</v>
      </c>
      <c r="V221" s="102">
        <v>0</v>
      </c>
      <c r="W221" s="5" t="s">
        <v>6</v>
      </c>
      <c r="X221" s="6">
        <v>3</v>
      </c>
      <c r="Y221" s="6">
        <v>3</v>
      </c>
      <c r="Z221" s="6">
        <v>3</v>
      </c>
      <c r="AA221" s="6">
        <v>3</v>
      </c>
      <c r="AB221" s="7">
        <v>4</v>
      </c>
      <c r="AC221" s="7">
        <v>3</v>
      </c>
      <c r="AD221" s="7">
        <v>3</v>
      </c>
      <c r="AE221" s="7">
        <v>2</v>
      </c>
      <c r="AF221" s="7">
        <v>3</v>
      </c>
      <c r="AG221" s="8">
        <v>3</v>
      </c>
      <c r="AH221" s="8">
        <v>3</v>
      </c>
      <c r="AI221" s="8">
        <v>3</v>
      </c>
      <c r="AJ221" s="8">
        <v>3</v>
      </c>
      <c r="AK221" s="8">
        <v>3</v>
      </c>
      <c r="AL221" s="8">
        <v>3</v>
      </c>
      <c r="AM221" s="9">
        <v>3</v>
      </c>
      <c r="AN221" s="9">
        <v>3</v>
      </c>
      <c r="AO221" s="103"/>
      <c r="AP221" s="5"/>
    </row>
    <row r="222" spans="1:42" ht="72.75" thickBot="1" x14ac:dyDescent="0.6">
      <c r="A222" s="4">
        <v>221</v>
      </c>
      <c r="B222" s="4" t="s">
        <v>56</v>
      </c>
      <c r="C222" s="4"/>
      <c r="D222" s="4"/>
      <c r="E222" s="4" t="s">
        <v>49</v>
      </c>
      <c r="F222" s="4" t="s">
        <v>62</v>
      </c>
      <c r="G222" s="4"/>
      <c r="H222" s="100">
        <v>0</v>
      </c>
      <c r="I222" s="100">
        <v>1</v>
      </c>
      <c r="J222" s="100">
        <v>1</v>
      </c>
      <c r="K222" s="100">
        <v>0</v>
      </c>
      <c r="L222" s="100">
        <v>0</v>
      </c>
      <c r="M222" s="102">
        <v>0</v>
      </c>
      <c r="N222" s="102">
        <v>0</v>
      </c>
      <c r="O222" s="102">
        <v>3</v>
      </c>
      <c r="P222" s="102">
        <v>0</v>
      </c>
      <c r="Q222" s="102">
        <v>0</v>
      </c>
      <c r="R222" s="102">
        <v>0</v>
      </c>
      <c r="S222" s="102">
        <v>0</v>
      </c>
      <c r="T222" s="102">
        <v>0</v>
      </c>
      <c r="U222" s="102">
        <v>0</v>
      </c>
      <c r="V222" s="102">
        <v>0</v>
      </c>
      <c r="W222" s="5" t="s">
        <v>36</v>
      </c>
      <c r="X222" s="6">
        <v>3</v>
      </c>
      <c r="Y222" s="6">
        <v>3</v>
      </c>
      <c r="Z222" s="6">
        <v>3</v>
      </c>
      <c r="AA222" s="6">
        <v>3</v>
      </c>
      <c r="AB222" s="7">
        <v>4</v>
      </c>
      <c r="AC222" s="7">
        <v>3</v>
      </c>
      <c r="AD222" s="7">
        <v>3</v>
      </c>
      <c r="AE222" s="7">
        <v>2</v>
      </c>
      <c r="AF222" s="7">
        <v>3</v>
      </c>
      <c r="AG222" s="8">
        <v>3</v>
      </c>
      <c r="AH222" s="8">
        <v>3</v>
      </c>
      <c r="AI222" s="8">
        <v>3</v>
      </c>
      <c r="AJ222" s="8">
        <v>3</v>
      </c>
      <c r="AK222" s="8">
        <v>3</v>
      </c>
      <c r="AL222" s="8">
        <v>3</v>
      </c>
      <c r="AM222" s="9">
        <v>3</v>
      </c>
      <c r="AN222" s="9">
        <v>3</v>
      </c>
      <c r="AO222" s="103"/>
      <c r="AP222" s="5"/>
    </row>
    <row r="223" spans="1:42" ht="48.75" thickBot="1" x14ac:dyDescent="0.6">
      <c r="A223" s="4">
        <v>222</v>
      </c>
      <c r="B223" s="4" t="s">
        <v>56</v>
      </c>
      <c r="C223" s="4"/>
      <c r="D223" s="4"/>
      <c r="E223" s="4" t="s">
        <v>49</v>
      </c>
      <c r="F223" s="4" t="s">
        <v>62</v>
      </c>
      <c r="G223" s="4"/>
      <c r="H223" s="100">
        <v>1</v>
      </c>
      <c r="I223" s="100">
        <v>1</v>
      </c>
      <c r="J223" s="100">
        <v>0</v>
      </c>
      <c r="K223" s="100">
        <v>1</v>
      </c>
      <c r="L223" s="100">
        <v>0</v>
      </c>
      <c r="M223" s="102">
        <v>2</v>
      </c>
      <c r="N223" s="102">
        <v>1</v>
      </c>
      <c r="O223" s="102">
        <v>3</v>
      </c>
      <c r="P223" s="102">
        <v>4</v>
      </c>
      <c r="Q223" s="102">
        <v>4</v>
      </c>
      <c r="R223" s="102">
        <v>1</v>
      </c>
      <c r="S223" s="102">
        <v>1</v>
      </c>
      <c r="T223" s="102">
        <v>1</v>
      </c>
      <c r="U223" s="102">
        <v>0</v>
      </c>
      <c r="V223" s="102">
        <v>0</v>
      </c>
      <c r="W223" s="5" t="s">
        <v>5</v>
      </c>
      <c r="X223" s="6">
        <v>4</v>
      </c>
      <c r="Y223" s="6">
        <v>4</v>
      </c>
      <c r="Z223" s="6">
        <v>4</v>
      </c>
      <c r="AA223" s="6">
        <v>3</v>
      </c>
      <c r="AB223" s="7">
        <v>3</v>
      </c>
      <c r="AC223" s="7">
        <v>4</v>
      </c>
      <c r="AD223" s="7">
        <v>4</v>
      </c>
      <c r="AE223" s="7">
        <v>3</v>
      </c>
      <c r="AF223" s="7">
        <v>3</v>
      </c>
      <c r="AG223" s="8">
        <v>4</v>
      </c>
      <c r="AH223" s="8">
        <v>4</v>
      </c>
      <c r="AI223" s="8">
        <v>4</v>
      </c>
      <c r="AJ223" s="8">
        <v>4</v>
      </c>
      <c r="AK223" s="8">
        <v>4</v>
      </c>
      <c r="AL223" s="8">
        <v>4</v>
      </c>
      <c r="AM223" s="9">
        <v>4</v>
      </c>
      <c r="AN223" s="9">
        <v>4</v>
      </c>
      <c r="AO223" s="103"/>
      <c r="AP223" s="5"/>
    </row>
    <row r="224" spans="1:42" ht="24.75" thickBot="1" x14ac:dyDescent="0.6">
      <c r="A224" s="4">
        <v>223</v>
      </c>
      <c r="B224" s="4" t="s">
        <v>56</v>
      </c>
      <c r="C224" s="4"/>
      <c r="D224" s="4"/>
      <c r="E224" s="4" t="s">
        <v>49</v>
      </c>
      <c r="F224" s="4" t="s">
        <v>62</v>
      </c>
      <c r="G224" s="4"/>
      <c r="H224" s="100">
        <v>1</v>
      </c>
      <c r="I224" s="100">
        <v>1</v>
      </c>
      <c r="J224" s="100">
        <v>0</v>
      </c>
      <c r="K224" s="100">
        <v>1</v>
      </c>
      <c r="L224" s="100">
        <v>0</v>
      </c>
      <c r="M224" s="102">
        <v>2</v>
      </c>
      <c r="N224" s="102">
        <v>1</v>
      </c>
      <c r="O224" s="102">
        <v>3</v>
      </c>
      <c r="P224" s="102">
        <v>4</v>
      </c>
      <c r="Q224" s="102">
        <v>4</v>
      </c>
      <c r="R224" s="102">
        <v>1</v>
      </c>
      <c r="S224" s="102">
        <v>1</v>
      </c>
      <c r="T224" s="102">
        <v>1</v>
      </c>
      <c r="U224" s="102">
        <v>0</v>
      </c>
      <c r="V224" s="102">
        <v>0</v>
      </c>
      <c r="W224" s="5" t="s">
        <v>6</v>
      </c>
      <c r="X224" s="6">
        <v>4</v>
      </c>
      <c r="Y224" s="6">
        <v>4</v>
      </c>
      <c r="Z224" s="6">
        <v>4</v>
      </c>
      <c r="AA224" s="6">
        <v>4</v>
      </c>
      <c r="AB224" s="7">
        <v>4</v>
      </c>
      <c r="AC224" s="7">
        <v>4</v>
      </c>
      <c r="AD224" s="7">
        <v>4</v>
      </c>
      <c r="AE224" s="7">
        <v>4</v>
      </c>
      <c r="AF224" s="7">
        <v>3</v>
      </c>
      <c r="AG224" s="8">
        <v>4</v>
      </c>
      <c r="AH224" s="8">
        <v>4</v>
      </c>
      <c r="AI224" s="8">
        <v>4</v>
      </c>
      <c r="AJ224" s="8">
        <v>4</v>
      </c>
      <c r="AK224" s="8">
        <v>4</v>
      </c>
      <c r="AL224" s="8">
        <v>4</v>
      </c>
      <c r="AM224" s="9">
        <v>4</v>
      </c>
      <c r="AN224" s="9">
        <v>4</v>
      </c>
      <c r="AO224" s="103"/>
      <c r="AP224" s="5"/>
    </row>
    <row r="225" spans="1:42" ht="72.75" thickBot="1" x14ac:dyDescent="0.6">
      <c r="A225" s="4">
        <v>224</v>
      </c>
      <c r="B225" s="4" t="s">
        <v>56</v>
      </c>
      <c r="C225" s="4"/>
      <c r="D225" s="4"/>
      <c r="E225" s="4" t="s">
        <v>49</v>
      </c>
      <c r="F225" s="4" t="s">
        <v>62</v>
      </c>
      <c r="G225" s="4"/>
      <c r="H225" s="100">
        <v>1</v>
      </c>
      <c r="I225" s="100">
        <v>1</v>
      </c>
      <c r="J225" s="100">
        <v>0</v>
      </c>
      <c r="K225" s="100">
        <v>1</v>
      </c>
      <c r="L225" s="100">
        <v>0</v>
      </c>
      <c r="M225" s="102">
        <v>2</v>
      </c>
      <c r="N225" s="102">
        <v>1</v>
      </c>
      <c r="O225" s="102">
        <v>3</v>
      </c>
      <c r="P225" s="102">
        <v>4</v>
      </c>
      <c r="Q225" s="102">
        <v>4</v>
      </c>
      <c r="R225" s="102">
        <v>1</v>
      </c>
      <c r="S225" s="102">
        <v>1</v>
      </c>
      <c r="T225" s="102">
        <v>1</v>
      </c>
      <c r="U225" s="102">
        <v>0</v>
      </c>
      <c r="V225" s="102">
        <v>0</v>
      </c>
      <c r="W225" s="5" t="s">
        <v>34</v>
      </c>
      <c r="X225" s="6">
        <v>4</v>
      </c>
      <c r="Y225" s="6">
        <v>4</v>
      </c>
      <c r="Z225" s="6">
        <v>4</v>
      </c>
      <c r="AA225" s="6">
        <v>3</v>
      </c>
      <c r="AB225" s="7">
        <v>4</v>
      </c>
      <c r="AC225" s="7">
        <v>4</v>
      </c>
      <c r="AD225" s="7">
        <v>4</v>
      </c>
      <c r="AE225" s="7">
        <v>4</v>
      </c>
      <c r="AF225" s="7">
        <v>3</v>
      </c>
      <c r="AG225" s="8">
        <v>4</v>
      </c>
      <c r="AH225" s="8">
        <v>4</v>
      </c>
      <c r="AI225" s="8">
        <v>4</v>
      </c>
      <c r="AJ225" s="8">
        <v>4</v>
      </c>
      <c r="AK225" s="8">
        <v>4</v>
      </c>
      <c r="AL225" s="8">
        <v>4</v>
      </c>
      <c r="AM225" s="9">
        <v>4</v>
      </c>
      <c r="AN225" s="9">
        <v>4</v>
      </c>
      <c r="AO225" s="103"/>
      <c r="AP225" s="5"/>
    </row>
    <row r="226" spans="1:42" ht="72.75" thickBot="1" x14ac:dyDescent="0.6">
      <c r="A226" s="4">
        <v>225</v>
      </c>
      <c r="B226" s="4" t="s">
        <v>56</v>
      </c>
      <c r="C226" s="4"/>
      <c r="D226" s="4"/>
      <c r="E226" s="4" t="s">
        <v>54</v>
      </c>
      <c r="F226" s="4" t="s">
        <v>62</v>
      </c>
      <c r="G226" s="4"/>
      <c r="H226" s="100">
        <v>1</v>
      </c>
      <c r="I226" s="100">
        <v>0</v>
      </c>
      <c r="J226" s="100">
        <v>0</v>
      </c>
      <c r="K226" s="100">
        <v>0</v>
      </c>
      <c r="L226" s="100">
        <v>0</v>
      </c>
      <c r="M226" s="102">
        <v>3</v>
      </c>
      <c r="N226" s="102">
        <v>3</v>
      </c>
      <c r="O226" s="102">
        <v>3</v>
      </c>
      <c r="P226" s="102">
        <v>3</v>
      </c>
      <c r="Q226" s="102">
        <v>3</v>
      </c>
      <c r="R226" s="102">
        <v>3</v>
      </c>
      <c r="S226" s="102">
        <v>3</v>
      </c>
      <c r="T226" s="102">
        <v>3</v>
      </c>
      <c r="U226" s="102">
        <v>0</v>
      </c>
      <c r="V226" s="102">
        <v>0</v>
      </c>
      <c r="W226" s="5" t="s">
        <v>36</v>
      </c>
      <c r="X226" s="6">
        <v>5</v>
      </c>
      <c r="Y226" s="6">
        <v>5</v>
      </c>
      <c r="Z226" s="6">
        <v>5</v>
      </c>
      <c r="AA226" s="6">
        <v>5</v>
      </c>
      <c r="AB226" s="7">
        <v>5</v>
      </c>
      <c r="AC226" s="7">
        <v>5</v>
      </c>
      <c r="AD226" s="7">
        <v>5</v>
      </c>
      <c r="AE226" s="7">
        <v>5</v>
      </c>
      <c r="AF226" s="7">
        <v>5</v>
      </c>
      <c r="AG226" s="8">
        <v>5</v>
      </c>
      <c r="AH226" s="8">
        <v>5</v>
      </c>
      <c r="AI226" s="8">
        <v>5</v>
      </c>
      <c r="AJ226" s="8">
        <v>5</v>
      </c>
      <c r="AK226" s="8">
        <v>5</v>
      </c>
      <c r="AL226" s="8">
        <v>5</v>
      </c>
      <c r="AM226" s="9">
        <v>5</v>
      </c>
      <c r="AN226" s="9">
        <v>5</v>
      </c>
      <c r="AO226" s="103"/>
      <c r="AP226" s="5"/>
    </row>
    <row r="227" spans="1:42" ht="48.75" thickBot="1" x14ac:dyDescent="0.6">
      <c r="A227" s="4">
        <v>226</v>
      </c>
      <c r="B227" s="4" t="s">
        <v>56</v>
      </c>
      <c r="C227" s="4"/>
      <c r="D227" s="4"/>
      <c r="E227" s="4" t="s">
        <v>54</v>
      </c>
      <c r="F227" s="4" t="s">
        <v>62</v>
      </c>
      <c r="G227" s="4"/>
      <c r="H227" s="100">
        <v>1</v>
      </c>
      <c r="I227" s="100">
        <v>0</v>
      </c>
      <c r="J227" s="100">
        <v>0</v>
      </c>
      <c r="K227" s="100">
        <v>0</v>
      </c>
      <c r="L227" s="100">
        <v>0</v>
      </c>
      <c r="M227" s="102">
        <v>3</v>
      </c>
      <c r="N227" s="102">
        <v>3</v>
      </c>
      <c r="O227" s="102">
        <v>3</v>
      </c>
      <c r="P227" s="102">
        <v>3</v>
      </c>
      <c r="Q227" s="102">
        <v>3</v>
      </c>
      <c r="R227" s="102">
        <v>4</v>
      </c>
      <c r="S227" s="102">
        <v>3</v>
      </c>
      <c r="T227" s="102">
        <v>3</v>
      </c>
      <c r="U227" s="102">
        <v>0</v>
      </c>
      <c r="V227" s="102">
        <v>0</v>
      </c>
      <c r="W227" s="5" t="s">
        <v>5</v>
      </c>
      <c r="X227" s="6">
        <v>4</v>
      </c>
      <c r="Y227" s="6">
        <v>4</v>
      </c>
      <c r="Z227" s="6">
        <v>4</v>
      </c>
      <c r="AA227" s="6">
        <v>4</v>
      </c>
      <c r="AB227" s="7">
        <v>4</v>
      </c>
      <c r="AC227" s="7">
        <v>4</v>
      </c>
      <c r="AD227" s="7">
        <v>4</v>
      </c>
      <c r="AE227" s="7">
        <v>4</v>
      </c>
      <c r="AF227" s="7">
        <v>4</v>
      </c>
      <c r="AG227" s="8">
        <v>4</v>
      </c>
      <c r="AH227" s="8">
        <v>4</v>
      </c>
      <c r="AI227" s="8">
        <v>4</v>
      </c>
      <c r="AJ227" s="8">
        <v>4</v>
      </c>
      <c r="AK227" s="8">
        <v>4</v>
      </c>
      <c r="AL227" s="8">
        <v>4</v>
      </c>
      <c r="AM227" s="9">
        <v>4</v>
      </c>
      <c r="AN227" s="9">
        <v>4</v>
      </c>
      <c r="AO227" s="103"/>
      <c r="AP227" s="5"/>
    </row>
    <row r="228" spans="1:42" ht="48.75" thickBot="1" x14ac:dyDescent="0.6">
      <c r="A228" s="4">
        <v>227</v>
      </c>
      <c r="B228" s="4" t="s">
        <v>56</v>
      </c>
      <c r="C228" s="4"/>
      <c r="D228" s="4"/>
      <c r="E228" s="4" t="s">
        <v>54</v>
      </c>
      <c r="F228" s="4" t="s">
        <v>62</v>
      </c>
      <c r="G228" s="4"/>
      <c r="H228" s="100">
        <v>1</v>
      </c>
      <c r="I228" s="100">
        <v>0</v>
      </c>
      <c r="J228" s="100">
        <v>0</v>
      </c>
      <c r="K228" s="100">
        <v>0</v>
      </c>
      <c r="L228" s="100">
        <v>0</v>
      </c>
      <c r="M228" s="102">
        <v>4</v>
      </c>
      <c r="N228" s="102">
        <v>0</v>
      </c>
      <c r="O228" s="102">
        <v>0</v>
      </c>
      <c r="P228" s="102">
        <v>0</v>
      </c>
      <c r="Q228" s="102">
        <v>0</v>
      </c>
      <c r="R228" s="102">
        <v>0</v>
      </c>
      <c r="S228" s="102">
        <v>0</v>
      </c>
      <c r="T228" s="102">
        <v>0</v>
      </c>
      <c r="U228" s="102">
        <v>0</v>
      </c>
      <c r="V228" s="102">
        <v>0</v>
      </c>
      <c r="W228" s="5" t="s">
        <v>5</v>
      </c>
      <c r="X228" s="6">
        <v>3</v>
      </c>
      <c r="Y228" s="6">
        <v>4</v>
      </c>
      <c r="Z228" s="6">
        <v>4</v>
      </c>
      <c r="AA228" s="6">
        <v>3</v>
      </c>
      <c r="AB228" s="7">
        <v>4</v>
      </c>
      <c r="AC228" s="7">
        <v>4</v>
      </c>
      <c r="AD228" s="7">
        <v>4</v>
      </c>
      <c r="AE228" s="7">
        <v>4</v>
      </c>
      <c r="AF228" s="7">
        <v>4</v>
      </c>
      <c r="AG228" s="8">
        <v>4</v>
      </c>
      <c r="AH228" s="8">
        <v>4</v>
      </c>
      <c r="AI228" s="8">
        <v>3</v>
      </c>
      <c r="AJ228" s="8">
        <v>3</v>
      </c>
      <c r="AK228" s="8">
        <v>3</v>
      </c>
      <c r="AL228" s="8">
        <v>3</v>
      </c>
      <c r="AM228" s="9">
        <v>4</v>
      </c>
      <c r="AN228" s="9">
        <v>4</v>
      </c>
      <c r="AO228" s="103"/>
      <c r="AP228" s="5"/>
    </row>
    <row r="229" spans="1:42" ht="48.75" thickBot="1" x14ac:dyDescent="0.6">
      <c r="A229" s="4">
        <v>228</v>
      </c>
      <c r="B229" s="4" t="s">
        <v>56</v>
      </c>
      <c r="C229" s="4"/>
      <c r="D229" s="4"/>
      <c r="E229" s="4" t="s">
        <v>194</v>
      </c>
      <c r="F229" s="4" t="s">
        <v>62</v>
      </c>
      <c r="G229" s="4"/>
      <c r="H229" s="100">
        <v>0</v>
      </c>
      <c r="I229" s="100">
        <v>1</v>
      </c>
      <c r="J229" s="100">
        <v>0</v>
      </c>
      <c r="K229" s="100">
        <v>0</v>
      </c>
      <c r="L229" s="100">
        <v>0</v>
      </c>
      <c r="M229" s="102">
        <v>4</v>
      </c>
      <c r="N229" s="102">
        <v>0</v>
      </c>
      <c r="O229" s="102">
        <v>4</v>
      </c>
      <c r="P229" s="102">
        <v>4</v>
      </c>
      <c r="Q229" s="102">
        <v>4</v>
      </c>
      <c r="R229" s="102">
        <v>0</v>
      </c>
      <c r="S229" s="102">
        <v>0</v>
      </c>
      <c r="T229" s="102">
        <v>0</v>
      </c>
      <c r="U229" s="102">
        <v>0</v>
      </c>
      <c r="V229" s="102">
        <v>0</v>
      </c>
      <c r="W229" s="5" t="s">
        <v>6</v>
      </c>
      <c r="X229" s="6">
        <v>4</v>
      </c>
      <c r="Y229" s="6">
        <v>3</v>
      </c>
      <c r="Z229" s="6">
        <v>3</v>
      </c>
      <c r="AA229" s="6">
        <v>3</v>
      </c>
      <c r="AB229" s="7">
        <v>4</v>
      </c>
      <c r="AC229" s="7">
        <v>4</v>
      </c>
      <c r="AD229" s="7">
        <v>4</v>
      </c>
      <c r="AE229" s="7">
        <v>3</v>
      </c>
      <c r="AF229" s="7">
        <v>4</v>
      </c>
      <c r="AG229" s="8">
        <v>5</v>
      </c>
      <c r="AH229" s="8">
        <v>5</v>
      </c>
      <c r="AI229" s="8">
        <v>4</v>
      </c>
      <c r="AJ229" s="8">
        <v>3</v>
      </c>
      <c r="AK229" s="8">
        <v>3</v>
      </c>
      <c r="AL229" s="8">
        <v>4</v>
      </c>
      <c r="AM229" s="9">
        <v>4</v>
      </c>
      <c r="AN229" s="9">
        <v>4</v>
      </c>
      <c r="AO229" s="103"/>
      <c r="AP229" s="5"/>
    </row>
    <row r="230" spans="1:42" ht="48.75" thickBot="1" x14ac:dyDescent="0.6">
      <c r="A230" s="4">
        <v>229</v>
      </c>
      <c r="B230" s="4" t="s">
        <v>56</v>
      </c>
      <c r="C230" s="4"/>
      <c r="D230" s="4"/>
      <c r="E230" s="4" t="s">
        <v>194</v>
      </c>
      <c r="F230" s="4" t="s">
        <v>62</v>
      </c>
      <c r="G230" s="4"/>
      <c r="H230" s="100">
        <v>0</v>
      </c>
      <c r="I230" s="100">
        <v>1</v>
      </c>
      <c r="J230" s="100">
        <v>0</v>
      </c>
      <c r="K230" s="100">
        <v>0</v>
      </c>
      <c r="L230" s="100">
        <v>0</v>
      </c>
      <c r="M230" s="102">
        <v>0</v>
      </c>
      <c r="N230" s="102">
        <v>0</v>
      </c>
      <c r="O230" s="102">
        <v>0</v>
      </c>
      <c r="P230" s="102">
        <v>4</v>
      </c>
      <c r="Q230" s="102">
        <v>0</v>
      </c>
      <c r="R230" s="102">
        <v>0</v>
      </c>
      <c r="S230" s="102">
        <v>0</v>
      </c>
      <c r="T230" s="102">
        <v>0</v>
      </c>
      <c r="U230" s="102">
        <v>0</v>
      </c>
      <c r="V230" s="102">
        <v>0</v>
      </c>
      <c r="W230" s="5" t="s">
        <v>6</v>
      </c>
      <c r="X230" s="6">
        <v>4</v>
      </c>
      <c r="Y230" s="6">
        <v>4</v>
      </c>
      <c r="Z230" s="6">
        <v>5</v>
      </c>
      <c r="AA230" s="6">
        <v>4</v>
      </c>
      <c r="AB230" s="7">
        <v>5</v>
      </c>
      <c r="AC230" s="7">
        <v>5</v>
      </c>
      <c r="AD230" s="7">
        <v>5</v>
      </c>
      <c r="AE230" s="7">
        <v>5</v>
      </c>
      <c r="AF230" s="7">
        <v>4</v>
      </c>
      <c r="AG230" s="8">
        <v>5</v>
      </c>
      <c r="AH230" s="8">
        <v>5</v>
      </c>
      <c r="AI230" s="8">
        <v>5</v>
      </c>
      <c r="AJ230" s="8">
        <v>4</v>
      </c>
      <c r="AK230" s="8">
        <v>4</v>
      </c>
      <c r="AL230" s="8">
        <v>4</v>
      </c>
      <c r="AM230" s="9">
        <v>4</v>
      </c>
      <c r="AN230" s="9">
        <v>4</v>
      </c>
      <c r="AO230" s="103"/>
      <c r="AP230" s="5"/>
    </row>
    <row r="231" spans="1:42" ht="48.75" thickBot="1" x14ac:dyDescent="0.6">
      <c r="A231" s="4">
        <v>230</v>
      </c>
      <c r="B231" s="4" t="s">
        <v>55</v>
      </c>
      <c r="C231" s="4"/>
      <c r="D231" s="4"/>
      <c r="E231" s="4" t="s">
        <v>194</v>
      </c>
      <c r="F231" s="4" t="s">
        <v>62</v>
      </c>
      <c r="G231" s="4"/>
      <c r="H231" s="100">
        <v>0</v>
      </c>
      <c r="I231" s="100">
        <v>0</v>
      </c>
      <c r="J231" s="100">
        <v>0</v>
      </c>
      <c r="K231" s="100">
        <v>0</v>
      </c>
      <c r="L231" s="100">
        <v>0</v>
      </c>
      <c r="M231" s="102">
        <v>0</v>
      </c>
      <c r="N231" s="102">
        <v>0</v>
      </c>
      <c r="O231" s="102">
        <v>0</v>
      </c>
      <c r="P231" s="102">
        <v>4</v>
      </c>
      <c r="Q231" s="102">
        <v>0</v>
      </c>
      <c r="R231" s="102">
        <v>0</v>
      </c>
      <c r="S231" s="102">
        <v>0</v>
      </c>
      <c r="T231" s="102">
        <v>0</v>
      </c>
      <c r="U231" s="102">
        <v>0</v>
      </c>
      <c r="V231" s="102">
        <v>0</v>
      </c>
      <c r="W231" s="5" t="s">
        <v>6</v>
      </c>
      <c r="X231" s="6">
        <v>5</v>
      </c>
      <c r="Y231" s="6">
        <v>4</v>
      </c>
      <c r="Z231" s="6">
        <v>4</v>
      </c>
      <c r="AA231" s="6">
        <v>4</v>
      </c>
      <c r="AB231" s="7">
        <v>4</v>
      </c>
      <c r="AC231" s="7">
        <v>4</v>
      </c>
      <c r="AD231" s="7">
        <v>4</v>
      </c>
      <c r="AE231" s="7">
        <v>4</v>
      </c>
      <c r="AF231" s="7">
        <v>4</v>
      </c>
      <c r="AG231" s="8">
        <v>4</v>
      </c>
      <c r="AH231" s="8">
        <v>4</v>
      </c>
      <c r="AI231" s="8">
        <v>4</v>
      </c>
      <c r="AJ231" s="8">
        <v>4</v>
      </c>
      <c r="AK231" s="8">
        <v>4</v>
      </c>
      <c r="AL231" s="8">
        <v>4</v>
      </c>
      <c r="AM231" s="9">
        <v>4</v>
      </c>
      <c r="AN231" s="9">
        <v>4</v>
      </c>
      <c r="AO231" s="103"/>
      <c r="AP231" s="5"/>
    </row>
    <row r="232" spans="1:42" ht="72.75" thickBot="1" x14ac:dyDescent="0.6">
      <c r="A232" s="4">
        <v>231</v>
      </c>
      <c r="B232" s="4" t="s">
        <v>56</v>
      </c>
      <c r="C232" s="4"/>
      <c r="D232" s="4"/>
      <c r="E232" s="4" t="s">
        <v>194</v>
      </c>
      <c r="F232" s="4" t="s">
        <v>62</v>
      </c>
      <c r="G232" s="4"/>
      <c r="H232" s="100">
        <v>0</v>
      </c>
      <c r="I232" s="100">
        <v>0</v>
      </c>
      <c r="J232" s="100">
        <v>0</v>
      </c>
      <c r="K232" s="100">
        <v>1</v>
      </c>
      <c r="L232" s="100">
        <v>0</v>
      </c>
      <c r="M232" s="102">
        <v>3</v>
      </c>
      <c r="N232" s="102">
        <v>3</v>
      </c>
      <c r="O232" s="102">
        <v>3</v>
      </c>
      <c r="P232" s="102">
        <v>3</v>
      </c>
      <c r="Q232" s="102">
        <v>3</v>
      </c>
      <c r="R232" s="102">
        <v>3</v>
      </c>
      <c r="S232" s="102">
        <v>3</v>
      </c>
      <c r="T232" s="102">
        <v>3</v>
      </c>
      <c r="U232" s="102">
        <v>0</v>
      </c>
      <c r="V232" s="102">
        <v>0</v>
      </c>
      <c r="W232" s="5" t="s">
        <v>34</v>
      </c>
      <c r="X232" s="6">
        <v>3</v>
      </c>
      <c r="Y232" s="6">
        <v>3</v>
      </c>
      <c r="Z232" s="6">
        <v>3</v>
      </c>
      <c r="AA232" s="6">
        <v>3</v>
      </c>
      <c r="AB232" s="7">
        <v>3</v>
      </c>
      <c r="AC232" s="7">
        <v>3</v>
      </c>
      <c r="AD232" s="7">
        <v>3</v>
      </c>
      <c r="AE232" s="7">
        <v>3</v>
      </c>
      <c r="AF232" s="7">
        <v>3</v>
      </c>
      <c r="AG232" s="8">
        <v>3</v>
      </c>
      <c r="AH232" s="8">
        <v>3</v>
      </c>
      <c r="AI232" s="8">
        <v>3</v>
      </c>
      <c r="AJ232" s="8">
        <v>3</v>
      </c>
      <c r="AK232" s="8">
        <v>3</v>
      </c>
      <c r="AL232" s="8">
        <v>3</v>
      </c>
      <c r="AM232" s="9">
        <v>3</v>
      </c>
      <c r="AN232" s="9">
        <v>3</v>
      </c>
      <c r="AO232" s="103"/>
      <c r="AP232" s="5"/>
    </row>
    <row r="233" spans="1:42" ht="48.75" thickBot="1" x14ac:dyDescent="0.6">
      <c r="A233" s="4">
        <v>232</v>
      </c>
      <c r="B233" s="4" t="s">
        <v>56</v>
      </c>
      <c r="C233" s="4"/>
      <c r="D233" s="4"/>
      <c r="E233" s="4" t="s">
        <v>212</v>
      </c>
      <c r="F233" s="4" t="s">
        <v>62</v>
      </c>
      <c r="G233" s="4"/>
      <c r="H233" s="100">
        <v>0</v>
      </c>
      <c r="I233" s="100">
        <v>1</v>
      </c>
      <c r="J233" s="100">
        <v>0</v>
      </c>
      <c r="K233" s="100">
        <v>1</v>
      </c>
      <c r="L233" s="100">
        <v>0</v>
      </c>
      <c r="M233" s="102">
        <v>4</v>
      </c>
      <c r="N233" s="102">
        <v>4</v>
      </c>
      <c r="O233" s="102">
        <v>3</v>
      </c>
      <c r="P233" s="102">
        <v>3</v>
      </c>
      <c r="Q233" s="102">
        <v>4</v>
      </c>
      <c r="R233" s="102">
        <v>4</v>
      </c>
      <c r="S233" s="102">
        <v>4</v>
      </c>
      <c r="T233" s="102">
        <v>3</v>
      </c>
      <c r="U233" s="102">
        <v>0</v>
      </c>
      <c r="V233" s="102">
        <v>0</v>
      </c>
      <c r="W233" s="5" t="s">
        <v>5</v>
      </c>
      <c r="X233" s="6">
        <v>0</v>
      </c>
      <c r="Y233" s="6">
        <v>0</v>
      </c>
      <c r="Z233" s="6">
        <v>4</v>
      </c>
      <c r="AA233" s="6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8">
        <v>5</v>
      </c>
      <c r="AH233" s="8">
        <v>5</v>
      </c>
      <c r="AI233" s="8">
        <v>5</v>
      </c>
      <c r="AJ233" s="8">
        <v>5</v>
      </c>
      <c r="AK233" s="8">
        <v>5</v>
      </c>
      <c r="AL233" s="8">
        <v>5</v>
      </c>
      <c r="AM233" s="9">
        <v>5</v>
      </c>
      <c r="AN233" s="9">
        <v>0</v>
      </c>
      <c r="AO233" s="103"/>
      <c r="AP233" s="5"/>
    </row>
    <row r="234" spans="1:42" ht="24.75" thickBot="1" x14ac:dyDescent="0.6">
      <c r="A234" s="4">
        <v>233</v>
      </c>
      <c r="B234" s="4" t="s">
        <v>56</v>
      </c>
      <c r="C234" s="4"/>
      <c r="D234" s="4"/>
      <c r="E234" s="4" t="s">
        <v>212</v>
      </c>
      <c r="F234" s="4" t="s">
        <v>62</v>
      </c>
      <c r="G234" s="4"/>
      <c r="H234" s="100">
        <v>0</v>
      </c>
      <c r="I234" s="100">
        <v>1</v>
      </c>
      <c r="J234" s="100">
        <v>0</v>
      </c>
      <c r="K234" s="100">
        <v>1</v>
      </c>
      <c r="L234" s="100">
        <v>0</v>
      </c>
      <c r="M234" s="102">
        <v>4</v>
      </c>
      <c r="N234" s="102">
        <v>4</v>
      </c>
      <c r="O234" s="102">
        <v>3</v>
      </c>
      <c r="P234" s="102">
        <v>3</v>
      </c>
      <c r="Q234" s="102">
        <v>4</v>
      </c>
      <c r="R234" s="102">
        <v>4</v>
      </c>
      <c r="S234" s="102">
        <v>4</v>
      </c>
      <c r="T234" s="102">
        <v>3</v>
      </c>
      <c r="U234" s="102">
        <v>0</v>
      </c>
      <c r="V234" s="102">
        <v>0</v>
      </c>
      <c r="W234" s="5" t="s">
        <v>6</v>
      </c>
      <c r="X234" s="6">
        <v>5</v>
      </c>
      <c r="Y234" s="6">
        <v>5</v>
      </c>
      <c r="Z234" s="6">
        <v>0</v>
      </c>
      <c r="AA234" s="6">
        <v>5</v>
      </c>
      <c r="AB234" s="7">
        <v>5</v>
      </c>
      <c r="AC234" s="7">
        <v>5</v>
      </c>
      <c r="AD234" s="7">
        <v>5</v>
      </c>
      <c r="AE234" s="7">
        <v>5</v>
      </c>
      <c r="AF234" s="7">
        <v>5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9">
        <v>0</v>
      </c>
      <c r="AN234" s="9">
        <v>5</v>
      </c>
      <c r="AO234" s="103"/>
      <c r="AP234" s="5"/>
    </row>
    <row r="235" spans="1:42" ht="24.75" thickBot="1" x14ac:dyDescent="0.6">
      <c r="A235" s="4">
        <v>234</v>
      </c>
      <c r="B235" s="4" t="s">
        <v>55</v>
      </c>
      <c r="C235" s="4"/>
      <c r="D235" s="4"/>
      <c r="E235" s="4" t="s">
        <v>212</v>
      </c>
      <c r="F235" s="4" t="s">
        <v>62</v>
      </c>
      <c r="G235" s="4"/>
      <c r="H235" s="100">
        <v>1</v>
      </c>
      <c r="I235" s="100">
        <v>1</v>
      </c>
      <c r="J235" s="100">
        <v>0</v>
      </c>
      <c r="K235" s="100">
        <v>1</v>
      </c>
      <c r="L235" s="100">
        <v>0</v>
      </c>
      <c r="M235" s="102">
        <v>4</v>
      </c>
      <c r="N235" s="102">
        <v>4</v>
      </c>
      <c r="O235" s="102">
        <v>5</v>
      </c>
      <c r="P235" s="102">
        <v>5</v>
      </c>
      <c r="Q235" s="102">
        <v>5</v>
      </c>
      <c r="R235" s="102">
        <v>4</v>
      </c>
      <c r="S235" s="102">
        <v>4</v>
      </c>
      <c r="T235" s="102">
        <v>4</v>
      </c>
      <c r="U235" s="102">
        <v>0</v>
      </c>
      <c r="V235" s="102">
        <v>0</v>
      </c>
      <c r="W235" s="5" t="s">
        <v>6</v>
      </c>
      <c r="X235" s="6">
        <v>4</v>
      </c>
      <c r="Y235" s="6">
        <v>4</v>
      </c>
      <c r="Z235" s="6">
        <v>4</v>
      </c>
      <c r="AA235" s="6">
        <v>4</v>
      </c>
      <c r="AB235" s="7">
        <v>3</v>
      </c>
      <c r="AC235" s="7">
        <v>3</v>
      </c>
      <c r="AD235" s="7">
        <v>3</v>
      </c>
      <c r="AE235" s="7">
        <v>3</v>
      </c>
      <c r="AF235" s="7">
        <v>3</v>
      </c>
      <c r="AG235" s="8">
        <v>4</v>
      </c>
      <c r="AH235" s="8">
        <v>4</v>
      </c>
      <c r="AI235" s="8">
        <v>4</v>
      </c>
      <c r="AJ235" s="8">
        <v>3</v>
      </c>
      <c r="AK235" s="8">
        <v>4</v>
      </c>
      <c r="AL235" s="8">
        <v>4</v>
      </c>
      <c r="AM235" s="9">
        <v>4</v>
      </c>
      <c r="AN235" s="9">
        <v>4</v>
      </c>
      <c r="AO235" s="103"/>
      <c r="AP235" s="5"/>
    </row>
    <row r="236" spans="1:42" ht="72.75" thickBot="1" x14ac:dyDescent="0.6">
      <c r="A236" s="4">
        <v>235</v>
      </c>
      <c r="B236" s="4" t="s">
        <v>55</v>
      </c>
      <c r="C236" s="4"/>
      <c r="D236" s="4"/>
      <c r="E236" s="4" t="s">
        <v>212</v>
      </c>
      <c r="F236" s="4" t="s">
        <v>62</v>
      </c>
      <c r="G236" s="4"/>
      <c r="H236" s="100">
        <v>1</v>
      </c>
      <c r="I236" s="100">
        <v>1</v>
      </c>
      <c r="J236" s="100">
        <v>0</v>
      </c>
      <c r="K236" s="100">
        <v>1</v>
      </c>
      <c r="L236" s="100">
        <v>0</v>
      </c>
      <c r="M236" s="102">
        <v>4</v>
      </c>
      <c r="N236" s="102">
        <v>4</v>
      </c>
      <c r="O236" s="102">
        <v>5</v>
      </c>
      <c r="P236" s="102">
        <v>5</v>
      </c>
      <c r="Q236" s="102">
        <v>5</v>
      </c>
      <c r="R236" s="102">
        <v>4</v>
      </c>
      <c r="S236" s="102">
        <v>4</v>
      </c>
      <c r="T236" s="102">
        <v>4</v>
      </c>
      <c r="U236" s="102">
        <v>0</v>
      </c>
      <c r="V236" s="102">
        <v>0</v>
      </c>
      <c r="W236" s="5" t="s">
        <v>34</v>
      </c>
      <c r="X236" s="6">
        <v>4</v>
      </c>
      <c r="Y236" s="6">
        <v>3</v>
      </c>
      <c r="Z236" s="6">
        <v>3</v>
      </c>
      <c r="AA236" s="6">
        <v>4</v>
      </c>
      <c r="AB236" s="7">
        <v>3</v>
      </c>
      <c r="AC236" s="7">
        <v>4</v>
      </c>
      <c r="AD236" s="7">
        <v>3</v>
      </c>
      <c r="AE236" s="7">
        <v>3</v>
      </c>
      <c r="AF236" s="7">
        <v>3</v>
      </c>
      <c r="AG236" s="8">
        <v>4</v>
      </c>
      <c r="AH236" s="8">
        <v>3</v>
      </c>
      <c r="AI236" s="8">
        <v>4</v>
      </c>
      <c r="AJ236" s="8">
        <v>3</v>
      </c>
      <c r="AK236" s="8">
        <v>4</v>
      </c>
      <c r="AL236" s="8">
        <v>4</v>
      </c>
      <c r="AM236" s="9">
        <v>4</v>
      </c>
      <c r="AN236" s="9">
        <v>4</v>
      </c>
      <c r="AO236" s="103"/>
      <c r="AP236" s="5"/>
    </row>
    <row r="237" spans="1:42" ht="48.75" thickBot="1" x14ac:dyDescent="0.6">
      <c r="A237" s="4">
        <v>236</v>
      </c>
      <c r="B237" s="4" t="s">
        <v>56</v>
      </c>
      <c r="C237" s="4"/>
      <c r="D237" s="4"/>
      <c r="E237" s="4" t="s">
        <v>212</v>
      </c>
      <c r="F237" s="4" t="s">
        <v>60</v>
      </c>
      <c r="G237" s="4" t="s">
        <v>172</v>
      </c>
      <c r="H237" s="100">
        <v>0</v>
      </c>
      <c r="I237" s="100">
        <v>1</v>
      </c>
      <c r="J237" s="100">
        <v>0</v>
      </c>
      <c r="K237" s="100">
        <v>0</v>
      </c>
      <c r="L237" s="100">
        <v>0</v>
      </c>
      <c r="M237" s="102">
        <v>4</v>
      </c>
      <c r="N237" s="102">
        <v>3</v>
      </c>
      <c r="O237" s="102">
        <v>4</v>
      </c>
      <c r="P237" s="102">
        <v>3</v>
      </c>
      <c r="Q237" s="102">
        <v>3</v>
      </c>
      <c r="R237" s="102">
        <v>3</v>
      </c>
      <c r="S237" s="102">
        <v>3</v>
      </c>
      <c r="T237" s="102">
        <v>0</v>
      </c>
      <c r="U237" s="102">
        <v>0</v>
      </c>
      <c r="V237" s="102">
        <v>0</v>
      </c>
      <c r="W237" s="5" t="s">
        <v>5</v>
      </c>
      <c r="X237" s="6">
        <v>3</v>
      </c>
      <c r="Y237" s="6">
        <v>3</v>
      </c>
      <c r="Z237" s="6">
        <v>3</v>
      </c>
      <c r="AA237" s="6">
        <v>3</v>
      </c>
      <c r="AB237" s="7">
        <v>3</v>
      </c>
      <c r="AC237" s="7">
        <v>3</v>
      </c>
      <c r="AD237" s="7">
        <v>3</v>
      </c>
      <c r="AE237" s="7">
        <v>3</v>
      </c>
      <c r="AF237" s="7">
        <v>3</v>
      </c>
      <c r="AG237" s="8">
        <v>3</v>
      </c>
      <c r="AH237" s="8">
        <v>3</v>
      </c>
      <c r="AI237" s="8">
        <v>3</v>
      </c>
      <c r="AJ237" s="8">
        <v>3</v>
      </c>
      <c r="AK237" s="8">
        <v>3</v>
      </c>
      <c r="AL237" s="8">
        <v>3</v>
      </c>
      <c r="AM237" s="9">
        <v>3</v>
      </c>
      <c r="AN237" s="9">
        <v>3</v>
      </c>
      <c r="AO237" s="103"/>
      <c r="AP237" s="5"/>
    </row>
    <row r="238" spans="1:42" ht="24.75" thickBot="1" x14ac:dyDescent="0.6">
      <c r="A238" s="4">
        <v>237</v>
      </c>
      <c r="B238" s="4" t="s">
        <v>56</v>
      </c>
      <c r="C238" s="4"/>
      <c r="D238" s="4"/>
      <c r="E238" s="4" t="s">
        <v>212</v>
      </c>
      <c r="F238" s="4" t="s">
        <v>60</v>
      </c>
      <c r="G238" s="4" t="s">
        <v>172</v>
      </c>
      <c r="H238" s="100">
        <v>0</v>
      </c>
      <c r="I238" s="100">
        <v>1</v>
      </c>
      <c r="J238" s="100">
        <v>0</v>
      </c>
      <c r="K238" s="100">
        <v>0</v>
      </c>
      <c r="L238" s="100">
        <v>0</v>
      </c>
      <c r="M238" s="102">
        <v>4</v>
      </c>
      <c r="N238" s="102">
        <v>3</v>
      </c>
      <c r="O238" s="102">
        <v>4</v>
      </c>
      <c r="P238" s="102">
        <v>3</v>
      </c>
      <c r="Q238" s="102">
        <v>3</v>
      </c>
      <c r="R238" s="102">
        <v>3</v>
      </c>
      <c r="S238" s="102">
        <v>3</v>
      </c>
      <c r="T238" s="102">
        <v>0</v>
      </c>
      <c r="U238" s="102">
        <v>0</v>
      </c>
      <c r="V238" s="102">
        <v>0</v>
      </c>
      <c r="W238" s="5" t="s">
        <v>6</v>
      </c>
      <c r="X238" s="6">
        <v>3</v>
      </c>
      <c r="Y238" s="6">
        <v>3</v>
      </c>
      <c r="Z238" s="6">
        <v>3</v>
      </c>
      <c r="AA238" s="6">
        <v>3</v>
      </c>
      <c r="AB238" s="7">
        <v>3</v>
      </c>
      <c r="AC238" s="7">
        <v>3</v>
      </c>
      <c r="AD238" s="7">
        <v>3</v>
      </c>
      <c r="AE238" s="7">
        <v>3</v>
      </c>
      <c r="AF238" s="7">
        <v>3</v>
      </c>
      <c r="AG238" s="8">
        <v>3</v>
      </c>
      <c r="AH238" s="8">
        <v>3</v>
      </c>
      <c r="AI238" s="8">
        <v>3</v>
      </c>
      <c r="AJ238" s="8">
        <v>3</v>
      </c>
      <c r="AK238" s="8">
        <v>3</v>
      </c>
      <c r="AL238" s="8">
        <v>3</v>
      </c>
      <c r="AM238" s="9">
        <v>3</v>
      </c>
      <c r="AN238" s="9">
        <v>3</v>
      </c>
      <c r="AO238" s="103"/>
      <c r="AP238" s="5"/>
    </row>
    <row r="239" spans="1:42" ht="72.75" thickBot="1" x14ac:dyDescent="0.6">
      <c r="A239" s="4">
        <v>238</v>
      </c>
      <c r="B239" s="4" t="s">
        <v>56</v>
      </c>
      <c r="C239" s="4"/>
      <c r="D239" s="4"/>
      <c r="E239" s="4" t="s">
        <v>212</v>
      </c>
      <c r="F239" s="4" t="s">
        <v>60</v>
      </c>
      <c r="G239" s="4" t="s">
        <v>172</v>
      </c>
      <c r="H239" s="100">
        <v>0</v>
      </c>
      <c r="I239" s="100">
        <v>1</v>
      </c>
      <c r="J239" s="100">
        <v>0</v>
      </c>
      <c r="K239" s="100">
        <v>0</v>
      </c>
      <c r="L239" s="100">
        <v>0</v>
      </c>
      <c r="M239" s="102">
        <v>4</v>
      </c>
      <c r="N239" s="102">
        <v>3</v>
      </c>
      <c r="O239" s="102">
        <v>4</v>
      </c>
      <c r="P239" s="102">
        <v>3</v>
      </c>
      <c r="Q239" s="102">
        <v>3</v>
      </c>
      <c r="R239" s="102">
        <v>3</v>
      </c>
      <c r="S239" s="102">
        <v>3</v>
      </c>
      <c r="T239" s="102">
        <v>0</v>
      </c>
      <c r="U239" s="102">
        <v>0</v>
      </c>
      <c r="V239" s="102">
        <v>0</v>
      </c>
      <c r="W239" s="5" t="s">
        <v>36</v>
      </c>
      <c r="X239" s="6">
        <v>3</v>
      </c>
      <c r="Y239" s="6">
        <v>3</v>
      </c>
      <c r="Z239" s="6">
        <v>3</v>
      </c>
      <c r="AA239" s="6">
        <v>3</v>
      </c>
      <c r="AB239" s="7">
        <v>3</v>
      </c>
      <c r="AC239" s="7">
        <v>3</v>
      </c>
      <c r="AD239" s="7">
        <v>3</v>
      </c>
      <c r="AE239" s="7">
        <v>3</v>
      </c>
      <c r="AF239" s="7">
        <v>3</v>
      </c>
      <c r="AG239" s="8">
        <v>3</v>
      </c>
      <c r="AH239" s="8">
        <v>3</v>
      </c>
      <c r="AI239" s="8">
        <v>3</v>
      </c>
      <c r="AJ239" s="8">
        <v>3</v>
      </c>
      <c r="AK239" s="8">
        <v>3</v>
      </c>
      <c r="AL239" s="8">
        <v>3</v>
      </c>
      <c r="AM239" s="9">
        <v>3</v>
      </c>
      <c r="AN239" s="9">
        <v>3</v>
      </c>
      <c r="AO239" s="103"/>
      <c r="AP239" s="5"/>
    </row>
    <row r="240" spans="1:42" ht="72.75" thickBot="1" x14ac:dyDescent="0.6">
      <c r="A240" s="4">
        <v>239</v>
      </c>
      <c r="B240" s="4" t="s">
        <v>56</v>
      </c>
      <c r="C240" s="4"/>
      <c r="D240" s="4"/>
      <c r="E240" s="4" t="s">
        <v>212</v>
      </c>
      <c r="F240" s="4" t="s">
        <v>60</v>
      </c>
      <c r="G240" s="4" t="s">
        <v>172</v>
      </c>
      <c r="H240" s="100">
        <v>0</v>
      </c>
      <c r="I240" s="100">
        <v>1</v>
      </c>
      <c r="J240" s="100">
        <v>0</v>
      </c>
      <c r="K240" s="100">
        <v>0</v>
      </c>
      <c r="L240" s="100">
        <v>0</v>
      </c>
      <c r="M240" s="102">
        <v>4</v>
      </c>
      <c r="N240" s="102">
        <v>3</v>
      </c>
      <c r="O240" s="102">
        <v>4</v>
      </c>
      <c r="P240" s="102">
        <v>3</v>
      </c>
      <c r="Q240" s="102">
        <v>3</v>
      </c>
      <c r="R240" s="102">
        <v>3</v>
      </c>
      <c r="S240" s="102">
        <v>3</v>
      </c>
      <c r="T240" s="102">
        <v>0</v>
      </c>
      <c r="U240" s="102">
        <v>0</v>
      </c>
      <c r="V240" s="102">
        <v>0</v>
      </c>
      <c r="W240" s="5" t="s">
        <v>34</v>
      </c>
      <c r="X240" s="6">
        <v>3</v>
      </c>
      <c r="Y240" s="6">
        <v>3</v>
      </c>
      <c r="Z240" s="6">
        <v>3</v>
      </c>
      <c r="AA240" s="6">
        <v>3</v>
      </c>
      <c r="AB240" s="7">
        <v>3</v>
      </c>
      <c r="AC240" s="7">
        <v>3</v>
      </c>
      <c r="AD240" s="7">
        <v>3</v>
      </c>
      <c r="AE240" s="7">
        <v>3</v>
      </c>
      <c r="AF240" s="7">
        <v>3</v>
      </c>
      <c r="AG240" s="8">
        <v>3</v>
      </c>
      <c r="AH240" s="8">
        <v>3</v>
      </c>
      <c r="AI240" s="8">
        <v>3</v>
      </c>
      <c r="AJ240" s="8">
        <v>3</v>
      </c>
      <c r="AK240" s="8">
        <v>3</v>
      </c>
      <c r="AL240" s="8">
        <v>3</v>
      </c>
      <c r="AM240" s="9">
        <v>3</v>
      </c>
      <c r="AN240" s="9">
        <v>3</v>
      </c>
      <c r="AO240" s="103"/>
      <c r="AP240" s="5"/>
    </row>
    <row r="241" spans="1:42" ht="72.75" thickBot="1" x14ac:dyDescent="0.6">
      <c r="A241" s="4">
        <v>240</v>
      </c>
      <c r="B241" s="4" t="s">
        <v>56</v>
      </c>
      <c r="C241" s="4"/>
      <c r="D241" s="4"/>
      <c r="E241" s="4" t="s">
        <v>212</v>
      </c>
      <c r="F241" s="4" t="s">
        <v>60</v>
      </c>
      <c r="G241" s="4" t="s">
        <v>172</v>
      </c>
      <c r="H241" s="100">
        <v>0</v>
      </c>
      <c r="I241" s="100">
        <v>1</v>
      </c>
      <c r="J241" s="100">
        <v>0</v>
      </c>
      <c r="K241" s="100">
        <v>0</v>
      </c>
      <c r="L241" s="100">
        <v>0</v>
      </c>
      <c r="M241" s="102">
        <v>4</v>
      </c>
      <c r="N241" s="102">
        <v>3</v>
      </c>
      <c r="O241" s="102">
        <v>4</v>
      </c>
      <c r="P241" s="102">
        <v>3</v>
      </c>
      <c r="Q241" s="102">
        <v>3</v>
      </c>
      <c r="R241" s="102">
        <v>3</v>
      </c>
      <c r="S241" s="102">
        <v>3</v>
      </c>
      <c r="T241" s="102">
        <v>0</v>
      </c>
      <c r="U241" s="102">
        <v>0</v>
      </c>
      <c r="V241" s="102">
        <v>0</v>
      </c>
      <c r="W241" s="5" t="s">
        <v>38</v>
      </c>
      <c r="X241" s="6">
        <v>3</v>
      </c>
      <c r="Y241" s="6">
        <v>3</v>
      </c>
      <c r="Z241" s="6">
        <v>3</v>
      </c>
      <c r="AA241" s="6">
        <v>3</v>
      </c>
      <c r="AB241" s="7">
        <v>3</v>
      </c>
      <c r="AC241" s="7">
        <v>3</v>
      </c>
      <c r="AD241" s="7">
        <v>3</v>
      </c>
      <c r="AE241" s="7">
        <v>3</v>
      </c>
      <c r="AF241" s="7">
        <v>3</v>
      </c>
      <c r="AG241" s="8">
        <v>3</v>
      </c>
      <c r="AH241" s="8">
        <v>3</v>
      </c>
      <c r="AI241" s="8">
        <v>3</v>
      </c>
      <c r="AJ241" s="8">
        <v>3</v>
      </c>
      <c r="AK241" s="8">
        <v>3</v>
      </c>
      <c r="AL241" s="8">
        <v>3</v>
      </c>
      <c r="AM241" s="9">
        <v>3</v>
      </c>
      <c r="AN241" s="9">
        <v>3</v>
      </c>
      <c r="AO241" s="103"/>
      <c r="AP241" s="5"/>
    </row>
    <row r="242" spans="1:42" ht="24.75" thickBot="1" x14ac:dyDescent="0.6">
      <c r="A242" s="4">
        <v>241</v>
      </c>
      <c r="B242" s="4" t="s">
        <v>55</v>
      </c>
      <c r="C242" s="4"/>
      <c r="D242" s="4"/>
      <c r="E242" s="4" t="s">
        <v>212</v>
      </c>
      <c r="F242" s="4" t="s">
        <v>60</v>
      </c>
      <c r="G242" s="4" t="s">
        <v>172</v>
      </c>
      <c r="H242" s="100">
        <v>0</v>
      </c>
      <c r="I242" s="100">
        <v>1</v>
      </c>
      <c r="J242" s="100">
        <v>0</v>
      </c>
      <c r="K242" s="100">
        <v>1</v>
      </c>
      <c r="L242" s="100">
        <v>0</v>
      </c>
      <c r="M242" s="102">
        <v>4</v>
      </c>
      <c r="N242" s="102">
        <v>4</v>
      </c>
      <c r="O242" s="102">
        <v>4</v>
      </c>
      <c r="P242" s="102">
        <v>4</v>
      </c>
      <c r="Q242" s="102">
        <v>4</v>
      </c>
      <c r="R242" s="102">
        <v>2</v>
      </c>
      <c r="S242" s="102">
        <v>3</v>
      </c>
      <c r="T242" s="102">
        <v>2</v>
      </c>
      <c r="U242" s="102">
        <v>0</v>
      </c>
      <c r="V242" s="102">
        <v>0</v>
      </c>
      <c r="W242" s="5" t="s">
        <v>6</v>
      </c>
      <c r="X242" s="6">
        <v>3</v>
      </c>
      <c r="Y242" s="6">
        <v>4</v>
      </c>
      <c r="Z242" s="6">
        <v>4</v>
      </c>
      <c r="AA242" s="6">
        <v>3</v>
      </c>
      <c r="AB242" s="7">
        <v>4</v>
      </c>
      <c r="AC242" s="7">
        <v>4</v>
      </c>
      <c r="AD242" s="7">
        <v>4</v>
      </c>
      <c r="AE242" s="7">
        <v>4</v>
      </c>
      <c r="AF242" s="7">
        <v>3</v>
      </c>
      <c r="AG242" s="8">
        <v>4</v>
      </c>
      <c r="AH242" s="8">
        <v>4</v>
      </c>
      <c r="AI242" s="8">
        <v>4</v>
      </c>
      <c r="AJ242" s="8">
        <v>4</v>
      </c>
      <c r="AK242" s="8">
        <v>4</v>
      </c>
      <c r="AL242" s="8">
        <v>3</v>
      </c>
      <c r="AM242" s="9">
        <v>4</v>
      </c>
      <c r="AN242" s="9">
        <v>4</v>
      </c>
      <c r="AO242" s="103"/>
      <c r="AP242" s="5"/>
    </row>
    <row r="243" spans="1:42" ht="72.75" thickBot="1" x14ac:dyDescent="0.6">
      <c r="A243" s="4">
        <v>242</v>
      </c>
      <c r="B243" s="4" t="s">
        <v>55</v>
      </c>
      <c r="C243" s="4"/>
      <c r="D243" s="4"/>
      <c r="E243" s="4" t="s">
        <v>212</v>
      </c>
      <c r="F243" s="4" t="s">
        <v>60</v>
      </c>
      <c r="G243" s="4" t="s">
        <v>172</v>
      </c>
      <c r="H243" s="100">
        <v>0</v>
      </c>
      <c r="I243" s="100">
        <v>1</v>
      </c>
      <c r="J243" s="100">
        <v>0</v>
      </c>
      <c r="K243" s="100">
        <v>1</v>
      </c>
      <c r="L243" s="100">
        <v>0</v>
      </c>
      <c r="M243" s="102">
        <v>4</v>
      </c>
      <c r="N243" s="102">
        <v>4</v>
      </c>
      <c r="O243" s="102">
        <v>4</v>
      </c>
      <c r="P243" s="102">
        <v>4</v>
      </c>
      <c r="Q243" s="102">
        <v>4</v>
      </c>
      <c r="R243" s="102">
        <v>2</v>
      </c>
      <c r="S243" s="102">
        <v>3</v>
      </c>
      <c r="T243" s="102">
        <v>2</v>
      </c>
      <c r="U243" s="102">
        <v>0</v>
      </c>
      <c r="V243" s="102">
        <v>0</v>
      </c>
      <c r="W243" s="5" t="s">
        <v>34</v>
      </c>
      <c r="X243" s="6">
        <v>4</v>
      </c>
      <c r="Y243" s="6">
        <v>4</v>
      </c>
      <c r="Z243" s="6">
        <v>4</v>
      </c>
      <c r="AA243" s="6">
        <v>4</v>
      </c>
      <c r="AB243" s="7">
        <v>4</v>
      </c>
      <c r="AC243" s="7">
        <v>4</v>
      </c>
      <c r="AD243" s="7">
        <v>4</v>
      </c>
      <c r="AE243" s="7">
        <v>4</v>
      </c>
      <c r="AF243" s="7">
        <v>3</v>
      </c>
      <c r="AG243" s="8">
        <v>4</v>
      </c>
      <c r="AH243" s="8">
        <v>4</v>
      </c>
      <c r="AI243" s="8">
        <v>4</v>
      </c>
      <c r="AJ243" s="8">
        <v>4</v>
      </c>
      <c r="AK243" s="8">
        <v>4</v>
      </c>
      <c r="AL243" s="8">
        <v>4</v>
      </c>
      <c r="AM243" s="9">
        <v>4</v>
      </c>
      <c r="AN243" s="9">
        <v>4</v>
      </c>
      <c r="AO243" s="103"/>
      <c r="AP243" s="5"/>
    </row>
    <row r="244" spans="1:42" ht="24.75" thickBot="1" x14ac:dyDescent="0.6">
      <c r="A244" s="4">
        <v>243</v>
      </c>
      <c r="B244" s="4" t="s">
        <v>56</v>
      </c>
      <c r="C244" s="4"/>
      <c r="D244" s="4"/>
      <c r="E244" s="4" t="s">
        <v>212</v>
      </c>
      <c r="F244" s="4" t="s">
        <v>60</v>
      </c>
      <c r="G244" s="4" t="s">
        <v>170</v>
      </c>
      <c r="H244" s="100">
        <v>0</v>
      </c>
      <c r="I244" s="100">
        <v>1</v>
      </c>
      <c r="J244" s="100">
        <v>0</v>
      </c>
      <c r="K244" s="100">
        <v>1</v>
      </c>
      <c r="L244" s="100">
        <v>0</v>
      </c>
      <c r="M244" s="102">
        <v>4</v>
      </c>
      <c r="N244" s="102">
        <v>4</v>
      </c>
      <c r="O244" s="102">
        <v>4</v>
      </c>
      <c r="P244" s="102">
        <v>4</v>
      </c>
      <c r="Q244" s="102">
        <v>4</v>
      </c>
      <c r="R244" s="102">
        <v>2</v>
      </c>
      <c r="S244" s="102">
        <v>3</v>
      </c>
      <c r="T244" s="102">
        <v>2</v>
      </c>
      <c r="U244" s="102">
        <v>0</v>
      </c>
      <c r="V244" s="102">
        <v>0</v>
      </c>
      <c r="W244" s="5" t="s">
        <v>6</v>
      </c>
      <c r="X244" s="6">
        <v>3</v>
      </c>
      <c r="Y244" s="6">
        <v>4</v>
      </c>
      <c r="Z244" s="6">
        <v>4</v>
      </c>
      <c r="AA244" s="6">
        <v>3</v>
      </c>
      <c r="AB244" s="7">
        <v>4</v>
      </c>
      <c r="AC244" s="7">
        <v>4</v>
      </c>
      <c r="AD244" s="7">
        <v>4</v>
      </c>
      <c r="AE244" s="7">
        <v>4</v>
      </c>
      <c r="AF244" s="7">
        <v>4</v>
      </c>
      <c r="AG244" s="8">
        <v>4</v>
      </c>
      <c r="AH244" s="8">
        <v>4</v>
      </c>
      <c r="AI244" s="8">
        <v>4</v>
      </c>
      <c r="AJ244" s="8">
        <v>4</v>
      </c>
      <c r="AK244" s="8">
        <v>4</v>
      </c>
      <c r="AL244" s="8">
        <v>4</v>
      </c>
      <c r="AM244" s="9">
        <v>4</v>
      </c>
      <c r="AN244" s="9">
        <v>4</v>
      </c>
      <c r="AO244" s="103"/>
      <c r="AP244" s="5"/>
    </row>
    <row r="245" spans="1:42" ht="72.75" thickBot="1" x14ac:dyDescent="0.6">
      <c r="A245" s="4">
        <v>244</v>
      </c>
      <c r="B245" s="4" t="s">
        <v>56</v>
      </c>
      <c r="C245" s="4"/>
      <c r="D245" s="4"/>
      <c r="E245" s="4" t="s">
        <v>212</v>
      </c>
      <c r="F245" s="4" t="s">
        <v>60</v>
      </c>
      <c r="G245" s="4" t="s">
        <v>170</v>
      </c>
      <c r="H245" s="100">
        <v>0</v>
      </c>
      <c r="I245" s="100">
        <v>1</v>
      </c>
      <c r="J245" s="100">
        <v>0</v>
      </c>
      <c r="K245" s="100">
        <v>1</v>
      </c>
      <c r="L245" s="100">
        <v>0</v>
      </c>
      <c r="M245" s="102">
        <v>4</v>
      </c>
      <c r="N245" s="102">
        <v>4</v>
      </c>
      <c r="O245" s="102">
        <v>4</v>
      </c>
      <c r="P245" s="102">
        <v>4</v>
      </c>
      <c r="Q245" s="102">
        <v>4</v>
      </c>
      <c r="R245" s="102">
        <v>2</v>
      </c>
      <c r="S245" s="102">
        <v>3</v>
      </c>
      <c r="T245" s="102">
        <v>2</v>
      </c>
      <c r="U245" s="102">
        <v>0</v>
      </c>
      <c r="V245" s="102">
        <v>0</v>
      </c>
      <c r="W245" s="5" t="s">
        <v>34</v>
      </c>
      <c r="X245" s="6">
        <v>4</v>
      </c>
      <c r="Y245" s="6">
        <v>4</v>
      </c>
      <c r="Z245" s="6">
        <v>4</v>
      </c>
      <c r="AA245" s="6">
        <v>4</v>
      </c>
      <c r="AB245" s="7">
        <v>4</v>
      </c>
      <c r="AC245" s="7">
        <v>4</v>
      </c>
      <c r="AD245" s="7">
        <v>4</v>
      </c>
      <c r="AE245" s="7">
        <v>4</v>
      </c>
      <c r="AF245" s="7">
        <v>4</v>
      </c>
      <c r="AG245" s="8">
        <v>4</v>
      </c>
      <c r="AH245" s="8">
        <v>4</v>
      </c>
      <c r="AI245" s="8">
        <v>4</v>
      </c>
      <c r="AJ245" s="8">
        <v>4</v>
      </c>
      <c r="AK245" s="8">
        <v>4</v>
      </c>
      <c r="AL245" s="8">
        <v>4</v>
      </c>
      <c r="AM245" s="9">
        <v>4</v>
      </c>
      <c r="AN245" s="9">
        <v>4</v>
      </c>
      <c r="AO245" s="103"/>
      <c r="AP245" s="5"/>
    </row>
    <row r="246" spans="1:42" ht="24.75" thickBot="1" x14ac:dyDescent="0.6">
      <c r="A246" s="4">
        <v>245</v>
      </c>
      <c r="B246" s="4" t="s">
        <v>56</v>
      </c>
      <c r="C246" s="4"/>
      <c r="D246" s="4"/>
      <c r="E246" s="4" t="s">
        <v>212</v>
      </c>
      <c r="F246" s="4" t="s">
        <v>60</v>
      </c>
      <c r="G246" s="4" t="s">
        <v>170</v>
      </c>
      <c r="H246" s="100">
        <v>0</v>
      </c>
      <c r="I246" s="100">
        <v>0</v>
      </c>
      <c r="J246" s="100">
        <v>0</v>
      </c>
      <c r="K246" s="100">
        <v>0</v>
      </c>
      <c r="L246" s="100">
        <v>0</v>
      </c>
      <c r="M246" s="102">
        <v>4</v>
      </c>
      <c r="N246" s="102">
        <v>4</v>
      </c>
      <c r="O246" s="102">
        <v>4</v>
      </c>
      <c r="P246" s="102">
        <v>4</v>
      </c>
      <c r="Q246" s="102">
        <v>4</v>
      </c>
      <c r="R246" s="102">
        <v>2</v>
      </c>
      <c r="S246" s="102">
        <v>3</v>
      </c>
      <c r="T246" s="102">
        <v>2</v>
      </c>
      <c r="U246" s="102">
        <v>0</v>
      </c>
      <c r="V246" s="102">
        <v>0</v>
      </c>
      <c r="W246" s="5" t="s">
        <v>6</v>
      </c>
      <c r="X246" s="6">
        <v>4</v>
      </c>
      <c r="Y246" s="6">
        <v>4</v>
      </c>
      <c r="Z246" s="6">
        <v>4</v>
      </c>
      <c r="AA246" s="6">
        <v>4</v>
      </c>
      <c r="AB246" s="7">
        <v>4</v>
      </c>
      <c r="AC246" s="7">
        <v>4</v>
      </c>
      <c r="AD246" s="7">
        <v>4</v>
      </c>
      <c r="AE246" s="7">
        <v>4</v>
      </c>
      <c r="AF246" s="7">
        <v>4</v>
      </c>
      <c r="AG246" s="8">
        <v>4</v>
      </c>
      <c r="AH246" s="8">
        <v>4</v>
      </c>
      <c r="AI246" s="8">
        <v>4</v>
      </c>
      <c r="AJ246" s="8">
        <v>3</v>
      </c>
      <c r="AK246" s="8">
        <v>4</v>
      </c>
      <c r="AL246" s="8">
        <v>4</v>
      </c>
      <c r="AM246" s="9">
        <v>4</v>
      </c>
      <c r="AN246" s="9">
        <v>4</v>
      </c>
      <c r="AO246" s="103"/>
      <c r="AP246" s="5"/>
    </row>
    <row r="247" spans="1:42" ht="72.75" thickBot="1" x14ac:dyDescent="0.6">
      <c r="A247" s="4">
        <v>246</v>
      </c>
      <c r="B247" s="4" t="s">
        <v>56</v>
      </c>
      <c r="C247" s="4"/>
      <c r="D247" s="4"/>
      <c r="E247" s="4" t="s">
        <v>212</v>
      </c>
      <c r="F247" s="4" t="s">
        <v>60</v>
      </c>
      <c r="G247" s="4" t="s">
        <v>170</v>
      </c>
      <c r="H247" s="100">
        <v>0</v>
      </c>
      <c r="I247" s="100">
        <v>0</v>
      </c>
      <c r="J247" s="100">
        <v>0</v>
      </c>
      <c r="K247" s="100">
        <v>0</v>
      </c>
      <c r="L247" s="100">
        <v>0</v>
      </c>
      <c r="M247" s="102">
        <v>4</v>
      </c>
      <c r="N247" s="102">
        <v>4</v>
      </c>
      <c r="O247" s="102">
        <v>4</v>
      </c>
      <c r="P247" s="102">
        <v>4</v>
      </c>
      <c r="Q247" s="102">
        <v>4</v>
      </c>
      <c r="R247" s="102">
        <v>2</v>
      </c>
      <c r="S247" s="102">
        <v>3</v>
      </c>
      <c r="T247" s="102">
        <v>2</v>
      </c>
      <c r="U247" s="102">
        <v>0</v>
      </c>
      <c r="V247" s="102">
        <v>0</v>
      </c>
      <c r="W247" s="5" t="s">
        <v>34</v>
      </c>
      <c r="X247" s="6">
        <v>4</v>
      </c>
      <c r="Y247" s="6">
        <v>4</v>
      </c>
      <c r="Z247" s="6">
        <v>4</v>
      </c>
      <c r="AA247" s="6">
        <v>4</v>
      </c>
      <c r="AB247" s="7">
        <v>4</v>
      </c>
      <c r="AC247" s="7">
        <v>4</v>
      </c>
      <c r="AD247" s="7">
        <v>4</v>
      </c>
      <c r="AE247" s="7">
        <v>4</v>
      </c>
      <c r="AF247" s="7">
        <v>4</v>
      </c>
      <c r="AG247" s="8">
        <v>4</v>
      </c>
      <c r="AH247" s="8">
        <v>4</v>
      </c>
      <c r="AI247" s="8">
        <v>4</v>
      </c>
      <c r="AJ247" s="8">
        <v>4</v>
      </c>
      <c r="AK247" s="8">
        <v>4</v>
      </c>
      <c r="AL247" s="8">
        <v>3</v>
      </c>
      <c r="AM247" s="9">
        <v>4</v>
      </c>
      <c r="AN247" s="9">
        <v>4</v>
      </c>
      <c r="AO247" s="103"/>
      <c r="AP247" s="5"/>
    </row>
    <row r="248" spans="1:42" ht="24.75" thickBot="1" x14ac:dyDescent="0.6">
      <c r="A248" s="4">
        <v>247</v>
      </c>
      <c r="B248" s="4" t="s">
        <v>56</v>
      </c>
      <c r="C248" s="4"/>
      <c r="D248" s="4"/>
      <c r="E248" s="4" t="s">
        <v>212</v>
      </c>
      <c r="F248" s="4" t="s">
        <v>60</v>
      </c>
      <c r="G248" s="4" t="s">
        <v>170</v>
      </c>
      <c r="H248" s="100">
        <v>0</v>
      </c>
      <c r="I248" s="100">
        <v>0</v>
      </c>
      <c r="J248" s="100">
        <v>0</v>
      </c>
      <c r="K248" s="100">
        <v>0</v>
      </c>
      <c r="L248" s="100">
        <v>0</v>
      </c>
      <c r="M248" s="102">
        <v>3</v>
      </c>
      <c r="N248" s="102">
        <v>1</v>
      </c>
      <c r="O248" s="102">
        <v>2</v>
      </c>
      <c r="P248" s="102">
        <v>1</v>
      </c>
      <c r="Q248" s="102">
        <v>1</v>
      </c>
      <c r="R248" s="102">
        <v>1</v>
      </c>
      <c r="S248" s="102">
        <v>1</v>
      </c>
      <c r="T248" s="102">
        <v>1</v>
      </c>
      <c r="U248" s="102">
        <v>0</v>
      </c>
      <c r="V248" s="102">
        <v>0</v>
      </c>
      <c r="W248" s="5" t="s">
        <v>6</v>
      </c>
      <c r="X248" s="6">
        <v>4</v>
      </c>
      <c r="Y248" s="6">
        <v>4</v>
      </c>
      <c r="Z248" s="6">
        <v>4</v>
      </c>
      <c r="AA248" s="6">
        <v>4</v>
      </c>
      <c r="AB248" s="7">
        <v>4</v>
      </c>
      <c r="AC248" s="7">
        <v>4</v>
      </c>
      <c r="AD248" s="7">
        <v>4</v>
      </c>
      <c r="AE248" s="7">
        <v>4</v>
      </c>
      <c r="AF248" s="7">
        <v>4</v>
      </c>
      <c r="AG248" s="8">
        <v>4</v>
      </c>
      <c r="AH248" s="8">
        <v>4</v>
      </c>
      <c r="AI248" s="8">
        <v>4</v>
      </c>
      <c r="AJ248" s="8">
        <v>4</v>
      </c>
      <c r="AK248" s="8">
        <v>4</v>
      </c>
      <c r="AL248" s="8">
        <v>4</v>
      </c>
      <c r="AM248" s="9">
        <v>4</v>
      </c>
      <c r="AN248" s="9">
        <v>4</v>
      </c>
      <c r="AO248" s="103"/>
      <c r="AP248" s="5"/>
    </row>
    <row r="249" spans="1:42" ht="48.75" thickBot="1" x14ac:dyDescent="0.6">
      <c r="A249" s="4">
        <v>248</v>
      </c>
      <c r="B249" s="4" t="s">
        <v>55</v>
      </c>
      <c r="C249" s="4"/>
      <c r="D249" s="4"/>
      <c r="E249" s="4" t="s">
        <v>212</v>
      </c>
      <c r="F249" s="4" t="s">
        <v>59</v>
      </c>
      <c r="G249" s="4"/>
      <c r="H249" s="100">
        <v>0</v>
      </c>
      <c r="I249" s="100">
        <v>1</v>
      </c>
      <c r="J249" s="100">
        <v>0</v>
      </c>
      <c r="K249" s="100">
        <v>1</v>
      </c>
      <c r="L249" s="100">
        <v>0</v>
      </c>
      <c r="M249" s="102">
        <v>0</v>
      </c>
      <c r="N249" s="102">
        <v>3</v>
      </c>
      <c r="O249" s="102">
        <v>3</v>
      </c>
      <c r="P249" s="102">
        <v>2</v>
      </c>
      <c r="Q249" s="102">
        <v>1</v>
      </c>
      <c r="R249" s="102">
        <v>2</v>
      </c>
      <c r="S249" s="102">
        <v>3</v>
      </c>
      <c r="T249" s="102">
        <v>0</v>
      </c>
      <c r="U249" s="102">
        <v>0</v>
      </c>
      <c r="V249" s="102">
        <v>0</v>
      </c>
      <c r="W249" s="5" t="s">
        <v>6</v>
      </c>
      <c r="X249" s="6">
        <v>3</v>
      </c>
      <c r="Y249" s="6">
        <v>2</v>
      </c>
      <c r="Z249" s="6">
        <v>3</v>
      </c>
      <c r="AA249" s="6">
        <v>3</v>
      </c>
      <c r="AB249" s="7">
        <v>4</v>
      </c>
      <c r="AC249" s="7">
        <v>3</v>
      </c>
      <c r="AD249" s="7">
        <v>4</v>
      </c>
      <c r="AE249" s="7">
        <v>3</v>
      </c>
      <c r="AF249" s="7">
        <v>3</v>
      </c>
      <c r="AG249" s="8">
        <v>3</v>
      </c>
      <c r="AH249" s="8">
        <v>4</v>
      </c>
      <c r="AI249" s="8">
        <v>4</v>
      </c>
      <c r="AJ249" s="8">
        <v>4</v>
      </c>
      <c r="AK249" s="8">
        <v>4</v>
      </c>
      <c r="AL249" s="8">
        <v>4</v>
      </c>
      <c r="AM249" s="9">
        <v>3</v>
      </c>
      <c r="AN249" s="9">
        <v>3</v>
      </c>
      <c r="AO249" s="103"/>
      <c r="AP249" s="5"/>
    </row>
    <row r="250" spans="1:42" ht="72.75" thickBot="1" x14ac:dyDescent="0.6">
      <c r="A250" s="4">
        <v>249</v>
      </c>
      <c r="B250" s="4" t="s">
        <v>55</v>
      </c>
      <c r="C250" s="4"/>
      <c r="D250" s="4"/>
      <c r="E250" s="4" t="s">
        <v>212</v>
      </c>
      <c r="F250" s="4" t="s">
        <v>59</v>
      </c>
      <c r="G250" s="4"/>
      <c r="H250" s="100">
        <v>0</v>
      </c>
      <c r="I250" s="100">
        <v>1</v>
      </c>
      <c r="J250" s="100">
        <v>0</v>
      </c>
      <c r="K250" s="100">
        <v>1</v>
      </c>
      <c r="L250" s="100">
        <v>0</v>
      </c>
      <c r="M250" s="102">
        <v>0</v>
      </c>
      <c r="N250" s="102">
        <v>3</v>
      </c>
      <c r="O250" s="102">
        <v>3</v>
      </c>
      <c r="P250" s="102">
        <v>2</v>
      </c>
      <c r="Q250" s="102">
        <v>1</v>
      </c>
      <c r="R250" s="102">
        <v>2</v>
      </c>
      <c r="S250" s="102">
        <v>3</v>
      </c>
      <c r="T250" s="102">
        <v>0</v>
      </c>
      <c r="U250" s="102">
        <v>0</v>
      </c>
      <c r="V250" s="102">
        <v>0</v>
      </c>
      <c r="W250" s="5" t="s">
        <v>34</v>
      </c>
      <c r="X250" s="6">
        <v>3</v>
      </c>
      <c r="Y250" s="6">
        <v>3</v>
      </c>
      <c r="Z250" s="6">
        <v>3</v>
      </c>
      <c r="AA250" s="6">
        <v>3</v>
      </c>
      <c r="AB250" s="7">
        <v>4</v>
      </c>
      <c r="AC250" s="7">
        <v>2</v>
      </c>
      <c r="AD250" s="7">
        <v>4</v>
      </c>
      <c r="AE250" s="7">
        <v>3</v>
      </c>
      <c r="AF250" s="7">
        <v>3</v>
      </c>
      <c r="AG250" s="8">
        <v>3</v>
      </c>
      <c r="AH250" s="8">
        <v>4</v>
      </c>
      <c r="AI250" s="8">
        <v>3</v>
      </c>
      <c r="AJ250" s="8">
        <v>3</v>
      </c>
      <c r="AK250" s="8">
        <v>3</v>
      </c>
      <c r="AL250" s="8">
        <v>3</v>
      </c>
      <c r="AM250" s="9">
        <v>3</v>
      </c>
      <c r="AN250" s="9">
        <v>3</v>
      </c>
      <c r="AO250" s="103"/>
      <c r="AP250" s="5"/>
    </row>
    <row r="251" spans="1:42" ht="48.75" thickBot="1" x14ac:dyDescent="0.6">
      <c r="A251" s="4">
        <v>250</v>
      </c>
      <c r="B251" s="4" t="s">
        <v>55</v>
      </c>
      <c r="C251" s="4"/>
      <c r="D251" s="4"/>
      <c r="E251" s="4" t="s">
        <v>212</v>
      </c>
      <c r="F251" s="4" t="s">
        <v>59</v>
      </c>
      <c r="G251" s="4"/>
      <c r="H251" s="100">
        <v>1</v>
      </c>
      <c r="I251" s="100">
        <v>1</v>
      </c>
      <c r="J251" s="100">
        <v>0</v>
      </c>
      <c r="K251" s="100">
        <v>1</v>
      </c>
      <c r="L251" s="100">
        <v>0</v>
      </c>
      <c r="M251" s="102">
        <v>4</v>
      </c>
      <c r="N251" s="102">
        <v>4</v>
      </c>
      <c r="O251" s="102">
        <v>3</v>
      </c>
      <c r="P251" s="102">
        <v>3</v>
      </c>
      <c r="Q251" s="102">
        <v>0</v>
      </c>
      <c r="R251" s="102">
        <v>0</v>
      </c>
      <c r="S251" s="102">
        <v>0</v>
      </c>
      <c r="T251" s="102">
        <v>0</v>
      </c>
      <c r="U251" s="102">
        <v>0</v>
      </c>
      <c r="V251" s="102">
        <v>0</v>
      </c>
      <c r="W251" s="5" t="s">
        <v>5</v>
      </c>
      <c r="X251" s="6">
        <v>4</v>
      </c>
      <c r="Y251" s="6">
        <v>3</v>
      </c>
      <c r="Z251" s="6">
        <v>3</v>
      </c>
      <c r="AA251" s="6">
        <v>3</v>
      </c>
      <c r="AB251" s="7">
        <v>3</v>
      </c>
      <c r="AC251" s="7">
        <v>3</v>
      </c>
      <c r="AD251" s="7">
        <v>3</v>
      </c>
      <c r="AE251" s="7">
        <v>3</v>
      </c>
      <c r="AF251" s="7">
        <v>3</v>
      </c>
      <c r="AG251" s="8">
        <v>3</v>
      </c>
      <c r="AH251" s="8">
        <v>4</v>
      </c>
      <c r="AI251" s="8">
        <v>3</v>
      </c>
      <c r="AJ251" s="8">
        <v>3</v>
      </c>
      <c r="AK251" s="8">
        <v>3</v>
      </c>
      <c r="AL251" s="8">
        <v>3</v>
      </c>
      <c r="AM251" s="9">
        <v>3</v>
      </c>
      <c r="AN251" s="9">
        <v>4</v>
      </c>
      <c r="AO251" s="103"/>
      <c r="AP251" s="5"/>
    </row>
    <row r="252" spans="1:42" ht="48.75" thickBot="1" x14ac:dyDescent="0.6">
      <c r="A252" s="4">
        <v>251</v>
      </c>
      <c r="B252" s="4" t="s">
        <v>55</v>
      </c>
      <c r="C252" s="4"/>
      <c r="D252" s="4"/>
      <c r="E252" s="4" t="s">
        <v>212</v>
      </c>
      <c r="F252" s="4" t="s">
        <v>59</v>
      </c>
      <c r="G252" s="4"/>
      <c r="H252" s="100">
        <v>1</v>
      </c>
      <c r="I252" s="100">
        <v>1</v>
      </c>
      <c r="J252" s="100">
        <v>0</v>
      </c>
      <c r="K252" s="100">
        <v>1</v>
      </c>
      <c r="L252" s="100">
        <v>0</v>
      </c>
      <c r="M252" s="102">
        <v>4</v>
      </c>
      <c r="N252" s="102">
        <v>4</v>
      </c>
      <c r="O252" s="102">
        <v>3</v>
      </c>
      <c r="P252" s="102">
        <v>3</v>
      </c>
      <c r="Q252" s="102">
        <v>0</v>
      </c>
      <c r="R252" s="102">
        <v>0</v>
      </c>
      <c r="S252" s="102">
        <v>0</v>
      </c>
      <c r="T252" s="102">
        <v>0</v>
      </c>
      <c r="U252" s="102">
        <v>0</v>
      </c>
      <c r="V252" s="102">
        <v>0</v>
      </c>
      <c r="W252" s="5" t="s">
        <v>6</v>
      </c>
      <c r="X252" s="6">
        <v>4</v>
      </c>
      <c r="Y252" s="6">
        <v>3</v>
      </c>
      <c r="Z252" s="6">
        <v>3</v>
      </c>
      <c r="AA252" s="6">
        <v>3</v>
      </c>
      <c r="AB252" s="7">
        <v>3</v>
      </c>
      <c r="AC252" s="7">
        <v>3</v>
      </c>
      <c r="AD252" s="7">
        <v>3</v>
      </c>
      <c r="AE252" s="7">
        <v>3</v>
      </c>
      <c r="AF252" s="7">
        <v>3</v>
      </c>
      <c r="AG252" s="8">
        <v>3</v>
      </c>
      <c r="AH252" s="8">
        <v>4</v>
      </c>
      <c r="AI252" s="8">
        <v>3</v>
      </c>
      <c r="AJ252" s="8">
        <v>3</v>
      </c>
      <c r="AK252" s="8">
        <v>3</v>
      </c>
      <c r="AL252" s="8">
        <v>3</v>
      </c>
      <c r="AM252" s="9">
        <v>3</v>
      </c>
      <c r="AN252" s="9">
        <v>4</v>
      </c>
      <c r="AO252" s="103"/>
      <c r="AP252" s="5"/>
    </row>
    <row r="253" spans="1:42" ht="72.75" thickBot="1" x14ac:dyDescent="0.6">
      <c r="A253" s="4">
        <v>252</v>
      </c>
      <c r="B253" s="4" t="s">
        <v>55</v>
      </c>
      <c r="C253" s="4"/>
      <c r="D253" s="4"/>
      <c r="E253" s="4" t="s">
        <v>212</v>
      </c>
      <c r="F253" s="4" t="s">
        <v>59</v>
      </c>
      <c r="G253" s="4"/>
      <c r="H253" s="100">
        <v>1</v>
      </c>
      <c r="I253" s="100">
        <v>1</v>
      </c>
      <c r="J253" s="100">
        <v>0</v>
      </c>
      <c r="K253" s="100">
        <v>1</v>
      </c>
      <c r="L253" s="100">
        <v>0</v>
      </c>
      <c r="M253" s="102">
        <v>4</v>
      </c>
      <c r="N253" s="102">
        <v>4</v>
      </c>
      <c r="O253" s="102">
        <v>3</v>
      </c>
      <c r="P253" s="102">
        <v>3</v>
      </c>
      <c r="Q253" s="102">
        <v>0</v>
      </c>
      <c r="R253" s="102">
        <v>0</v>
      </c>
      <c r="S253" s="102">
        <v>0</v>
      </c>
      <c r="T253" s="102">
        <v>0</v>
      </c>
      <c r="U253" s="102">
        <v>0</v>
      </c>
      <c r="V253" s="102">
        <v>0</v>
      </c>
      <c r="W253" s="5" t="s">
        <v>34</v>
      </c>
      <c r="X253" s="6">
        <v>4</v>
      </c>
      <c r="Y253" s="6">
        <v>3</v>
      </c>
      <c r="Z253" s="6">
        <v>3</v>
      </c>
      <c r="AA253" s="6">
        <v>3</v>
      </c>
      <c r="AB253" s="7">
        <v>3</v>
      </c>
      <c r="AC253" s="7">
        <v>3</v>
      </c>
      <c r="AD253" s="7">
        <v>3</v>
      </c>
      <c r="AE253" s="7">
        <v>3</v>
      </c>
      <c r="AF253" s="7">
        <v>3</v>
      </c>
      <c r="AG253" s="8">
        <v>3</v>
      </c>
      <c r="AH253" s="8">
        <v>4</v>
      </c>
      <c r="AI253" s="8">
        <v>3</v>
      </c>
      <c r="AJ253" s="8">
        <v>3</v>
      </c>
      <c r="AK253" s="8">
        <v>3</v>
      </c>
      <c r="AL253" s="8">
        <v>3</v>
      </c>
      <c r="AM253" s="9">
        <v>3</v>
      </c>
      <c r="AN253" s="9">
        <v>4</v>
      </c>
      <c r="AO253" s="103"/>
      <c r="AP253" s="5"/>
    </row>
    <row r="254" spans="1:42" ht="48.75" thickBot="1" x14ac:dyDescent="0.6">
      <c r="A254" s="4">
        <v>253</v>
      </c>
      <c r="B254" s="4" t="s">
        <v>56</v>
      </c>
      <c r="C254" s="4"/>
      <c r="D254" s="4"/>
      <c r="E254" s="4" t="s">
        <v>213</v>
      </c>
      <c r="F254" s="4" t="s">
        <v>62</v>
      </c>
      <c r="G254" s="4"/>
      <c r="H254" s="100">
        <v>0</v>
      </c>
      <c r="I254" s="100">
        <v>1</v>
      </c>
      <c r="J254" s="100">
        <v>0</v>
      </c>
      <c r="K254" s="100">
        <v>0</v>
      </c>
      <c r="L254" s="100">
        <v>0</v>
      </c>
      <c r="M254" s="102">
        <v>4</v>
      </c>
      <c r="N254" s="102">
        <v>4</v>
      </c>
      <c r="O254" s="102">
        <v>4</v>
      </c>
      <c r="P254" s="102">
        <v>4</v>
      </c>
      <c r="Q254" s="102">
        <v>4</v>
      </c>
      <c r="R254" s="102">
        <v>4</v>
      </c>
      <c r="S254" s="102">
        <v>4</v>
      </c>
      <c r="T254" s="102">
        <v>4</v>
      </c>
      <c r="U254" s="102">
        <v>0</v>
      </c>
      <c r="V254" s="102">
        <v>0</v>
      </c>
      <c r="W254" s="5" t="s">
        <v>5</v>
      </c>
      <c r="X254" s="6">
        <v>4</v>
      </c>
      <c r="Y254" s="6">
        <v>4</v>
      </c>
      <c r="Z254" s="6">
        <v>4</v>
      </c>
      <c r="AA254" s="6">
        <v>3</v>
      </c>
      <c r="AB254" s="7">
        <v>4</v>
      </c>
      <c r="AC254" s="7">
        <v>3</v>
      </c>
      <c r="AD254" s="7">
        <v>3</v>
      </c>
      <c r="AE254" s="7">
        <v>3</v>
      </c>
      <c r="AF254" s="7">
        <v>3</v>
      </c>
      <c r="AG254" s="8">
        <v>3</v>
      </c>
      <c r="AH254" s="8">
        <v>3</v>
      </c>
      <c r="AI254" s="8">
        <v>3</v>
      </c>
      <c r="AJ254" s="8">
        <v>3</v>
      </c>
      <c r="AK254" s="8">
        <v>3</v>
      </c>
      <c r="AL254" s="8">
        <v>3</v>
      </c>
      <c r="AM254" s="9">
        <v>3</v>
      </c>
      <c r="AN254" s="9">
        <v>3</v>
      </c>
      <c r="AO254" s="103"/>
      <c r="AP254" s="5"/>
    </row>
    <row r="255" spans="1:42" ht="24.75" thickBot="1" x14ac:dyDescent="0.6">
      <c r="A255" s="4">
        <v>254</v>
      </c>
      <c r="B255" s="4" t="s">
        <v>56</v>
      </c>
      <c r="C255" s="4"/>
      <c r="D255" s="4"/>
      <c r="E255" s="4" t="s">
        <v>213</v>
      </c>
      <c r="F255" s="4" t="s">
        <v>62</v>
      </c>
      <c r="G255" s="4"/>
      <c r="H255" s="100">
        <v>0</v>
      </c>
      <c r="I255" s="100">
        <v>1</v>
      </c>
      <c r="J255" s="100">
        <v>0</v>
      </c>
      <c r="K255" s="100">
        <v>0</v>
      </c>
      <c r="L255" s="100">
        <v>0</v>
      </c>
      <c r="M255" s="102">
        <v>4</v>
      </c>
      <c r="N255" s="102">
        <v>4</v>
      </c>
      <c r="O255" s="102">
        <v>4</v>
      </c>
      <c r="P255" s="102">
        <v>4</v>
      </c>
      <c r="Q255" s="102">
        <v>4</v>
      </c>
      <c r="R255" s="102">
        <v>4</v>
      </c>
      <c r="S255" s="102">
        <v>4</v>
      </c>
      <c r="T255" s="102">
        <v>4</v>
      </c>
      <c r="U255" s="102">
        <v>0</v>
      </c>
      <c r="V255" s="102">
        <v>0</v>
      </c>
      <c r="W255" s="5" t="s">
        <v>6</v>
      </c>
      <c r="X255" s="6">
        <v>4</v>
      </c>
      <c r="Y255" s="6">
        <v>4</v>
      </c>
      <c r="Z255" s="6">
        <v>4</v>
      </c>
      <c r="AA255" s="6">
        <v>3</v>
      </c>
      <c r="AB255" s="7">
        <v>4</v>
      </c>
      <c r="AC255" s="7">
        <v>3</v>
      </c>
      <c r="AD255" s="7">
        <v>3</v>
      </c>
      <c r="AE255" s="7">
        <v>3</v>
      </c>
      <c r="AF255" s="7">
        <v>3</v>
      </c>
      <c r="AG255" s="8">
        <v>3</v>
      </c>
      <c r="AH255" s="8">
        <v>3</v>
      </c>
      <c r="AI255" s="8">
        <v>3</v>
      </c>
      <c r="AJ255" s="8">
        <v>3</v>
      </c>
      <c r="AK255" s="8">
        <v>3</v>
      </c>
      <c r="AL255" s="8">
        <v>3</v>
      </c>
      <c r="AM255" s="9">
        <v>3</v>
      </c>
      <c r="AN255" s="9">
        <v>3</v>
      </c>
      <c r="AO255" s="103"/>
      <c r="AP255" s="5"/>
    </row>
    <row r="256" spans="1:42" ht="72.75" thickBot="1" x14ac:dyDescent="0.6">
      <c r="A256" s="4">
        <v>255</v>
      </c>
      <c r="B256" s="4" t="s">
        <v>56</v>
      </c>
      <c r="C256" s="4"/>
      <c r="D256" s="4"/>
      <c r="E256" s="4" t="s">
        <v>213</v>
      </c>
      <c r="F256" s="4" t="s">
        <v>62</v>
      </c>
      <c r="G256" s="4"/>
      <c r="H256" s="100">
        <v>0</v>
      </c>
      <c r="I256" s="100">
        <v>1</v>
      </c>
      <c r="J256" s="100">
        <v>0</v>
      </c>
      <c r="K256" s="100">
        <v>0</v>
      </c>
      <c r="L256" s="100">
        <v>0</v>
      </c>
      <c r="M256" s="102">
        <v>4</v>
      </c>
      <c r="N256" s="102">
        <v>4</v>
      </c>
      <c r="O256" s="102">
        <v>4</v>
      </c>
      <c r="P256" s="102">
        <v>4</v>
      </c>
      <c r="Q256" s="102">
        <v>4</v>
      </c>
      <c r="R256" s="102">
        <v>4</v>
      </c>
      <c r="S256" s="102">
        <v>4</v>
      </c>
      <c r="T256" s="102">
        <v>4</v>
      </c>
      <c r="U256" s="102">
        <v>0</v>
      </c>
      <c r="V256" s="102">
        <v>0</v>
      </c>
      <c r="W256" s="5" t="s">
        <v>36</v>
      </c>
      <c r="X256" s="6">
        <v>4</v>
      </c>
      <c r="Y256" s="6">
        <v>4</v>
      </c>
      <c r="Z256" s="6">
        <v>4</v>
      </c>
      <c r="AA256" s="6">
        <v>3</v>
      </c>
      <c r="AB256" s="7">
        <v>4</v>
      </c>
      <c r="AC256" s="7">
        <v>3</v>
      </c>
      <c r="AD256" s="7">
        <v>3</v>
      </c>
      <c r="AE256" s="7">
        <v>3</v>
      </c>
      <c r="AF256" s="7">
        <v>3</v>
      </c>
      <c r="AG256" s="8">
        <v>3</v>
      </c>
      <c r="AH256" s="8">
        <v>3</v>
      </c>
      <c r="AI256" s="8">
        <v>3</v>
      </c>
      <c r="AJ256" s="8">
        <v>3</v>
      </c>
      <c r="AK256" s="8">
        <v>3</v>
      </c>
      <c r="AL256" s="8">
        <v>3</v>
      </c>
      <c r="AM256" s="9">
        <v>3</v>
      </c>
      <c r="AN256" s="9">
        <v>3</v>
      </c>
      <c r="AO256" s="103"/>
      <c r="AP256" s="5"/>
    </row>
    <row r="257" spans="1:42" ht="72.75" thickBot="1" x14ac:dyDescent="0.6">
      <c r="A257" s="4">
        <v>256</v>
      </c>
      <c r="B257" s="4" t="s">
        <v>56</v>
      </c>
      <c r="C257" s="4"/>
      <c r="D257" s="4"/>
      <c r="E257" s="4" t="s">
        <v>213</v>
      </c>
      <c r="F257" s="4" t="s">
        <v>62</v>
      </c>
      <c r="G257" s="4"/>
      <c r="H257" s="100">
        <v>0</v>
      </c>
      <c r="I257" s="100">
        <v>1</v>
      </c>
      <c r="J257" s="100">
        <v>0</v>
      </c>
      <c r="K257" s="100">
        <v>0</v>
      </c>
      <c r="L257" s="100">
        <v>0</v>
      </c>
      <c r="M257" s="102">
        <v>4</v>
      </c>
      <c r="N257" s="102">
        <v>4</v>
      </c>
      <c r="O257" s="102">
        <v>4</v>
      </c>
      <c r="P257" s="102">
        <v>4</v>
      </c>
      <c r="Q257" s="102">
        <v>4</v>
      </c>
      <c r="R257" s="102">
        <v>4</v>
      </c>
      <c r="S257" s="102">
        <v>4</v>
      </c>
      <c r="T257" s="102">
        <v>4</v>
      </c>
      <c r="U257" s="102">
        <v>0</v>
      </c>
      <c r="V257" s="102">
        <v>0</v>
      </c>
      <c r="W257" s="5" t="s">
        <v>34</v>
      </c>
      <c r="X257" s="6">
        <v>4</v>
      </c>
      <c r="Y257" s="6">
        <v>4</v>
      </c>
      <c r="Z257" s="6">
        <v>4</v>
      </c>
      <c r="AA257" s="6">
        <v>3</v>
      </c>
      <c r="AB257" s="7">
        <v>4</v>
      </c>
      <c r="AC257" s="7">
        <v>3</v>
      </c>
      <c r="AD257" s="7">
        <v>3</v>
      </c>
      <c r="AE257" s="7">
        <v>3</v>
      </c>
      <c r="AF257" s="7">
        <v>3</v>
      </c>
      <c r="AG257" s="8">
        <v>3</v>
      </c>
      <c r="AH257" s="8">
        <v>3</v>
      </c>
      <c r="AI257" s="8">
        <v>3</v>
      </c>
      <c r="AJ257" s="8">
        <v>3</v>
      </c>
      <c r="AK257" s="8">
        <v>3</v>
      </c>
      <c r="AL257" s="8">
        <v>3</v>
      </c>
      <c r="AM257" s="9">
        <v>3</v>
      </c>
      <c r="AN257" s="9">
        <v>3</v>
      </c>
      <c r="AO257" s="103"/>
      <c r="AP257" s="5"/>
    </row>
    <row r="258" spans="1:42" ht="72.75" thickBot="1" x14ac:dyDescent="0.6">
      <c r="A258" s="4">
        <v>257</v>
      </c>
      <c r="B258" s="4" t="s">
        <v>56</v>
      </c>
      <c r="C258" s="4"/>
      <c r="D258" s="4"/>
      <c r="E258" s="4" t="s">
        <v>213</v>
      </c>
      <c r="F258" s="4" t="s">
        <v>62</v>
      </c>
      <c r="G258" s="4"/>
      <c r="H258" s="100">
        <v>0</v>
      </c>
      <c r="I258" s="100">
        <v>1</v>
      </c>
      <c r="J258" s="100">
        <v>0</v>
      </c>
      <c r="K258" s="100">
        <v>0</v>
      </c>
      <c r="L258" s="100">
        <v>0</v>
      </c>
      <c r="M258" s="102">
        <v>4</v>
      </c>
      <c r="N258" s="102">
        <v>4</v>
      </c>
      <c r="O258" s="102">
        <v>4</v>
      </c>
      <c r="P258" s="102">
        <v>4</v>
      </c>
      <c r="Q258" s="102">
        <v>4</v>
      </c>
      <c r="R258" s="102">
        <v>4</v>
      </c>
      <c r="S258" s="102">
        <v>4</v>
      </c>
      <c r="T258" s="102">
        <v>4</v>
      </c>
      <c r="U258" s="102">
        <v>0</v>
      </c>
      <c r="V258" s="102">
        <v>0</v>
      </c>
      <c r="W258" s="5" t="s">
        <v>38</v>
      </c>
      <c r="X258" s="6">
        <v>4</v>
      </c>
      <c r="Y258" s="6">
        <v>4</v>
      </c>
      <c r="Z258" s="6">
        <v>4</v>
      </c>
      <c r="AA258" s="6">
        <v>3</v>
      </c>
      <c r="AB258" s="7">
        <v>4</v>
      </c>
      <c r="AC258" s="7">
        <v>3</v>
      </c>
      <c r="AD258" s="7">
        <v>3</v>
      </c>
      <c r="AE258" s="7">
        <v>3</v>
      </c>
      <c r="AF258" s="7">
        <v>3</v>
      </c>
      <c r="AG258" s="8">
        <v>3</v>
      </c>
      <c r="AH258" s="8">
        <v>3</v>
      </c>
      <c r="AI258" s="8">
        <v>3</v>
      </c>
      <c r="AJ258" s="8">
        <v>3</v>
      </c>
      <c r="AK258" s="8">
        <v>3</v>
      </c>
      <c r="AL258" s="8">
        <v>3</v>
      </c>
      <c r="AM258" s="9">
        <v>3</v>
      </c>
      <c r="AN258" s="9">
        <v>3</v>
      </c>
      <c r="AO258" s="103"/>
      <c r="AP258" s="5"/>
    </row>
    <row r="259" spans="1:42" ht="48.75" thickBot="1" x14ac:dyDescent="0.6">
      <c r="A259" s="4">
        <v>258</v>
      </c>
      <c r="B259" s="4" t="s">
        <v>56</v>
      </c>
      <c r="C259" s="4"/>
      <c r="D259" s="4"/>
      <c r="E259" s="4" t="s">
        <v>213</v>
      </c>
      <c r="F259" s="4" t="s">
        <v>59</v>
      </c>
      <c r="G259" s="4"/>
      <c r="H259" s="100">
        <v>0</v>
      </c>
      <c r="I259" s="100">
        <v>1</v>
      </c>
      <c r="J259" s="100">
        <v>0</v>
      </c>
      <c r="K259" s="100">
        <v>1</v>
      </c>
      <c r="L259" s="100">
        <v>0</v>
      </c>
      <c r="M259" s="102">
        <v>4</v>
      </c>
      <c r="N259" s="102">
        <v>2</v>
      </c>
      <c r="O259" s="102">
        <v>4</v>
      </c>
      <c r="P259" s="102">
        <v>4</v>
      </c>
      <c r="Q259" s="102">
        <v>4</v>
      </c>
      <c r="R259" s="102">
        <v>4</v>
      </c>
      <c r="S259" s="102">
        <v>4</v>
      </c>
      <c r="T259" s="102">
        <v>3</v>
      </c>
      <c r="U259" s="102">
        <v>0</v>
      </c>
      <c r="V259" s="102">
        <v>0</v>
      </c>
      <c r="W259" s="5" t="s">
        <v>6</v>
      </c>
      <c r="X259" s="6">
        <v>5</v>
      </c>
      <c r="Y259" s="6">
        <v>5</v>
      </c>
      <c r="Z259" s="6">
        <v>5</v>
      </c>
      <c r="AA259" s="6">
        <v>5</v>
      </c>
      <c r="AB259" s="7">
        <v>5</v>
      </c>
      <c r="AC259" s="7">
        <v>5</v>
      </c>
      <c r="AD259" s="7">
        <v>5</v>
      </c>
      <c r="AE259" s="7">
        <v>5</v>
      </c>
      <c r="AF259" s="7">
        <v>5</v>
      </c>
      <c r="AG259" s="8">
        <v>5</v>
      </c>
      <c r="AH259" s="8">
        <v>5</v>
      </c>
      <c r="AI259" s="8">
        <v>5</v>
      </c>
      <c r="AJ259" s="8">
        <v>5</v>
      </c>
      <c r="AK259" s="8">
        <v>5</v>
      </c>
      <c r="AL259" s="8">
        <v>5</v>
      </c>
      <c r="AM259" s="9">
        <v>5</v>
      </c>
      <c r="AN259" s="9">
        <v>5</v>
      </c>
      <c r="AO259" s="103"/>
      <c r="AP259" s="5"/>
    </row>
    <row r="260" spans="1:42" ht="24.75" thickBot="1" x14ac:dyDescent="0.6">
      <c r="A260" s="4">
        <v>259</v>
      </c>
      <c r="B260" s="4" t="s">
        <v>55</v>
      </c>
      <c r="C260" s="4"/>
      <c r="D260" s="4"/>
      <c r="E260" s="4" t="s">
        <v>213</v>
      </c>
      <c r="F260" s="4" t="s">
        <v>60</v>
      </c>
      <c r="G260" s="4" t="s">
        <v>172</v>
      </c>
      <c r="H260" s="100">
        <v>0</v>
      </c>
      <c r="I260" s="100">
        <v>1</v>
      </c>
      <c r="J260" s="100">
        <v>0</v>
      </c>
      <c r="K260" s="100">
        <v>1</v>
      </c>
      <c r="L260" s="100">
        <v>0</v>
      </c>
      <c r="M260" s="102">
        <v>3</v>
      </c>
      <c r="N260" s="102">
        <v>1</v>
      </c>
      <c r="O260" s="102">
        <v>4</v>
      </c>
      <c r="P260" s="102">
        <v>4</v>
      </c>
      <c r="Q260" s="102">
        <v>4</v>
      </c>
      <c r="R260" s="102">
        <v>1</v>
      </c>
      <c r="S260" s="102">
        <v>1</v>
      </c>
      <c r="T260" s="102">
        <v>2</v>
      </c>
      <c r="U260" s="102">
        <v>0</v>
      </c>
      <c r="V260" s="102">
        <v>0</v>
      </c>
      <c r="W260" s="5" t="s">
        <v>6</v>
      </c>
      <c r="X260" s="6">
        <v>4</v>
      </c>
      <c r="Y260" s="6">
        <v>4</v>
      </c>
      <c r="Z260" s="6">
        <v>4</v>
      </c>
      <c r="AA260" s="6">
        <v>4</v>
      </c>
      <c r="AB260" s="7">
        <v>4</v>
      </c>
      <c r="AC260" s="7">
        <v>4</v>
      </c>
      <c r="AD260" s="7">
        <v>4</v>
      </c>
      <c r="AE260" s="7">
        <v>4</v>
      </c>
      <c r="AF260" s="7">
        <v>4</v>
      </c>
      <c r="AG260" s="8">
        <v>4</v>
      </c>
      <c r="AH260" s="8">
        <v>4</v>
      </c>
      <c r="AI260" s="8">
        <v>4</v>
      </c>
      <c r="AJ260" s="8">
        <v>4</v>
      </c>
      <c r="AK260" s="8">
        <v>4</v>
      </c>
      <c r="AL260" s="8">
        <v>4</v>
      </c>
      <c r="AM260" s="9">
        <v>4</v>
      </c>
      <c r="AN260" s="9">
        <v>4</v>
      </c>
      <c r="AO260" s="103"/>
      <c r="AP260" s="5"/>
    </row>
    <row r="261" spans="1:42" ht="72.75" thickBot="1" x14ac:dyDescent="0.6">
      <c r="A261" s="4">
        <v>260</v>
      </c>
      <c r="B261" s="4" t="s">
        <v>55</v>
      </c>
      <c r="C261" s="4"/>
      <c r="D261" s="4"/>
      <c r="E261" s="4" t="s">
        <v>213</v>
      </c>
      <c r="F261" s="4" t="s">
        <v>60</v>
      </c>
      <c r="G261" s="4" t="s">
        <v>172</v>
      </c>
      <c r="H261" s="100">
        <v>0</v>
      </c>
      <c r="I261" s="100">
        <v>1</v>
      </c>
      <c r="J261" s="100">
        <v>0</v>
      </c>
      <c r="K261" s="100">
        <v>1</v>
      </c>
      <c r="L261" s="100">
        <v>0</v>
      </c>
      <c r="M261" s="102">
        <v>3</v>
      </c>
      <c r="N261" s="102">
        <v>1</v>
      </c>
      <c r="O261" s="102">
        <v>4</v>
      </c>
      <c r="P261" s="102">
        <v>4</v>
      </c>
      <c r="Q261" s="102">
        <v>4</v>
      </c>
      <c r="R261" s="102">
        <v>1</v>
      </c>
      <c r="S261" s="102">
        <v>1</v>
      </c>
      <c r="T261" s="102">
        <v>2</v>
      </c>
      <c r="U261" s="102">
        <v>0</v>
      </c>
      <c r="V261" s="102">
        <v>0</v>
      </c>
      <c r="W261" s="5" t="s">
        <v>34</v>
      </c>
      <c r="X261" s="6">
        <v>4</v>
      </c>
      <c r="Y261" s="6">
        <v>4</v>
      </c>
      <c r="Z261" s="6">
        <v>4</v>
      </c>
      <c r="AA261" s="6">
        <v>4</v>
      </c>
      <c r="AB261" s="7">
        <v>4</v>
      </c>
      <c r="AC261" s="7">
        <v>4</v>
      </c>
      <c r="AD261" s="7">
        <v>4</v>
      </c>
      <c r="AE261" s="7">
        <v>4</v>
      </c>
      <c r="AF261" s="7">
        <v>4</v>
      </c>
      <c r="AG261" s="8">
        <v>4</v>
      </c>
      <c r="AH261" s="8">
        <v>4</v>
      </c>
      <c r="AI261" s="8">
        <v>4</v>
      </c>
      <c r="AJ261" s="8">
        <v>4</v>
      </c>
      <c r="AK261" s="8">
        <v>4</v>
      </c>
      <c r="AL261" s="8">
        <v>4</v>
      </c>
      <c r="AM261" s="9">
        <v>4</v>
      </c>
      <c r="AN261" s="9">
        <v>4</v>
      </c>
      <c r="AO261" s="103"/>
      <c r="AP261" s="5"/>
    </row>
    <row r="262" spans="1:42" ht="72.75" thickBot="1" x14ac:dyDescent="0.6">
      <c r="A262" s="4">
        <v>261</v>
      </c>
      <c r="B262" s="4" t="s">
        <v>56</v>
      </c>
      <c r="C262" s="4"/>
      <c r="D262" s="4"/>
      <c r="E262" s="4" t="s">
        <v>213</v>
      </c>
      <c r="F262" s="4" t="s">
        <v>60</v>
      </c>
      <c r="G262" s="4" t="s">
        <v>172</v>
      </c>
      <c r="H262" s="100">
        <v>0</v>
      </c>
      <c r="I262" s="100">
        <v>1</v>
      </c>
      <c r="J262" s="100">
        <v>0</v>
      </c>
      <c r="K262" s="100">
        <v>0</v>
      </c>
      <c r="L262" s="100">
        <v>0</v>
      </c>
      <c r="M262" s="102">
        <v>4</v>
      </c>
      <c r="N262" s="102">
        <v>1</v>
      </c>
      <c r="O262" s="102">
        <v>4</v>
      </c>
      <c r="P262" s="102">
        <v>4</v>
      </c>
      <c r="Q262" s="102">
        <v>4</v>
      </c>
      <c r="R262" s="102">
        <v>3</v>
      </c>
      <c r="S262" s="102">
        <v>3</v>
      </c>
      <c r="T262" s="102">
        <v>3</v>
      </c>
      <c r="U262" s="102">
        <v>0</v>
      </c>
      <c r="V262" s="102">
        <v>0</v>
      </c>
      <c r="W262" s="5" t="s">
        <v>34</v>
      </c>
      <c r="X262" s="6">
        <v>4</v>
      </c>
      <c r="Y262" s="6">
        <v>4</v>
      </c>
      <c r="Z262" s="6">
        <v>4</v>
      </c>
      <c r="AA262" s="6">
        <v>4</v>
      </c>
      <c r="AB262" s="7">
        <v>4</v>
      </c>
      <c r="AC262" s="7">
        <v>4</v>
      </c>
      <c r="AD262" s="7">
        <v>4</v>
      </c>
      <c r="AE262" s="7">
        <v>4</v>
      </c>
      <c r="AF262" s="7">
        <v>4</v>
      </c>
      <c r="AG262" s="8">
        <v>3</v>
      </c>
      <c r="AH262" s="8">
        <v>4</v>
      </c>
      <c r="AI262" s="8">
        <v>4</v>
      </c>
      <c r="AJ262" s="8">
        <v>4</v>
      </c>
      <c r="AK262" s="8">
        <v>4</v>
      </c>
      <c r="AL262" s="8">
        <v>4</v>
      </c>
      <c r="AM262" s="9">
        <v>4</v>
      </c>
      <c r="AN262" s="9">
        <v>4</v>
      </c>
      <c r="AO262" s="103"/>
      <c r="AP262" s="5"/>
    </row>
    <row r="263" spans="1:42" ht="72.75" thickBot="1" x14ac:dyDescent="0.6">
      <c r="A263" s="4">
        <v>262</v>
      </c>
      <c r="B263" s="4" t="s">
        <v>56</v>
      </c>
      <c r="C263" s="4"/>
      <c r="D263" s="4"/>
      <c r="E263" s="4" t="s">
        <v>213</v>
      </c>
      <c r="F263" s="4" t="s">
        <v>60</v>
      </c>
      <c r="G263" s="4"/>
      <c r="H263" s="100">
        <v>0</v>
      </c>
      <c r="I263" s="100">
        <v>0</v>
      </c>
      <c r="J263" s="100">
        <v>0</v>
      </c>
      <c r="K263" s="100">
        <v>1</v>
      </c>
      <c r="L263" s="100">
        <v>1</v>
      </c>
      <c r="M263" s="102">
        <v>4</v>
      </c>
      <c r="N263" s="102">
        <v>4</v>
      </c>
      <c r="O263" s="102">
        <v>4</v>
      </c>
      <c r="P263" s="102">
        <v>4</v>
      </c>
      <c r="Q263" s="102">
        <v>4</v>
      </c>
      <c r="R263" s="102">
        <v>4</v>
      </c>
      <c r="S263" s="102">
        <v>5</v>
      </c>
      <c r="T263" s="102">
        <v>4</v>
      </c>
      <c r="U263" s="102">
        <v>0</v>
      </c>
      <c r="V263" s="102">
        <v>0</v>
      </c>
      <c r="W263" s="5" t="s">
        <v>34</v>
      </c>
      <c r="X263" s="6">
        <v>4</v>
      </c>
      <c r="Y263" s="6">
        <v>4</v>
      </c>
      <c r="Z263" s="6">
        <v>5</v>
      </c>
      <c r="AA263" s="6">
        <v>4</v>
      </c>
      <c r="AB263" s="7">
        <v>4</v>
      </c>
      <c r="AC263" s="7">
        <v>4</v>
      </c>
      <c r="AD263" s="7">
        <v>5</v>
      </c>
      <c r="AE263" s="7">
        <v>5</v>
      </c>
      <c r="AF263" s="7">
        <v>5</v>
      </c>
      <c r="AG263" s="8">
        <v>4</v>
      </c>
      <c r="AH263" s="8">
        <v>4</v>
      </c>
      <c r="AI263" s="8">
        <v>4</v>
      </c>
      <c r="AJ263" s="8">
        <v>4</v>
      </c>
      <c r="AK263" s="8">
        <v>4</v>
      </c>
      <c r="AL263" s="8">
        <v>4</v>
      </c>
      <c r="AM263" s="9">
        <v>4</v>
      </c>
      <c r="AN263" s="9">
        <v>4</v>
      </c>
      <c r="AO263" s="103"/>
      <c r="AP263" s="5"/>
    </row>
    <row r="264" spans="1:42" ht="72.75" thickBot="1" x14ac:dyDescent="0.6">
      <c r="A264" s="4">
        <v>263</v>
      </c>
      <c r="B264" s="4" t="s">
        <v>56</v>
      </c>
      <c r="C264" s="4"/>
      <c r="D264" s="4"/>
      <c r="E264" s="4" t="s">
        <v>213</v>
      </c>
      <c r="F264" s="4" t="s">
        <v>60</v>
      </c>
      <c r="G264" s="4"/>
      <c r="H264" s="100">
        <v>0</v>
      </c>
      <c r="I264" s="100">
        <v>0</v>
      </c>
      <c r="J264" s="100">
        <v>0</v>
      </c>
      <c r="K264" s="100">
        <v>1</v>
      </c>
      <c r="L264" s="100">
        <v>1</v>
      </c>
      <c r="M264" s="102">
        <v>4</v>
      </c>
      <c r="N264" s="102">
        <v>4</v>
      </c>
      <c r="O264" s="102">
        <v>4</v>
      </c>
      <c r="P264" s="102">
        <v>4</v>
      </c>
      <c r="Q264" s="102">
        <v>4</v>
      </c>
      <c r="R264" s="102">
        <v>4</v>
      </c>
      <c r="S264" s="102">
        <v>5</v>
      </c>
      <c r="T264" s="102">
        <v>4</v>
      </c>
      <c r="U264" s="102">
        <v>0</v>
      </c>
      <c r="V264" s="102">
        <v>0</v>
      </c>
      <c r="W264" s="5" t="s">
        <v>38</v>
      </c>
      <c r="X264" s="6">
        <v>5</v>
      </c>
      <c r="Y264" s="6">
        <v>4</v>
      </c>
      <c r="Z264" s="6">
        <v>5</v>
      </c>
      <c r="AA264" s="6">
        <v>4</v>
      </c>
      <c r="AB264" s="7">
        <v>5</v>
      </c>
      <c r="AC264" s="7">
        <v>5</v>
      </c>
      <c r="AD264" s="7">
        <v>5</v>
      </c>
      <c r="AE264" s="7">
        <v>5</v>
      </c>
      <c r="AF264" s="7">
        <v>5</v>
      </c>
      <c r="AG264" s="8">
        <v>4</v>
      </c>
      <c r="AH264" s="8">
        <v>4</v>
      </c>
      <c r="AI264" s="8">
        <v>4</v>
      </c>
      <c r="AJ264" s="8">
        <v>4</v>
      </c>
      <c r="AK264" s="8">
        <v>4</v>
      </c>
      <c r="AL264" s="8">
        <v>4</v>
      </c>
      <c r="AM264" s="9">
        <v>4</v>
      </c>
      <c r="AN264" s="9">
        <v>5</v>
      </c>
      <c r="AO264" s="103"/>
      <c r="AP264" s="5"/>
    </row>
    <row r="265" spans="1:42" ht="24.75" thickBot="1" x14ac:dyDescent="0.6">
      <c r="A265" s="4">
        <v>264</v>
      </c>
      <c r="B265" s="4" t="s">
        <v>56</v>
      </c>
      <c r="C265" s="4"/>
      <c r="D265" s="4"/>
      <c r="E265" s="4" t="s">
        <v>213</v>
      </c>
      <c r="F265" s="4" t="s">
        <v>62</v>
      </c>
      <c r="G265" s="4"/>
      <c r="H265" s="100">
        <v>0</v>
      </c>
      <c r="I265" s="100">
        <v>1</v>
      </c>
      <c r="J265" s="100">
        <v>0</v>
      </c>
      <c r="K265" s="100">
        <v>0</v>
      </c>
      <c r="L265" s="100">
        <v>0</v>
      </c>
      <c r="M265" s="102">
        <v>0</v>
      </c>
      <c r="N265" s="102">
        <v>0</v>
      </c>
      <c r="O265" s="102">
        <v>3</v>
      </c>
      <c r="P265" s="102">
        <v>3</v>
      </c>
      <c r="Q265" s="102">
        <v>3</v>
      </c>
      <c r="R265" s="102">
        <v>0</v>
      </c>
      <c r="S265" s="102">
        <v>0</v>
      </c>
      <c r="T265" s="102">
        <v>0</v>
      </c>
      <c r="U265" s="102">
        <v>0</v>
      </c>
      <c r="V265" s="102">
        <v>0</v>
      </c>
      <c r="W265" s="5" t="s">
        <v>6</v>
      </c>
      <c r="X265" s="6">
        <v>4</v>
      </c>
      <c r="Y265" s="6">
        <v>4</v>
      </c>
      <c r="Z265" s="6">
        <v>4</v>
      </c>
      <c r="AA265" s="6">
        <v>3</v>
      </c>
      <c r="AB265" s="7">
        <v>4</v>
      </c>
      <c r="AC265" s="7">
        <v>3</v>
      </c>
      <c r="AD265" s="7">
        <v>4</v>
      </c>
      <c r="AE265" s="7">
        <v>3</v>
      </c>
      <c r="AF265" s="7">
        <v>4</v>
      </c>
      <c r="AG265" s="8">
        <v>4</v>
      </c>
      <c r="AH265" s="8">
        <v>4</v>
      </c>
      <c r="AI265" s="8">
        <v>4</v>
      </c>
      <c r="AJ265" s="8">
        <v>4</v>
      </c>
      <c r="AK265" s="8">
        <v>4</v>
      </c>
      <c r="AL265" s="8">
        <v>5</v>
      </c>
      <c r="AM265" s="9">
        <v>4</v>
      </c>
      <c r="AN265" s="9">
        <v>4</v>
      </c>
      <c r="AO265" s="103"/>
      <c r="AP265" s="5"/>
    </row>
    <row r="266" spans="1:42" ht="48.75" thickBot="1" x14ac:dyDescent="0.6">
      <c r="A266" s="4">
        <v>265</v>
      </c>
      <c r="B266" s="4" t="s">
        <v>56</v>
      </c>
      <c r="C266" s="4"/>
      <c r="D266" s="4"/>
      <c r="E266" s="4" t="s">
        <v>189</v>
      </c>
      <c r="F266" s="4" t="s">
        <v>62</v>
      </c>
      <c r="G266" s="4"/>
      <c r="H266" s="100">
        <v>1</v>
      </c>
      <c r="I266" s="100">
        <v>0</v>
      </c>
      <c r="J266" s="100">
        <v>0</v>
      </c>
      <c r="K266" s="100">
        <v>0</v>
      </c>
      <c r="L266" s="100">
        <v>0</v>
      </c>
      <c r="M266" s="102">
        <v>4</v>
      </c>
      <c r="N266" s="102">
        <v>4</v>
      </c>
      <c r="O266" s="102">
        <v>4</v>
      </c>
      <c r="P266" s="102">
        <v>4</v>
      </c>
      <c r="Q266" s="102">
        <v>4</v>
      </c>
      <c r="R266" s="102">
        <v>4</v>
      </c>
      <c r="S266" s="102">
        <v>4</v>
      </c>
      <c r="T266" s="102">
        <v>4</v>
      </c>
      <c r="U266" s="102">
        <v>0</v>
      </c>
      <c r="V266" s="102">
        <v>0</v>
      </c>
      <c r="W266" s="5" t="s">
        <v>5</v>
      </c>
      <c r="X266" s="6">
        <v>4</v>
      </c>
      <c r="Y266" s="6">
        <v>3</v>
      </c>
      <c r="Z266" s="6">
        <v>4</v>
      </c>
      <c r="AA266" s="6">
        <v>5</v>
      </c>
      <c r="AB266" s="7">
        <v>4</v>
      </c>
      <c r="AC266" s="7">
        <v>3</v>
      </c>
      <c r="AD266" s="7">
        <v>4</v>
      </c>
      <c r="AE266" s="7">
        <v>3</v>
      </c>
      <c r="AF266" s="7">
        <v>3</v>
      </c>
      <c r="AG266" s="8">
        <v>3</v>
      </c>
      <c r="AH266" s="8">
        <v>4</v>
      </c>
      <c r="AI266" s="8">
        <v>4</v>
      </c>
      <c r="AJ266" s="8">
        <v>3</v>
      </c>
      <c r="AK266" s="8">
        <v>3</v>
      </c>
      <c r="AL266" s="8">
        <v>3</v>
      </c>
      <c r="AM266" s="9">
        <v>4</v>
      </c>
      <c r="AN266" s="9">
        <v>4</v>
      </c>
      <c r="AO266" s="103"/>
      <c r="AP266" s="5"/>
    </row>
    <row r="267" spans="1:42" ht="48.75" thickBot="1" x14ac:dyDescent="0.6">
      <c r="A267" s="4">
        <v>266</v>
      </c>
      <c r="B267" s="4" t="s">
        <v>56</v>
      </c>
      <c r="C267" s="4"/>
      <c r="D267" s="4"/>
      <c r="E267" s="4" t="s">
        <v>114</v>
      </c>
      <c r="F267" s="4" t="s">
        <v>62</v>
      </c>
      <c r="G267" s="4"/>
      <c r="H267" s="100">
        <v>1</v>
      </c>
      <c r="I267" s="100">
        <v>1</v>
      </c>
      <c r="J267" s="100">
        <v>1</v>
      </c>
      <c r="K267" s="100">
        <v>1</v>
      </c>
      <c r="L267" s="100">
        <v>1</v>
      </c>
      <c r="M267" s="102">
        <v>4</v>
      </c>
      <c r="N267" s="102">
        <v>0</v>
      </c>
      <c r="O267" s="102">
        <v>4</v>
      </c>
      <c r="P267" s="102">
        <v>4</v>
      </c>
      <c r="Q267" s="102">
        <v>4</v>
      </c>
      <c r="R267" s="102">
        <v>0</v>
      </c>
      <c r="S267" s="102">
        <v>0</v>
      </c>
      <c r="T267" s="102">
        <v>0</v>
      </c>
      <c r="U267" s="102">
        <v>0</v>
      </c>
      <c r="V267" s="102">
        <v>0</v>
      </c>
      <c r="W267" s="5" t="s">
        <v>5</v>
      </c>
      <c r="X267" s="6">
        <v>5</v>
      </c>
      <c r="Y267" s="6">
        <v>5</v>
      </c>
      <c r="Z267" s="6">
        <v>5</v>
      </c>
      <c r="AA267" s="6">
        <v>4</v>
      </c>
      <c r="AB267" s="7">
        <v>5</v>
      </c>
      <c r="AC267" s="7">
        <v>5</v>
      </c>
      <c r="AD267" s="7">
        <v>5</v>
      </c>
      <c r="AE267" s="7">
        <v>5</v>
      </c>
      <c r="AF267" s="7">
        <v>5</v>
      </c>
      <c r="AG267" s="8">
        <v>0</v>
      </c>
      <c r="AH267" s="8">
        <v>0</v>
      </c>
      <c r="AI267" s="8">
        <v>0</v>
      </c>
      <c r="AJ267" s="8">
        <v>5</v>
      </c>
      <c r="AK267" s="8">
        <v>4</v>
      </c>
      <c r="AL267" s="8">
        <v>4</v>
      </c>
      <c r="AM267" s="9">
        <v>5</v>
      </c>
      <c r="AN267" s="9">
        <v>5</v>
      </c>
      <c r="AO267" s="103"/>
      <c r="AP267" s="5"/>
    </row>
    <row r="268" spans="1:42" ht="24.75" thickBot="1" x14ac:dyDescent="0.6">
      <c r="A268" s="4">
        <v>267</v>
      </c>
      <c r="B268" s="4" t="s">
        <v>56</v>
      </c>
      <c r="C268" s="4"/>
      <c r="D268" s="4"/>
      <c r="E268" s="4" t="s">
        <v>114</v>
      </c>
      <c r="F268" s="4" t="s">
        <v>62</v>
      </c>
      <c r="G268" s="4"/>
      <c r="H268" s="100">
        <v>1</v>
      </c>
      <c r="I268" s="100">
        <v>1</v>
      </c>
      <c r="J268" s="100">
        <v>1</v>
      </c>
      <c r="K268" s="100">
        <v>1</v>
      </c>
      <c r="L268" s="100">
        <v>1</v>
      </c>
      <c r="M268" s="102">
        <v>4</v>
      </c>
      <c r="N268" s="102">
        <v>0</v>
      </c>
      <c r="O268" s="102">
        <v>4</v>
      </c>
      <c r="P268" s="102">
        <v>4</v>
      </c>
      <c r="Q268" s="102">
        <v>4</v>
      </c>
      <c r="R268" s="102">
        <v>0</v>
      </c>
      <c r="S268" s="102">
        <v>0</v>
      </c>
      <c r="T268" s="102">
        <v>0</v>
      </c>
      <c r="U268" s="102">
        <v>0</v>
      </c>
      <c r="V268" s="102">
        <v>0</v>
      </c>
      <c r="W268" s="5" t="s">
        <v>6</v>
      </c>
      <c r="X268" s="6">
        <v>5</v>
      </c>
      <c r="Y268" s="6">
        <v>5</v>
      </c>
      <c r="Z268" s="6">
        <v>5</v>
      </c>
      <c r="AA268" s="6">
        <v>4</v>
      </c>
      <c r="AB268" s="7">
        <v>5</v>
      </c>
      <c r="AC268" s="7">
        <v>5</v>
      </c>
      <c r="AD268" s="7">
        <v>5</v>
      </c>
      <c r="AE268" s="7">
        <v>5</v>
      </c>
      <c r="AF268" s="7">
        <v>5</v>
      </c>
      <c r="AG268" s="8">
        <v>0</v>
      </c>
      <c r="AH268" s="8">
        <v>0</v>
      </c>
      <c r="AI268" s="8">
        <v>0</v>
      </c>
      <c r="AJ268" s="8">
        <v>5</v>
      </c>
      <c r="AK268" s="8">
        <v>4</v>
      </c>
      <c r="AL268" s="8">
        <v>4</v>
      </c>
      <c r="AM268" s="9">
        <v>5</v>
      </c>
      <c r="AN268" s="9">
        <v>5</v>
      </c>
      <c r="AO268" s="103"/>
      <c r="AP268" s="5"/>
    </row>
    <row r="269" spans="1:42" ht="72.75" thickBot="1" x14ac:dyDescent="0.6">
      <c r="A269" s="4">
        <v>268</v>
      </c>
      <c r="B269" s="4" t="s">
        <v>56</v>
      </c>
      <c r="C269" s="4"/>
      <c r="D269" s="4"/>
      <c r="E269" s="4" t="s">
        <v>114</v>
      </c>
      <c r="F269" s="4" t="s">
        <v>62</v>
      </c>
      <c r="G269" s="4"/>
      <c r="H269" s="100">
        <v>1</v>
      </c>
      <c r="I269" s="100">
        <v>1</v>
      </c>
      <c r="J269" s="100">
        <v>1</v>
      </c>
      <c r="K269" s="100">
        <v>1</v>
      </c>
      <c r="L269" s="100">
        <v>1</v>
      </c>
      <c r="M269" s="102">
        <v>4</v>
      </c>
      <c r="N269" s="102">
        <v>0</v>
      </c>
      <c r="O269" s="102">
        <v>4</v>
      </c>
      <c r="P269" s="102">
        <v>4</v>
      </c>
      <c r="Q269" s="102">
        <v>4</v>
      </c>
      <c r="R269" s="102">
        <v>0</v>
      </c>
      <c r="S269" s="102">
        <v>0</v>
      </c>
      <c r="T269" s="102">
        <v>0</v>
      </c>
      <c r="U269" s="102">
        <v>0</v>
      </c>
      <c r="V269" s="102">
        <v>0</v>
      </c>
      <c r="W269" s="5" t="s">
        <v>36</v>
      </c>
      <c r="X269" s="6">
        <v>5</v>
      </c>
      <c r="Y269" s="6">
        <v>5</v>
      </c>
      <c r="Z269" s="6">
        <v>5</v>
      </c>
      <c r="AA269" s="6">
        <v>4</v>
      </c>
      <c r="AB269" s="7">
        <v>5</v>
      </c>
      <c r="AC269" s="7">
        <v>5</v>
      </c>
      <c r="AD269" s="7">
        <v>5</v>
      </c>
      <c r="AE269" s="7">
        <v>5</v>
      </c>
      <c r="AF269" s="7">
        <v>5</v>
      </c>
      <c r="AG269" s="8">
        <v>0</v>
      </c>
      <c r="AH269" s="8">
        <v>0</v>
      </c>
      <c r="AI269" s="8">
        <v>0</v>
      </c>
      <c r="AJ269" s="8">
        <v>5</v>
      </c>
      <c r="AK269" s="8">
        <v>4</v>
      </c>
      <c r="AL269" s="8">
        <v>4</v>
      </c>
      <c r="AM269" s="9">
        <v>5</v>
      </c>
      <c r="AN269" s="9">
        <v>5</v>
      </c>
      <c r="AO269" s="103"/>
      <c r="AP269" s="5"/>
    </row>
    <row r="270" spans="1:42" ht="72.75" thickBot="1" x14ac:dyDescent="0.6">
      <c r="A270" s="4">
        <v>269</v>
      </c>
      <c r="B270" s="4" t="s">
        <v>56</v>
      </c>
      <c r="C270" s="4"/>
      <c r="D270" s="4"/>
      <c r="E270" s="4" t="s">
        <v>114</v>
      </c>
      <c r="F270" s="4" t="s">
        <v>62</v>
      </c>
      <c r="G270" s="4"/>
      <c r="H270" s="100">
        <v>1</v>
      </c>
      <c r="I270" s="100">
        <v>1</v>
      </c>
      <c r="J270" s="100">
        <v>1</v>
      </c>
      <c r="K270" s="100">
        <v>1</v>
      </c>
      <c r="L270" s="100">
        <v>1</v>
      </c>
      <c r="M270" s="102">
        <v>4</v>
      </c>
      <c r="N270" s="102">
        <v>0</v>
      </c>
      <c r="O270" s="102">
        <v>4</v>
      </c>
      <c r="P270" s="102">
        <v>4</v>
      </c>
      <c r="Q270" s="102">
        <v>4</v>
      </c>
      <c r="R270" s="102">
        <v>0</v>
      </c>
      <c r="S270" s="102">
        <v>0</v>
      </c>
      <c r="T270" s="102">
        <v>0</v>
      </c>
      <c r="U270" s="102">
        <v>0</v>
      </c>
      <c r="V270" s="102">
        <v>0</v>
      </c>
      <c r="W270" s="5" t="s">
        <v>34</v>
      </c>
      <c r="X270" s="6">
        <v>5</v>
      </c>
      <c r="Y270" s="6">
        <v>5</v>
      </c>
      <c r="Z270" s="6">
        <v>5</v>
      </c>
      <c r="AA270" s="6">
        <v>4</v>
      </c>
      <c r="AB270" s="7">
        <v>5</v>
      </c>
      <c r="AC270" s="7">
        <v>5</v>
      </c>
      <c r="AD270" s="7">
        <v>5</v>
      </c>
      <c r="AE270" s="7">
        <v>5</v>
      </c>
      <c r="AF270" s="7">
        <v>5</v>
      </c>
      <c r="AG270" s="8">
        <v>0</v>
      </c>
      <c r="AH270" s="8">
        <v>0</v>
      </c>
      <c r="AI270" s="8">
        <v>0</v>
      </c>
      <c r="AJ270" s="8">
        <v>5</v>
      </c>
      <c r="AK270" s="8">
        <v>4</v>
      </c>
      <c r="AL270" s="8">
        <v>4</v>
      </c>
      <c r="AM270" s="9">
        <v>5</v>
      </c>
      <c r="AN270" s="9">
        <v>5</v>
      </c>
      <c r="AO270" s="103"/>
      <c r="AP270" s="5"/>
    </row>
    <row r="271" spans="1:42" ht="72.75" thickBot="1" x14ac:dyDescent="0.6">
      <c r="A271" s="4">
        <v>270</v>
      </c>
      <c r="B271" s="4" t="s">
        <v>56</v>
      </c>
      <c r="C271" s="4"/>
      <c r="D271" s="4"/>
      <c r="E271" s="4" t="s">
        <v>114</v>
      </c>
      <c r="F271" s="4" t="s">
        <v>62</v>
      </c>
      <c r="G271" s="4"/>
      <c r="H271" s="100">
        <v>1</v>
      </c>
      <c r="I271" s="100">
        <v>1</v>
      </c>
      <c r="J271" s="100">
        <v>1</v>
      </c>
      <c r="K271" s="100">
        <v>1</v>
      </c>
      <c r="L271" s="100">
        <v>1</v>
      </c>
      <c r="M271" s="102">
        <v>4</v>
      </c>
      <c r="N271" s="102">
        <v>0</v>
      </c>
      <c r="O271" s="102">
        <v>4</v>
      </c>
      <c r="P271" s="102">
        <v>4</v>
      </c>
      <c r="Q271" s="102">
        <v>4</v>
      </c>
      <c r="R271" s="102">
        <v>0</v>
      </c>
      <c r="S271" s="102">
        <v>0</v>
      </c>
      <c r="T271" s="102">
        <v>0</v>
      </c>
      <c r="U271" s="102">
        <v>0</v>
      </c>
      <c r="V271" s="102">
        <v>0</v>
      </c>
      <c r="W271" s="5" t="s">
        <v>38</v>
      </c>
      <c r="X271" s="6">
        <v>5</v>
      </c>
      <c r="Y271" s="6">
        <v>5</v>
      </c>
      <c r="Z271" s="6">
        <v>5</v>
      </c>
      <c r="AA271" s="6">
        <v>4</v>
      </c>
      <c r="AB271" s="7">
        <v>5</v>
      </c>
      <c r="AC271" s="7">
        <v>5</v>
      </c>
      <c r="AD271" s="7">
        <v>5</v>
      </c>
      <c r="AE271" s="7">
        <v>5</v>
      </c>
      <c r="AF271" s="7">
        <v>5</v>
      </c>
      <c r="AG271" s="8">
        <v>0</v>
      </c>
      <c r="AH271" s="8">
        <v>0</v>
      </c>
      <c r="AI271" s="8">
        <v>0</v>
      </c>
      <c r="AJ271" s="8">
        <v>5</v>
      </c>
      <c r="AK271" s="8">
        <v>4</v>
      </c>
      <c r="AL271" s="8">
        <v>4</v>
      </c>
      <c r="AM271" s="9">
        <v>5</v>
      </c>
      <c r="AN271" s="9">
        <v>5</v>
      </c>
      <c r="AO271" s="103"/>
      <c r="AP271" s="5"/>
    </row>
    <row r="272" spans="1:42" ht="72.75" thickBot="1" x14ac:dyDescent="0.6">
      <c r="A272" s="4">
        <v>271</v>
      </c>
      <c r="B272" s="4" t="s">
        <v>56</v>
      </c>
      <c r="C272" s="4"/>
      <c r="D272" s="4"/>
      <c r="E272" s="4" t="s">
        <v>198</v>
      </c>
      <c r="F272" s="4" t="s">
        <v>62</v>
      </c>
      <c r="G272" s="4"/>
      <c r="H272" s="100">
        <v>1</v>
      </c>
      <c r="I272" s="100">
        <v>1</v>
      </c>
      <c r="J272" s="100">
        <v>0</v>
      </c>
      <c r="K272" s="100">
        <v>1</v>
      </c>
      <c r="L272" s="100">
        <v>0</v>
      </c>
      <c r="M272" s="102">
        <v>5</v>
      </c>
      <c r="N272" s="102">
        <v>5</v>
      </c>
      <c r="O272" s="102">
        <v>5</v>
      </c>
      <c r="P272" s="102">
        <v>5</v>
      </c>
      <c r="Q272" s="102">
        <v>5</v>
      </c>
      <c r="R272" s="102">
        <v>5</v>
      </c>
      <c r="S272" s="102">
        <v>5</v>
      </c>
      <c r="T272" s="102">
        <v>5</v>
      </c>
      <c r="U272" s="102">
        <v>0</v>
      </c>
      <c r="V272" s="102">
        <v>0</v>
      </c>
      <c r="W272" s="5" t="s">
        <v>5</v>
      </c>
      <c r="X272" s="6">
        <v>4</v>
      </c>
      <c r="Y272" s="6">
        <v>4</v>
      </c>
      <c r="Z272" s="6">
        <v>4</v>
      </c>
      <c r="AA272" s="6">
        <v>4</v>
      </c>
      <c r="AB272" s="7">
        <v>4</v>
      </c>
      <c r="AC272" s="7">
        <v>4</v>
      </c>
      <c r="AD272" s="7">
        <v>4</v>
      </c>
      <c r="AE272" s="7">
        <v>4</v>
      </c>
      <c r="AF272" s="7">
        <v>4</v>
      </c>
      <c r="AG272" s="8">
        <v>4</v>
      </c>
      <c r="AH272" s="8">
        <v>4</v>
      </c>
      <c r="AI272" s="8">
        <v>4</v>
      </c>
      <c r="AJ272" s="8">
        <v>4</v>
      </c>
      <c r="AK272" s="8">
        <v>4</v>
      </c>
      <c r="AL272" s="8">
        <v>4</v>
      </c>
      <c r="AM272" s="9">
        <v>4</v>
      </c>
      <c r="AN272" s="9">
        <v>4</v>
      </c>
      <c r="AO272" s="103"/>
      <c r="AP272" s="5"/>
    </row>
    <row r="273" spans="1:42" ht="72.75" thickBot="1" x14ac:dyDescent="0.6">
      <c r="A273" s="4">
        <v>272</v>
      </c>
      <c r="B273" s="4" t="s">
        <v>56</v>
      </c>
      <c r="C273" s="4"/>
      <c r="D273" s="4"/>
      <c r="E273" s="4" t="s">
        <v>198</v>
      </c>
      <c r="F273" s="4" t="s">
        <v>62</v>
      </c>
      <c r="G273" s="4"/>
      <c r="H273" s="100">
        <v>1</v>
      </c>
      <c r="I273" s="100">
        <v>1</v>
      </c>
      <c r="J273" s="100">
        <v>0</v>
      </c>
      <c r="K273" s="100">
        <v>1</v>
      </c>
      <c r="L273" s="100">
        <v>0</v>
      </c>
      <c r="M273" s="102">
        <v>5</v>
      </c>
      <c r="N273" s="102">
        <v>5</v>
      </c>
      <c r="O273" s="102">
        <v>5</v>
      </c>
      <c r="P273" s="102">
        <v>5</v>
      </c>
      <c r="Q273" s="102">
        <v>5</v>
      </c>
      <c r="R273" s="102">
        <v>5</v>
      </c>
      <c r="S273" s="102">
        <v>5</v>
      </c>
      <c r="T273" s="102">
        <v>5</v>
      </c>
      <c r="U273" s="102">
        <v>0</v>
      </c>
      <c r="V273" s="102">
        <v>0</v>
      </c>
      <c r="W273" s="5" t="s">
        <v>6</v>
      </c>
      <c r="X273" s="6">
        <v>4</v>
      </c>
      <c r="Y273" s="6">
        <v>4</v>
      </c>
      <c r="Z273" s="6">
        <v>4</v>
      </c>
      <c r="AA273" s="6">
        <v>4</v>
      </c>
      <c r="AB273" s="7">
        <v>4</v>
      </c>
      <c r="AC273" s="7">
        <v>4</v>
      </c>
      <c r="AD273" s="7">
        <v>4</v>
      </c>
      <c r="AE273" s="7">
        <v>4</v>
      </c>
      <c r="AF273" s="7">
        <v>4</v>
      </c>
      <c r="AG273" s="8">
        <v>4</v>
      </c>
      <c r="AH273" s="8">
        <v>4</v>
      </c>
      <c r="AI273" s="8">
        <v>4</v>
      </c>
      <c r="AJ273" s="8">
        <v>4</v>
      </c>
      <c r="AK273" s="8">
        <v>4</v>
      </c>
      <c r="AL273" s="8">
        <v>4</v>
      </c>
      <c r="AM273" s="9">
        <v>4</v>
      </c>
      <c r="AN273" s="9">
        <v>4</v>
      </c>
      <c r="AO273" s="103"/>
      <c r="AP273" s="5"/>
    </row>
    <row r="274" spans="1:42" ht="72.75" thickBot="1" x14ac:dyDescent="0.6">
      <c r="A274" s="4">
        <v>273</v>
      </c>
      <c r="B274" s="4" t="s">
        <v>56</v>
      </c>
      <c r="C274" s="4"/>
      <c r="D274" s="4"/>
      <c r="E274" s="4" t="s">
        <v>198</v>
      </c>
      <c r="F274" s="4" t="s">
        <v>62</v>
      </c>
      <c r="G274" s="4"/>
      <c r="H274" s="100">
        <v>1</v>
      </c>
      <c r="I274" s="100">
        <v>1</v>
      </c>
      <c r="J274" s="100">
        <v>0</v>
      </c>
      <c r="K274" s="100">
        <v>1</v>
      </c>
      <c r="L274" s="100">
        <v>0</v>
      </c>
      <c r="M274" s="102">
        <v>5</v>
      </c>
      <c r="N274" s="102">
        <v>5</v>
      </c>
      <c r="O274" s="102">
        <v>5</v>
      </c>
      <c r="P274" s="102">
        <v>5</v>
      </c>
      <c r="Q274" s="102">
        <v>5</v>
      </c>
      <c r="R274" s="102">
        <v>5</v>
      </c>
      <c r="S274" s="102">
        <v>5</v>
      </c>
      <c r="T274" s="102">
        <v>5</v>
      </c>
      <c r="U274" s="102">
        <v>0</v>
      </c>
      <c r="V274" s="102">
        <v>0</v>
      </c>
      <c r="W274" s="5" t="s">
        <v>34</v>
      </c>
      <c r="X274" s="6">
        <v>4</v>
      </c>
      <c r="Y274" s="6">
        <v>4</v>
      </c>
      <c r="Z274" s="6">
        <v>4</v>
      </c>
      <c r="AA274" s="6">
        <v>4</v>
      </c>
      <c r="AB274" s="7">
        <v>4</v>
      </c>
      <c r="AC274" s="7">
        <v>4</v>
      </c>
      <c r="AD274" s="7">
        <v>4</v>
      </c>
      <c r="AE274" s="7">
        <v>4</v>
      </c>
      <c r="AF274" s="7">
        <v>4</v>
      </c>
      <c r="AG274" s="8">
        <v>4</v>
      </c>
      <c r="AH274" s="8">
        <v>4</v>
      </c>
      <c r="AI274" s="8">
        <v>4</v>
      </c>
      <c r="AJ274" s="8">
        <v>4</v>
      </c>
      <c r="AK274" s="8">
        <v>4</v>
      </c>
      <c r="AL274" s="8">
        <v>4</v>
      </c>
      <c r="AM274" s="9">
        <v>4</v>
      </c>
      <c r="AN274" s="9">
        <v>4</v>
      </c>
      <c r="AO274" s="103"/>
      <c r="AP274" s="5"/>
    </row>
    <row r="275" spans="1:42" ht="72.75" thickBot="1" x14ac:dyDescent="0.6">
      <c r="A275" s="4">
        <v>274</v>
      </c>
      <c r="B275" s="4" t="s">
        <v>56</v>
      </c>
      <c r="C275" s="4"/>
      <c r="D275" s="4"/>
      <c r="E275" s="4" t="s">
        <v>198</v>
      </c>
      <c r="F275" s="4" t="s">
        <v>62</v>
      </c>
      <c r="G275" s="4"/>
      <c r="H275" s="100">
        <v>1</v>
      </c>
      <c r="I275" s="100">
        <v>0</v>
      </c>
      <c r="J275" s="100">
        <v>0</v>
      </c>
      <c r="K275" s="100">
        <v>0</v>
      </c>
      <c r="L275" s="100">
        <v>0</v>
      </c>
      <c r="M275" s="102">
        <v>4</v>
      </c>
      <c r="N275" s="102">
        <v>4</v>
      </c>
      <c r="O275" s="102">
        <v>4</v>
      </c>
      <c r="P275" s="102">
        <v>4</v>
      </c>
      <c r="Q275" s="102">
        <v>4</v>
      </c>
      <c r="R275" s="102">
        <v>4</v>
      </c>
      <c r="S275" s="102">
        <v>4</v>
      </c>
      <c r="T275" s="102">
        <v>4</v>
      </c>
      <c r="U275" s="102">
        <v>0</v>
      </c>
      <c r="V275" s="102">
        <v>0</v>
      </c>
      <c r="W275" s="5" t="s">
        <v>5</v>
      </c>
      <c r="X275" s="6">
        <v>4</v>
      </c>
      <c r="Y275" s="6">
        <v>4</v>
      </c>
      <c r="Z275" s="6">
        <v>4</v>
      </c>
      <c r="AA275" s="6">
        <v>4</v>
      </c>
      <c r="AB275" s="7">
        <v>4</v>
      </c>
      <c r="AC275" s="7">
        <v>4</v>
      </c>
      <c r="AD275" s="7">
        <v>4</v>
      </c>
      <c r="AE275" s="7">
        <v>4</v>
      </c>
      <c r="AF275" s="7">
        <v>4</v>
      </c>
      <c r="AG275" s="8">
        <v>4</v>
      </c>
      <c r="AH275" s="8">
        <v>4</v>
      </c>
      <c r="AI275" s="8">
        <v>4</v>
      </c>
      <c r="AJ275" s="8">
        <v>4</v>
      </c>
      <c r="AK275" s="8">
        <v>4</v>
      </c>
      <c r="AL275" s="8">
        <v>4</v>
      </c>
      <c r="AM275" s="9">
        <v>4</v>
      </c>
      <c r="AN275" s="9">
        <v>4</v>
      </c>
      <c r="AO275" s="103"/>
      <c r="AP275" s="5"/>
    </row>
    <row r="276" spans="1:42" ht="72.75" thickBot="1" x14ac:dyDescent="0.6">
      <c r="A276" s="4">
        <v>275</v>
      </c>
      <c r="B276" s="4" t="s">
        <v>56</v>
      </c>
      <c r="C276" s="4"/>
      <c r="D276" s="4"/>
      <c r="E276" s="4" t="s">
        <v>198</v>
      </c>
      <c r="F276" s="4" t="s">
        <v>62</v>
      </c>
      <c r="G276" s="4"/>
      <c r="H276" s="100">
        <v>1</v>
      </c>
      <c r="I276" s="100">
        <v>0</v>
      </c>
      <c r="J276" s="100">
        <v>0</v>
      </c>
      <c r="K276" s="100">
        <v>0</v>
      </c>
      <c r="L276" s="100">
        <v>0</v>
      </c>
      <c r="M276" s="102">
        <v>4</v>
      </c>
      <c r="N276" s="102">
        <v>4</v>
      </c>
      <c r="O276" s="102">
        <v>4</v>
      </c>
      <c r="P276" s="102">
        <v>4</v>
      </c>
      <c r="Q276" s="102">
        <v>4</v>
      </c>
      <c r="R276" s="102">
        <v>4</v>
      </c>
      <c r="S276" s="102">
        <v>4</v>
      </c>
      <c r="T276" s="102">
        <v>4</v>
      </c>
      <c r="U276" s="102">
        <v>0</v>
      </c>
      <c r="V276" s="102">
        <v>0</v>
      </c>
      <c r="W276" s="5" t="s">
        <v>6</v>
      </c>
      <c r="X276" s="6">
        <v>4</v>
      </c>
      <c r="Y276" s="6">
        <v>4</v>
      </c>
      <c r="Z276" s="6">
        <v>4</v>
      </c>
      <c r="AA276" s="6">
        <v>4</v>
      </c>
      <c r="AB276" s="7">
        <v>4</v>
      </c>
      <c r="AC276" s="7">
        <v>4</v>
      </c>
      <c r="AD276" s="7">
        <v>4</v>
      </c>
      <c r="AE276" s="7">
        <v>4</v>
      </c>
      <c r="AF276" s="7">
        <v>4</v>
      </c>
      <c r="AG276" s="8">
        <v>4</v>
      </c>
      <c r="AH276" s="8">
        <v>4</v>
      </c>
      <c r="AI276" s="8">
        <v>4</v>
      </c>
      <c r="AJ276" s="8">
        <v>4</v>
      </c>
      <c r="AK276" s="8">
        <v>4</v>
      </c>
      <c r="AL276" s="8">
        <v>4</v>
      </c>
      <c r="AM276" s="9">
        <v>4</v>
      </c>
      <c r="AN276" s="9">
        <v>4</v>
      </c>
      <c r="AO276" s="103"/>
      <c r="AP276" s="5"/>
    </row>
    <row r="277" spans="1:42" ht="72.75" thickBot="1" x14ac:dyDescent="0.6">
      <c r="A277" s="4">
        <v>276</v>
      </c>
      <c r="B277" s="4" t="s">
        <v>56</v>
      </c>
      <c r="C277" s="4"/>
      <c r="D277" s="4"/>
      <c r="E277" s="4" t="s">
        <v>198</v>
      </c>
      <c r="F277" s="4" t="s">
        <v>62</v>
      </c>
      <c r="G277" s="4"/>
      <c r="H277" s="100">
        <v>1</v>
      </c>
      <c r="I277" s="100">
        <v>0</v>
      </c>
      <c r="J277" s="100">
        <v>0</v>
      </c>
      <c r="K277" s="100">
        <v>0</v>
      </c>
      <c r="L277" s="100">
        <v>0</v>
      </c>
      <c r="M277" s="102">
        <v>4</v>
      </c>
      <c r="N277" s="102">
        <v>4</v>
      </c>
      <c r="O277" s="102">
        <v>4</v>
      </c>
      <c r="P277" s="102">
        <v>4</v>
      </c>
      <c r="Q277" s="102">
        <v>4</v>
      </c>
      <c r="R277" s="102">
        <v>4</v>
      </c>
      <c r="S277" s="102">
        <v>4</v>
      </c>
      <c r="T277" s="102">
        <v>4</v>
      </c>
      <c r="U277" s="102">
        <v>0</v>
      </c>
      <c r="V277" s="102">
        <v>0</v>
      </c>
      <c r="W277" s="5" t="s">
        <v>36</v>
      </c>
      <c r="X277" s="6">
        <v>4</v>
      </c>
      <c r="Y277" s="6">
        <v>4</v>
      </c>
      <c r="Z277" s="6">
        <v>4</v>
      </c>
      <c r="AA277" s="6">
        <v>4</v>
      </c>
      <c r="AB277" s="7">
        <v>4</v>
      </c>
      <c r="AC277" s="7">
        <v>4</v>
      </c>
      <c r="AD277" s="7">
        <v>4</v>
      </c>
      <c r="AE277" s="7">
        <v>4</v>
      </c>
      <c r="AF277" s="7">
        <v>4</v>
      </c>
      <c r="AG277" s="8">
        <v>4</v>
      </c>
      <c r="AH277" s="8">
        <v>4</v>
      </c>
      <c r="AI277" s="8">
        <v>4</v>
      </c>
      <c r="AJ277" s="8">
        <v>4</v>
      </c>
      <c r="AK277" s="8">
        <v>4</v>
      </c>
      <c r="AL277" s="8">
        <v>4</v>
      </c>
      <c r="AM277" s="9">
        <v>4</v>
      </c>
      <c r="AN277" s="9">
        <v>4</v>
      </c>
      <c r="AO277" s="103"/>
      <c r="AP277" s="5"/>
    </row>
    <row r="278" spans="1:42" ht="72.75" thickBot="1" x14ac:dyDescent="0.6">
      <c r="A278" s="4">
        <v>277</v>
      </c>
      <c r="B278" s="4" t="s">
        <v>56</v>
      </c>
      <c r="C278" s="4"/>
      <c r="D278" s="4"/>
      <c r="E278" s="4" t="s">
        <v>198</v>
      </c>
      <c r="F278" s="4" t="s">
        <v>62</v>
      </c>
      <c r="G278" s="4"/>
      <c r="H278" s="100">
        <v>1</v>
      </c>
      <c r="I278" s="100">
        <v>0</v>
      </c>
      <c r="J278" s="100">
        <v>0</v>
      </c>
      <c r="K278" s="100">
        <v>0</v>
      </c>
      <c r="L278" s="100">
        <v>0</v>
      </c>
      <c r="M278" s="102">
        <v>4</v>
      </c>
      <c r="N278" s="102">
        <v>4</v>
      </c>
      <c r="O278" s="102">
        <v>4</v>
      </c>
      <c r="P278" s="102">
        <v>4</v>
      </c>
      <c r="Q278" s="102">
        <v>4</v>
      </c>
      <c r="R278" s="102">
        <v>4</v>
      </c>
      <c r="S278" s="102">
        <v>4</v>
      </c>
      <c r="T278" s="102">
        <v>4</v>
      </c>
      <c r="U278" s="102">
        <v>0</v>
      </c>
      <c r="V278" s="102">
        <v>0</v>
      </c>
      <c r="W278" s="5" t="s">
        <v>34</v>
      </c>
      <c r="X278" s="6">
        <v>4</v>
      </c>
      <c r="Y278" s="6">
        <v>4</v>
      </c>
      <c r="Z278" s="6">
        <v>4</v>
      </c>
      <c r="AA278" s="6">
        <v>4</v>
      </c>
      <c r="AB278" s="7">
        <v>4</v>
      </c>
      <c r="AC278" s="7">
        <v>4</v>
      </c>
      <c r="AD278" s="7">
        <v>4</v>
      </c>
      <c r="AE278" s="7">
        <v>4</v>
      </c>
      <c r="AF278" s="7">
        <v>4</v>
      </c>
      <c r="AG278" s="8">
        <v>4</v>
      </c>
      <c r="AH278" s="8">
        <v>4</v>
      </c>
      <c r="AI278" s="8">
        <v>4</v>
      </c>
      <c r="AJ278" s="8">
        <v>4</v>
      </c>
      <c r="AK278" s="8">
        <v>4</v>
      </c>
      <c r="AL278" s="8">
        <v>4</v>
      </c>
      <c r="AM278" s="9">
        <v>4</v>
      </c>
      <c r="AN278" s="9">
        <v>4</v>
      </c>
      <c r="AO278" s="103"/>
      <c r="AP278" s="5"/>
    </row>
    <row r="279" spans="1:42" ht="72.75" thickBot="1" x14ac:dyDescent="0.6">
      <c r="A279" s="4">
        <v>278</v>
      </c>
      <c r="B279" s="4" t="s">
        <v>56</v>
      </c>
      <c r="C279" s="4"/>
      <c r="D279" s="4"/>
      <c r="E279" s="4" t="s">
        <v>198</v>
      </c>
      <c r="F279" s="4" t="s">
        <v>62</v>
      </c>
      <c r="G279" s="4"/>
      <c r="H279" s="100">
        <v>1</v>
      </c>
      <c r="I279" s="100">
        <v>0</v>
      </c>
      <c r="J279" s="100">
        <v>0</v>
      </c>
      <c r="K279" s="100">
        <v>0</v>
      </c>
      <c r="L279" s="100">
        <v>0</v>
      </c>
      <c r="M279" s="102">
        <v>4</v>
      </c>
      <c r="N279" s="102">
        <v>4</v>
      </c>
      <c r="O279" s="102">
        <v>4</v>
      </c>
      <c r="P279" s="102">
        <v>4</v>
      </c>
      <c r="Q279" s="102">
        <v>4</v>
      </c>
      <c r="R279" s="102">
        <v>4</v>
      </c>
      <c r="S279" s="102">
        <v>4</v>
      </c>
      <c r="T279" s="102">
        <v>4</v>
      </c>
      <c r="U279" s="102">
        <v>0</v>
      </c>
      <c r="V279" s="102">
        <v>0</v>
      </c>
      <c r="W279" s="5" t="s">
        <v>38</v>
      </c>
      <c r="X279" s="6">
        <v>4</v>
      </c>
      <c r="Y279" s="6">
        <v>4</v>
      </c>
      <c r="Z279" s="6">
        <v>4</v>
      </c>
      <c r="AA279" s="6">
        <v>4</v>
      </c>
      <c r="AB279" s="7">
        <v>4</v>
      </c>
      <c r="AC279" s="7">
        <v>4</v>
      </c>
      <c r="AD279" s="7">
        <v>4</v>
      </c>
      <c r="AE279" s="7">
        <v>4</v>
      </c>
      <c r="AF279" s="7">
        <v>4</v>
      </c>
      <c r="AG279" s="8">
        <v>4</v>
      </c>
      <c r="AH279" s="8">
        <v>4</v>
      </c>
      <c r="AI279" s="8">
        <v>4</v>
      </c>
      <c r="AJ279" s="8">
        <v>4</v>
      </c>
      <c r="AK279" s="8">
        <v>4</v>
      </c>
      <c r="AL279" s="8">
        <v>4</v>
      </c>
      <c r="AM279" s="9">
        <v>4</v>
      </c>
      <c r="AN279" s="9">
        <v>4</v>
      </c>
      <c r="AO279" s="103"/>
      <c r="AP279" s="5"/>
    </row>
    <row r="280" spans="1:42" ht="72.75" thickBot="1" x14ac:dyDescent="0.6">
      <c r="A280" s="4">
        <v>279</v>
      </c>
      <c r="B280" s="4" t="s">
        <v>56</v>
      </c>
      <c r="C280" s="4"/>
      <c r="D280" s="4"/>
      <c r="E280" s="4" t="s">
        <v>198</v>
      </c>
      <c r="F280" s="4" t="s">
        <v>62</v>
      </c>
      <c r="G280" s="4"/>
      <c r="H280" s="100">
        <v>1</v>
      </c>
      <c r="I280" s="100">
        <v>0</v>
      </c>
      <c r="J280" s="100">
        <v>0</v>
      </c>
      <c r="K280" s="100">
        <v>0</v>
      </c>
      <c r="L280" s="100">
        <v>1</v>
      </c>
      <c r="M280" s="102">
        <v>0</v>
      </c>
      <c r="N280" s="102">
        <v>0</v>
      </c>
      <c r="O280" s="102">
        <v>0</v>
      </c>
      <c r="P280" s="102">
        <v>0</v>
      </c>
      <c r="Q280" s="102">
        <v>0</v>
      </c>
      <c r="R280" s="102">
        <v>0</v>
      </c>
      <c r="S280" s="102">
        <v>0</v>
      </c>
      <c r="T280" s="102">
        <v>0</v>
      </c>
      <c r="U280" s="102">
        <v>0</v>
      </c>
      <c r="V280" s="102">
        <v>0</v>
      </c>
      <c r="W280" s="5" t="s">
        <v>5</v>
      </c>
      <c r="X280" s="6">
        <v>3</v>
      </c>
      <c r="Y280" s="6">
        <v>3</v>
      </c>
      <c r="Z280" s="6">
        <v>3</v>
      </c>
      <c r="AA280" s="6">
        <v>3</v>
      </c>
      <c r="AB280" s="7">
        <v>4</v>
      </c>
      <c r="AC280" s="7">
        <v>4</v>
      </c>
      <c r="AD280" s="7">
        <v>3</v>
      </c>
      <c r="AE280" s="7">
        <v>3</v>
      </c>
      <c r="AF280" s="7">
        <v>3</v>
      </c>
      <c r="AG280" s="8">
        <v>5</v>
      </c>
      <c r="AH280" s="8">
        <v>5</v>
      </c>
      <c r="AI280" s="8">
        <v>5</v>
      </c>
      <c r="AJ280" s="8">
        <v>5</v>
      </c>
      <c r="AK280" s="8">
        <v>5</v>
      </c>
      <c r="AL280" s="8">
        <v>5</v>
      </c>
      <c r="AM280" s="9">
        <v>4</v>
      </c>
      <c r="AN280" s="9">
        <v>4</v>
      </c>
      <c r="AO280" s="103"/>
      <c r="AP280" s="5"/>
    </row>
    <row r="281" spans="1:42" ht="72.75" thickBot="1" x14ac:dyDescent="0.6">
      <c r="A281" s="4">
        <v>280</v>
      </c>
      <c r="B281" s="4" t="s">
        <v>56</v>
      </c>
      <c r="C281" s="4"/>
      <c r="D281" s="4"/>
      <c r="E281" s="4" t="s">
        <v>198</v>
      </c>
      <c r="F281" s="4" t="s">
        <v>62</v>
      </c>
      <c r="G281" s="4"/>
      <c r="H281" s="100">
        <v>1</v>
      </c>
      <c r="I281" s="100">
        <v>0</v>
      </c>
      <c r="J281" s="100">
        <v>0</v>
      </c>
      <c r="K281" s="100">
        <v>0</v>
      </c>
      <c r="L281" s="100">
        <v>1</v>
      </c>
      <c r="M281" s="102">
        <v>0</v>
      </c>
      <c r="N281" s="102">
        <v>0</v>
      </c>
      <c r="O281" s="102">
        <v>0</v>
      </c>
      <c r="P281" s="102">
        <v>0</v>
      </c>
      <c r="Q281" s="102">
        <v>0</v>
      </c>
      <c r="R281" s="102">
        <v>0</v>
      </c>
      <c r="S281" s="102">
        <v>0</v>
      </c>
      <c r="T281" s="102">
        <v>0</v>
      </c>
      <c r="U281" s="102">
        <v>0</v>
      </c>
      <c r="V281" s="102">
        <v>0</v>
      </c>
      <c r="W281" s="5" t="s">
        <v>38</v>
      </c>
      <c r="X281" s="6">
        <v>4</v>
      </c>
      <c r="Y281" s="6">
        <v>4</v>
      </c>
      <c r="Z281" s="6">
        <v>4</v>
      </c>
      <c r="AA281" s="6">
        <v>4</v>
      </c>
      <c r="AB281" s="7">
        <v>4</v>
      </c>
      <c r="AC281" s="7">
        <v>4</v>
      </c>
      <c r="AD281" s="7">
        <v>4</v>
      </c>
      <c r="AE281" s="7">
        <v>4</v>
      </c>
      <c r="AF281" s="7">
        <v>4</v>
      </c>
      <c r="AG281" s="8">
        <v>5</v>
      </c>
      <c r="AH281" s="8">
        <v>5</v>
      </c>
      <c r="AI281" s="8">
        <v>5</v>
      </c>
      <c r="AJ281" s="8">
        <v>5</v>
      </c>
      <c r="AK281" s="8">
        <v>5</v>
      </c>
      <c r="AL281" s="8">
        <v>5</v>
      </c>
      <c r="AM281" s="9">
        <v>5</v>
      </c>
      <c r="AN281" s="9">
        <v>5</v>
      </c>
      <c r="AO281" s="103"/>
      <c r="AP281" s="5"/>
    </row>
    <row r="282" spans="1:42" ht="72.75" thickBot="1" x14ac:dyDescent="0.6">
      <c r="A282" s="4">
        <v>281</v>
      </c>
      <c r="B282" s="4" t="s">
        <v>56</v>
      </c>
      <c r="C282" s="4"/>
      <c r="D282" s="4"/>
      <c r="E282" s="4" t="s">
        <v>198</v>
      </c>
      <c r="F282" s="4" t="s">
        <v>62</v>
      </c>
      <c r="G282" s="4"/>
      <c r="H282" s="100">
        <v>1</v>
      </c>
      <c r="I282" s="100">
        <v>0</v>
      </c>
      <c r="J282" s="100">
        <v>0</v>
      </c>
      <c r="K282" s="100">
        <v>0</v>
      </c>
      <c r="L282" s="100">
        <v>1</v>
      </c>
      <c r="M282" s="102">
        <v>1</v>
      </c>
      <c r="N282" s="102">
        <v>1</v>
      </c>
      <c r="O282" s="102">
        <v>2</v>
      </c>
      <c r="P282" s="102">
        <v>0</v>
      </c>
      <c r="Q282" s="102">
        <v>0</v>
      </c>
      <c r="R282" s="102">
        <v>0</v>
      </c>
      <c r="S282" s="102">
        <v>0</v>
      </c>
      <c r="T282" s="102">
        <v>0</v>
      </c>
      <c r="U282" s="102">
        <v>0</v>
      </c>
      <c r="V282" s="102">
        <v>0</v>
      </c>
      <c r="W282" s="5" t="s">
        <v>5</v>
      </c>
      <c r="X282" s="6">
        <v>2</v>
      </c>
      <c r="Y282" s="6">
        <v>2</v>
      </c>
      <c r="Z282" s="6">
        <v>2</v>
      </c>
      <c r="AA282" s="6">
        <v>2</v>
      </c>
      <c r="AB282" s="7">
        <v>2</v>
      </c>
      <c r="AC282" s="7">
        <v>2</v>
      </c>
      <c r="AD282" s="7">
        <v>2</v>
      </c>
      <c r="AE282" s="7">
        <v>2</v>
      </c>
      <c r="AF282" s="7">
        <v>2</v>
      </c>
      <c r="AG282" s="8">
        <v>4</v>
      </c>
      <c r="AH282" s="8">
        <v>4</v>
      </c>
      <c r="AI282" s="8">
        <v>4</v>
      </c>
      <c r="AJ282" s="8">
        <v>4</v>
      </c>
      <c r="AK282" s="8">
        <v>4</v>
      </c>
      <c r="AL282" s="8">
        <v>4</v>
      </c>
      <c r="AM282" s="9">
        <v>4</v>
      </c>
      <c r="AN282" s="9">
        <v>4</v>
      </c>
      <c r="AO282" s="103"/>
      <c r="AP282" s="5"/>
    </row>
    <row r="283" spans="1:42" ht="48.75" thickBot="1" x14ac:dyDescent="0.6">
      <c r="A283" s="4">
        <v>282</v>
      </c>
      <c r="B283" s="4" t="s">
        <v>56</v>
      </c>
      <c r="C283" s="4"/>
      <c r="D283" s="4"/>
      <c r="E283" s="4" t="s">
        <v>189</v>
      </c>
      <c r="F283" s="4" t="s">
        <v>62</v>
      </c>
      <c r="G283" s="4"/>
      <c r="H283" s="100">
        <v>0</v>
      </c>
      <c r="I283" s="100">
        <v>1</v>
      </c>
      <c r="J283" s="100">
        <v>0</v>
      </c>
      <c r="K283" s="100">
        <v>0</v>
      </c>
      <c r="L283" s="100">
        <v>0</v>
      </c>
      <c r="M283" s="102">
        <v>4</v>
      </c>
      <c r="N283" s="102">
        <v>3</v>
      </c>
      <c r="O283" s="102">
        <v>3</v>
      </c>
      <c r="P283" s="102">
        <v>3</v>
      </c>
      <c r="Q283" s="102">
        <v>3</v>
      </c>
      <c r="R283" s="102">
        <v>3</v>
      </c>
      <c r="S283" s="102">
        <v>3</v>
      </c>
      <c r="T283" s="102">
        <v>3</v>
      </c>
      <c r="U283" s="102">
        <v>0</v>
      </c>
      <c r="V283" s="102">
        <v>0</v>
      </c>
      <c r="W283" s="5" t="s">
        <v>6</v>
      </c>
      <c r="X283" s="6">
        <v>2</v>
      </c>
      <c r="Y283" s="6">
        <v>0</v>
      </c>
      <c r="Z283" s="6">
        <v>0</v>
      </c>
      <c r="AA283" s="6">
        <v>0</v>
      </c>
      <c r="AB283" s="7">
        <v>2</v>
      </c>
      <c r="AC283" s="7">
        <v>2</v>
      </c>
      <c r="AD283" s="7">
        <v>2</v>
      </c>
      <c r="AE283" s="7">
        <v>2</v>
      </c>
      <c r="AF283" s="7">
        <v>2</v>
      </c>
      <c r="AG283" s="8">
        <v>3</v>
      </c>
      <c r="AH283" s="8">
        <v>3</v>
      </c>
      <c r="AI283" s="8">
        <v>3</v>
      </c>
      <c r="AJ283" s="8">
        <v>3</v>
      </c>
      <c r="AK283" s="8">
        <v>3</v>
      </c>
      <c r="AL283" s="8">
        <v>3</v>
      </c>
      <c r="AM283" s="9">
        <v>3</v>
      </c>
      <c r="AN283" s="9">
        <v>3</v>
      </c>
      <c r="AO283" s="103"/>
      <c r="AP283" s="5"/>
    </row>
    <row r="284" spans="1:42" ht="48.75" thickBot="1" x14ac:dyDescent="0.6">
      <c r="A284" s="4">
        <v>283</v>
      </c>
      <c r="B284" s="4" t="s">
        <v>56</v>
      </c>
      <c r="C284" s="4"/>
      <c r="D284" s="4"/>
      <c r="E284" s="4" t="s">
        <v>199</v>
      </c>
      <c r="F284" s="4" t="s">
        <v>62</v>
      </c>
      <c r="G284" s="4"/>
      <c r="H284" s="100">
        <v>1</v>
      </c>
      <c r="I284" s="100">
        <v>0</v>
      </c>
      <c r="J284" s="100">
        <v>0</v>
      </c>
      <c r="K284" s="100">
        <v>0</v>
      </c>
      <c r="L284" s="100">
        <v>0</v>
      </c>
      <c r="M284" s="102">
        <v>4</v>
      </c>
      <c r="N284" s="102">
        <v>4</v>
      </c>
      <c r="O284" s="102">
        <v>4</v>
      </c>
      <c r="P284" s="102">
        <v>4</v>
      </c>
      <c r="Q284" s="102">
        <v>4</v>
      </c>
      <c r="R284" s="102">
        <v>4</v>
      </c>
      <c r="S284" s="102">
        <v>4</v>
      </c>
      <c r="T284" s="102">
        <v>4</v>
      </c>
      <c r="U284" s="102">
        <v>4</v>
      </c>
      <c r="V284" s="102">
        <v>4</v>
      </c>
      <c r="W284" s="5" t="s">
        <v>5</v>
      </c>
      <c r="X284" s="6">
        <v>4</v>
      </c>
      <c r="Y284" s="6">
        <v>4</v>
      </c>
      <c r="Z284" s="6">
        <v>4</v>
      </c>
      <c r="AA284" s="6">
        <v>5</v>
      </c>
      <c r="AB284" s="7">
        <v>4</v>
      </c>
      <c r="AC284" s="7">
        <v>4</v>
      </c>
      <c r="AD284" s="7">
        <v>4</v>
      </c>
      <c r="AE284" s="7">
        <v>4</v>
      </c>
      <c r="AF284" s="7">
        <v>4</v>
      </c>
      <c r="AG284" s="8">
        <v>4</v>
      </c>
      <c r="AH284" s="8">
        <v>4</v>
      </c>
      <c r="AI284" s="8">
        <v>4</v>
      </c>
      <c r="AJ284" s="8">
        <v>5</v>
      </c>
      <c r="AK284" s="8">
        <v>5</v>
      </c>
      <c r="AL284" s="8">
        <v>5</v>
      </c>
      <c r="AM284" s="9">
        <v>4</v>
      </c>
      <c r="AN284" s="9">
        <v>4</v>
      </c>
      <c r="AO284" s="103"/>
      <c r="AP284" s="5"/>
    </row>
    <row r="285" spans="1:42" ht="48.75" thickBot="1" x14ac:dyDescent="0.6">
      <c r="A285" s="4">
        <v>284</v>
      </c>
      <c r="B285" s="4" t="s">
        <v>56</v>
      </c>
      <c r="C285" s="4"/>
      <c r="D285" s="4"/>
      <c r="E285" s="4" t="s">
        <v>199</v>
      </c>
      <c r="F285" s="4" t="s">
        <v>62</v>
      </c>
      <c r="G285" s="4"/>
      <c r="H285" s="100">
        <v>1</v>
      </c>
      <c r="I285" s="100">
        <v>0</v>
      </c>
      <c r="J285" s="100">
        <v>0</v>
      </c>
      <c r="K285" s="100">
        <v>0</v>
      </c>
      <c r="L285" s="100">
        <v>1</v>
      </c>
      <c r="M285" s="102">
        <v>3</v>
      </c>
      <c r="N285" s="102">
        <v>2</v>
      </c>
      <c r="O285" s="102">
        <v>3</v>
      </c>
      <c r="P285" s="102">
        <v>3</v>
      </c>
      <c r="Q285" s="102">
        <v>3</v>
      </c>
      <c r="R285" s="102">
        <v>2</v>
      </c>
      <c r="S285" s="102">
        <v>3</v>
      </c>
      <c r="T285" s="102">
        <v>3</v>
      </c>
      <c r="U285" s="102">
        <v>0</v>
      </c>
      <c r="V285" s="102">
        <v>0</v>
      </c>
      <c r="W285" s="5" t="s">
        <v>5</v>
      </c>
      <c r="X285" s="6">
        <v>3</v>
      </c>
      <c r="Y285" s="6">
        <v>3</v>
      </c>
      <c r="Z285" s="6">
        <v>4</v>
      </c>
      <c r="AA285" s="6">
        <v>4</v>
      </c>
      <c r="AB285" s="7">
        <v>3</v>
      </c>
      <c r="AC285" s="7">
        <v>3</v>
      </c>
      <c r="AD285" s="7">
        <v>3</v>
      </c>
      <c r="AE285" s="7">
        <v>3</v>
      </c>
      <c r="AF285" s="7">
        <v>3</v>
      </c>
      <c r="AG285" s="8">
        <v>4</v>
      </c>
      <c r="AH285" s="8">
        <v>4</v>
      </c>
      <c r="AI285" s="8">
        <v>4</v>
      </c>
      <c r="AJ285" s="8">
        <v>3</v>
      </c>
      <c r="AK285" s="8">
        <v>4</v>
      </c>
      <c r="AL285" s="8">
        <v>4</v>
      </c>
      <c r="AM285" s="9">
        <v>4</v>
      </c>
      <c r="AN285" s="9">
        <v>4</v>
      </c>
      <c r="AO285" s="103"/>
      <c r="AP285" s="5"/>
    </row>
    <row r="286" spans="1:42" ht="72.75" thickBot="1" x14ac:dyDescent="0.6">
      <c r="A286" s="4">
        <v>285</v>
      </c>
      <c r="B286" s="4" t="s">
        <v>56</v>
      </c>
      <c r="C286" s="4"/>
      <c r="D286" s="4"/>
      <c r="E286" s="4" t="s">
        <v>199</v>
      </c>
      <c r="F286" s="4" t="s">
        <v>62</v>
      </c>
      <c r="G286" s="4"/>
      <c r="H286" s="100">
        <v>1</v>
      </c>
      <c r="I286" s="100">
        <v>0</v>
      </c>
      <c r="J286" s="100">
        <v>0</v>
      </c>
      <c r="K286" s="100">
        <v>0</v>
      </c>
      <c r="L286" s="100">
        <v>1</v>
      </c>
      <c r="M286" s="102">
        <v>3</v>
      </c>
      <c r="N286" s="102">
        <v>2</v>
      </c>
      <c r="O286" s="102">
        <v>3</v>
      </c>
      <c r="P286" s="102">
        <v>3</v>
      </c>
      <c r="Q286" s="102">
        <v>3</v>
      </c>
      <c r="R286" s="102">
        <v>2</v>
      </c>
      <c r="S286" s="102">
        <v>3</v>
      </c>
      <c r="T286" s="102">
        <v>3</v>
      </c>
      <c r="U286" s="102">
        <v>0</v>
      </c>
      <c r="V286" s="102">
        <v>0</v>
      </c>
      <c r="W286" s="5" t="s">
        <v>38</v>
      </c>
      <c r="X286" s="6">
        <v>3</v>
      </c>
      <c r="Y286" s="6">
        <v>3</v>
      </c>
      <c r="Z286" s="6">
        <v>4</v>
      </c>
      <c r="AA286" s="6">
        <v>4</v>
      </c>
      <c r="AB286" s="7">
        <v>3</v>
      </c>
      <c r="AC286" s="7">
        <v>3</v>
      </c>
      <c r="AD286" s="7">
        <v>3</v>
      </c>
      <c r="AE286" s="7">
        <v>3</v>
      </c>
      <c r="AF286" s="7">
        <v>3</v>
      </c>
      <c r="AG286" s="8">
        <v>4</v>
      </c>
      <c r="AH286" s="8">
        <v>4</v>
      </c>
      <c r="AI286" s="8">
        <v>4</v>
      </c>
      <c r="AJ286" s="8">
        <v>3</v>
      </c>
      <c r="AK286" s="8">
        <v>4</v>
      </c>
      <c r="AL286" s="8">
        <v>4</v>
      </c>
      <c r="AM286" s="9">
        <v>4</v>
      </c>
      <c r="AN286" s="9">
        <v>4</v>
      </c>
      <c r="AO286" s="103"/>
      <c r="AP286" s="5"/>
    </row>
    <row r="287" spans="1:42" ht="48.75" thickBot="1" x14ac:dyDescent="0.6">
      <c r="A287" s="4">
        <v>286</v>
      </c>
      <c r="B287" s="4" t="s">
        <v>56</v>
      </c>
      <c r="C287" s="4"/>
      <c r="D287" s="4"/>
      <c r="E287" s="4" t="s">
        <v>199</v>
      </c>
      <c r="F287" s="4" t="s">
        <v>62</v>
      </c>
      <c r="G287" s="4"/>
      <c r="H287" s="100">
        <v>1</v>
      </c>
      <c r="I287" s="100">
        <v>0</v>
      </c>
      <c r="J287" s="100">
        <v>0</v>
      </c>
      <c r="K287" s="100">
        <v>0</v>
      </c>
      <c r="L287" s="100">
        <v>0</v>
      </c>
      <c r="M287" s="102">
        <v>4</v>
      </c>
      <c r="N287" s="102">
        <v>4</v>
      </c>
      <c r="O287" s="102">
        <v>5</v>
      </c>
      <c r="P287" s="102">
        <v>4</v>
      </c>
      <c r="Q287" s="102">
        <v>4</v>
      </c>
      <c r="R287" s="102">
        <v>4</v>
      </c>
      <c r="S287" s="102">
        <v>4</v>
      </c>
      <c r="T287" s="102">
        <v>3</v>
      </c>
      <c r="U287" s="102">
        <v>0</v>
      </c>
      <c r="V287" s="102">
        <v>0</v>
      </c>
      <c r="W287" s="5" t="s">
        <v>5</v>
      </c>
      <c r="X287" s="6">
        <v>4</v>
      </c>
      <c r="Y287" s="6">
        <v>4</v>
      </c>
      <c r="Z287" s="6">
        <v>4</v>
      </c>
      <c r="AA287" s="6">
        <v>3</v>
      </c>
      <c r="AB287" s="7">
        <v>5</v>
      </c>
      <c r="AC287" s="7">
        <v>5</v>
      </c>
      <c r="AD287" s="7">
        <v>4</v>
      </c>
      <c r="AE287" s="7">
        <v>4</v>
      </c>
      <c r="AF287" s="7">
        <v>4</v>
      </c>
      <c r="AG287" s="8">
        <v>5</v>
      </c>
      <c r="AH287" s="8">
        <v>4</v>
      </c>
      <c r="AI287" s="8">
        <v>4</v>
      </c>
      <c r="AJ287" s="8">
        <v>4</v>
      </c>
      <c r="AK287" s="8">
        <v>4</v>
      </c>
      <c r="AL287" s="8">
        <v>4</v>
      </c>
      <c r="AM287" s="9">
        <v>4</v>
      </c>
      <c r="AN287" s="9">
        <v>4</v>
      </c>
      <c r="AO287" s="103"/>
      <c r="AP287" s="5"/>
    </row>
    <row r="288" spans="1:42" ht="48.75" thickBot="1" x14ac:dyDescent="0.6">
      <c r="A288" s="4">
        <v>287</v>
      </c>
      <c r="B288" s="4" t="s">
        <v>55</v>
      </c>
      <c r="C288" s="4"/>
      <c r="D288" s="4"/>
      <c r="E288" s="4" t="s">
        <v>209</v>
      </c>
      <c r="F288" s="4" t="s">
        <v>60</v>
      </c>
      <c r="G288" s="4" t="s">
        <v>172</v>
      </c>
      <c r="H288" s="100">
        <v>0</v>
      </c>
      <c r="I288" s="100">
        <v>1</v>
      </c>
      <c r="J288" s="100">
        <v>0</v>
      </c>
      <c r="K288" s="100">
        <v>0</v>
      </c>
      <c r="L288" s="100">
        <v>0</v>
      </c>
      <c r="M288" s="102">
        <v>4</v>
      </c>
      <c r="N288" s="102">
        <v>1</v>
      </c>
      <c r="O288" s="102">
        <v>4</v>
      </c>
      <c r="P288" s="102">
        <v>4</v>
      </c>
      <c r="Q288" s="102">
        <v>4</v>
      </c>
      <c r="R288" s="102">
        <v>1</v>
      </c>
      <c r="S288" s="102">
        <v>2</v>
      </c>
      <c r="T288" s="102">
        <v>2</v>
      </c>
      <c r="U288" s="102">
        <v>0</v>
      </c>
      <c r="V288" s="102">
        <v>0</v>
      </c>
      <c r="W288" s="5" t="s">
        <v>5</v>
      </c>
      <c r="X288" s="6">
        <v>3</v>
      </c>
      <c r="Y288" s="6">
        <v>4</v>
      </c>
      <c r="Z288" s="6">
        <v>3</v>
      </c>
      <c r="AA288" s="6">
        <v>3</v>
      </c>
      <c r="AB288" s="7">
        <v>4</v>
      </c>
      <c r="AC288" s="7">
        <v>4</v>
      </c>
      <c r="AD288" s="7">
        <v>5</v>
      </c>
      <c r="AE288" s="7">
        <v>4</v>
      </c>
      <c r="AF288" s="7">
        <v>4</v>
      </c>
      <c r="AG288" s="8">
        <v>3</v>
      </c>
      <c r="AH288" s="8">
        <v>5</v>
      </c>
      <c r="AI288" s="8">
        <v>4</v>
      </c>
      <c r="AJ288" s="8">
        <v>3</v>
      </c>
      <c r="AK288" s="8">
        <v>4</v>
      </c>
      <c r="AL288" s="8">
        <v>4</v>
      </c>
      <c r="AM288" s="9">
        <v>4</v>
      </c>
      <c r="AN288" s="9">
        <v>4</v>
      </c>
      <c r="AO288" s="103"/>
      <c r="AP288" s="5"/>
    </row>
    <row r="289" spans="1:42" ht="24.75" thickBot="1" x14ac:dyDescent="0.6">
      <c r="A289" s="4">
        <v>288</v>
      </c>
      <c r="B289" s="4" t="s">
        <v>55</v>
      </c>
      <c r="C289" s="4"/>
      <c r="D289" s="4"/>
      <c r="E289" s="4" t="s">
        <v>209</v>
      </c>
      <c r="F289" s="4" t="s">
        <v>60</v>
      </c>
      <c r="G289" s="4" t="s">
        <v>172</v>
      </c>
      <c r="H289" s="100">
        <v>0</v>
      </c>
      <c r="I289" s="100">
        <v>1</v>
      </c>
      <c r="J289" s="100">
        <v>0</v>
      </c>
      <c r="K289" s="100">
        <v>0</v>
      </c>
      <c r="L289" s="100">
        <v>0</v>
      </c>
      <c r="M289" s="102">
        <v>4</v>
      </c>
      <c r="N289" s="102">
        <v>1</v>
      </c>
      <c r="O289" s="102">
        <v>4</v>
      </c>
      <c r="P289" s="102">
        <v>4</v>
      </c>
      <c r="Q289" s="102">
        <v>4</v>
      </c>
      <c r="R289" s="102">
        <v>1</v>
      </c>
      <c r="S289" s="102">
        <v>2</v>
      </c>
      <c r="T289" s="102">
        <v>2</v>
      </c>
      <c r="U289" s="102">
        <v>0</v>
      </c>
      <c r="V289" s="102">
        <v>0</v>
      </c>
      <c r="W289" s="5" t="s">
        <v>6</v>
      </c>
      <c r="X289" s="6">
        <v>4</v>
      </c>
      <c r="Y289" s="6">
        <v>4</v>
      </c>
      <c r="Z289" s="6">
        <v>4</v>
      </c>
      <c r="AA289" s="6">
        <v>4</v>
      </c>
      <c r="AB289" s="7">
        <v>5</v>
      </c>
      <c r="AC289" s="7">
        <v>5</v>
      </c>
      <c r="AD289" s="7">
        <v>4</v>
      </c>
      <c r="AE289" s="7">
        <v>5</v>
      </c>
      <c r="AF289" s="7">
        <v>4</v>
      </c>
      <c r="AG289" s="8">
        <v>4</v>
      </c>
      <c r="AH289" s="8">
        <v>5</v>
      </c>
      <c r="AI289" s="8">
        <v>5</v>
      </c>
      <c r="AJ289" s="8">
        <v>5</v>
      </c>
      <c r="AK289" s="8">
        <v>5</v>
      </c>
      <c r="AL289" s="8">
        <v>5</v>
      </c>
      <c r="AM289" s="9">
        <v>4</v>
      </c>
      <c r="AN289" s="9">
        <v>4</v>
      </c>
      <c r="AO289" s="103"/>
      <c r="AP289" s="5"/>
    </row>
    <row r="290" spans="1:42" ht="72.75" thickBot="1" x14ac:dyDescent="0.6">
      <c r="A290" s="4">
        <v>289</v>
      </c>
      <c r="B290" s="4" t="s">
        <v>55</v>
      </c>
      <c r="C290" s="4"/>
      <c r="D290" s="4"/>
      <c r="E290" s="4" t="s">
        <v>209</v>
      </c>
      <c r="F290" s="4" t="s">
        <v>60</v>
      </c>
      <c r="G290" s="4" t="s">
        <v>172</v>
      </c>
      <c r="H290" s="100">
        <v>0</v>
      </c>
      <c r="I290" s="100">
        <v>1</v>
      </c>
      <c r="J290" s="100">
        <v>0</v>
      </c>
      <c r="K290" s="100">
        <v>0</v>
      </c>
      <c r="L290" s="100">
        <v>0</v>
      </c>
      <c r="M290" s="102">
        <v>4</v>
      </c>
      <c r="N290" s="102">
        <v>1</v>
      </c>
      <c r="O290" s="102">
        <v>4</v>
      </c>
      <c r="P290" s="102">
        <v>4</v>
      </c>
      <c r="Q290" s="102">
        <v>4</v>
      </c>
      <c r="R290" s="102">
        <v>1</v>
      </c>
      <c r="S290" s="102">
        <v>2</v>
      </c>
      <c r="T290" s="102">
        <v>2</v>
      </c>
      <c r="U290" s="102">
        <v>0</v>
      </c>
      <c r="V290" s="102">
        <v>0</v>
      </c>
      <c r="W290" s="5" t="s">
        <v>36</v>
      </c>
      <c r="X290" s="6">
        <v>4</v>
      </c>
      <c r="Y290" s="6">
        <v>3</v>
      </c>
      <c r="Z290" s="6">
        <v>4</v>
      </c>
      <c r="AA290" s="6">
        <v>3</v>
      </c>
      <c r="AB290" s="7">
        <v>4</v>
      </c>
      <c r="AC290" s="7">
        <v>3</v>
      </c>
      <c r="AD290" s="7">
        <v>4</v>
      </c>
      <c r="AE290" s="7">
        <v>4</v>
      </c>
      <c r="AF290" s="7">
        <v>4</v>
      </c>
      <c r="AG290" s="8">
        <v>4</v>
      </c>
      <c r="AH290" s="8">
        <v>5</v>
      </c>
      <c r="AI290" s="8">
        <v>4</v>
      </c>
      <c r="AJ290" s="8">
        <v>4</v>
      </c>
      <c r="AK290" s="8">
        <v>5</v>
      </c>
      <c r="AL290" s="8">
        <v>5</v>
      </c>
      <c r="AM290" s="9">
        <v>3</v>
      </c>
      <c r="AN290" s="9">
        <v>5</v>
      </c>
      <c r="AO290" s="103"/>
      <c r="AP290" s="5"/>
    </row>
    <row r="291" spans="1:42" ht="72.75" thickBot="1" x14ac:dyDescent="0.6">
      <c r="A291" s="4">
        <v>290</v>
      </c>
      <c r="B291" s="4" t="s">
        <v>55</v>
      </c>
      <c r="C291" s="4"/>
      <c r="D291" s="4"/>
      <c r="E291" s="4" t="s">
        <v>209</v>
      </c>
      <c r="F291" s="4" t="s">
        <v>60</v>
      </c>
      <c r="G291" s="4" t="s">
        <v>172</v>
      </c>
      <c r="H291" s="100">
        <v>0</v>
      </c>
      <c r="I291" s="100">
        <v>1</v>
      </c>
      <c r="J291" s="100">
        <v>0</v>
      </c>
      <c r="K291" s="100">
        <v>0</v>
      </c>
      <c r="L291" s="100">
        <v>0</v>
      </c>
      <c r="M291" s="102">
        <v>4</v>
      </c>
      <c r="N291" s="102">
        <v>1</v>
      </c>
      <c r="O291" s="102">
        <v>4</v>
      </c>
      <c r="P291" s="102">
        <v>4</v>
      </c>
      <c r="Q291" s="102">
        <v>4</v>
      </c>
      <c r="R291" s="102">
        <v>1</v>
      </c>
      <c r="S291" s="102">
        <v>2</v>
      </c>
      <c r="T291" s="102">
        <v>2</v>
      </c>
      <c r="U291" s="102">
        <v>0</v>
      </c>
      <c r="V291" s="102">
        <v>0</v>
      </c>
      <c r="W291" s="5" t="s">
        <v>34</v>
      </c>
      <c r="X291" s="6">
        <v>3</v>
      </c>
      <c r="Y291" s="6">
        <v>3</v>
      </c>
      <c r="Z291" s="6">
        <v>3</v>
      </c>
      <c r="AA291" s="6">
        <v>3</v>
      </c>
      <c r="AB291" s="7">
        <v>4</v>
      </c>
      <c r="AC291" s="7">
        <v>4</v>
      </c>
      <c r="AD291" s="7">
        <v>4</v>
      </c>
      <c r="AE291" s="7">
        <v>4</v>
      </c>
      <c r="AF291" s="7">
        <v>4</v>
      </c>
      <c r="AG291" s="8">
        <v>4</v>
      </c>
      <c r="AH291" s="8">
        <v>5</v>
      </c>
      <c r="AI291" s="8">
        <v>5</v>
      </c>
      <c r="AJ291" s="8">
        <v>4</v>
      </c>
      <c r="AK291" s="8">
        <v>4</v>
      </c>
      <c r="AL291" s="8">
        <v>4</v>
      </c>
      <c r="AM291" s="9">
        <v>4</v>
      </c>
      <c r="AN291" s="9">
        <v>4</v>
      </c>
      <c r="AO291" s="103"/>
      <c r="AP291" s="5"/>
    </row>
    <row r="292" spans="1:42" ht="72.75" thickBot="1" x14ac:dyDescent="0.6">
      <c r="A292" s="4">
        <v>291</v>
      </c>
      <c r="B292" s="4" t="s">
        <v>55</v>
      </c>
      <c r="C292" s="4"/>
      <c r="D292" s="4"/>
      <c r="E292" s="4" t="s">
        <v>209</v>
      </c>
      <c r="F292" s="4" t="s">
        <v>60</v>
      </c>
      <c r="G292" s="4" t="s">
        <v>172</v>
      </c>
      <c r="H292" s="100">
        <v>0</v>
      </c>
      <c r="I292" s="100">
        <v>1</v>
      </c>
      <c r="J292" s="100">
        <v>0</v>
      </c>
      <c r="K292" s="100">
        <v>0</v>
      </c>
      <c r="L292" s="100">
        <v>0</v>
      </c>
      <c r="M292" s="102">
        <v>4</v>
      </c>
      <c r="N292" s="102">
        <v>1</v>
      </c>
      <c r="O292" s="102">
        <v>4</v>
      </c>
      <c r="P292" s="102">
        <v>4</v>
      </c>
      <c r="Q292" s="102">
        <v>4</v>
      </c>
      <c r="R292" s="102">
        <v>1</v>
      </c>
      <c r="S292" s="102">
        <v>2</v>
      </c>
      <c r="T292" s="102">
        <v>2</v>
      </c>
      <c r="U292" s="102">
        <v>0</v>
      </c>
      <c r="V292" s="102">
        <v>0</v>
      </c>
      <c r="W292" s="5" t="s">
        <v>38</v>
      </c>
      <c r="X292" s="6">
        <v>4</v>
      </c>
      <c r="Y292" s="6">
        <v>5</v>
      </c>
      <c r="Z292" s="6">
        <v>5</v>
      </c>
      <c r="AA292" s="6">
        <v>5</v>
      </c>
      <c r="AB292" s="7">
        <v>4</v>
      </c>
      <c r="AC292" s="7">
        <v>5</v>
      </c>
      <c r="AD292" s="7">
        <v>5</v>
      </c>
      <c r="AE292" s="7">
        <v>4</v>
      </c>
      <c r="AF292" s="7">
        <v>5</v>
      </c>
      <c r="AG292" s="8">
        <v>4</v>
      </c>
      <c r="AH292" s="8">
        <v>5</v>
      </c>
      <c r="AI292" s="8">
        <v>5</v>
      </c>
      <c r="AJ292" s="8">
        <v>4</v>
      </c>
      <c r="AK292" s="8">
        <v>4</v>
      </c>
      <c r="AL292" s="8">
        <v>4</v>
      </c>
      <c r="AM292" s="9">
        <v>4</v>
      </c>
      <c r="AN292" s="9">
        <v>4</v>
      </c>
      <c r="AO292" s="103"/>
      <c r="AP292" s="5"/>
    </row>
    <row r="293" spans="1:42" ht="48.75" thickBot="1" x14ac:dyDescent="0.6">
      <c r="A293" s="4">
        <v>292</v>
      </c>
      <c r="B293" s="4" t="s">
        <v>56</v>
      </c>
      <c r="C293" s="4"/>
      <c r="D293" s="4"/>
      <c r="E293" s="4" t="s">
        <v>209</v>
      </c>
      <c r="F293" s="4" t="s">
        <v>60</v>
      </c>
      <c r="G293" s="4" t="s">
        <v>170</v>
      </c>
      <c r="H293" s="100">
        <v>0</v>
      </c>
      <c r="I293" s="100">
        <v>1</v>
      </c>
      <c r="J293" s="100">
        <v>0</v>
      </c>
      <c r="K293" s="100">
        <v>0</v>
      </c>
      <c r="L293" s="100">
        <v>1</v>
      </c>
      <c r="M293" s="102">
        <v>4</v>
      </c>
      <c r="N293" s="102">
        <v>1</v>
      </c>
      <c r="O293" s="102">
        <v>4</v>
      </c>
      <c r="P293" s="102">
        <v>4</v>
      </c>
      <c r="Q293" s="102">
        <v>3</v>
      </c>
      <c r="R293" s="102">
        <v>3</v>
      </c>
      <c r="S293" s="102">
        <v>4</v>
      </c>
      <c r="T293" s="102">
        <v>0</v>
      </c>
      <c r="U293" s="102">
        <v>0</v>
      </c>
      <c r="V293" s="102">
        <v>0</v>
      </c>
      <c r="W293" s="5" t="s">
        <v>5</v>
      </c>
      <c r="X293" s="6">
        <v>3</v>
      </c>
      <c r="Y293" s="6">
        <v>3</v>
      </c>
      <c r="Z293" s="6">
        <v>5</v>
      </c>
      <c r="AA293" s="6">
        <v>2</v>
      </c>
      <c r="AB293" s="7">
        <v>5</v>
      </c>
      <c r="AC293" s="7">
        <v>4</v>
      </c>
      <c r="AD293" s="7">
        <v>3</v>
      </c>
      <c r="AE293" s="7">
        <v>4</v>
      </c>
      <c r="AF293" s="7">
        <v>4</v>
      </c>
      <c r="AG293" s="8">
        <v>3</v>
      </c>
      <c r="AH293" s="8">
        <v>3</v>
      </c>
      <c r="AI293" s="8">
        <v>3</v>
      </c>
      <c r="AJ293" s="8">
        <v>3</v>
      </c>
      <c r="AK293" s="8">
        <v>3</v>
      </c>
      <c r="AL293" s="8">
        <v>4</v>
      </c>
      <c r="AM293" s="9">
        <v>4</v>
      </c>
      <c r="AN293" s="9">
        <v>4</v>
      </c>
      <c r="AO293" s="103"/>
      <c r="AP293" s="5"/>
    </row>
    <row r="294" spans="1:42" ht="24.75" thickBot="1" x14ac:dyDescent="0.6">
      <c r="A294" s="4">
        <v>293</v>
      </c>
      <c r="B294" s="4" t="s">
        <v>56</v>
      </c>
      <c r="C294" s="4"/>
      <c r="D294" s="4"/>
      <c r="E294" s="4" t="s">
        <v>209</v>
      </c>
      <c r="F294" s="4" t="s">
        <v>60</v>
      </c>
      <c r="G294" s="4" t="s">
        <v>170</v>
      </c>
      <c r="H294" s="100">
        <v>0</v>
      </c>
      <c r="I294" s="100">
        <v>1</v>
      </c>
      <c r="J294" s="100">
        <v>0</v>
      </c>
      <c r="K294" s="100">
        <v>0</v>
      </c>
      <c r="L294" s="100">
        <v>1</v>
      </c>
      <c r="M294" s="102">
        <v>4</v>
      </c>
      <c r="N294" s="102">
        <v>1</v>
      </c>
      <c r="O294" s="102">
        <v>4</v>
      </c>
      <c r="P294" s="102">
        <v>4</v>
      </c>
      <c r="Q294" s="102">
        <v>3</v>
      </c>
      <c r="R294" s="102">
        <v>3</v>
      </c>
      <c r="S294" s="102">
        <v>4</v>
      </c>
      <c r="T294" s="102">
        <v>0</v>
      </c>
      <c r="U294" s="102">
        <v>0</v>
      </c>
      <c r="V294" s="102">
        <v>0</v>
      </c>
      <c r="W294" s="5" t="s">
        <v>6</v>
      </c>
      <c r="X294" s="6">
        <v>3</v>
      </c>
      <c r="Y294" s="6">
        <v>3</v>
      </c>
      <c r="Z294" s="6">
        <v>5</v>
      </c>
      <c r="AA294" s="6">
        <v>2</v>
      </c>
      <c r="AB294" s="7">
        <v>5</v>
      </c>
      <c r="AC294" s="7">
        <v>4</v>
      </c>
      <c r="AD294" s="7">
        <v>3</v>
      </c>
      <c r="AE294" s="7">
        <v>4</v>
      </c>
      <c r="AF294" s="7">
        <v>4</v>
      </c>
      <c r="AG294" s="8">
        <v>3</v>
      </c>
      <c r="AH294" s="8">
        <v>3</v>
      </c>
      <c r="AI294" s="8">
        <v>3</v>
      </c>
      <c r="AJ294" s="8">
        <v>3</v>
      </c>
      <c r="AK294" s="8">
        <v>3</v>
      </c>
      <c r="AL294" s="8">
        <v>4</v>
      </c>
      <c r="AM294" s="9">
        <v>4</v>
      </c>
      <c r="AN294" s="9">
        <v>4</v>
      </c>
      <c r="AO294" s="103"/>
      <c r="AP294" s="5"/>
    </row>
    <row r="295" spans="1:42" ht="72.75" thickBot="1" x14ac:dyDescent="0.6">
      <c r="A295" s="4">
        <v>294</v>
      </c>
      <c r="B295" s="4" t="s">
        <v>56</v>
      </c>
      <c r="C295" s="4"/>
      <c r="D295" s="4"/>
      <c r="E295" s="4" t="s">
        <v>209</v>
      </c>
      <c r="F295" s="4" t="s">
        <v>60</v>
      </c>
      <c r="G295" s="4" t="s">
        <v>170</v>
      </c>
      <c r="H295" s="100">
        <v>0</v>
      </c>
      <c r="I295" s="100">
        <v>1</v>
      </c>
      <c r="J295" s="100">
        <v>0</v>
      </c>
      <c r="K295" s="100">
        <v>0</v>
      </c>
      <c r="L295" s="100">
        <v>1</v>
      </c>
      <c r="M295" s="102">
        <v>4</v>
      </c>
      <c r="N295" s="102">
        <v>1</v>
      </c>
      <c r="O295" s="102">
        <v>4</v>
      </c>
      <c r="P295" s="102">
        <v>4</v>
      </c>
      <c r="Q295" s="102">
        <v>3</v>
      </c>
      <c r="R295" s="102">
        <v>3</v>
      </c>
      <c r="S295" s="102">
        <v>4</v>
      </c>
      <c r="T295" s="102">
        <v>0</v>
      </c>
      <c r="U295" s="102">
        <v>0</v>
      </c>
      <c r="V295" s="102">
        <v>0</v>
      </c>
      <c r="W295" s="5" t="s">
        <v>36</v>
      </c>
      <c r="X295" s="6">
        <v>3</v>
      </c>
      <c r="Y295" s="6">
        <v>3</v>
      </c>
      <c r="Z295" s="6">
        <v>5</v>
      </c>
      <c r="AA295" s="6">
        <v>2</v>
      </c>
      <c r="AB295" s="7">
        <v>5</v>
      </c>
      <c r="AC295" s="7">
        <v>4</v>
      </c>
      <c r="AD295" s="7">
        <v>3</v>
      </c>
      <c r="AE295" s="7">
        <v>4</v>
      </c>
      <c r="AF295" s="7">
        <v>4</v>
      </c>
      <c r="AG295" s="8">
        <v>3</v>
      </c>
      <c r="AH295" s="8">
        <v>3</v>
      </c>
      <c r="AI295" s="8">
        <v>3</v>
      </c>
      <c r="AJ295" s="8">
        <v>3</v>
      </c>
      <c r="AK295" s="8">
        <v>3</v>
      </c>
      <c r="AL295" s="8">
        <v>4</v>
      </c>
      <c r="AM295" s="9">
        <v>4</v>
      </c>
      <c r="AN295" s="9">
        <v>4</v>
      </c>
      <c r="AO295" s="103"/>
      <c r="AP295" s="5"/>
    </row>
    <row r="296" spans="1:42" ht="72.75" thickBot="1" x14ac:dyDescent="0.6">
      <c r="A296" s="4">
        <v>295</v>
      </c>
      <c r="B296" s="4" t="s">
        <v>56</v>
      </c>
      <c r="C296" s="4"/>
      <c r="D296" s="4"/>
      <c r="E296" s="4" t="s">
        <v>209</v>
      </c>
      <c r="F296" s="4" t="s">
        <v>60</v>
      </c>
      <c r="G296" s="4" t="s">
        <v>170</v>
      </c>
      <c r="H296" s="100">
        <v>0</v>
      </c>
      <c r="I296" s="100">
        <v>1</v>
      </c>
      <c r="J296" s="100">
        <v>0</v>
      </c>
      <c r="K296" s="100">
        <v>0</v>
      </c>
      <c r="L296" s="100">
        <v>1</v>
      </c>
      <c r="M296" s="102">
        <v>4</v>
      </c>
      <c r="N296" s="102">
        <v>1</v>
      </c>
      <c r="O296" s="102">
        <v>4</v>
      </c>
      <c r="P296" s="102">
        <v>4</v>
      </c>
      <c r="Q296" s="102">
        <v>3</v>
      </c>
      <c r="R296" s="102">
        <v>3</v>
      </c>
      <c r="S296" s="102">
        <v>4</v>
      </c>
      <c r="T296" s="102">
        <v>0</v>
      </c>
      <c r="U296" s="102">
        <v>0</v>
      </c>
      <c r="V296" s="102">
        <v>0</v>
      </c>
      <c r="W296" s="5" t="s">
        <v>34</v>
      </c>
      <c r="X296" s="6">
        <v>3</v>
      </c>
      <c r="Y296" s="6">
        <v>3</v>
      </c>
      <c r="Z296" s="6">
        <v>5</v>
      </c>
      <c r="AA296" s="6">
        <v>2</v>
      </c>
      <c r="AB296" s="7">
        <v>5</v>
      </c>
      <c r="AC296" s="7">
        <v>4</v>
      </c>
      <c r="AD296" s="7">
        <v>3</v>
      </c>
      <c r="AE296" s="7">
        <v>4</v>
      </c>
      <c r="AF296" s="7">
        <v>4</v>
      </c>
      <c r="AG296" s="8">
        <v>3</v>
      </c>
      <c r="AH296" s="8">
        <v>3</v>
      </c>
      <c r="AI296" s="8">
        <v>3</v>
      </c>
      <c r="AJ296" s="8">
        <v>3</v>
      </c>
      <c r="AK296" s="8">
        <v>3</v>
      </c>
      <c r="AL296" s="8">
        <v>4</v>
      </c>
      <c r="AM296" s="9">
        <v>4</v>
      </c>
      <c r="AN296" s="9">
        <v>4</v>
      </c>
      <c r="AO296" s="103"/>
      <c r="AP296" s="5"/>
    </row>
    <row r="297" spans="1:42" ht="72.75" thickBot="1" x14ac:dyDescent="0.6">
      <c r="A297" s="4">
        <v>296</v>
      </c>
      <c r="B297" s="4" t="s">
        <v>56</v>
      </c>
      <c r="C297" s="4"/>
      <c r="D297" s="4"/>
      <c r="E297" s="4" t="s">
        <v>209</v>
      </c>
      <c r="F297" s="4" t="s">
        <v>60</v>
      </c>
      <c r="G297" s="4" t="s">
        <v>170</v>
      </c>
      <c r="H297" s="100">
        <v>0</v>
      </c>
      <c r="I297" s="100">
        <v>1</v>
      </c>
      <c r="J297" s="100">
        <v>0</v>
      </c>
      <c r="K297" s="100">
        <v>0</v>
      </c>
      <c r="L297" s="100">
        <v>1</v>
      </c>
      <c r="M297" s="102">
        <v>4</v>
      </c>
      <c r="N297" s="102">
        <v>1</v>
      </c>
      <c r="O297" s="102">
        <v>4</v>
      </c>
      <c r="P297" s="102">
        <v>4</v>
      </c>
      <c r="Q297" s="102">
        <v>3</v>
      </c>
      <c r="R297" s="102">
        <v>3</v>
      </c>
      <c r="S297" s="102">
        <v>4</v>
      </c>
      <c r="T297" s="102">
        <v>0</v>
      </c>
      <c r="U297" s="102">
        <v>0</v>
      </c>
      <c r="V297" s="102">
        <v>0</v>
      </c>
      <c r="W297" s="5" t="s">
        <v>38</v>
      </c>
      <c r="X297" s="6">
        <v>3</v>
      </c>
      <c r="Y297" s="6">
        <v>3</v>
      </c>
      <c r="Z297" s="6">
        <v>5</v>
      </c>
      <c r="AA297" s="6">
        <v>2</v>
      </c>
      <c r="AB297" s="7">
        <v>5</v>
      </c>
      <c r="AC297" s="7">
        <v>4</v>
      </c>
      <c r="AD297" s="7">
        <v>3</v>
      </c>
      <c r="AE297" s="7">
        <v>4</v>
      </c>
      <c r="AF297" s="7">
        <v>4</v>
      </c>
      <c r="AG297" s="8">
        <v>3</v>
      </c>
      <c r="AH297" s="8">
        <v>3</v>
      </c>
      <c r="AI297" s="8">
        <v>3</v>
      </c>
      <c r="AJ297" s="8">
        <v>3</v>
      </c>
      <c r="AK297" s="8">
        <v>3</v>
      </c>
      <c r="AL297" s="8">
        <v>4</v>
      </c>
      <c r="AM297" s="9">
        <v>4</v>
      </c>
      <c r="AN297" s="9">
        <v>4</v>
      </c>
      <c r="AO297" s="103"/>
      <c r="AP297" s="5"/>
    </row>
    <row r="298" spans="1:42" ht="48.75" thickBot="1" x14ac:dyDescent="0.6">
      <c r="A298" s="4">
        <v>297</v>
      </c>
      <c r="B298" s="4" t="s">
        <v>55</v>
      </c>
      <c r="C298" s="4"/>
      <c r="D298" s="4"/>
      <c r="E298" s="4" t="s">
        <v>209</v>
      </c>
      <c r="F298" s="4" t="s">
        <v>59</v>
      </c>
      <c r="G298" s="4"/>
      <c r="H298" s="100">
        <v>1</v>
      </c>
      <c r="I298" s="100">
        <v>1</v>
      </c>
      <c r="J298" s="100">
        <v>0</v>
      </c>
      <c r="K298" s="100">
        <v>1</v>
      </c>
      <c r="L298" s="100">
        <v>0</v>
      </c>
      <c r="M298" s="102">
        <v>4</v>
      </c>
      <c r="N298" s="102">
        <v>1</v>
      </c>
      <c r="O298" s="102">
        <v>2</v>
      </c>
      <c r="P298" s="102">
        <v>3</v>
      </c>
      <c r="Q298" s="102">
        <v>4</v>
      </c>
      <c r="R298" s="102">
        <v>1</v>
      </c>
      <c r="S298" s="102">
        <v>4</v>
      </c>
      <c r="T298" s="102">
        <v>5</v>
      </c>
      <c r="U298" s="102">
        <v>0</v>
      </c>
      <c r="V298" s="102">
        <v>0</v>
      </c>
      <c r="W298" s="5" t="s">
        <v>5</v>
      </c>
      <c r="X298" s="6">
        <v>4</v>
      </c>
      <c r="Y298" s="6">
        <v>4</v>
      </c>
      <c r="Z298" s="6">
        <v>4</v>
      </c>
      <c r="AA298" s="6">
        <v>4</v>
      </c>
      <c r="AB298" s="7">
        <v>4</v>
      </c>
      <c r="AC298" s="7">
        <v>4</v>
      </c>
      <c r="AD298" s="7">
        <v>4</v>
      </c>
      <c r="AE298" s="7">
        <v>4</v>
      </c>
      <c r="AF298" s="7">
        <v>4</v>
      </c>
      <c r="AG298" s="8">
        <v>3</v>
      </c>
      <c r="AH298" s="8">
        <v>3</v>
      </c>
      <c r="AI298" s="8">
        <v>3</v>
      </c>
      <c r="AJ298" s="8">
        <v>3</v>
      </c>
      <c r="AK298" s="8">
        <v>4</v>
      </c>
      <c r="AL298" s="8">
        <v>4</v>
      </c>
      <c r="AM298" s="9">
        <v>4</v>
      </c>
      <c r="AN298" s="9">
        <v>4</v>
      </c>
      <c r="AO298" s="103"/>
      <c r="AP298" s="5"/>
    </row>
    <row r="299" spans="1:42" ht="48.75" thickBot="1" x14ac:dyDescent="0.6">
      <c r="A299" s="4">
        <v>298</v>
      </c>
      <c r="B299" s="4" t="s">
        <v>55</v>
      </c>
      <c r="C299" s="4"/>
      <c r="D299" s="4"/>
      <c r="E299" s="4" t="s">
        <v>209</v>
      </c>
      <c r="F299" s="4" t="s">
        <v>59</v>
      </c>
      <c r="G299" s="4"/>
      <c r="H299" s="100">
        <v>1</v>
      </c>
      <c r="I299" s="100">
        <v>1</v>
      </c>
      <c r="J299" s="100">
        <v>0</v>
      </c>
      <c r="K299" s="100">
        <v>1</v>
      </c>
      <c r="L299" s="100">
        <v>0</v>
      </c>
      <c r="M299" s="102">
        <v>4</v>
      </c>
      <c r="N299" s="102">
        <v>1</v>
      </c>
      <c r="O299" s="102">
        <v>2</v>
      </c>
      <c r="P299" s="102">
        <v>3</v>
      </c>
      <c r="Q299" s="102">
        <v>4</v>
      </c>
      <c r="R299" s="102">
        <v>1</v>
      </c>
      <c r="S299" s="102">
        <v>4</v>
      </c>
      <c r="T299" s="102">
        <v>5</v>
      </c>
      <c r="U299" s="102">
        <v>0</v>
      </c>
      <c r="V299" s="102">
        <v>0</v>
      </c>
      <c r="W299" s="5" t="s">
        <v>6</v>
      </c>
      <c r="X299" s="6">
        <v>4</v>
      </c>
      <c r="Y299" s="6">
        <v>4</v>
      </c>
      <c r="Z299" s="6">
        <v>4</v>
      </c>
      <c r="AA299" s="6">
        <v>4</v>
      </c>
      <c r="AB299" s="7">
        <v>5</v>
      </c>
      <c r="AC299" s="7">
        <v>5</v>
      </c>
      <c r="AD299" s="7">
        <v>5</v>
      </c>
      <c r="AE299" s="7">
        <v>5</v>
      </c>
      <c r="AF299" s="7">
        <v>5</v>
      </c>
      <c r="AG299" s="8">
        <v>4</v>
      </c>
      <c r="AH299" s="8">
        <v>4</v>
      </c>
      <c r="AI299" s="8">
        <v>4</v>
      </c>
      <c r="AJ299" s="8">
        <v>4</v>
      </c>
      <c r="AK299" s="8">
        <v>4</v>
      </c>
      <c r="AL299" s="8">
        <v>4</v>
      </c>
      <c r="AM299" s="9">
        <v>4</v>
      </c>
      <c r="AN299" s="9">
        <v>4</v>
      </c>
      <c r="AO299" s="103"/>
      <c r="AP299" s="5"/>
    </row>
    <row r="300" spans="1:42" ht="72.75" thickBot="1" x14ac:dyDescent="0.6">
      <c r="A300" s="4">
        <v>299</v>
      </c>
      <c r="B300" s="4" t="s">
        <v>55</v>
      </c>
      <c r="C300" s="4"/>
      <c r="D300" s="4"/>
      <c r="E300" s="4" t="s">
        <v>209</v>
      </c>
      <c r="F300" s="4" t="s">
        <v>59</v>
      </c>
      <c r="G300" s="4"/>
      <c r="H300" s="100">
        <v>1</v>
      </c>
      <c r="I300" s="100">
        <v>1</v>
      </c>
      <c r="J300" s="100">
        <v>0</v>
      </c>
      <c r="K300" s="100">
        <v>1</v>
      </c>
      <c r="L300" s="100">
        <v>0</v>
      </c>
      <c r="M300" s="102">
        <v>4</v>
      </c>
      <c r="N300" s="102">
        <v>1</v>
      </c>
      <c r="O300" s="102">
        <v>2</v>
      </c>
      <c r="P300" s="102">
        <v>3</v>
      </c>
      <c r="Q300" s="102">
        <v>4</v>
      </c>
      <c r="R300" s="102">
        <v>1</v>
      </c>
      <c r="S300" s="102">
        <v>4</v>
      </c>
      <c r="T300" s="102">
        <v>5</v>
      </c>
      <c r="U300" s="102">
        <v>0</v>
      </c>
      <c r="V300" s="102">
        <v>0</v>
      </c>
      <c r="W300" s="5" t="s">
        <v>34</v>
      </c>
      <c r="X300" s="6">
        <v>4</v>
      </c>
      <c r="Y300" s="6">
        <v>4</v>
      </c>
      <c r="Z300" s="6">
        <v>4</v>
      </c>
      <c r="AA300" s="6">
        <v>4</v>
      </c>
      <c r="AB300" s="7">
        <v>4</v>
      </c>
      <c r="AC300" s="7">
        <v>4</v>
      </c>
      <c r="AD300" s="7">
        <v>3</v>
      </c>
      <c r="AE300" s="7">
        <v>4</v>
      </c>
      <c r="AF300" s="7">
        <v>4</v>
      </c>
      <c r="AG300" s="8">
        <v>4</v>
      </c>
      <c r="AH300" s="8">
        <v>4</v>
      </c>
      <c r="AI300" s="8">
        <v>4</v>
      </c>
      <c r="AJ300" s="8">
        <v>4</v>
      </c>
      <c r="AK300" s="8">
        <v>4</v>
      </c>
      <c r="AL300" s="8">
        <v>5</v>
      </c>
      <c r="AM300" s="9">
        <v>5</v>
      </c>
      <c r="AN300" s="9">
        <v>5</v>
      </c>
      <c r="AO300" s="103"/>
      <c r="AP300" s="5"/>
    </row>
    <row r="301" spans="1:42" ht="48.75" thickBot="1" x14ac:dyDescent="0.6">
      <c r="A301" s="4">
        <v>300</v>
      </c>
      <c r="B301" s="4" t="s">
        <v>56</v>
      </c>
      <c r="C301" s="4"/>
      <c r="D301" s="4"/>
      <c r="E301" s="4" t="s">
        <v>209</v>
      </c>
      <c r="F301" s="4" t="s">
        <v>59</v>
      </c>
      <c r="G301" s="4"/>
      <c r="H301" s="100">
        <v>0</v>
      </c>
      <c r="I301" s="100">
        <v>1</v>
      </c>
      <c r="J301" s="100">
        <v>0</v>
      </c>
      <c r="K301" s="100">
        <v>0</v>
      </c>
      <c r="L301" s="100">
        <v>0</v>
      </c>
      <c r="M301" s="102">
        <v>4</v>
      </c>
      <c r="N301" s="102">
        <v>4</v>
      </c>
      <c r="O301" s="102">
        <v>4</v>
      </c>
      <c r="P301" s="102">
        <v>4</v>
      </c>
      <c r="Q301" s="102">
        <v>4</v>
      </c>
      <c r="R301" s="102">
        <v>4</v>
      </c>
      <c r="S301" s="102">
        <v>4</v>
      </c>
      <c r="T301" s="102">
        <v>4</v>
      </c>
      <c r="U301" s="102">
        <v>0</v>
      </c>
      <c r="V301" s="102">
        <v>0</v>
      </c>
      <c r="W301" s="5" t="s">
        <v>6</v>
      </c>
      <c r="X301" s="6">
        <v>5</v>
      </c>
      <c r="Y301" s="6">
        <v>5</v>
      </c>
      <c r="Z301" s="6">
        <v>5</v>
      </c>
      <c r="AA301" s="6">
        <v>5</v>
      </c>
      <c r="AB301" s="7">
        <v>5</v>
      </c>
      <c r="AC301" s="7">
        <v>5</v>
      </c>
      <c r="AD301" s="7">
        <v>5</v>
      </c>
      <c r="AE301" s="7">
        <v>5</v>
      </c>
      <c r="AF301" s="7">
        <v>5</v>
      </c>
      <c r="AG301" s="8">
        <v>5</v>
      </c>
      <c r="AH301" s="8">
        <v>5</v>
      </c>
      <c r="AI301" s="8">
        <v>5</v>
      </c>
      <c r="AJ301" s="8">
        <v>5</v>
      </c>
      <c r="AK301" s="8">
        <v>5</v>
      </c>
      <c r="AL301" s="8">
        <v>5</v>
      </c>
      <c r="AM301" s="9">
        <v>5</v>
      </c>
      <c r="AN301" s="9">
        <v>5</v>
      </c>
      <c r="AO301" s="103"/>
      <c r="AP301" s="5"/>
    </row>
    <row r="302" spans="1:42" ht="72.75" thickBot="1" x14ac:dyDescent="0.6">
      <c r="A302" s="4">
        <v>301</v>
      </c>
      <c r="B302" s="4" t="s">
        <v>56</v>
      </c>
      <c r="C302" s="4"/>
      <c r="D302" s="4"/>
      <c r="E302" s="4" t="s">
        <v>209</v>
      </c>
      <c r="F302" s="4" t="s">
        <v>259</v>
      </c>
      <c r="G302" s="4"/>
      <c r="H302" s="100">
        <v>0</v>
      </c>
      <c r="I302" s="100">
        <v>0</v>
      </c>
      <c r="J302" s="100">
        <v>0</v>
      </c>
      <c r="K302" s="100">
        <v>0</v>
      </c>
      <c r="L302" s="100">
        <v>1</v>
      </c>
      <c r="M302" s="102">
        <v>4</v>
      </c>
      <c r="N302" s="102">
        <v>0</v>
      </c>
      <c r="O302" s="102">
        <v>4</v>
      </c>
      <c r="P302" s="102">
        <v>0</v>
      </c>
      <c r="Q302" s="102">
        <v>0</v>
      </c>
      <c r="R302" s="102">
        <v>0</v>
      </c>
      <c r="S302" s="102">
        <v>0</v>
      </c>
      <c r="T302" s="102">
        <v>0</v>
      </c>
      <c r="U302" s="102">
        <v>0</v>
      </c>
      <c r="V302" s="102">
        <v>0</v>
      </c>
      <c r="W302" s="5" t="s">
        <v>38</v>
      </c>
      <c r="X302" s="6">
        <v>5</v>
      </c>
      <c r="Y302" s="6">
        <v>5</v>
      </c>
      <c r="Z302" s="6">
        <v>5</v>
      </c>
      <c r="AA302" s="6">
        <v>5</v>
      </c>
      <c r="AB302" s="7">
        <v>4</v>
      </c>
      <c r="AC302" s="7">
        <v>4</v>
      </c>
      <c r="AD302" s="7">
        <v>4</v>
      </c>
      <c r="AE302" s="7">
        <v>4</v>
      </c>
      <c r="AF302" s="7">
        <v>4</v>
      </c>
      <c r="AG302" s="8">
        <v>4</v>
      </c>
      <c r="AH302" s="8">
        <v>4</v>
      </c>
      <c r="AI302" s="8">
        <v>4</v>
      </c>
      <c r="AJ302" s="8">
        <v>5</v>
      </c>
      <c r="AK302" s="8">
        <v>5</v>
      </c>
      <c r="AL302" s="8">
        <v>5</v>
      </c>
      <c r="AM302" s="9">
        <v>5</v>
      </c>
      <c r="AN302" s="9">
        <v>5</v>
      </c>
      <c r="AO302" s="103"/>
      <c r="AP302" s="5"/>
    </row>
    <row r="303" spans="1:42" ht="24.75" thickBot="1" x14ac:dyDescent="0.6">
      <c r="A303" s="4">
        <v>302</v>
      </c>
      <c r="B303" s="4" t="s">
        <v>55</v>
      </c>
      <c r="C303" s="4"/>
      <c r="D303" s="4"/>
      <c r="E303" s="4" t="s">
        <v>118</v>
      </c>
      <c r="F303" s="4" t="s">
        <v>60</v>
      </c>
      <c r="G303" s="4" t="s">
        <v>172</v>
      </c>
      <c r="H303" s="100">
        <v>0</v>
      </c>
      <c r="I303" s="100">
        <v>1</v>
      </c>
      <c r="J303" s="100">
        <v>0</v>
      </c>
      <c r="K303" s="100">
        <v>1</v>
      </c>
      <c r="L303" s="100">
        <v>0</v>
      </c>
      <c r="M303" s="102">
        <v>5</v>
      </c>
      <c r="N303" s="102">
        <v>5</v>
      </c>
      <c r="O303" s="102">
        <v>5</v>
      </c>
      <c r="P303" s="102">
        <v>5</v>
      </c>
      <c r="Q303" s="102">
        <v>5</v>
      </c>
      <c r="R303" s="102">
        <v>5</v>
      </c>
      <c r="S303" s="102">
        <v>5</v>
      </c>
      <c r="T303" s="102">
        <v>5</v>
      </c>
      <c r="U303" s="102">
        <v>0</v>
      </c>
      <c r="V303" s="102">
        <v>0</v>
      </c>
      <c r="W303" s="5" t="s">
        <v>6</v>
      </c>
      <c r="X303" s="6">
        <v>4</v>
      </c>
      <c r="Y303" s="6">
        <v>4</v>
      </c>
      <c r="Z303" s="6">
        <v>4</v>
      </c>
      <c r="AA303" s="6">
        <v>4</v>
      </c>
      <c r="AB303" s="7">
        <v>5</v>
      </c>
      <c r="AC303" s="7">
        <v>5</v>
      </c>
      <c r="AD303" s="7">
        <v>5</v>
      </c>
      <c r="AE303" s="7">
        <v>5</v>
      </c>
      <c r="AF303" s="7">
        <v>5</v>
      </c>
      <c r="AG303" s="8">
        <v>5</v>
      </c>
      <c r="AH303" s="8">
        <v>5</v>
      </c>
      <c r="AI303" s="8">
        <v>5</v>
      </c>
      <c r="AJ303" s="8">
        <v>5</v>
      </c>
      <c r="AK303" s="8">
        <v>5</v>
      </c>
      <c r="AL303" s="8">
        <v>5</v>
      </c>
      <c r="AM303" s="9">
        <v>5</v>
      </c>
      <c r="AN303" s="9">
        <v>5</v>
      </c>
      <c r="AO303" s="103"/>
      <c r="AP303" s="5"/>
    </row>
    <row r="304" spans="1:42" ht="72.75" thickBot="1" x14ac:dyDescent="0.6">
      <c r="A304" s="4">
        <v>303</v>
      </c>
      <c r="B304" s="4" t="s">
        <v>55</v>
      </c>
      <c r="C304" s="4"/>
      <c r="D304" s="4"/>
      <c r="E304" s="4" t="s">
        <v>118</v>
      </c>
      <c r="F304" s="4" t="s">
        <v>60</v>
      </c>
      <c r="G304" s="4" t="s">
        <v>172</v>
      </c>
      <c r="H304" s="100">
        <v>0</v>
      </c>
      <c r="I304" s="100">
        <v>1</v>
      </c>
      <c r="J304" s="100">
        <v>0</v>
      </c>
      <c r="K304" s="100">
        <v>1</v>
      </c>
      <c r="L304" s="100">
        <v>0</v>
      </c>
      <c r="M304" s="102">
        <v>5</v>
      </c>
      <c r="N304" s="102">
        <v>5</v>
      </c>
      <c r="O304" s="102">
        <v>5</v>
      </c>
      <c r="P304" s="102">
        <v>5</v>
      </c>
      <c r="Q304" s="102">
        <v>5</v>
      </c>
      <c r="R304" s="102">
        <v>5</v>
      </c>
      <c r="S304" s="102">
        <v>5</v>
      </c>
      <c r="T304" s="102">
        <v>5</v>
      </c>
      <c r="U304" s="102">
        <v>0</v>
      </c>
      <c r="V304" s="102">
        <v>0</v>
      </c>
      <c r="W304" s="5" t="s">
        <v>34</v>
      </c>
      <c r="X304" s="6">
        <v>4</v>
      </c>
      <c r="Y304" s="6">
        <v>4</v>
      </c>
      <c r="Z304" s="6">
        <v>4</v>
      </c>
      <c r="AA304" s="6">
        <v>4</v>
      </c>
      <c r="AB304" s="7">
        <v>5</v>
      </c>
      <c r="AC304" s="7">
        <v>5</v>
      </c>
      <c r="AD304" s="7">
        <v>5</v>
      </c>
      <c r="AE304" s="7">
        <v>5</v>
      </c>
      <c r="AF304" s="7">
        <v>5</v>
      </c>
      <c r="AG304" s="8">
        <v>5</v>
      </c>
      <c r="AH304" s="8">
        <v>5</v>
      </c>
      <c r="AI304" s="8">
        <v>5</v>
      </c>
      <c r="AJ304" s="8">
        <v>5</v>
      </c>
      <c r="AK304" s="8">
        <v>5</v>
      </c>
      <c r="AL304" s="8">
        <v>5</v>
      </c>
      <c r="AM304" s="9">
        <v>5</v>
      </c>
      <c r="AN304" s="9">
        <v>5</v>
      </c>
      <c r="AO304" s="103"/>
      <c r="AP304" s="5"/>
    </row>
    <row r="305" spans="1:42" ht="72.75" thickBot="1" x14ac:dyDescent="0.6">
      <c r="A305" s="4">
        <v>304</v>
      </c>
      <c r="B305" s="4" t="s">
        <v>55</v>
      </c>
      <c r="C305" s="4"/>
      <c r="D305" s="4"/>
      <c r="E305" s="4" t="s">
        <v>118</v>
      </c>
      <c r="F305" s="4" t="s">
        <v>62</v>
      </c>
      <c r="G305" s="4"/>
      <c r="H305" s="100">
        <v>0</v>
      </c>
      <c r="I305" s="100">
        <v>0</v>
      </c>
      <c r="J305" s="100">
        <v>1</v>
      </c>
      <c r="K305" s="100">
        <v>0</v>
      </c>
      <c r="L305" s="100">
        <v>0</v>
      </c>
      <c r="M305" s="102">
        <v>5</v>
      </c>
      <c r="N305" s="102">
        <v>5</v>
      </c>
      <c r="O305" s="102">
        <v>5</v>
      </c>
      <c r="P305" s="102">
        <v>5</v>
      </c>
      <c r="Q305" s="102">
        <v>5</v>
      </c>
      <c r="R305" s="102">
        <v>5</v>
      </c>
      <c r="S305" s="102">
        <v>5</v>
      </c>
      <c r="T305" s="102">
        <v>5</v>
      </c>
      <c r="U305" s="102">
        <v>0</v>
      </c>
      <c r="V305" s="102">
        <v>0</v>
      </c>
      <c r="W305" s="5" t="s">
        <v>36</v>
      </c>
      <c r="X305" s="6">
        <v>5</v>
      </c>
      <c r="Y305" s="6">
        <v>5</v>
      </c>
      <c r="Z305" s="6">
        <v>5</v>
      </c>
      <c r="AA305" s="6">
        <v>5</v>
      </c>
      <c r="AB305" s="7">
        <v>5</v>
      </c>
      <c r="AC305" s="7">
        <v>5</v>
      </c>
      <c r="AD305" s="7">
        <v>5</v>
      </c>
      <c r="AE305" s="7">
        <v>5</v>
      </c>
      <c r="AF305" s="7">
        <v>5</v>
      </c>
      <c r="AG305" s="8">
        <v>5</v>
      </c>
      <c r="AH305" s="8">
        <v>5</v>
      </c>
      <c r="AI305" s="8">
        <v>5</v>
      </c>
      <c r="AJ305" s="8">
        <v>5</v>
      </c>
      <c r="AK305" s="8">
        <v>5</v>
      </c>
      <c r="AL305" s="8">
        <v>5</v>
      </c>
      <c r="AM305" s="9">
        <v>5</v>
      </c>
      <c r="AN305" s="9">
        <v>5</v>
      </c>
      <c r="AO305" s="103"/>
      <c r="AP305" s="5"/>
    </row>
    <row r="306" spans="1:42" ht="72.75" thickBot="1" x14ac:dyDescent="0.6">
      <c r="A306" s="4">
        <v>305</v>
      </c>
      <c r="B306" s="4" t="s">
        <v>56</v>
      </c>
      <c r="C306" s="4"/>
      <c r="D306" s="4"/>
      <c r="E306" s="4" t="s">
        <v>118</v>
      </c>
      <c r="F306" s="4" t="s">
        <v>62</v>
      </c>
      <c r="G306" s="4"/>
      <c r="H306" s="100">
        <v>0</v>
      </c>
      <c r="I306" s="100">
        <v>0</v>
      </c>
      <c r="J306" s="100">
        <v>1</v>
      </c>
      <c r="K306" s="100">
        <v>0</v>
      </c>
      <c r="L306" s="100">
        <v>0</v>
      </c>
      <c r="M306" s="102">
        <v>5</v>
      </c>
      <c r="N306" s="102">
        <v>5</v>
      </c>
      <c r="O306" s="102">
        <v>5</v>
      </c>
      <c r="P306" s="102">
        <v>5</v>
      </c>
      <c r="Q306" s="102">
        <v>5</v>
      </c>
      <c r="R306" s="102">
        <v>5</v>
      </c>
      <c r="S306" s="102">
        <v>5</v>
      </c>
      <c r="T306" s="102">
        <v>5</v>
      </c>
      <c r="U306" s="102">
        <v>0</v>
      </c>
      <c r="V306" s="102">
        <v>0</v>
      </c>
      <c r="W306" s="5" t="s">
        <v>36</v>
      </c>
      <c r="X306" s="6">
        <v>5</v>
      </c>
      <c r="Y306" s="6">
        <v>5</v>
      </c>
      <c r="Z306" s="6">
        <v>5</v>
      </c>
      <c r="AA306" s="6">
        <v>5</v>
      </c>
      <c r="AB306" s="7">
        <v>5</v>
      </c>
      <c r="AC306" s="7">
        <v>5</v>
      </c>
      <c r="AD306" s="7">
        <v>5</v>
      </c>
      <c r="AE306" s="7">
        <v>5</v>
      </c>
      <c r="AF306" s="7">
        <v>5</v>
      </c>
      <c r="AG306" s="8">
        <v>5</v>
      </c>
      <c r="AH306" s="8">
        <v>5</v>
      </c>
      <c r="AI306" s="8">
        <v>5</v>
      </c>
      <c r="AJ306" s="8">
        <v>5</v>
      </c>
      <c r="AK306" s="8">
        <v>5</v>
      </c>
      <c r="AL306" s="8">
        <v>5</v>
      </c>
      <c r="AM306" s="9">
        <v>5</v>
      </c>
      <c r="AN306" s="9">
        <v>5</v>
      </c>
      <c r="AO306" s="103"/>
      <c r="AP306" s="5"/>
    </row>
    <row r="307" spans="1:42" ht="72.75" thickBot="1" x14ac:dyDescent="0.6">
      <c r="A307" s="4">
        <v>306</v>
      </c>
      <c r="B307" s="4" t="s">
        <v>56</v>
      </c>
      <c r="C307" s="4"/>
      <c r="D307" s="4"/>
      <c r="E307" s="4" t="s">
        <v>116</v>
      </c>
      <c r="F307" s="4" t="s">
        <v>62</v>
      </c>
      <c r="G307" s="4"/>
      <c r="H307" s="100">
        <v>0</v>
      </c>
      <c r="I307" s="100">
        <v>0</v>
      </c>
      <c r="J307" s="100">
        <v>1</v>
      </c>
      <c r="K307" s="100">
        <v>0</v>
      </c>
      <c r="L307" s="100">
        <v>0</v>
      </c>
      <c r="M307" s="102">
        <v>5</v>
      </c>
      <c r="N307" s="102">
        <v>5</v>
      </c>
      <c r="O307" s="102">
        <v>5</v>
      </c>
      <c r="P307" s="102">
        <v>5</v>
      </c>
      <c r="Q307" s="102">
        <v>5</v>
      </c>
      <c r="R307" s="102">
        <v>5</v>
      </c>
      <c r="S307" s="102">
        <v>5</v>
      </c>
      <c r="T307" s="102">
        <v>5</v>
      </c>
      <c r="U307" s="102">
        <v>0</v>
      </c>
      <c r="V307" s="102">
        <v>0</v>
      </c>
      <c r="W307" s="5" t="s">
        <v>36</v>
      </c>
      <c r="X307" s="6">
        <v>4</v>
      </c>
      <c r="Y307" s="6">
        <v>4</v>
      </c>
      <c r="Z307" s="6">
        <v>4</v>
      </c>
      <c r="AA307" s="6">
        <v>4</v>
      </c>
      <c r="AB307" s="7">
        <v>5</v>
      </c>
      <c r="AC307" s="7">
        <v>5</v>
      </c>
      <c r="AD307" s="7">
        <v>5</v>
      </c>
      <c r="AE307" s="7">
        <v>5</v>
      </c>
      <c r="AF307" s="7">
        <v>5</v>
      </c>
      <c r="AG307" s="8">
        <v>5</v>
      </c>
      <c r="AH307" s="8">
        <v>5</v>
      </c>
      <c r="AI307" s="8">
        <v>5</v>
      </c>
      <c r="AJ307" s="8">
        <v>5</v>
      </c>
      <c r="AK307" s="8">
        <v>5</v>
      </c>
      <c r="AL307" s="8">
        <v>5</v>
      </c>
      <c r="AM307" s="9">
        <v>5</v>
      </c>
      <c r="AN307" s="9">
        <v>5</v>
      </c>
      <c r="AO307" s="103"/>
      <c r="AP307" s="5"/>
    </row>
    <row r="308" spans="1:42" ht="72.75" thickBot="1" x14ac:dyDescent="0.6">
      <c r="A308" s="4">
        <v>307</v>
      </c>
      <c r="B308" s="4" t="s">
        <v>56</v>
      </c>
      <c r="C308" s="4"/>
      <c r="D308" s="4"/>
      <c r="E308" s="4" t="s">
        <v>198</v>
      </c>
      <c r="F308" s="4" t="s">
        <v>62</v>
      </c>
      <c r="G308" s="4"/>
      <c r="H308" s="100">
        <v>0</v>
      </c>
      <c r="I308" s="100">
        <v>0</v>
      </c>
      <c r="J308" s="100">
        <v>1</v>
      </c>
      <c r="K308" s="100">
        <v>0</v>
      </c>
      <c r="L308" s="100">
        <v>0</v>
      </c>
      <c r="M308" s="102">
        <v>4</v>
      </c>
      <c r="N308" s="102">
        <v>4</v>
      </c>
      <c r="O308" s="102">
        <v>4</v>
      </c>
      <c r="P308" s="102">
        <v>4</v>
      </c>
      <c r="Q308" s="102">
        <v>4</v>
      </c>
      <c r="R308" s="102">
        <v>4</v>
      </c>
      <c r="S308" s="102">
        <v>4</v>
      </c>
      <c r="T308" s="102">
        <v>4</v>
      </c>
      <c r="U308" s="102">
        <v>0</v>
      </c>
      <c r="V308" s="102">
        <v>0</v>
      </c>
      <c r="W308" s="5" t="s">
        <v>36</v>
      </c>
      <c r="X308" s="6">
        <v>4</v>
      </c>
      <c r="Y308" s="6">
        <v>4</v>
      </c>
      <c r="Z308" s="6">
        <v>4</v>
      </c>
      <c r="AA308" s="6">
        <v>4</v>
      </c>
      <c r="AB308" s="7">
        <v>5</v>
      </c>
      <c r="AC308" s="7">
        <v>5</v>
      </c>
      <c r="AD308" s="7">
        <v>5</v>
      </c>
      <c r="AE308" s="7">
        <v>5</v>
      </c>
      <c r="AF308" s="7">
        <v>5</v>
      </c>
      <c r="AG308" s="8">
        <v>5</v>
      </c>
      <c r="AH308" s="8">
        <v>5</v>
      </c>
      <c r="AI308" s="8">
        <v>5</v>
      </c>
      <c r="AJ308" s="8">
        <v>5</v>
      </c>
      <c r="AK308" s="8">
        <v>5</v>
      </c>
      <c r="AL308" s="8">
        <v>5</v>
      </c>
      <c r="AM308" s="9">
        <v>5</v>
      </c>
      <c r="AN308" s="9">
        <v>5</v>
      </c>
      <c r="AO308" s="103"/>
      <c r="AP308" s="5"/>
    </row>
    <row r="309" spans="1:42" ht="72.75" thickBot="1" x14ac:dyDescent="0.6">
      <c r="A309" s="4">
        <v>308</v>
      </c>
      <c r="B309" s="4" t="s">
        <v>56</v>
      </c>
      <c r="C309" s="4"/>
      <c r="D309" s="4"/>
      <c r="E309" s="4" t="s">
        <v>198</v>
      </c>
      <c r="F309" s="4" t="s">
        <v>62</v>
      </c>
      <c r="G309" s="4"/>
      <c r="H309" s="100">
        <v>0</v>
      </c>
      <c r="I309" s="100">
        <v>0</v>
      </c>
      <c r="J309" s="100">
        <v>1</v>
      </c>
      <c r="K309" s="100">
        <v>0</v>
      </c>
      <c r="L309" s="100">
        <v>0</v>
      </c>
      <c r="M309" s="102">
        <v>0</v>
      </c>
      <c r="N309" s="102">
        <v>0</v>
      </c>
      <c r="O309" s="102">
        <v>0</v>
      </c>
      <c r="P309" s="102">
        <v>0</v>
      </c>
      <c r="Q309" s="102">
        <v>0</v>
      </c>
      <c r="R309" s="102">
        <v>0</v>
      </c>
      <c r="S309" s="102">
        <v>0</v>
      </c>
      <c r="T309" s="102">
        <v>0</v>
      </c>
      <c r="U309" s="102">
        <v>0</v>
      </c>
      <c r="V309" s="102">
        <v>0</v>
      </c>
      <c r="W309" s="5" t="s">
        <v>36</v>
      </c>
      <c r="X309" s="6">
        <v>5</v>
      </c>
      <c r="Y309" s="6">
        <v>5</v>
      </c>
      <c r="Z309" s="6">
        <v>5</v>
      </c>
      <c r="AA309" s="6">
        <v>5</v>
      </c>
      <c r="AB309" s="7">
        <v>5</v>
      </c>
      <c r="AC309" s="7">
        <v>5</v>
      </c>
      <c r="AD309" s="7">
        <v>5</v>
      </c>
      <c r="AE309" s="7">
        <v>5</v>
      </c>
      <c r="AF309" s="7">
        <v>5</v>
      </c>
      <c r="AG309" s="8">
        <v>5</v>
      </c>
      <c r="AH309" s="8">
        <v>5</v>
      </c>
      <c r="AI309" s="8">
        <v>5</v>
      </c>
      <c r="AJ309" s="8">
        <v>5</v>
      </c>
      <c r="AK309" s="8">
        <v>5</v>
      </c>
      <c r="AL309" s="8">
        <v>5</v>
      </c>
      <c r="AM309" s="9">
        <v>5</v>
      </c>
      <c r="AN309" s="9">
        <v>5</v>
      </c>
      <c r="AO309" s="103"/>
      <c r="AP309" s="5"/>
    </row>
    <row r="310" spans="1:42" ht="72.75" thickBot="1" x14ac:dyDescent="0.6">
      <c r="A310" s="4">
        <v>309</v>
      </c>
      <c r="B310" s="4" t="s">
        <v>56</v>
      </c>
      <c r="C310" s="4"/>
      <c r="D310" s="4"/>
      <c r="E310" s="4" t="s">
        <v>198</v>
      </c>
      <c r="F310" s="4" t="s">
        <v>62</v>
      </c>
      <c r="G310" s="4"/>
      <c r="H310" s="100">
        <v>0</v>
      </c>
      <c r="I310" s="100">
        <v>0</v>
      </c>
      <c r="J310" s="100">
        <v>1</v>
      </c>
      <c r="K310" s="100">
        <v>0</v>
      </c>
      <c r="L310" s="100">
        <v>0</v>
      </c>
      <c r="M310" s="102">
        <v>0</v>
      </c>
      <c r="N310" s="102">
        <v>0</v>
      </c>
      <c r="O310" s="102">
        <v>0</v>
      </c>
      <c r="P310" s="102">
        <v>0</v>
      </c>
      <c r="Q310" s="102">
        <v>0</v>
      </c>
      <c r="R310" s="102">
        <v>0</v>
      </c>
      <c r="S310" s="102">
        <v>0</v>
      </c>
      <c r="T310" s="102">
        <v>0</v>
      </c>
      <c r="U310" s="102">
        <v>0</v>
      </c>
      <c r="V310" s="102">
        <v>0</v>
      </c>
      <c r="W310" s="5" t="s">
        <v>36</v>
      </c>
      <c r="X310" s="6">
        <v>5</v>
      </c>
      <c r="Y310" s="6">
        <v>5</v>
      </c>
      <c r="Z310" s="6">
        <v>5</v>
      </c>
      <c r="AA310" s="6">
        <v>5</v>
      </c>
      <c r="AB310" s="7">
        <v>5</v>
      </c>
      <c r="AC310" s="7">
        <v>4</v>
      </c>
      <c r="AD310" s="7">
        <v>4</v>
      </c>
      <c r="AE310" s="7">
        <v>4</v>
      </c>
      <c r="AF310" s="7">
        <v>4</v>
      </c>
      <c r="AG310" s="8">
        <v>4</v>
      </c>
      <c r="AH310" s="8">
        <v>4</v>
      </c>
      <c r="AI310" s="8">
        <v>4</v>
      </c>
      <c r="AJ310" s="8">
        <v>4</v>
      </c>
      <c r="AK310" s="8">
        <v>5</v>
      </c>
      <c r="AL310" s="8">
        <v>5</v>
      </c>
      <c r="AM310" s="9">
        <v>5</v>
      </c>
      <c r="AN310" s="9">
        <v>5</v>
      </c>
      <c r="AO310" s="103"/>
      <c r="AP310" s="5"/>
    </row>
    <row r="311" spans="1:42" ht="48.75" thickBot="1" x14ac:dyDescent="0.6">
      <c r="A311" s="4">
        <v>310</v>
      </c>
      <c r="B311" s="4" t="s">
        <v>56</v>
      </c>
      <c r="C311" s="4"/>
      <c r="D311" s="4"/>
      <c r="E311" s="4" t="s">
        <v>118</v>
      </c>
      <c r="F311" s="4" t="s">
        <v>59</v>
      </c>
      <c r="G311" s="4"/>
      <c r="H311" s="100">
        <v>0</v>
      </c>
      <c r="I311" s="100">
        <v>1</v>
      </c>
      <c r="J311" s="100">
        <v>0</v>
      </c>
      <c r="K311" s="100">
        <v>1</v>
      </c>
      <c r="L311" s="100">
        <v>0</v>
      </c>
      <c r="M311" s="102">
        <v>4</v>
      </c>
      <c r="N311" s="102">
        <v>4</v>
      </c>
      <c r="O311" s="102">
        <v>4</v>
      </c>
      <c r="P311" s="102">
        <v>4</v>
      </c>
      <c r="Q311" s="102">
        <v>4</v>
      </c>
      <c r="R311" s="102">
        <v>0</v>
      </c>
      <c r="S311" s="102">
        <v>0</v>
      </c>
      <c r="T311" s="102">
        <v>0</v>
      </c>
      <c r="U311" s="102">
        <v>0</v>
      </c>
      <c r="V311" s="102">
        <v>0</v>
      </c>
      <c r="W311" s="5" t="s">
        <v>6</v>
      </c>
      <c r="X311" s="6">
        <v>4</v>
      </c>
      <c r="Y311" s="6">
        <v>4</v>
      </c>
      <c r="Z311" s="6">
        <v>4</v>
      </c>
      <c r="AA311" s="6">
        <v>4</v>
      </c>
      <c r="AB311" s="7">
        <v>4</v>
      </c>
      <c r="AC311" s="7">
        <v>4</v>
      </c>
      <c r="AD311" s="7">
        <v>4</v>
      </c>
      <c r="AE311" s="7">
        <v>4</v>
      </c>
      <c r="AF311" s="7">
        <v>4</v>
      </c>
      <c r="AG311" s="8">
        <v>4</v>
      </c>
      <c r="AH311" s="8">
        <v>4</v>
      </c>
      <c r="AI311" s="8">
        <v>4</v>
      </c>
      <c r="AJ311" s="8">
        <v>4</v>
      </c>
      <c r="AK311" s="8">
        <v>4</v>
      </c>
      <c r="AL311" s="8">
        <v>4</v>
      </c>
      <c r="AM311" s="9">
        <v>4</v>
      </c>
      <c r="AN311" s="9">
        <v>4</v>
      </c>
      <c r="AO311" s="103"/>
      <c r="AP311" s="5"/>
    </row>
    <row r="312" spans="1:42" ht="72.75" thickBot="1" x14ac:dyDescent="0.6">
      <c r="A312" s="4">
        <v>311</v>
      </c>
      <c r="B312" s="4" t="s">
        <v>56</v>
      </c>
      <c r="C312" s="4"/>
      <c r="D312" s="4"/>
      <c r="E312" s="4" t="s">
        <v>118</v>
      </c>
      <c r="F312" s="4" t="s">
        <v>59</v>
      </c>
      <c r="G312" s="4"/>
      <c r="H312" s="100">
        <v>0</v>
      </c>
      <c r="I312" s="100">
        <v>1</v>
      </c>
      <c r="J312" s="100">
        <v>0</v>
      </c>
      <c r="K312" s="100">
        <v>1</v>
      </c>
      <c r="L312" s="100">
        <v>0</v>
      </c>
      <c r="M312" s="102">
        <v>4</v>
      </c>
      <c r="N312" s="102">
        <v>4</v>
      </c>
      <c r="O312" s="102">
        <v>4</v>
      </c>
      <c r="P312" s="102">
        <v>4</v>
      </c>
      <c r="Q312" s="102">
        <v>4</v>
      </c>
      <c r="R312" s="102">
        <v>0</v>
      </c>
      <c r="S312" s="102">
        <v>0</v>
      </c>
      <c r="T312" s="102">
        <v>0</v>
      </c>
      <c r="U312" s="102">
        <v>0</v>
      </c>
      <c r="V312" s="102">
        <v>0</v>
      </c>
      <c r="W312" s="5" t="s">
        <v>34</v>
      </c>
      <c r="X312" s="6">
        <v>4</v>
      </c>
      <c r="Y312" s="6">
        <v>4</v>
      </c>
      <c r="Z312" s="6">
        <v>4</v>
      </c>
      <c r="AA312" s="6">
        <v>4</v>
      </c>
      <c r="AB312" s="7">
        <v>4</v>
      </c>
      <c r="AC312" s="7">
        <v>4</v>
      </c>
      <c r="AD312" s="7">
        <v>4</v>
      </c>
      <c r="AE312" s="7">
        <v>4</v>
      </c>
      <c r="AF312" s="7">
        <v>4</v>
      </c>
      <c r="AG312" s="8">
        <v>4</v>
      </c>
      <c r="AH312" s="8">
        <v>4</v>
      </c>
      <c r="AI312" s="8">
        <v>4</v>
      </c>
      <c r="AJ312" s="8">
        <v>4</v>
      </c>
      <c r="AK312" s="8">
        <v>4</v>
      </c>
      <c r="AL312" s="8">
        <v>4</v>
      </c>
      <c r="AM312" s="9">
        <v>4</v>
      </c>
      <c r="AN312" s="9">
        <v>4</v>
      </c>
      <c r="AO312" s="103"/>
      <c r="AP312" s="5"/>
    </row>
    <row r="313" spans="1:42" ht="72.75" thickBot="1" x14ac:dyDescent="0.6">
      <c r="A313" s="4">
        <v>312</v>
      </c>
      <c r="B313" s="4" t="s">
        <v>56</v>
      </c>
      <c r="C313" s="4"/>
      <c r="D313" s="4"/>
      <c r="E313" s="4" t="s">
        <v>118</v>
      </c>
      <c r="F313" s="4" t="s">
        <v>201</v>
      </c>
      <c r="G313" s="4"/>
      <c r="H313" s="100">
        <v>0</v>
      </c>
      <c r="I313" s="100">
        <v>0</v>
      </c>
      <c r="J313" s="100">
        <v>0</v>
      </c>
      <c r="K313" s="100">
        <v>1</v>
      </c>
      <c r="L313" s="100">
        <v>0</v>
      </c>
      <c r="M313" s="102">
        <v>5</v>
      </c>
      <c r="N313" s="102">
        <v>5</v>
      </c>
      <c r="O313" s="102">
        <v>5</v>
      </c>
      <c r="P313" s="102">
        <v>5</v>
      </c>
      <c r="Q313" s="102">
        <v>0</v>
      </c>
      <c r="R313" s="102">
        <v>0</v>
      </c>
      <c r="S313" s="102">
        <v>0</v>
      </c>
      <c r="T313" s="102">
        <v>0</v>
      </c>
      <c r="U313" s="102">
        <v>0</v>
      </c>
      <c r="V313" s="102"/>
      <c r="W313" s="5" t="s">
        <v>34</v>
      </c>
      <c r="X313" s="6">
        <v>5</v>
      </c>
      <c r="Y313" s="6">
        <v>5</v>
      </c>
      <c r="Z313" s="6">
        <v>5</v>
      </c>
      <c r="AA313" s="6">
        <v>5</v>
      </c>
      <c r="AB313" s="7">
        <v>5</v>
      </c>
      <c r="AC313" s="7">
        <v>5</v>
      </c>
      <c r="AD313" s="7">
        <v>5</v>
      </c>
      <c r="AE313" s="7">
        <v>5</v>
      </c>
      <c r="AF313" s="7">
        <v>5</v>
      </c>
      <c r="AG313" s="8">
        <v>5</v>
      </c>
      <c r="AH313" s="8">
        <v>5</v>
      </c>
      <c r="AI313" s="8">
        <v>5</v>
      </c>
      <c r="AJ313" s="8">
        <v>5</v>
      </c>
      <c r="AK313" s="8">
        <v>5</v>
      </c>
      <c r="AL313" s="8">
        <v>5</v>
      </c>
      <c r="AM313" s="9">
        <v>5</v>
      </c>
      <c r="AN313" s="9">
        <v>5</v>
      </c>
      <c r="AO313" s="103"/>
      <c r="AP313" s="5"/>
    </row>
    <row r="314" spans="1:42" ht="48.75" thickBot="1" x14ac:dyDescent="0.6">
      <c r="A314" s="4">
        <v>313</v>
      </c>
      <c r="B314" s="4" t="s">
        <v>56</v>
      </c>
      <c r="C314" s="4"/>
      <c r="D314" s="4"/>
      <c r="E314" s="4" t="s">
        <v>118</v>
      </c>
      <c r="F314" s="4" t="s">
        <v>59</v>
      </c>
      <c r="G314" s="4"/>
      <c r="H314" s="100">
        <v>0</v>
      </c>
      <c r="I314" s="100">
        <v>1</v>
      </c>
      <c r="J314" s="100">
        <v>0</v>
      </c>
      <c r="K314" s="100">
        <v>0</v>
      </c>
      <c r="L314" s="100">
        <v>0</v>
      </c>
      <c r="M314" s="102">
        <v>4</v>
      </c>
      <c r="N314" s="102">
        <v>5</v>
      </c>
      <c r="O314" s="102">
        <v>5</v>
      </c>
      <c r="P314" s="102">
        <v>4</v>
      </c>
      <c r="Q314" s="102">
        <v>0</v>
      </c>
      <c r="R314" s="102">
        <v>0</v>
      </c>
      <c r="S314" s="102">
        <v>0</v>
      </c>
      <c r="T314" s="102">
        <v>0</v>
      </c>
      <c r="U314" s="102">
        <v>0</v>
      </c>
      <c r="V314" s="102">
        <v>0</v>
      </c>
      <c r="W314" s="5" t="s">
        <v>6</v>
      </c>
      <c r="X314" s="6">
        <v>4</v>
      </c>
      <c r="Y314" s="6">
        <v>4</v>
      </c>
      <c r="Z314" s="6">
        <v>4</v>
      </c>
      <c r="AA314" s="6">
        <v>4</v>
      </c>
      <c r="AB314" s="7">
        <v>4</v>
      </c>
      <c r="AC314" s="7">
        <v>4</v>
      </c>
      <c r="AD314" s="7">
        <v>4</v>
      </c>
      <c r="AE314" s="7">
        <v>4</v>
      </c>
      <c r="AF314" s="7">
        <v>4</v>
      </c>
      <c r="AG314" s="8">
        <v>4</v>
      </c>
      <c r="AH314" s="8">
        <v>4</v>
      </c>
      <c r="AI314" s="8">
        <v>4</v>
      </c>
      <c r="AJ314" s="8">
        <v>4</v>
      </c>
      <c r="AK314" s="8">
        <v>4</v>
      </c>
      <c r="AL314" s="8">
        <v>4</v>
      </c>
      <c r="AM314" s="9">
        <v>4</v>
      </c>
      <c r="AN314" s="9">
        <v>4</v>
      </c>
      <c r="AO314" s="103"/>
      <c r="AP314" s="5"/>
    </row>
    <row r="315" spans="1:42" ht="48.75" thickBot="1" x14ac:dyDescent="0.6">
      <c r="A315" s="4">
        <v>314</v>
      </c>
      <c r="B315" s="4" t="s">
        <v>56</v>
      </c>
      <c r="C315" s="4"/>
      <c r="D315" s="4"/>
      <c r="E315" s="4" t="s">
        <v>260</v>
      </c>
      <c r="F315" s="4" t="s">
        <v>60</v>
      </c>
      <c r="G315" s="4" t="s">
        <v>170</v>
      </c>
      <c r="H315" s="100">
        <v>0</v>
      </c>
      <c r="I315" s="100">
        <v>1</v>
      </c>
      <c r="J315" s="100">
        <v>0</v>
      </c>
      <c r="K315" s="100">
        <v>0</v>
      </c>
      <c r="L315" s="100">
        <v>1</v>
      </c>
      <c r="M315" s="102">
        <v>3</v>
      </c>
      <c r="N315" s="102">
        <v>3</v>
      </c>
      <c r="O315" s="102">
        <v>4</v>
      </c>
      <c r="P315" s="102">
        <v>5</v>
      </c>
      <c r="Q315" s="102">
        <v>3</v>
      </c>
      <c r="R315" s="102">
        <v>2</v>
      </c>
      <c r="S315" s="102">
        <v>5</v>
      </c>
      <c r="T315" s="102">
        <v>3</v>
      </c>
      <c r="U315" s="102">
        <v>0</v>
      </c>
      <c r="V315" s="102">
        <v>0</v>
      </c>
      <c r="W315" s="5" t="s">
        <v>5</v>
      </c>
      <c r="X315" s="6">
        <v>4</v>
      </c>
      <c r="Y315" s="6">
        <v>5</v>
      </c>
      <c r="Z315" s="6">
        <v>4</v>
      </c>
      <c r="AA315" s="6">
        <v>4</v>
      </c>
      <c r="AB315" s="7">
        <v>5</v>
      </c>
      <c r="AC315" s="7">
        <v>4</v>
      </c>
      <c r="AD315" s="7">
        <v>5</v>
      </c>
      <c r="AE315" s="7">
        <v>4</v>
      </c>
      <c r="AF315" s="7">
        <v>4</v>
      </c>
      <c r="AG315" s="8">
        <v>4</v>
      </c>
      <c r="AH315" s="8">
        <v>5</v>
      </c>
      <c r="AI315" s="8">
        <v>4</v>
      </c>
      <c r="AJ315" s="8">
        <v>5</v>
      </c>
      <c r="AK315" s="8">
        <v>4</v>
      </c>
      <c r="AL315" s="8">
        <v>4</v>
      </c>
      <c r="AM315" s="9">
        <v>5</v>
      </c>
      <c r="AN315" s="9">
        <v>5</v>
      </c>
      <c r="AO315" s="103"/>
      <c r="AP315" s="5"/>
    </row>
    <row r="316" spans="1:42" ht="48.75" thickBot="1" x14ac:dyDescent="0.6">
      <c r="A316" s="4">
        <v>315</v>
      </c>
      <c r="B316" s="4" t="s">
        <v>56</v>
      </c>
      <c r="C316" s="4"/>
      <c r="D316" s="4"/>
      <c r="E316" s="4" t="s">
        <v>260</v>
      </c>
      <c r="F316" s="4" t="s">
        <v>60</v>
      </c>
      <c r="G316" s="4" t="s">
        <v>170</v>
      </c>
      <c r="H316" s="100">
        <v>0</v>
      </c>
      <c r="I316" s="100">
        <v>1</v>
      </c>
      <c r="J316" s="100">
        <v>0</v>
      </c>
      <c r="K316" s="100">
        <v>0</v>
      </c>
      <c r="L316" s="100">
        <v>1</v>
      </c>
      <c r="M316" s="102">
        <v>3</v>
      </c>
      <c r="N316" s="102">
        <v>3</v>
      </c>
      <c r="O316" s="102">
        <v>4</v>
      </c>
      <c r="P316" s="102">
        <v>5</v>
      </c>
      <c r="Q316" s="102">
        <v>3</v>
      </c>
      <c r="R316" s="102">
        <v>2</v>
      </c>
      <c r="S316" s="102">
        <v>5</v>
      </c>
      <c r="T316" s="102">
        <v>3</v>
      </c>
      <c r="U316" s="102">
        <v>0</v>
      </c>
      <c r="V316" s="102">
        <v>0</v>
      </c>
      <c r="W316" s="5" t="s">
        <v>6</v>
      </c>
      <c r="X316" s="6">
        <v>4</v>
      </c>
      <c r="Y316" s="6">
        <v>5</v>
      </c>
      <c r="Z316" s="6">
        <v>4</v>
      </c>
      <c r="AA316" s="6">
        <v>4</v>
      </c>
      <c r="AB316" s="7">
        <v>5</v>
      </c>
      <c r="AC316" s="7">
        <v>5</v>
      </c>
      <c r="AD316" s="7">
        <v>5</v>
      </c>
      <c r="AE316" s="7">
        <v>4</v>
      </c>
      <c r="AF316" s="7">
        <v>5</v>
      </c>
      <c r="AG316" s="8">
        <v>4</v>
      </c>
      <c r="AH316" s="8">
        <v>5</v>
      </c>
      <c r="AI316" s="8">
        <v>4</v>
      </c>
      <c r="AJ316" s="8">
        <v>5</v>
      </c>
      <c r="AK316" s="8">
        <v>4</v>
      </c>
      <c r="AL316" s="8">
        <v>4</v>
      </c>
      <c r="AM316" s="9">
        <v>5</v>
      </c>
      <c r="AN316" s="9">
        <v>5</v>
      </c>
      <c r="AO316" s="103"/>
      <c r="AP316" s="5"/>
    </row>
    <row r="317" spans="1:42" ht="72.75" thickBot="1" x14ac:dyDescent="0.6">
      <c r="A317" s="4">
        <v>316</v>
      </c>
      <c r="B317" s="4" t="s">
        <v>56</v>
      </c>
      <c r="C317" s="4"/>
      <c r="D317" s="4"/>
      <c r="E317" s="4" t="s">
        <v>260</v>
      </c>
      <c r="F317" s="4" t="s">
        <v>60</v>
      </c>
      <c r="G317" s="4" t="s">
        <v>170</v>
      </c>
      <c r="H317" s="100">
        <v>0</v>
      </c>
      <c r="I317" s="100">
        <v>1</v>
      </c>
      <c r="J317" s="100">
        <v>0</v>
      </c>
      <c r="K317" s="100">
        <v>0</v>
      </c>
      <c r="L317" s="100">
        <v>1</v>
      </c>
      <c r="M317" s="102">
        <v>3</v>
      </c>
      <c r="N317" s="102">
        <v>3</v>
      </c>
      <c r="O317" s="102">
        <v>4</v>
      </c>
      <c r="P317" s="102">
        <v>5</v>
      </c>
      <c r="Q317" s="102">
        <v>3</v>
      </c>
      <c r="R317" s="102">
        <v>2</v>
      </c>
      <c r="S317" s="102">
        <v>5</v>
      </c>
      <c r="T317" s="102">
        <v>3</v>
      </c>
      <c r="U317" s="102">
        <v>0</v>
      </c>
      <c r="V317" s="102">
        <v>0</v>
      </c>
      <c r="W317" s="5" t="s">
        <v>36</v>
      </c>
      <c r="X317" s="6">
        <v>4</v>
      </c>
      <c r="Y317" s="6">
        <v>5</v>
      </c>
      <c r="Z317" s="6">
        <v>4</v>
      </c>
      <c r="AA317" s="6">
        <v>4</v>
      </c>
      <c r="AB317" s="7">
        <v>5</v>
      </c>
      <c r="AC317" s="7">
        <v>4</v>
      </c>
      <c r="AD317" s="7">
        <v>5</v>
      </c>
      <c r="AE317" s="7">
        <v>5</v>
      </c>
      <c r="AF317" s="7">
        <v>5</v>
      </c>
      <c r="AG317" s="8">
        <v>4</v>
      </c>
      <c r="AH317" s="8">
        <v>5</v>
      </c>
      <c r="AI317" s="8">
        <v>5</v>
      </c>
      <c r="AJ317" s="8">
        <v>5</v>
      </c>
      <c r="AK317" s="8">
        <v>4</v>
      </c>
      <c r="AL317" s="8">
        <v>4</v>
      </c>
      <c r="AM317" s="9">
        <v>5</v>
      </c>
      <c r="AN317" s="9">
        <v>5</v>
      </c>
      <c r="AO317" s="103"/>
      <c r="AP317" s="5"/>
    </row>
    <row r="318" spans="1:42" ht="72.75" thickBot="1" x14ac:dyDescent="0.6">
      <c r="A318" s="4">
        <v>317</v>
      </c>
      <c r="B318" s="4" t="s">
        <v>56</v>
      </c>
      <c r="C318" s="4"/>
      <c r="D318" s="4"/>
      <c r="E318" s="4" t="s">
        <v>260</v>
      </c>
      <c r="F318" s="4" t="s">
        <v>60</v>
      </c>
      <c r="G318" s="4" t="s">
        <v>170</v>
      </c>
      <c r="H318" s="100">
        <v>0</v>
      </c>
      <c r="I318" s="100">
        <v>1</v>
      </c>
      <c r="J318" s="100">
        <v>0</v>
      </c>
      <c r="K318" s="100">
        <v>0</v>
      </c>
      <c r="L318" s="100">
        <v>1</v>
      </c>
      <c r="M318" s="102">
        <v>3</v>
      </c>
      <c r="N318" s="102">
        <v>3</v>
      </c>
      <c r="O318" s="102">
        <v>4</v>
      </c>
      <c r="P318" s="102">
        <v>5</v>
      </c>
      <c r="Q318" s="102">
        <v>3</v>
      </c>
      <c r="R318" s="102">
        <v>2</v>
      </c>
      <c r="S318" s="102">
        <v>5</v>
      </c>
      <c r="T318" s="102">
        <v>3</v>
      </c>
      <c r="U318" s="102">
        <v>0</v>
      </c>
      <c r="V318" s="102">
        <v>0</v>
      </c>
      <c r="W318" s="5" t="s">
        <v>34</v>
      </c>
      <c r="X318" s="6">
        <v>4</v>
      </c>
      <c r="Y318" s="6">
        <v>5</v>
      </c>
      <c r="Z318" s="6">
        <v>4</v>
      </c>
      <c r="AA318" s="6">
        <v>4</v>
      </c>
      <c r="AB318" s="7">
        <v>5</v>
      </c>
      <c r="AC318" s="7">
        <v>5</v>
      </c>
      <c r="AD318" s="7">
        <v>5</v>
      </c>
      <c r="AE318" s="7">
        <v>5</v>
      </c>
      <c r="AF318" s="7">
        <v>5</v>
      </c>
      <c r="AG318" s="8">
        <v>4</v>
      </c>
      <c r="AH318" s="8">
        <v>5</v>
      </c>
      <c r="AI318" s="8">
        <v>5</v>
      </c>
      <c r="AJ318" s="8">
        <v>5</v>
      </c>
      <c r="AK318" s="8">
        <v>5</v>
      </c>
      <c r="AL318" s="8">
        <v>4</v>
      </c>
      <c r="AM318" s="9">
        <v>5</v>
      </c>
      <c r="AN318" s="9">
        <v>5</v>
      </c>
      <c r="AO318" s="103"/>
      <c r="AP318" s="5"/>
    </row>
    <row r="319" spans="1:42" ht="72.75" thickBot="1" x14ac:dyDescent="0.6">
      <c r="A319" s="4">
        <v>318</v>
      </c>
      <c r="B319" s="4" t="s">
        <v>56</v>
      </c>
      <c r="C319" s="4"/>
      <c r="D319" s="4"/>
      <c r="E319" s="4" t="s">
        <v>260</v>
      </c>
      <c r="F319" s="4" t="s">
        <v>60</v>
      </c>
      <c r="G319" s="4" t="s">
        <v>170</v>
      </c>
      <c r="H319" s="100">
        <v>0</v>
      </c>
      <c r="I319" s="100">
        <v>1</v>
      </c>
      <c r="J319" s="100">
        <v>0</v>
      </c>
      <c r="K319" s="100">
        <v>0</v>
      </c>
      <c r="L319" s="100">
        <v>1</v>
      </c>
      <c r="M319" s="102">
        <v>3</v>
      </c>
      <c r="N319" s="102">
        <v>3</v>
      </c>
      <c r="O319" s="102">
        <v>4</v>
      </c>
      <c r="P319" s="102">
        <v>5</v>
      </c>
      <c r="Q319" s="102">
        <v>3</v>
      </c>
      <c r="R319" s="102">
        <v>2</v>
      </c>
      <c r="S319" s="102">
        <v>5</v>
      </c>
      <c r="T319" s="102">
        <v>3</v>
      </c>
      <c r="U319" s="102">
        <v>0</v>
      </c>
      <c r="V319" s="102">
        <v>0</v>
      </c>
      <c r="W319" s="5" t="s">
        <v>38</v>
      </c>
      <c r="X319" s="6">
        <v>5</v>
      </c>
      <c r="Y319" s="6">
        <v>5</v>
      </c>
      <c r="Z319" s="6">
        <v>5</v>
      </c>
      <c r="AA319" s="6">
        <v>3</v>
      </c>
      <c r="AB319" s="7">
        <v>5</v>
      </c>
      <c r="AC319" s="7">
        <v>5</v>
      </c>
      <c r="AD319" s="7">
        <v>5</v>
      </c>
      <c r="AE319" s="7">
        <v>5</v>
      </c>
      <c r="AF319" s="7">
        <v>5</v>
      </c>
      <c r="AG319" s="8">
        <v>4</v>
      </c>
      <c r="AH319" s="8">
        <v>5</v>
      </c>
      <c r="AI319" s="8">
        <v>5</v>
      </c>
      <c r="AJ319" s="8">
        <v>5</v>
      </c>
      <c r="AK319" s="8">
        <v>4</v>
      </c>
      <c r="AL319" s="8">
        <v>5</v>
      </c>
      <c r="AM319" s="9">
        <v>5</v>
      </c>
      <c r="AN319" s="9">
        <v>5</v>
      </c>
      <c r="AO319" s="103"/>
      <c r="AP319" s="5"/>
    </row>
    <row r="320" spans="1:42" ht="48.75" thickBot="1" x14ac:dyDescent="0.6">
      <c r="A320" s="4">
        <v>319</v>
      </c>
      <c r="B320" s="4" t="s">
        <v>56</v>
      </c>
      <c r="C320" s="4"/>
      <c r="D320" s="4"/>
      <c r="E320" s="4" t="s">
        <v>260</v>
      </c>
      <c r="F320" s="4" t="s">
        <v>60</v>
      </c>
      <c r="G320" s="4" t="s">
        <v>170</v>
      </c>
      <c r="H320" s="100">
        <v>0</v>
      </c>
      <c r="I320" s="100">
        <v>0</v>
      </c>
      <c r="J320" s="100">
        <v>0</v>
      </c>
      <c r="K320" s="100">
        <v>1</v>
      </c>
      <c r="L320" s="100">
        <v>0</v>
      </c>
      <c r="M320" s="102">
        <v>5</v>
      </c>
      <c r="N320" s="102">
        <v>4</v>
      </c>
      <c r="O320" s="102">
        <v>5</v>
      </c>
      <c r="P320" s="102">
        <v>5</v>
      </c>
      <c r="Q320" s="102">
        <v>5</v>
      </c>
      <c r="R320" s="102">
        <v>5</v>
      </c>
      <c r="S320" s="102">
        <v>5</v>
      </c>
      <c r="T320" s="102">
        <v>5</v>
      </c>
      <c r="U320" s="102">
        <v>0</v>
      </c>
      <c r="V320" s="102">
        <v>0</v>
      </c>
      <c r="W320" s="5" t="s">
        <v>6</v>
      </c>
      <c r="X320" s="6">
        <v>4</v>
      </c>
      <c r="Y320" s="6">
        <v>4</v>
      </c>
      <c r="Z320" s="6">
        <v>4</v>
      </c>
      <c r="AA320" s="6">
        <v>5</v>
      </c>
      <c r="AB320" s="7">
        <v>5</v>
      </c>
      <c r="AC320" s="7">
        <v>5</v>
      </c>
      <c r="AD320" s="7">
        <v>5</v>
      </c>
      <c r="AE320" s="7">
        <v>5</v>
      </c>
      <c r="AF320" s="7">
        <v>5</v>
      </c>
      <c r="AG320" s="8">
        <v>5</v>
      </c>
      <c r="AH320" s="8">
        <v>5</v>
      </c>
      <c r="AI320" s="8">
        <v>5</v>
      </c>
      <c r="AJ320" s="8">
        <v>5</v>
      </c>
      <c r="AK320" s="8">
        <v>5</v>
      </c>
      <c r="AL320" s="8">
        <v>5</v>
      </c>
      <c r="AM320" s="9">
        <v>5</v>
      </c>
      <c r="AN320" s="9">
        <v>5</v>
      </c>
      <c r="AO320" s="103"/>
      <c r="AP320" s="5"/>
    </row>
    <row r="321" spans="1:42" ht="48.75" thickBot="1" x14ac:dyDescent="0.6">
      <c r="A321" s="4">
        <v>320</v>
      </c>
      <c r="B321" s="4" t="s">
        <v>56</v>
      </c>
      <c r="C321" s="4"/>
      <c r="D321" s="4"/>
      <c r="E321" s="4" t="s">
        <v>260</v>
      </c>
      <c r="F321" s="4" t="s">
        <v>60</v>
      </c>
      <c r="G321" s="4" t="s">
        <v>170</v>
      </c>
      <c r="H321" s="100">
        <v>0</v>
      </c>
      <c r="I321" s="100">
        <v>0</v>
      </c>
      <c r="J321" s="100">
        <v>0</v>
      </c>
      <c r="K321" s="100">
        <v>0</v>
      </c>
      <c r="L321" s="100">
        <v>0</v>
      </c>
      <c r="M321" s="102">
        <v>4</v>
      </c>
      <c r="N321" s="102">
        <v>4</v>
      </c>
      <c r="O321" s="102">
        <v>5</v>
      </c>
      <c r="P321" s="102">
        <v>5</v>
      </c>
      <c r="Q321" s="102">
        <v>5</v>
      </c>
      <c r="R321" s="102">
        <v>5</v>
      </c>
      <c r="S321" s="102">
        <v>4</v>
      </c>
      <c r="T321" s="102">
        <v>4</v>
      </c>
      <c r="U321" s="102">
        <v>0</v>
      </c>
      <c r="V321" s="102">
        <v>0</v>
      </c>
      <c r="W321" s="5" t="s">
        <v>6</v>
      </c>
      <c r="X321" s="6">
        <v>4</v>
      </c>
      <c r="Y321" s="6">
        <v>4</v>
      </c>
      <c r="Z321" s="6">
        <v>5</v>
      </c>
      <c r="AA321" s="6">
        <v>4</v>
      </c>
      <c r="AB321" s="7">
        <v>5</v>
      </c>
      <c r="AC321" s="7">
        <v>4</v>
      </c>
      <c r="AD321" s="7">
        <v>5</v>
      </c>
      <c r="AE321" s="7">
        <v>5</v>
      </c>
      <c r="AF321" s="7">
        <v>4</v>
      </c>
      <c r="AG321" s="8">
        <v>5</v>
      </c>
      <c r="AH321" s="8">
        <v>5</v>
      </c>
      <c r="AI321" s="8">
        <v>4</v>
      </c>
      <c r="AJ321" s="8">
        <v>4</v>
      </c>
      <c r="AK321" s="8">
        <v>4</v>
      </c>
      <c r="AL321" s="8">
        <v>5</v>
      </c>
      <c r="AM321" s="9">
        <v>5</v>
      </c>
      <c r="AN321" s="9">
        <v>5</v>
      </c>
      <c r="AO321" s="103"/>
      <c r="AP321" s="5"/>
    </row>
    <row r="322" spans="1:42" ht="48.75" thickBot="1" x14ac:dyDescent="0.6">
      <c r="A322" s="4">
        <v>321</v>
      </c>
      <c r="B322" s="4" t="s">
        <v>55</v>
      </c>
      <c r="C322" s="4"/>
      <c r="D322" s="4"/>
      <c r="E322" s="4" t="s">
        <v>260</v>
      </c>
      <c r="F322" s="4" t="s">
        <v>60</v>
      </c>
      <c r="G322" s="4" t="s">
        <v>170</v>
      </c>
      <c r="H322" s="100">
        <v>1</v>
      </c>
      <c r="I322" s="100">
        <v>1</v>
      </c>
      <c r="J322" s="100">
        <v>0</v>
      </c>
      <c r="K322" s="100">
        <v>0</v>
      </c>
      <c r="L322" s="100">
        <v>0</v>
      </c>
      <c r="M322" s="102">
        <v>5</v>
      </c>
      <c r="N322" s="102">
        <v>5</v>
      </c>
      <c r="O322" s="102">
        <v>5</v>
      </c>
      <c r="P322" s="102">
        <v>5</v>
      </c>
      <c r="Q322" s="102">
        <v>5</v>
      </c>
      <c r="R322" s="102">
        <v>5</v>
      </c>
      <c r="S322" s="102">
        <v>5</v>
      </c>
      <c r="T322" s="102">
        <v>5</v>
      </c>
      <c r="U322" s="102">
        <v>0</v>
      </c>
      <c r="V322" s="102">
        <v>0</v>
      </c>
      <c r="W322" s="5" t="s">
        <v>5</v>
      </c>
      <c r="X322" s="6">
        <v>4</v>
      </c>
      <c r="Y322" s="6">
        <v>4</v>
      </c>
      <c r="Z322" s="6">
        <v>4</v>
      </c>
      <c r="AA322" s="6">
        <v>5</v>
      </c>
      <c r="AB322" s="7">
        <v>5</v>
      </c>
      <c r="AC322" s="7">
        <v>5</v>
      </c>
      <c r="AD322" s="7">
        <v>4</v>
      </c>
      <c r="AE322" s="7">
        <v>5</v>
      </c>
      <c r="AF322" s="7">
        <v>5</v>
      </c>
      <c r="AG322" s="8">
        <v>5</v>
      </c>
      <c r="AH322" s="8">
        <v>4</v>
      </c>
      <c r="AI322" s="8">
        <v>4</v>
      </c>
      <c r="AJ322" s="8">
        <v>5</v>
      </c>
      <c r="AK322" s="8">
        <v>4</v>
      </c>
      <c r="AL322" s="8">
        <v>4</v>
      </c>
      <c r="AM322" s="9">
        <v>4</v>
      </c>
      <c r="AN322" s="9">
        <v>4</v>
      </c>
      <c r="AO322" s="103"/>
      <c r="AP322" s="5"/>
    </row>
    <row r="323" spans="1:42" ht="48.75" thickBot="1" x14ac:dyDescent="0.6">
      <c r="A323" s="4">
        <v>322</v>
      </c>
      <c r="B323" s="4" t="s">
        <v>55</v>
      </c>
      <c r="C323" s="4"/>
      <c r="D323" s="4"/>
      <c r="E323" s="4" t="s">
        <v>260</v>
      </c>
      <c r="F323" s="4" t="s">
        <v>60</v>
      </c>
      <c r="G323" s="4" t="s">
        <v>170</v>
      </c>
      <c r="H323" s="100">
        <v>1</v>
      </c>
      <c r="I323" s="100">
        <v>1</v>
      </c>
      <c r="J323" s="100">
        <v>0</v>
      </c>
      <c r="K323" s="100">
        <v>0</v>
      </c>
      <c r="L323" s="100">
        <v>0</v>
      </c>
      <c r="M323" s="102">
        <v>5</v>
      </c>
      <c r="N323" s="102">
        <v>5</v>
      </c>
      <c r="O323" s="102">
        <v>5</v>
      </c>
      <c r="P323" s="102">
        <v>5</v>
      </c>
      <c r="Q323" s="102">
        <v>5</v>
      </c>
      <c r="R323" s="102">
        <v>5</v>
      </c>
      <c r="S323" s="102">
        <v>5</v>
      </c>
      <c r="T323" s="102">
        <v>5</v>
      </c>
      <c r="U323" s="102">
        <v>0</v>
      </c>
      <c r="V323" s="102">
        <v>0</v>
      </c>
      <c r="W323" s="5" t="s">
        <v>6</v>
      </c>
      <c r="X323" s="6">
        <v>4</v>
      </c>
      <c r="Y323" s="6">
        <v>4</v>
      </c>
      <c r="Z323" s="6">
        <v>4</v>
      </c>
      <c r="AA323" s="6">
        <v>5</v>
      </c>
      <c r="AB323" s="7">
        <v>5</v>
      </c>
      <c r="AC323" s="7">
        <v>5</v>
      </c>
      <c r="AD323" s="7">
        <v>4</v>
      </c>
      <c r="AE323" s="7">
        <v>5</v>
      </c>
      <c r="AF323" s="7">
        <v>5</v>
      </c>
      <c r="AG323" s="8">
        <v>5</v>
      </c>
      <c r="AH323" s="8">
        <v>4</v>
      </c>
      <c r="AI323" s="8">
        <v>4</v>
      </c>
      <c r="AJ323" s="8">
        <v>5</v>
      </c>
      <c r="AK323" s="8">
        <v>4</v>
      </c>
      <c r="AL323" s="8">
        <v>4</v>
      </c>
      <c r="AM323" s="9">
        <v>4</v>
      </c>
      <c r="AN323" s="9">
        <v>4</v>
      </c>
      <c r="AO323" s="103"/>
      <c r="AP323" s="5"/>
    </row>
    <row r="324" spans="1:42" ht="48.75" thickBot="1" x14ac:dyDescent="0.6">
      <c r="A324" s="4">
        <v>323</v>
      </c>
      <c r="B324" s="4" t="s">
        <v>55</v>
      </c>
      <c r="C324" s="4"/>
      <c r="D324" s="4"/>
      <c r="E324" s="4" t="s">
        <v>260</v>
      </c>
      <c r="F324" s="4" t="s">
        <v>60</v>
      </c>
      <c r="G324" s="4" t="s">
        <v>170</v>
      </c>
      <c r="H324" s="100">
        <v>0</v>
      </c>
      <c r="I324" s="100">
        <v>1</v>
      </c>
      <c r="J324" s="100">
        <v>0</v>
      </c>
      <c r="K324" s="100">
        <v>0</v>
      </c>
      <c r="L324" s="100">
        <v>1</v>
      </c>
      <c r="M324" s="102">
        <v>5</v>
      </c>
      <c r="N324" s="102">
        <v>5</v>
      </c>
      <c r="O324" s="102">
        <v>5</v>
      </c>
      <c r="P324" s="102">
        <v>5</v>
      </c>
      <c r="Q324" s="102">
        <v>5</v>
      </c>
      <c r="R324" s="102">
        <v>5</v>
      </c>
      <c r="S324" s="102">
        <v>5</v>
      </c>
      <c r="T324" s="102">
        <v>5</v>
      </c>
      <c r="U324" s="102">
        <v>0</v>
      </c>
      <c r="V324" s="102">
        <v>0</v>
      </c>
      <c r="W324" s="5" t="s">
        <v>6</v>
      </c>
      <c r="X324" s="6">
        <v>0</v>
      </c>
      <c r="Y324" s="6">
        <v>4</v>
      </c>
      <c r="Z324" s="6">
        <v>4</v>
      </c>
      <c r="AA324" s="6">
        <v>0</v>
      </c>
      <c r="AB324" s="7">
        <v>0</v>
      </c>
      <c r="AC324" s="7">
        <v>5</v>
      </c>
      <c r="AD324" s="7">
        <v>5</v>
      </c>
      <c r="AE324" s="7">
        <v>5</v>
      </c>
      <c r="AF324" s="7">
        <v>5</v>
      </c>
      <c r="AG324" s="8">
        <v>5</v>
      </c>
      <c r="AH324" s="8">
        <v>0</v>
      </c>
      <c r="AI324" s="8">
        <v>4</v>
      </c>
      <c r="AJ324" s="8">
        <v>4</v>
      </c>
      <c r="AK324" s="8">
        <v>0</v>
      </c>
      <c r="AL324" s="8">
        <v>0</v>
      </c>
      <c r="AM324" s="9">
        <v>0</v>
      </c>
      <c r="AN324" s="9">
        <v>0</v>
      </c>
      <c r="AO324" s="103"/>
      <c r="AP324" s="5"/>
    </row>
    <row r="325" spans="1:42" ht="72.75" thickBot="1" x14ac:dyDescent="0.6">
      <c r="A325" s="4">
        <v>324</v>
      </c>
      <c r="B325" s="4" t="s">
        <v>55</v>
      </c>
      <c r="C325" s="4"/>
      <c r="D325" s="4"/>
      <c r="E325" s="4" t="s">
        <v>260</v>
      </c>
      <c r="F325" s="4" t="s">
        <v>60</v>
      </c>
      <c r="G325" s="4" t="s">
        <v>170</v>
      </c>
      <c r="H325" s="100">
        <v>0</v>
      </c>
      <c r="I325" s="100">
        <v>1</v>
      </c>
      <c r="J325" s="100">
        <v>0</v>
      </c>
      <c r="K325" s="100">
        <v>0</v>
      </c>
      <c r="L325" s="100">
        <v>1</v>
      </c>
      <c r="M325" s="102">
        <v>5</v>
      </c>
      <c r="N325" s="102">
        <v>5</v>
      </c>
      <c r="O325" s="102">
        <v>5</v>
      </c>
      <c r="P325" s="102">
        <v>5</v>
      </c>
      <c r="Q325" s="102">
        <v>5</v>
      </c>
      <c r="R325" s="102">
        <v>5</v>
      </c>
      <c r="S325" s="102">
        <v>5</v>
      </c>
      <c r="T325" s="102">
        <v>5</v>
      </c>
      <c r="U325" s="102">
        <v>0</v>
      </c>
      <c r="V325" s="102">
        <v>0</v>
      </c>
      <c r="W325" s="5" t="s">
        <v>38</v>
      </c>
      <c r="X325" s="6">
        <v>4</v>
      </c>
      <c r="Y325" s="6">
        <v>0</v>
      </c>
      <c r="Z325" s="6">
        <v>0</v>
      </c>
      <c r="AA325" s="6">
        <v>0</v>
      </c>
      <c r="AB325" s="7">
        <v>4</v>
      </c>
      <c r="AC325" s="7">
        <v>0</v>
      </c>
      <c r="AD325" s="7">
        <v>0</v>
      </c>
      <c r="AE325" s="7">
        <v>0</v>
      </c>
      <c r="AF325" s="7">
        <v>0</v>
      </c>
      <c r="AG325" s="8">
        <v>0</v>
      </c>
      <c r="AH325" s="8">
        <v>0</v>
      </c>
      <c r="AI325" s="8">
        <v>0</v>
      </c>
      <c r="AJ325" s="8">
        <v>4</v>
      </c>
      <c r="AK325" s="8">
        <v>4</v>
      </c>
      <c r="AL325" s="8">
        <v>4</v>
      </c>
      <c r="AM325" s="9">
        <v>4</v>
      </c>
      <c r="AN325" s="9">
        <v>4</v>
      </c>
      <c r="AO325" s="103"/>
      <c r="AP325" s="5"/>
    </row>
    <row r="326" spans="1:42" ht="48.75" thickBot="1" x14ac:dyDescent="0.6">
      <c r="A326" s="4">
        <v>325</v>
      </c>
      <c r="B326" s="4" t="s">
        <v>55</v>
      </c>
      <c r="C326" s="4"/>
      <c r="D326" s="4"/>
      <c r="E326" s="4" t="s">
        <v>260</v>
      </c>
      <c r="F326" s="4" t="s">
        <v>60</v>
      </c>
      <c r="G326" s="4" t="s">
        <v>170</v>
      </c>
      <c r="H326" s="100">
        <v>0</v>
      </c>
      <c r="I326" s="100">
        <v>0</v>
      </c>
      <c r="J326" s="100">
        <v>1</v>
      </c>
      <c r="K326" s="100">
        <v>1</v>
      </c>
      <c r="L326" s="100">
        <v>0</v>
      </c>
      <c r="M326" s="102">
        <v>4</v>
      </c>
      <c r="N326" s="102">
        <v>4</v>
      </c>
      <c r="O326" s="102">
        <v>4</v>
      </c>
      <c r="P326" s="102">
        <v>4</v>
      </c>
      <c r="Q326" s="102">
        <v>4</v>
      </c>
      <c r="R326" s="102">
        <v>4</v>
      </c>
      <c r="S326" s="102">
        <v>4</v>
      </c>
      <c r="T326" s="102">
        <v>4</v>
      </c>
      <c r="U326" s="102">
        <v>0</v>
      </c>
      <c r="V326" s="102">
        <v>0</v>
      </c>
      <c r="W326" s="5" t="s">
        <v>6</v>
      </c>
      <c r="X326" s="6">
        <v>4</v>
      </c>
      <c r="Y326" s="6">
        <v>4</v>
      </c>
      <c r="Z326" s="6">
        <v>4</v>
      </c>
      <c r="AA326" s="6">
        <v>4</v>
      </c>
      <c r="AB326" s="7">
        <v>4</v>
      </c>
      <c r="AC326" s="7">
        <v>4</v>
      </c>
      <c r="AD326" s="7">
        <v>4</v>
      </c>
      <c r="AE326" s="7">
        <v>4</v>
      </c>
      <c r="AF326" s="7">
        <v>4</v>
      </c>
      <c r="AG326" s="8">
        <v>4</v>
      </c>
      <c r="AH326" s="8">
        <v>4</v>
      </c>
      <c r="AI326" s="8">
        <v>4</v>
      </c>
      <c r="AJ326" s="8">
        <v>4</v>
      </c>
      <c r="AK326" s="8">
        <v>4</v>
      </c>
      <c r="AL326" s="8">
        <v>4</v>
      </c>
      <c r="AM326" s="9">
        <v>4</v>
      </c>
      <c r="AN326" s="9">
        <v>4</v>
      </c>
      <c r="AO326" s="103"/>
      <c r="AP326" s="5"/>
    </row>
    <row r="327" spans="1:42" ht="48.75" thickBot="1" x14ac:dyDescent="0.6">
      <c r="A327" s="4">
        <v>326</v>
      </c>
      <c r="B327" s="4" t="s">
        <v>56</v>
      </c>
      <c r="C327" s="4"/>
      <c r="D327" s="4"/>
      <c r="E327" s="4" t="s">
        <v>260</v>
      </c>
      <c r="F327" s="4" t="s">
        <v>60</v>
      </c>
      <c r="G327" s="4" t="s">
        <v>172</v>
      </c>
      <c r="H327" s="100">
        <v>0</v>
      </c>
      <c r="I327" s="100">
        <v>1</v>
      </c>
      <c r="J327" s="100">
        <v>0</v>
      </c>
      <c r="K327" s="100">
        <v>0</v>
      </c>
      <c r="L327" s="100">
        <v>0</v>
      </c>
      <c r="M327" s="102">
        <v>3</v>
      </c>
      <c r="N327" s="102">
        <v>2</v>
      </c>
      <c r="O327" s="102">
        <v>5</v>
      </c>
      <c r="P327" s="102">
        <v>5</v>
      </c>
      <c r="Q327" s="102">
        <v>4</v>
      </c>
      <c r="R327" s="102">
        <v>1</v>
      </c>
      <c r="S327" s="102">
        <v>1</v>
      </c>
      <c r="T327" s="102">
        <v>4</v>
      </c>
      <c r="U327" s="102">
        <v>0</v>
      </c>
      <c r="V327" s="102">
        <v>0</v>
      </c>
      <c r="W327" s="5" t="s">
        <v>5</v>
      </c>
      <c r="X327" s="6">
        <v>4</v>
      </c>
      <c r="Y327" s="6">
        <v>4</v>
      </c>
      <c r="Z327" s="6">
        <v>4</v>
      </c>
      <c r="AA327" s="6">
        <v>4</v>
      </c>
      <c r="AB327" s="7">
        <v>4</v>
      </c>
      <c r="AC327" s="7">
        <v>4</v>
      </c>
      <c r="AD327" s="7">
        <v>4</v>
      </c>
      <c r="AE327" s="7">
        <v>4</v>
      </c>
      <c r="AF327" s="7">
        <v>4</v>
      </c>
      <c r="AG327" s="8">
        <v>4</v>
      </c>
      <c r="AH327" s="8">
        <v>4</v>
      </c>
      <c r="AI327" s="8">
        <v>4</v>
      </c>
      <c r="AJ327" s="8">
        <v>4</v>
      </c>
      <c r="AK327" s="8">
        <v>4</v>
      </c>
      <c r="AL327" s="8">
        <v>4</v>
      </c>
      <c r="AM327" s="9">
        <v>4</v>
      </c>
      <c r="AN327" s="9">
        <v>4</v>
      </c>
      <c r="AO327" s="103"/>
      <c r="AP327" s="5"/>
    </row>
    <row r="328" spans="1:42" ht="48.75" thickBot="1" x14ac:dyDescent="0.6">
      <c r="A328" s="4">
        <v>327</v>
      </c>
      <c r="B328" s="4" t="s">
        <v>56</v>
      </c>
      <c r="C328" s="4"/>
      <c r="D328" s="4"/>
      <c r="E328" s="4" t="s">
        <v>260</v>
      </c>
      <c r="F328" s="4" t="s">
        <v>60</v>
      </c>
      <c r="G328" s="4" t="s">
        <v>172</v>
      </c>
      <c r="H328" s="100">
        <v>0</v>
      </c>
      <c r="I328" s="100">
        <v>1</v>
      </c>
      <c r="J328" s="100">
        <v>0</v>
      </c>
      <c r="K328" s="100">
        <v>0</v>
      </c>
      <c r="L328" s="100">
        <v>0</v>
      </c>
      <c r="M328" s="102">
        <v>3</v>
      </c>
      <c r="N328" s="102">
        <v>2</v>
      </c>
      <c r="O328" s="102">
        <v>5</v>
      </c>
      <c r="P328" s="102">
        <v>5</v>
      </c>
      <c r="Q328" s="102">
        <v>4</v>
      </c>
      <c r="R328" s="102">
        <v>1</v>
      </c>
      <c r="S328" s="102">
        <v>1</v>
      </c>
      <c r="T328" s="102">
        <v>4</v>
      </c>
      <c r="U328" s="102">
        <v>0</v>
      </c>
      <c r="V328" s="102">
        <v>0</v>
      </c>
      <c r="W328" s="5" t="s">
        <v>6</v>
      </c>
      <c r="X328" s="6">
        <v>4</v>
      </c>
      <c r="Y328" s="6">
        <v>4</v>
      </c>
      <c r="Z328" s="6">
        <v>4</v>
      </c>
      <c r="AA328" s="6">
        <v>4</v>
      </c>
      <c r="AB328" s="7">
        <v>4</v>
      </c>
      <c r="AC328" s="7">
        <v>4</v>
      </c>
      <c r="AD328" s="7">
        <v>4</v>
      </c>
      <c r="AE328" s="7">
        <v>4</v>
      </c>
      <c r="AF328" s="7">
        <v>4</v>
      </c>
      <c r="AG328" s="8">
        <v>4</v>
      </c>
      <c r="AH328" s="8">
        <v>4</v>
      </c>
      <c r="AI328" s="8">
        <v>4</v>
      </c>
      <c r="AJ328" s="8">
        <v>4</v>
      </c>
      <c r="AK328" s="8">
        <v>4</v>
      </c>
      <c r="AL328" s="8">
        <v>4</v>
      </c>
      <c r="AM328" s="9">
        <v>4</v>
      </c>
      <c r="AN328" s="9">
        <v>4</v>
      </c>
      <c r="AO328" s="103"/>
      <c r="AP328" s="5"/>
    </row>
    <row r="329" spans="1:42" ht="72.75" thickBot="1" x14ac:dyDescent="0.6">
      <c r="A329" s="4">
        <v>328</v>
      </c>
      <c r="B329" s="4" t="s">
        <v>56</v>
      </c>
      <c r="C329" s="4"/>
      <c r="D329" s="4"/>
      <c r="E329" s="4" t="s">
        <v>260</v>
      </c>
      <c r="F329" s="4" t="s">
        <v>60</v>
      </c>
      <c r="G329" s="4" t="s">
        <v>172</v>
      </c>
      <c r="H329" s="100">
        <v>0</v>
      </c>
      <c r="I329" s="100">
        <v>1</v>
      </c>
      <c r="J329" s="100">
        <v>0</v>
      </c>
      <c r="K329" s="100">
        <v>0</v>
      </c>
      <c r="L329" s="100">
        <v>0</v>
      </c>
      <c r="M329" s="102">
        <v>3</v>
      </c>
      <c r="N329" s="102">
        <v>2</v>
      </c>
      <c r="O329" s="102">
        <v>5</v>
      </c>
      <c r="P329" s="102">
        <v>5</v>
      </c>
      <c r="Q329" s="102">
        <v>4</v>
      </c>
      <c r="R329" s="102">
        <v>1</v>
      </c>
      <c r="S329" s="102">
        <v>1</v>
      </c>
      <c r="T329" s="102">
        <v>4</v>
      </c>
      <c r="U329" s="102">
        <v>0</v>
      </c>
      <c r="V329" s="102">
        <v>0</v>
      </c>
      <c r="W329" s="5" t="s">
        <v>36</v>
      </c>
      <c r="X329" s="6">
        <v>4</v>
      </c>
      <c r="Y329" s="6">
        <v>4</v>
      </c>
      <c r="Z329" s="6">
        <v>4</v>
      </c>
      <c r="AA329" s="6">
        <v>4</v>
      </c>
      <c r="AB329" s="7">
        <v>4</v>
      </c>
      <c r="AC329" s="7">
        <v>4</v>
      </c>
      <c r="AD329" s="7">
        <v>4</v>
      </c>
      <c r="AE329" s="7">
        <v>4</v>
      </c>
      <c r="AF329" s="7">
        <v>4</v>
      </c>
      <c r="AG329" s="8">
        <v>4</v>
      </c>
      <c r="AH329" s="8">
        <v>4</v>
      </c>
      <c r="AI329" s="8">
        <v>4</v>
      </c>
      <c r="AJ329" s="8">
        <v>4</v>
      </c>
      <c r="AK329" s="8">
        <v>4</v>
      </c>
      <c r="AL329" s="8">
        <v>4</v>
      </c>
      <c r="AM329" s="9">
        <v>4</v>
      </c>
      <c r="AN329" s="9">
        <v>4</v>
      </c>
      <c r="AO329" s="103"/>
      <c r="AP329" s="5"/>
    </row>
    <row r="330" spans="1:42" ht="72.75" thickBot="1" x14ac:dyDescent="0.6">
      <c r="A330" s="4">
        <v>329</v>
      </c>
      <c r="B330" s="4" t="s">
        <v>56</v>
      </c>
      <c r="C330" s="4"/>
      <c r="D330" s="4"/>
      <c r="E330" s="4" t="s">
        <v>260</v>
      </c>
      <c r="F330" s="4" t="s">
        <v>60</v>
      </c>
      <c r="G330" s="4" t="s">
        <v>172</v>
      </c>
      <c r="H330" s="100">
        <v>0</v>
      </c>
      <c r="I330" s="100">
        <v>1</v>
      </c>
      <c r="J330" s="100">
        <v>0</v>
      </c>
      <c r="K330" s="100">
        <v>0</v>
      </c>
      <c r="L330" s="100">
        <v>0</v>
      </c>
      <c r="M330" s="102">
        <v>3</v>
      </c>
      <c r="N330" s="102">
        <v>2</v>
      </c>
      <c r="O330" s="102">
        <v>5</v>
      </c>
      <c r="P330" s="102">
        <v>5</v>
      </c>
      <c r="Q330" s="102">
        <v>4</v>
      </c>
      <c r="R330" s="102">
        <v>1</v>
      </c>
      <c r="S330" s="102">
        <v>1</v>
      </c>
      <c r="T330" s="102">
        <v>4</v>
      </c>
      <c r="U330" s="102">
        <v>0</v>
      </c>
      <c r="V330" s="102">
        <v>0</v>
      </c>
      <c r="W330" s="5" t="s">
        <v>34</v>
      </c>
      <c r="X330" s="6">
        <v>4</v>
      </c>
      <c r="Y330" s="6">
        <v>4</v>
      </c>
      <c r="Z330" s="6">
        <v>4</v>
      </c>
      <c r="AA330" s="6">
        <v>4</v>
      </c>
      <c r="AB330" s="7">
        <v>4</v>
      </c>
      <c r="AC330" s="7">
        <v>4</v>
      </c>
      <c r="AD330" s="7">
        <v>4</v>
      </c>
      <c r="AE330" s="7">
        <v>4</v>
      </c>
      <c r="AF330" s="7">
        <v>4</v>
      </c>
      <c r="AG330" s="8">
        <v>4</v>
      </c>
      <c r="AH330" s="8">
        <v>4</v>
      </c>
      <c r="AI330" s="8">
        <v>4</v>
      </c>
      <c r="AJ330" s="8">
        <v>4</v>
      </c>
      <c r="AK330" s="8">
        <v>4</v>
      </c>
      <c r="AL330" s="8">
        <v>4</v>
      </c>
      <c r="AM330" s="9">
        <v>4</v>
      </c>
      <c r="AN330" s="9">
        <v>4</v>
      </c>
      <c r="AO330" s="103"/>
      <c r="AP330" s="5"/>
    </row>
    <row r="331" spans="1:42" ht="72.75" thickBot="1" x14ac:dyDescent="0.6">
      <c r="A331" s="4">
        <v>330</v>
      </c>
      <c r="B331" s="4" t="s">
        <v>56</v>
      </c>
      <c r="C331" s="4"/>
      <c r="D331" s="4"/>
      <c r="E331" s="4" t="s">
        <v>260</v>
      </c>
      <c r="F331" s="4" t="s">
        <v>60</v>
      </c>
      <c r="G331" s="4" t="s">
        <v>172</v>
      </c>
      <c r="H331" s="100">
        <v>0</v>
      </c>
      <c r="I331" s="100">
        <v>1</v>
      </c>
      <c r="J331" s="100">
        <v>0</v>
      </c>
      <c r="K331" s="100">
        <v>0</v>
      </c>
      <c r="L331" s="100">
        <v>0</v>
      </c>
      <c r="M331" s="102">
        <v>3</v>
      </c>
      <c r="N331" s="102">
        <v>2</v>
      </c>
      <c r="O331" s="102">
        <v>5</v>
      </c>
      <c r="P331" s="102">
        <v>5</v>
      </c>
      <c r="Q331" s="102">
        <v>4</v>
      </c>
      <c r="R331" s="102">
        <v>1</v>
      </c>
      <c r="S331" s="102">
        <v>1</v>
      </c>
      <c r="T331" s="102">
        <v>4</v>
      </c>
      <c r="U331" s="102">
        <v>0</v>
      </c>
      <c r="V331" s="102">
        <v>0</v>
      </c>
      <c r="W331" s="5" t="s">
        <v>38</v>
      </c>
      <c r="X331" s="6">
        <v>4</v>
      </c>
      <c r="Y331" s="6">
        <v>4</v>
      </c>
      <c r="Z331" s="6">
        <v>4</v>
      </c>
      <c r="AA331" s="6">
        <v>4</v>
      </c>
      <c r="AB331" s="7">
        <v>4</v>
      </c>
      <c r="AC331" s="7">
        <v>4</v>
      </c>
      <c r="AD331" s="7">
        <v>4</v>
      </c>
      <c r="AE331" s="7">
        <v>4</v>
      </c>
      <c r="AF331" s="7">
        <v>4</v>
      </c>
      <c r="AG331" s="8">
        <v>4</v>
      </c>
      <c r="AH331" s="8">
        <v>4</v>
      </c>
      <c r="AI331" s="8">
        <v>4</v>
      </c>
      <c r="AJ331" s="8">
        <v>4</v>
      </c>
      <c r="AK331" s="8">
        <v>4</v>
      </c>
      <c r="AL331" s="8">
        <v>4</v>
      </c>
      <c r="AM331" s="9">
        <v>4</v>
      </c>
      <c r="AN331" s="9">
        <v>4</v>
      </c>
      <c r="AO331" s="103"/>
      <c r="AP331" s="5"/>
    </row>
    <row r="332" spans="1:42" ht="48.75" thickBot="1" x14ac:dyDescent="0.6">
      <c r="A332" s="4">
        <v>331</v>
      </c>
      <c r="B332" s="4" t="s">
        <v>56</v>
      </c>
      <c r="C332" s="4"/>
      <c r="D332" s="4"/>
      <c r="E332" s="4" t="s">
        <v>260</v>
      </c>
      <c r="F332" s="4" t="s">
        <v>60</v>
      </c>
      <c r="G332" s="4" t="s">
        <v>172</v>
      </c>
      <c r="H332" s="100">
        <v>0</v>
      </c>
      <c r="I332" s="100">
        <v>1</v>
      </c>
      <c r="J332" s="100">
        <v>0</v>
      </c>
      <c r="K332" s="100">
        <v>1</v>
      </c>
      <c r="L332" s="100">
        <v>0</v>
      </c>
      <c r="M332" s="102">
        <v>3</v>
      </c>
      <c r="N332" s="102">
        <v>1</v>
      </c>
      <c r="O332" s="102">
        <v>4</v>
      </c>
      <c r="P332" s="102">
        <v>5</v>
      </c>
      <c r="Q332" s="102">
        <v>5</v>
      </c>
      <c r="R332" s="102">
        <v>1</v>
      </c>
      <c r="S332" s="102">
        <v>2</v>
      </c>
      <c r="T332" s="102">
        <v>3</v>
      </c>
      <c r="U332" s="102">
        <v>0</v>
      </c>
      <c r="V332" s="102">
        <v>0</v>
      </c>
      <c r="W332" s="5" t="s">
        <v>5</v>
      </c>
      <c r="X332" s="6">
        <v>4</v>
      </c>
      <c r="Y332" s="6">
        <v>4</v>
      </c>
      <c r="Z332" s="6">
        <v>4</v>
      </c>
      <c r="AA332" s="6">
        <v>4</v>
      </c>
      <c r="AB332" s="7">
        <v>4</v>
      </c>
      <c r="AC332" s="7">
        <v>4</v>
      </c>
      <c r="AD332" s="7">
        <v>4</v>
      </c>
      <c r="AE332" s="7">
        <v>4</v>
      </c>
      <c r="AF332" s="7">
        <v>4</v>
      </c>
      <c r="AG332" s="8">
        <v>4</v>
      </c>
      <c r="AH332" s="8">
        <v>4</v>
      </c>
      <c r="AI332" s="8">
        <v>4</v>
      </c>
      <c r="AJ332" s="8">
        <v>4</v>
      </c>
      <c r="AK332" s="8">
        <v>4</v>
      </c>
      <c r="AL332" s="8">
        <v>4</v>
      </c>
      <c r="AM332" s="9">
        <v>4</v>
      </c>
      <c r="AN332" s="9">
        <v>4</v>
      </c>
      <c r="AO332" s="103"/>
      <c r="AP332" s="5"/>
    </row>
    <row r="333" spans="1:42" ht="48.75" thickBot="1" x14ac:dyDescent="0.6">
      <c r="A333" s="4">
        <v>332</v>
      </c>
      <c r="B333" s="4" t="s">
        <v>56</v>
      </c>
      <c r="C333" s="4"/>
      <c r="D333" s="4"/>
      <c r="E333" s="4" t="s">
        <v>260</v>
      </c>
      <c r="F333" s="4" t="s">
        <v>60</v>
      </c>
      <c r="G333" s="4" t="s">
        <v>172</v>
      </c>
      <c r="H333" s="100">
        <v>0</v>
      </c>
      <c r="I333" s="100">
        <v>1</v>
      </c>
      <c r="J333" s="100">
        <v>0</v>
      </c>
      <c r="K333" s="100">
        <v>1</v>
      </c>
      <c r="L333" s="100">
        <v>0</v>
      </c>
      <c r="M333" s="102">
        <v>3</v>
      </c>
      <c r="N333" s="102">
        <v>1</v>
      </c>
      <c r="O333" s="102">
        <v>4</v>
      </c>
      <c r="P333" s="102">
        <v>5</v>
      </c>
      <c r="Q333" s="102">
        <v>5</v>
      </c>
      <c r="R333" s="102">
        <v>1</v>
      </c>
      <c r="S333" s="102">
        <v>2</v>
      </c>
      <c r="T333" s="102">
        <v>3</v>
      </c>
      <c r="U333" s="102">
        <v>0</v>
      </c>
      <c r="V333" s="102">
        <v>0</v>
      </c>
      <c r="W333" s="5" t="s">
        <v>6</v>
      </c>
      <c r="X333" s="6">
        <v>4</v>
      </c>
      <c r="Y333" s="6">
        <v>4</v>
      </c>
      <c r="Z333" s="6">
        <v>4</v>
      </c>
      <c r="AA333" s="6">
        <v>4</v>
      </c>
      <c r="AB333" s="7">
        <v>4</v>
      </c>
      <c r="AC333" s="7">
        <v>4</v>
      </c>
      <c r="AD333" s="7">
        <v>4</v>
      </c>
      <c r="AE333" s="7">
        <v>4</v>
      </c>
      <c r="AF333" s="7">
        <v>4</v>
      </c>
      <c r="AG333" s="8">
        <v>4</v>
      </c>
      <c r="AH333" s="8">
        <v>4</v>
      </c>
      <c r="AI333" s="8">
        <v>4</v>
      </c>
      <c r="AJ333" s="8">
        <v>4</v>
      </c>
      <c r="AK333" s="8">
        <v>4</v>
      </c>
      <c r="AL333" s="8">
        <v>4</v>
      </c>
      <c r="AM333" s="9">
        <v>4</v>
      </c>
      <c r="AN333" s="9">
        <v>4</v>
      </c>
      <c r="AO333" s="103"/>
      <c r="AP333" s="5"/>
    </row>
    <row r="334" spans="1:42" ht="72.75" thickBot="1" x14ac:dyDescent="0.6">
      <c r="A334" s="4">
        <v>333</v>
      </c>
      <c r="B334" s="4" t="s">
        <v>56</v>
      </c>
      <c r="C334" s="4"/>
      <c r="D334" s="4"/>
      <c r="E334" s="4" t="s">
        <v>260</v>
      </c>
      <c r="F334" s="4" t="s">
        <v>60</v>
      </c>
      <c r="G334" s="4" t="s">
        <v>172</v>
      </c>
      <c r="H334" s="100">
        <v>0</v>
      </c>
      <c r="I334" s="100">
        <v>1</v>
      </c>
      <c r="J334" s="100">
        <v>0</v>
      </c>
      <c r="K334" s="100">
        <v>1</v>
      </c>
      <c r="L334" s="100">
        <v>0</v>
      </c>
      <c r="M334" s="102">
        <v>3</v>
      </c>
      <c r="N334" s="102">
        <v>1</v>
      </c>
      <c r="O334" s="102">
        <v>4</v>
      </c>
      <c r="P334" s="102">
        <v>5</v>
      </c>
      <c r="Q334" s="102">
        <v>5</v>
      </c>
      <c r="R334" s="102">
        <v>1</v>
      </c>
      <c r="S334" s="102">
        <v>2</v>
      </c>
      <c r="T334" s="102">
        <v>3</v>
      </c>
      <c r="U334" s="102">
        <v>0</v>
      </c>
      <c r="V334" s="102">
        <v>0</v>
      </c>
      <c r="W334" s="5" t="s">
        <v>36</v>
      </c>
      <c r="X334" s="6">
        <v>4</v>
      </c>
      <c r="Y334" s="6">
        <v>4</v>
      </c>
      <c r="Z334" s="6">
        <v>4</v>
      </c>
      <c r="AA334" s="6">
        <v>4</v>
      </c>
      <c r="AB334" s="7">
        <v>4</v>
      </c>
      <c r="AC334" s="7">
        <v>4</v>
      </c>
      <c r="AD334" s="7">
        <v>4</v>
      </c>
      <c r="AE334" s="7">
        <v>4</v>
      </c>
      <c r="AF334" s="7">
        <v>4</v>
      </c>
      <c r="AG334" s="8">
        <v>4</v>
      </c>
      <c r="AH334" s="8">
        <v>4</v>
      </c>
      <c r="AI334" s="8">
        <v>4</v>
      </c>
      <c r="AJ334" s="8">
        <v>4</v>
      </c>
      <c r="AK334" s="8">
        <v>4</v>
      </c>
      <c r="AL334" s="8">
        <v>4</v>
      </c>
      <c r="AM334" s="9">
        <v>4</v>
      </c>
      <c r="AN334" s="9">
        <v>4</v>
      </c>
      <c r="AO334" s="103"/>
      <c r="AP334" s="5"/>
    </row>
    <row r="335" spans="1:42" ht="72.75" thickBot="1" x14ac:dyDescent="0.6">
      <c r="A335" s="4">
        <v>334</v>
      </c>
      <c r="B335" s="4" t="s">
        <v>56</v>
      </c>
      <c r="C335" s="4"/>
      <c r="D335" s="4"/>
      <c r="E335" s="4" t="s">
        <v>260</v>
      </c>
      <c r="F335" s="4" t="s">
        <v>60</v>
      </c>
      <c r="G335" s="4" t="s">
        <v>172</v>
      </c>
      <c r="H335" s="100">
        <v>0</v>
      </c>
      <c r="I335" s="100">
        <v>1</v>
      </c>
      <c r="J335" s="100">
        <v>0</v>
      </c>
      <c r="K335" s="100">
        <v>1</v>
      </c>
      <c r="L335" s="100">
        <v>0</v>
      </c>
      <c r="M335" s="102">
        <v>3</v>
      </c>
      <c r="N335" s="102">
        <v>1</v>
      </c>
      <c r="O335" s="102">
        <v>4</v>
      </c>
      <c r="P335" s="102">
        <v>5</v>
      </c>
      <c r="Q335" s="102">
        <v>5</v>
      </c>
      <c r="R335" s="102">
        <v>1</v>
      </c>
      <c r="S335" s="102">
        <v>2</v>
      </c>
      <c r="T335" s="102">
        <v>3</v>
      </c>
      <c r="U335" s="102">
        <v>0</v>
      </c>
      <c r="V335" s="102">
        <v>0</v>
      </c>
      <c r="W335" s="5" t="s">
        <v>34</v>
      </c>
      <c r="X335" s="6">
        <v>4</v>
      </c>
      <c r="Y335" s="6">
        <v>4</v>
      </c>
      <c r="Z335" s="6">
        <v>4</v>
      </c>
      <c r="AA335" s="6">
        <v>4</v>
      </c>
      <c r="AB335" s="7">
        <v>4</v>
      </c>
      <c r="AC335" s="7">
        <v>4</v>
      </c>
      <c r="AD335" s="7">
        <v>4</v>
      </c>
      <c r="AE335" s="7">
        <v>4</v>
      </c>
      <c r="AF335" s="7">
        <v>4</v>
      </c>
      <c r="AG335" s="8">
        <v>4</v>
      </c>
      <c r="AH335" s="8">
        <v>4</v>
      </c>
      <c r="AI335" s="8">
        <v>4</v>
      </c>
      <c r="AJ335" s="8">
        <v>4</v>
      </c>
      <c r="AK335" s="8">
        <v>4</v>
      </c>
      <c r="AL335" s="8">
        <v>4</v>
      </c>
      <c r="AM335" s="9">
        <v>4</v>
      </c>
      <c r="AN335" s="9">
        <v>4</v>
      </c>
      <c r="AO335" s="103"/>
      <c r="AP335" s="5"/>
    </row>
    <row r="336" spans="1:42" ht="72.75" thickBot="1" x14ac:dyDescent="0.6">
      <c r="A336" s="4">
        <v>335</v>
      </c>
      <c r="B336" s="4" t="s">
        <v>56</v>
      </c>
      <c r="C336" s="4"/>
      <c r="D336" s="4"/>
      <c r="E336" s="4" t="s">
        <v>260</v>
      </c>
      <c r="F336" s="4" t="s">
        <v>60</v>
      </c>
      <c r="G336" s="4" t="s">
        <v>172</v>
      </c>
      <c r="H336" s="100">
        <v>0</v>
      </c>
      <c r="I336" s="100">
        <v>1</v>
      </c>
      <c r="J336" s="100">
        <v>0</v>
      </c>
      <c r="K336" s="100">
        <v>1</v>
      </c>
      <c r="L336" s="100">
        <v>0</v>
      </c>
      <c r="M336" s="102">
        <v>3</v>
      </c>
      <c r="N336" s="102">
        <v>1</v>
      </c>
      <c r="O336" s="102">
        <v>4</v>
      </c>
      <c r="P336" s="102">
        <v>5</v>
      </c>
      <c r="Q336" s="102">
        <v>5</v>
      </c>
      <c r="R336" s="102">
        <v>1</v>
      </c>
      <c r="S336" s="102">
        <v>2</v>
      </c>
      <c r="T336" s="102">
        <v>3</v>
      </c>
      <c r="U336" s="102">
        <v>0</v>
      </c>
      <c r="V336" s="102">
        <v>0</v>
      </c>
      <c r="W336" s="5" t="s">
        <v>38</v>
      </c>
      <c r="X336" s="6">
        <v>4</v>
      </c>
      <c r="Y336" s="6">
        <v>4</v>
      </c>
      <c r="Z336" s="6">
        <v>4</v>
      </c>
      <c r="AA336" s="6">
        <v>4</v>
      </c>
      <c r="AB336" s="7">
        <v>4</v>
      </c>
      <c r="AC336" s="7">
        <v>4</v>
      </c>
      <c r="AD336" s="7">
        <v>4</v>
      </c>
      <c r="AE336" s="7">
        <v>4</v>
      </c>
      <c r="AF336" s="7">
        <v>4</v>
      </c>
      <c r="AG336" s="8">
        <v>4</v>
      </c>
      <c r="AH336" s="8">
        <v>4</v>
      </c>
      <c r="AI336" s="8">
        <v>4</v>
      </c>
      <c r="AJ336" s="8">
        <v>4</v>
      </c>
      <c r="AK336" s="8">
        <v>4</v>
      </c>
      <c r="AL336" s="8">
        <v>4</v>
      </c>
      <c r="AM336" s="9">
        <v>4</v>
      </c>
      <c r="AN336" s="9">
        <v>4</v>
      </c>
      <c r="AO336" s="103"/>
      <c r="AP336" s="5"/>
    </row>
    <row r="337" spans="1:42" ht="48.75" thickBot="1" x14ac:dyDescent="0.6">
      <c r="A337" s="4">
        <v>336</v>
      </c>
      <c r="B337" s="4" t="s">
        <v>55</v>
      </c>
      <c r="C337" s="4"/>
      <c r="D337" s="4"/>
      <c r="E337" s="4" t="s">
        <v>54</v>
      </c>
      <c r="F337" s="4" t="s">
        <v>62</v>
      </c>
      <c r="G337" s="4"/>
      <c r="H337" s="100">
        <v>1</v>
      </c>
      <c r="I337" s="100">
        <v>0</v>
      </c>
      <c r="J337" s="100">
        <v>0</v>
      </c>
      <c r="K337" s="100">
        <v>0</v>
      </c>
      <c r="L337" s="100">
        <v>0</v>
      </c>
      <c r="M337" s="102">
        <v>3</v>
      </c>
      <c r="N337" s="102">
        <v>1</v>
      </c>
      <c r="O337" s="102">
        <v>3</v>
      </c>
      <c r="P337" s="102">
        <v>2</v>
      </c>
      <c r="Q337" s="102">
        <v>3</v>
      </c>
      <c r="R337" s="102">
        <v>3</v>
      </c>
      <c r="S337" s="102">
        <v>1</v>
      </c>
      <c r="T337" s="102">
        <v>1</v>
      </c>
      <c r="U337" s="102">
        <v>0</v>
      </c>
      <c r="V337" s="102">
        <v>0</v>
      </c>
      <c r="W337" s="5" t="s">
        <v>5</v>
      </c>
      <c r="X337" s="6">
        <v>5</v>
      </c>
      <c r="Y337" s="6">
        <v>5</v>
      </c>
      <c r="Z337" s="6">
        <v>5</v>
      </c>
      <c r="AA337" s="6">
        <v>5</v>
      </c>
      <c r="AB337" s="7">
        <v>5</v>
      </c>
      <c r="AC337" s="7">
        <v>5</v>
      </c>
      <c r="AD337" s="7">
        <v>5</v>
      </c>
      <c r="AE337" s="7">
        <v>5</v>
      </c>
      <c r="AF337" s="7">
        <v>5</v>
      </c>
      <c r="AG337" s="8">
        <v>5</v>
      </c>
      <c r="AH337" s="8">
        <v>5</v>
      </c>
      <c r="AI337" s="8">
        <v>5</v>
      </c>
      <c r="AJ337" s="8">
        <v>5</v>
      </c>
      <c r="AK337" s="8">
        <v>5</v>
      </c>
      <c r="AL337" s="8">
        <v>5</v>
      </c>
      <c r="AM337" s="9">
        <v>5</v>
      </c>
      <c r="AN337" s="9">
        <v>5</v>
      </c>
      <c r="AO337" s="103"/>
      <c r="AP337" s="5"/>
    </row>
    <row r="338" spans="1:42" ht="24.75" thickBot="1" x14ac:dyDescent="0.6">
      <c r="A338" s="4">
        <v>337</v>
      </c>
      <c r="B338" s="4" t="s">
        <v>55</v>
      </c>
      <c r="C338" s="4"/>
      <c r="D338" s="4"/>
      <c r="E338" s="4" t="s">
        <v>54</v>
      </c>
      <c r="F338" s="4" t="s">
        <v>62</v>
      </c>
      <c r="G338" s="4"/>
      <c r="H338" s="100">
        <v>1</v>
      </c>
      <c r="I338" s="100">
        <v>0</v>
      </c>
      <c r="J338" s="100">
        <v>0</v>
      </c>
      <c r="K338" s="100">
        <v>0</v>
      </c>
      <c r="L338" s="100">
        <v>0</v>
      </c>
      <c r="M338" s="102">
        <v>3</v>
      </c>
      <c r="N338" s="102">
        <v>1</v>
      </c>
      <c r="O338" s="102">
        <v>3</v>
      </c>
      <c r="P338" s="102">
        <v>2</v>
      </c>
      <c r="Q338" s="102">
        <v>3</v>
      </c>
      <c r="R338" s="102">
        <v>3</v>
      </c>
      <c r="S338" s="102">
        <v>1</v>
      </c>
      <c r="T338" s="102">
        <v>1</v>
      </c>
      <c r="U338" s="102">
        <v>0</v>
      </c>
      <c r="V338" s="102">
        <v>0</v>
      </c>
      <c r="W338" s="5" t="s">
        <v>6</v>
      </c>
      <c r="X338" s="6">
        <v>0</v>
      </c>
      <c r="Y338" s="6">
        <v>0</v>
      </c>
      <c r="Z338" s="6">
        <v>0</v>
      </c>
      <c r="AA338" s="6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5</v>
      </c>
      <c r="AG338" s="8">
        <v>0</v>
      </c>
      <c r="AH338" s="8">
        <v>0</v>
      </c>
      <c r="AI338" s="8">
        <v>0</v>
      </c>
      <c r="AJ338" s="8">
        <v>0</v>
      </c>
      <c r="AK338" s="8">
        <v>5</v>
      </c>
      <c r="AL338" s="8">
        <v>0</v>
      </c>
      <c r="AM338" s="9">
        <v>0</v>
      </c>
      <c r="AN338" s="9">
        <v>0</v>
      </c>
      <c r="AO338" s="103"/>
      <c r="AP338" s="5"/>
    </row>
    <row r="339" spans="1:42" ht="72.75" thickBot="1" x14ac:dyDescent="0.6">
      <c r="A339" s="4">
        <v>338</v>
      </c>
      <c r="B339" s="4" t="s">
        <v>55</v>
      </c>
      <c r="C339" s="4"/>
      <c r="D339" s="4"/>
      <c r="E339" s="4" t="s">
        <v>54</v>
      </c>
      <c r="F339" s="4" t="s">
        <v>62</v>
      </c>
      <c r="G339" s="4"/>
      <c r="H339" s="100">
        <v>1</v>
      </c>
      <c r="I339" s="100">
        <v>0</v>
      </c>
      <c r="J339" s="100">
        <v>0</v>
      </c>
      <c r="K339" s="100">
        <v>0</v>
      </c>
      <c r="L339" s="100">
        <v>0</v>
      </c>
      <c r="M339" s="102">
        <v>3</v>
      </c>
      <c r="N339" s="102">
        <v>1</v>
      </c>
      <c r="O339" s="102">
        <v>3</v>
      </c>
      <c r="P339" s="102">
        <v>2</v>
      </c>
      <c r="Q339" s="102">
        <v>3</v>
      </c>
      <c r="R339" s="102">
        <v>3</v>
      </c>
      <c r="S339" s="102">
        <v>1</v>
      </c>
      <c r="T339" s="102">
        <v>1</v>
      </c>
      <c r="U339" s="102">
        <v>0</v>
      </c>
      <c r="V339" s="102">
        <v>0</v>
      </c>
      <c r="W339" s="5" t="s">
        <v>38</v>
      </c>
      <c r="X339" s="6">
        <v>0</v>
      </c>
      <c r="Y339" s="6">
        <v>0</v>
      </c>
      <c r="Z339" s="6">
        <v>0</v>
      </c>
      <c r="AA339" s="6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5</v>
      </c>
      <c r="AL339" s="8">
        <v>5</v>
      </c>
      <c r="AM339" s="9">
        <v>0</v>
      </c>
      <c r="AN339" s="9">
        <v>5</v>
      </c>
      <c r="AO339" s="103"/>
      <c r="AP339" s="5"/>
    </row>
    <row r="340" spans="1:42" ht="72.75" thickBot="1" x14ac:dyDescent="0.6">
      <c r="A340" s="4">
        <v>339</v>
      </c>
      <c r="B340" s="4" t="s">
        <v>56</v>
      </c>
      <c r="C340" s="4"/>
      <c r="D340" s="4"/>
      <c r="E340" s="4" t="s">
        <v>203</v>
      </c>
      <c r="F340" s="4" t="s">
        <v>62</v>
      </c>
      <c r="G340" s="4"/>
      <c r="H340" s="100">
        <v>0</v>
      </c>
      <c r="I340" s="100">
        <v>1</v>
      </c>
      <c r="J340" s="100">
        <v>0</v>
      </c>
      <c r="K340" s="100">
        <v>0</v>
      </c>
      <c r="L340" s="100">
        <v>0</v>
      </c>
      <c r="M340" s="102">
        <v>3</v>
      </c>
      <c r="N340" s="102">
        <v>3</v>
      </c>
      <c r="O340" s="102">
        <v>4</v>
      </c>
      <c r="P340" s="102">
        <v>4</v>
      </c>
      <c r="Q340" s="102">
        <v>4</v>
      </c>
      <c r="R340" s="102">
        <v>3</v>
      </c>
      <c r="S340" s="102">
        <v>3</v>
      </c>
      <c r="T340" s="102">
        <v>4</v>
      </c>
      <c r="U340" s="102">
        <v>0</v>
      </c>
      <c r="V340" s="102">
        <v>0</v>
      </c>
      <c r="W340" s="5" t="s">
        <v>6</v>
      </c>
      <c r="X340" s="6">
        <v>4</v>
      </c>
      <c r="Y340" s="6">
        <v>4</v>
      </c>
      <c r="Z340" s="6">
        <v>4</v>
      </c>
      <c r="AA340" s="6">
        <v>4</v>
      </c>
      <c r="AB340" s="7">
        <v>4</v>
      </c>
      <c r="AC340" s="7">
        <v>4</v>
      </c>
      <c r="AD340" s="7">
        <v>4</v>
      </c>
      <c r="AE340" s="7">
        <v>4</v>
      </c>
      <c r="AF340" s="7">
        <v>4</v>
      </c>
      <c r="AG340" s="8">
        <v>4</v>
      </c>
      <c r="AH340" s="8">
        <v>4</v>
      </c>
      <c r="AI340" s="8">
        <v>4</v>
      </c>
      <c r="AJ340" s="8">
        <v>4</v>
      </c>
      <c r="AK340" s="8">
        <v>4</v>
      </c>
      <c r="AL340" s="8">
        <v>4</v>
      </c>
      <c r="AM340" s="9">
        <v>4</v>
      </c>
      <c r="AN340" s="9">
        <v>4</v>
      </c>
      <c r="AO340" s="103"/>
      <c r="AP340" s="5"/>
    </row>
    <row r="341" spans="1:42" ht="72.75" thickBot="1" x14ac:dyDescent="0.6">
      <c r="A341" s="4">
        <v>340</v>
      </c>
      <c r="B341" s="4" t="s">
        <v>56</v>
      </c>
      <c r="C341" s="4"/>
      <c r="D341" s="4"/>
      <c r="E341" s="4" t="s">
        <v>203</v>
      </c>
      <c r="F341" s="4" t="s">
        <v>62</v>
      </c>
      <c r="G341" s="4"/>
      <c r="H341" s="100">
        <v>0</v>
      </c>
      <c r="I341" s="100">
        <v>0</v>
      </c>
      <c r="J341" s="100">
        <v>0</v>
      </c>
      <c r="K341" s="100">
        <v>0</v>
      </c>
      <c r="L341" s="100">
        <v>0</v>
      </c>
      <c r="M341" s="102">
        <v>4</v>
      </c>
      <c r="N341" s="102">
        <v>4</v>
      </c>
      <c r="O341" s="102">
        <v>4</v>
      </c>
      <c r="P341" s="102">
        <v>4</v>
      </c>
      <c r="Q341" s="102">
        <v>4</v>
      </c>
      <c r="R341" s="102">
        <v>3</v>
      </c>
      <c r="S341" s="102">
        <v>4</v>
      </c>
      <c r="T341" s="102">
        <v>4</v>
      </c>
      <c r="U341" s="102">
        <v>0</v>
      </c>
      <c r="V341" s="102">
        <v>0</v>
      </c>
      <c r="W341" s="5" t="s">
        <v>6</v>
      </c>
      <c r="X341" s="6">
        <v>4</v>
      </c>
      <c r="Y341" s="6">
        <v>4</v>
      </c>
      <c r="Z341" s="6">
        <v>4</v>
      </c>
      <c r="AA341" s="6">
        <v>4</v>
      </c>
      <c r="AB341" s="7">
        <v>4</v>
      </c>
      <c r="AC341" s="7">
        <v>4</v>
      </c>
      <c r="AD341" s="7">
        <v>4</v>
      </c>
      <c r="AE341" s="7">
        <v>4</v>
      </c>
      <c r="AF341" s="7">
        <v>4</v>
      </c>
      <c r="AG341" s="8">
        <v>4</v>
      </c>
      <c r="AH341" s="8">
        <v>4</v>
      </c>
      <c r="AI341" s="8">
        <v>4</v>
      </c>
      <c r="AJ341" s="8">
        <v>4</v>
      </c>
      <c r="AK341" s="8">
        <v>4</v>
      </c>
      <c r="AL341" s="8">
        <v>4</v>
      </c>
      <c r="AM341" s="9">
        <v>4</v>
      </c>
      <c r="AN341" s="9">
        <v>4</v>
      </c>
      <c r="AO341" s="103"/>
      <c r="AP341" s="5"/>
    </row>
    <row r="342" spans="1:42" ht="72.75" thickBot="1" x14ac:dyDescent="0.6">
      <c r="A342" s="4">
        <v>341</v>
      </c>
      <c r="B342" s="4" t="s">
        <v>56</v>
      </c>
      <c r="C342" s="4"/>
      <c r="D342" s="4"/>
      <c r="E342" s="4" t="s">
        <v>203</v>
      </c>
      <c r="F342" s="4" t="s">
        <v>62</v>
      </c>
      <c r="G342" s="4"/>
      <c r="H342" s="100">
        <v>0</v>
      </c>
      <c r="I342" s="100">
        <v>0</v>
      </c>
      <c r="J342" s="100">
        <v>0</v>
      </c>
      <c r="K342" s="100">
        <v>0</v>
      </c>
      <c r="L342" s="100">
        <v>0</v>
      </c>
      <c r="M342" s="102">
        <v>4</v>
      </c>
      <c r="N342" s="102">
        <v>4</v>
      </c>
      <c r="O342" s="102">
        <v>4</v>
      </c>
      <c r="P342" s="102">
        <v>4</v>
      </c>
      <c r="Q342" s="102">
        <v>4</v>
      </c>
      <c r="R342" s="102">
        <v>3</v>
      </c>
      <c r="S342" s="102">
        <v>4</v>
      </c>
      <c r="T342" s="102">
        <v>4</v>
      </c>
      <c r="U342" s="102">
        <v>0</v>
      </c>
      <c r="V342" s="102">
        <v>0</v>
      </c>
      <c r="W342" s="5" t="s">
        <v>36</v>
      </c>
      <c r="X342" s="6">
        <v>4</v>
      </c>
      <c r="Y342" s="6">
        <v>4</v>
      </c>
      <c r="Z342" s="6">
        <v>4</v>
      </c>
      <c r="AA342" s="6">
        <v>4</v>
      </c>
      <c r="AB342" s="7">
        <v>4</v>
      </c>
      <c r="AC342" s="7">
        <v>4</v>
      </c>
      <c r="AD342" s="7">
        <v>4</v>
      </c>
      <c r="AE342" s="7">
        <v>4</v>
      </c>
      <c r="AF342" s="7">
        <v>4</v>
      </c>
      <c r="AG342" s="8">
        <v>4</v>
      </c>
      <c r="AH342" s="8">
        <v>4</v>
      </c>
      <c r="AI342" s="8">
        <v>4</v>
      </c>
      <c r="AJ342" s="8">
        <v>4</v>
      </c>
      <c r="AK342" s="8">
        <v>4</v>
      </c>
      <c r="AL342" s="8">
        <v>4</v>
      </c>
      <c r="AM342" s="9">
        <v>4</v>
      </c>
      <c r="AN342" s="9">
        <v>4</v>
      </c>
      <c r="AO342" s="103"/>
      <c r="AP342" s="5"/>
    </row>
    <row r="343" spans="1:42" ht="72.75" thickBot="1" x14ac:dyDescent="0.6">
      <c r="A343" s="4">
        <v>342</v>
      </c>
      <c r="B343" s="4" t="s">
        <v>56</v>
      </c>
      <c r="C343" s="4"/>
      <c r="D343" s="4"/>
      <c r="E343" s="4" t="s">
        <v>203</v>
      </c>
      <c r="F343" s="4" t="s">
        <v>62</v>
      </c>
      <c r="G343" s="4"/>
      <c r="H343" s="100">
        <v>0</v>
      </c>
      <c r="I343" s="100">
        <v>0</v>
      </c>
      <c r="J343" s="100">
        <v>0</v>
      </c>
      <c r="K343" s="100">
        <v>0</v>
      </c>
      <c r="L343" s="100">
        <v>0</v>
      </c>
      <c r="M343" s="102">
        <v>4</v>
      </c>
      <c r="N343" s="102">
        <v>4</v>
      </c>
      <c r="O343" s="102">
        <v>4</v>
      </c>
      <c r="P343" s="102">
        <v>4</v>
      </c>
      <c r="Q343" s="102">
        <v>4</v>
      </c>
      <c r="R343" s="102">
        <v>3</v>
      </c>
      <c r="S343" s="102">
        <v>4</v>
      </c>
      <c r="T343" s="102">
        <v>4</v>
      </c>
      <c r="U343" s="102">
        <v>0</v>
      </c>
      <c r="V343" s="102">
        <v>0</v>
      </c>
      <c r="W343" s="5" t="s">
        <v>34</v>
      </c>
      <c r="X343" s="6">
        <v>4</v>
      </c>
      <c r="Y343" s="6">
        <v>4</v>
      </c>
      <c r="Z343" s="6">
        <v>4</v>
      </c>
      <c r="AA343" s="6">
        <v>4</v>
      </c>
      <c r="AB343" s="7">
        <v>4</v>
      </c>
      <c r="AC343" s="7">
        <v>4</v>
      </c>
      <c r="AD343" s="7">
        <v>4</v>
      </c>
      <c r="AE343" s="7">
        <v>4</v>
      </c>
      <c r="AF343" s="7">
        <v>4</v>
      </c>
      <c r="AG343" s="8">
        <v>4</v>
      </c>
      <c r="AH343" s="8">
        <v>4</v>
      </c>
      <c r="AI343" s="8">
        <v>4</v>
      </c>
      <c r="AJ343" s="8">
        <v>4</v>
      </c>
      <c r="AK343" s="8">
        <v>4</v>
      </c>
      <c r="AL343" s="8">
        <v>4</v>
      </c>
      <c r="AM343" s="9">
        <v>4</v>
      </c>
      <c r="AN343" s="9">
        <v>4</v>
      </c>
      <c r="AO343" s="103"/>
      <c r="AP343" s="5"/>
    </row>
    <row r="344" spans="1:42" ht="72.75" thickBot="1" x14ac:dyDescent="0.6">
      <c r="A344" s="4">
        <v>343</v>
      </c>
      <c r="B344" s="4" t="s">
        <v>56</v>
      </c>
      <c r="C344" s="4"/>
      <c r="D344" s="4"/>
      <c r="E344" s="4" t="s">
        <v>203</v>
      </c>
      <c r="F344" s="4" t="s">
        <v>62</v>
      </c>
      <c r="G344" s="4"/>
      <c r="H344" s="100">
        <v>0</v>
      </c>
      <c r="I344" s="100">
        <v>0</v>
      </c>
      <c r="J344" s="100">
        <v>0</v>
      </c>
      <c r="K344" s="100">
        <v>0</v>
      </c>
      <c r="L344" s="100">
        <v>0</v>
      </c>
      <c r="M344" s="102">
        <v>4</v>
      </c>
      <c r="N344" s="102">
        <v>4</v>
      </c>
      <c r="O344" s="102">
        <v>4</v>
      </c>
      <c r="P344" s="102">
        <v>4</v>
      </c>
      <c r="Q344" s="102">
        <v>4</v>
      </c>
      <c r="R344" s="102">
        <v>3</v>
      </c>
      <c r="S344" s="102">
        <v>4</v>
      </c>
      <c r="T344" s="102">
        <v>4</v>
      </c>
      <c r="U344" s="102">
        <v>0</v>
      </c>
      <c r="V344" s="102">
        <v>0</v>
      </c>
      <c r="W344" s="5" t="s">
        <v>38</v>
      </c>
      <c r="X344" s="6">
        <v>4</v>
      </c>
      <c r="Y344" s="6">
        <v>4</v>
      </c>
      <c r="Z344" s="6">
        <v>4</v>
      </c>
      <c r="AA344" s="6">
        <v>4</v>
      </c>
      <c r="AB344" s="7">
        <v>4</v>
      </c>
      <c r="AC344" s="7">
        <v>4</v>
      </c>
      <c r="AD344" s="7">
        <v>4</v>
      </c>
      <c r="AE344" s="7">
        <v>4</v>
      </c>
      <c r="AF344" s="7">
        <v>4</v>
      </c>
      <c r="AG344" s="8">
        <v>4</v>
      </c>
      <c r="AH344" s="8">
        <v>4</v>
      </c>
      <c r="AI344" s="8">
        <v>4</v>
      </c>
      <c r="AJ344" s="8">
        <v>4</v>
      </c>
      <c r="AK344" s="8">
        <v>4</v>
      </c>
      <c r="AL344" s="8">
        <v>4</v>
      </c>
      <c r="AM344" s="9">
        <v>4</v>
      </c>
      <c r="AN344" s="9">
        <v>4</v>
      </c>
      <c r="AO344" s="103"/>
      <c r="AP344" s="5"/>
    </row>
    <row r="345" spans="1:42" ht="72.75" thickBot="1" x14ac:dyDescent="0.6">
      <c r="A345" s="4">
        <v>344</v>
      </c>
      <c r="B345" s="4" t="s">
        <v>55</v>
      </c>
      <c r="C345" s="4"/>
      <c r="D345" s="4"/>
      <c r="E345" s="4" t="s">
        <v>203</v>
      </c>
      <c r="F345" s="4" t="s">
        <v>62</v>
      </c>
      <c r="G345" s="4"/>
      <c r="H345" s="100">
        <v>0</v>
      </c>
      <c r="I345" s="100">
        <v>0</v>
      </c>
      <c r="J345" s="100">
        <v>1</v>
      </c>
      <c r="K345" s="100">
        <v>0</v>
      </c>
      <c r="L345" s="100">
        <v>0</v>
      </c>
      <c r="M345" s="102">
        <v>1</v>
      </c>
      <c r="N345" s="102">
        <v>1</v>
      </c>
      <c r="O345" s="102">
        <v>1</v>
      </c>
      <c r="P345" s="102">
        <v>3</v>
      </c>
      <c r="Q345" s="102">
        <v>1</v>
      </c>
      <c r="R345" s="102">
        <v>1</v>
      </c>
      <c r="S345" s="102">
        <v>3</v>
      </c>
      <c r="T345" s="102">
        <v>1</v>
      </c>
      <c r="U345" s="102">
        <v>0</v>
      </c>
      <c r="V345" s="102">
        <v>0</v>
      </c>
      <c r="W345" s="5" t="s">
        <v>5</v>
      </c>
      <c r="X345" s="6">
        <v>3</v>
      </c>
      <c r="Y345" s="6">
        <v>3</v>
      </c>
      <c r="Z345" s="6">
        <v>3</v>
      </c>
      <c r="AA345" s="6">
        <v>3</v>
      </c>
      <c r="AB345" s="7">
        <v>3</v>
      </c>
      <c r="AC345" s="7">
        <v>3</v>
      </c>
      <c r="AD345" s="7">
        <v>3</v>
      </c>
      <c r="AE345" s="7">
        <v>3</v>
      </c>
      <c r="AF345" s="7">
        <v>3</v>
      </c>
      <c r="AG345" s="8">
        <v>3</v>
      </c>
      <c r="AH345" s="8">
        <v>3</v>
      </c>
      <c r="AI345" s="8">
        <v>3</v>
      </c>
      <c r="AJ345" s="8">
        <v>3</v>
      </c>
      <c r="AK345" s="8">
        <v>3</v>
      </c>
      <c r="AL345" s="8">
        <v>3</v>
      </c>
      <c r="AM345" s="9">
        <v>3</v>
      </c>
      <c r="AN345" s="9">
        <v>3</v>
      </c>
      <c r="AO345" s="103"/>
      <c r="AP345" s="5"/>
    </row>
    <row r="346" spans="1:42" ht="72.75" thickBot="1" x14ac:dyDescent="0.6">
      <c r="A346" s="4">
        <v>345</v>
      </c>
      <c r="B346" s="4" t="s">
        <v>55</v>
      </c>
      <c r="C346" s="4"/>
      <c r="D346" s="4"/>
      <c r="E346" s="4" t="s">
        <v>203</v>
      </c>
      <c r="F346" s="4" t="s">
        <v>62</v>
      </c>
      <c r="G346" s="4"/>
      <c r="H346" s="100">
        <v>0</v>
      </c>
      <c r="I346" s="100">
        <v>0</v>
      </c>
      <c r="J346" s="100">
        <v>1</v>
      </c>
      <c r="K346" s="100">
        <v>0</v>
      </c>
      <c r="L346" s="100">
        <v>0</v>
      </c>
      <c r="M346" s="102">
        <v>1</v>
      </c>
      <c r="N346" s="102">
        <v>1</v>
      </c>
      <c r="O346" s="102">
        <v>1</v>
      </c>
      <c r="P346" s="102">
        <v>3</v>
      </c>
      <c r="Q346" s="102">
        <v>1</v>
      </c>
      <c r="R346" s="102">
        <v>1</v>
      </c>
      <c r="S346" s="102">
        <v>3</v>
      </c>
      <c r="T346" s="102">
        <v>1</v>
      </c>
      <c r="U346" s="102">
        <v>0</v>
      </c>
      <c r="V346" s="102">
        <v>0</v>
      </c>
      <c r="W346" s="5" t="s">
        <v>36</v>
      </c>
      <c r="X346" s="6">
        <v>3</v>
      </c>
      <c r="Y346" s="6">
        <v>3</v>
      </c>
      <c r="Z346" s="6">
        <v>3</v>
      </c>
      <c r="AA346" s="6">
        <v>3</v>
      </c>
      <c r="AB346" s="7">
        <v>3</v>
      </c>
      <c r="AC346" s="7">
        <v>3</v>
      </c>
      <c r="AD346" s="7">
        <v>3</v>
      </c>
      <c r="AE346" s="7">
        <v>3</v>
      </c>
      <c r="AF346" s="7">
        <v>3</v>
      </c>
      <c r="AG346" s="8">
        <v>3</v>
      </c>
      <c r="AH346" s="8">
        <v>3</v>
      </c>
      <c r="AI346" s="8">
        <v>3</v>
      </c>
      <c r="AJ346" s="8">
        <v>3</v>
      </c>
      <c r="AK346" s="8">
        <v>3</v>
      </c>
      <c r="AL346" s="8">
        <v>3</v>
      </c>
      <c r="AM346" s="9">
        <v>3</v>
      </c>
      <c r="AN346" s="9">
        <v>3</v>
      </c>
      <c r="AO346" s="103"/>
      <c r="AP346" s="5"/>
    </row>
    <row r="347" spans="1:42" ht="72.75" thickBot="1" x14ac:dyDescent="0.6">
      <c r="A347" s="4">
        <v>346</v>
      </c>
      <c r="B347" s="4" t="s">
        <v>56</v>
      </c>
      <c r="C347" s="4"/>
      <c r="D347" s="4"/>
      <c r="E347" s="4" t="s">
        <v>203</v>
      </c>
      <c r="F347" s="4" t="s">
        <v>62</v>
      </c>
      <c r="G347" s="4"/>
      <c r="H347" s="100">
        <v>0</v>
      </c>
      <c r="I347" s="100">
        <v>0</v>
      </c>
      <c r="J347" s="100">
        <v>1</v>
      </c>
      <c r="K347" s="100">
        <v>0</v>
      </c>
      <c r="L347" s="100">
        <v>0</v>
      </c>
      <c r="M347" s="102">
        <v>0</v>
      </c>
      <c r="N347" s="102">
        <v>0</v>
      </c>
      <c r="O347" s="102">
        <v>0</v>
      </c>
      <c r="P347" s="102">
        <v>0</v>
      </c>
      <c r="Q347" s="102">
        <v>0</v>
      </c>
      <c r="R347" s="102">
        <v>0</v>
      </c>
      <c r="S347" s="102">
        <v>0</v>
      </c>
      <c r="T347" s="102">
        <v>0</v>
      </c>
      <c r="U347" s="102">
        <v>0</v>
      </c>
      <c r="V347" s="102">
        <v>0</v>
      </c>
      <c r="W347" s="5" t="s">
        <v>36</v>
      </c>
      <c r="X347" s="6">
        <v>5</v>
      </c>
      <c r="Y347" s="6">
        <v>5</v>
      </c>
      <c r="Z347" s="6">
        <v>5</v>
      </c>
      <c r="AA347" s="6">
        <v>5</v>
      </c>
      <c r="AB347" s="7">
        <v>5</v>
      </c>
      <c r="AC347" s="7">
        <v>5</v>
      </c>
      <c r="AD347" s="7">
        <v>5</v>
      </c>
      <c r="AE347" s="7">
        <v>5</v>
      </c>
      <c r="AF347" s="7">
        <v>5</v>
      </c>
      <c r="AG347" s="8">
        <v>5</v>
      </c>
      <c r="AH347" s="8">
        <v>5</v>
      </c>
      <c r="AI347" s="8">
        <v>5</v>
      </c>
      <c r="AJ347" s="8">
        <v>5</v>
      </c>
      <c r="AK347" s="8">
        <v>5</v>
      </c>
      <c r="AL347" s="8">
        <v>5</v>
      </c>
      <c r="AM347" s="9">
        <v>5</v>
      </c>
      <c r="AN347" s="9">
        <v>5</v>
      </c>
      <c r="AO347" s="103"/>
      <c r="AP347" s="5"/>
    </row>
    <row r="348" spans="1:42" ht="72.75" thickBot="1" x14ac:dyDescent="0.6">
      <c r="A348" s="4">
        <v>347</v>
      </c>
      <c r="B348" s="4" t="s">
        <v>56</v>
      </c>
      <c r="C348" s="4"/>
      <c r="D348" s="4"/>
      <c r="E348" s="4" t="s">
        <v>203</v>
      </c>
      <c r="F348" s="4" t="s">
        <v>62</v>
      </c>
      <c r="G348" s="4"/>
      <c r="H348" s="100">
        <v>1</v>
      </c>
      <c r="I348" s="100">
        <v>0</v>
      </c>
      <c r="J348" s="100">
        <v>0</v>
      </c>
      <c r="K348" s="100">
        <v>0</v>
      </c>
      <c r="L348" s="100">
        <v>0</v>
      </c>
      <c r="M348" s="102">
        <v>3</v>
      </c>
      <c r="N348" s="102">
        <v>1</v>
      </c>
      <c r="O348" s="102">
        <v>2</v>
      </c>
      <c r="P348" s="102">
        <v>3</v>
      </c>
      <c r="Q348" s="102">
        <v>4</v>
      </c>
      <c r="R348" s="102">
        <v>4</v>
      </c>
      <c r="S348" s="102">
        <v>2</v>
      </c>
      <c r="T348" s="102">
        <v>2</v>
      </c>
      <c r="U348" s="102">
        <v>0</v>
      </c>
      <c r="V348" s="102">
        <v>0</v>
      </c>
      <c r="W348" s="5" t="s">
        <v>5</v>
      </c>
      <c r="X348" s="6">
        <v>3</v>
      </c>
      <c r="Y348" s="6">
        <v>3</v>
      </c>
      <c r="Z348" s="6">
        <v>3</v>
      </c>
      <c r="AA348" s="6">
        <v>3</v>
      </c>
      <c r="AB348" s="7">
        <v>3</v>
      </c>
      <c r="AC348" s="7">
        <v>3</v>
      </c>
      <c r="AD348" s="7">
        <v>3</v>
      </c>
      <c r="AE348" s="7">
        <v>3</v>
      </c>
      <c r="AF348" s="7">
        <v>3</v>
      </c>
      <c r="AG348" s="8">
        <v>3</v>
      </c>
      <c r="AH348" s="8">
        <v>5</v>
      </c>
      <c r="AI348" s="8">
        <v>4</v>
      </c>
      <c r="AJ348" s="8">
        <v>4</v>
      </c>
      <c r="AK348" s="8">
        <v>4</v>
      </c>
      <c r="AL348" s="8">
        <v>4</v>
      </c>
      <c r="AM348" s="9">
        <v>3</v>
      </c>
      <c r="AN348" s="9">
        <v>3</v>
      </c>
      <c r="AO348" s="103"/>
      <c r="AP348" s="5"/>
    </row>
    <row r="349" spans="1:42" ht="72.75" thickBot="1" x14ac:dyDescent="0.6">
      <c r="A349" s="4">
        <v>348</v>
      </c>
      <c r="B349" s="4" t="s">
        <v>56</v>
      </c>
      <c r="C349" s="4"/>
      <c r="D349" s="4"/>
      <c r="E349" s="4" t="s">
        <v>203</v>
      </c>
      <c r="F349" s="4" t="s">
        <v>62</v>
      </c>
      <c r="G349" s="4"/>
      <c r="H349" s="100">
        <v>0</v>
      </c>
      <c r="I349" s="100">
        <v>1</v>
      </c>
      <c r="J349" s="100">
        <v>0</v>
      </c>
      <c r="K349" s="100">
        <v>1</v>
      </c>
      <c r="L349" s="100">
        <v>0</v>
      </c>
      <c r="M349" s="102">
        <v>3</v>
      </c>
      <c r="N349" s="102">
        <v>1</v>
      </c>
      <c r="O349" s="102">
        <v>2</v>
      </c>
      <c r="P349" s="102">
        <v>3</v>
      </c>
      <c r="Q349" s="102">
        <v>4</v>
      </c>
      <c r="R349" s="102">
        <v>1</v>
      </c>
      <c r="S349" s="102">
        <v>1</v>
      </c>
      <c r="T349" s="102">
        <v>1</v>
      </c>
      <c r="U349" s="102">
        <v>0</v>
      </c>
      <c r="V349" s="102">
        <v>0</v>
      </c>
      <c r="W349" s="5" t="s">
        <v>5</v>
      </c>
      <c r="X349" s="6">
        <v>0</v>
      </c>
      <c r="Y349" s="6">
        <v>5</v>
      </c>
      <c r="Z349" s="6">
        <v>0</v>
      </c>
      <c r="AA349" s="6">
        <v>5</v>
      </c>
      <c r="AB349" s="7">
        <v>5</v>
      </c>
      <c r="AC349" s="7">
        <v>0</v>
      </c>
      <c r="AD349" s="7">
        <v>0</v>
      </c>
      <c r="AE349" s="7">
        <v>0</v>
      </c>
      <c r="AF349" s="7">
        <v>0</v>
      </c>
      <c r="AG349" s="8">
        <v>0</v>
      </c>
      <c r="AH349" s="8">
        <v>0</v>
      </c>
      <c r="AI349" s="8">
        <v>0</v>
      </c>
      <c r="AJ349" s="8">
        <v>5</v>
      </c>
      <c r="AK349" s="8">
        <v>0</v>
      </c>
      <c r="AL349" s="8">
        <v>0</v>
      </c>
      <c r="AM349" s="9">
        <v>0</v>
      </c>
      <c r="AN349" s="9">
        <v>0</v>
      </c>
      <c r="AO349" s="103"/>
      <c r="AP349" s="5"/>
    </row>
    <row r="350" spans="1:42" ht="72.75" thickBot="1" x14ac:dyDescent="0.6">
      <c r="A350" s="4">
        <v>349</v>
      </c>
      <c r="B350" s="4" t="s">
        <v>56</v>
      </c>
      <c r="C350" s="4"/>
      <c r="D350" s="4"/>
      <c r="E350" s="4" t="s">
        <v>203</v>
      </c>
      <c r="F350" s="4" t="s">
        <v>62</v>
      </c>
      <c r="G350" s="4"/>
      <c r="H350" s="100">
        <v>0</v>
      </c>
      <c r="I350" s="100">
        <v>1</v>
      </c>
      <c r="J350" s="100">
        <v>0</v>
      </c>
      <c r="K350" s="100">
        <v>1</v>
      </c>
      <c r="L350" s="100">
        <v>0</v>
      </c>
      <c r="M350" s="102">
        <v>3</v>
      </c>
      <c r="N350" s="102">
        <v>1</v>
      </c>
      <c r="O350" s="102">
        <v>2</v>
      </c>
      <c r="P350" s="102">
        <v>3</v>
      </c>
      <c r="Q350" s="102">
        <v>4</v>
      </c>
      <c r="R350" s="102">
        <v>1</v>
      </c>
      <c r="S350" s="102">
        <v>1</v>
      </c>
      <c r="T350" s="102">
        <v>1</v>
      </c>
      <c r="U350" s="102">
        <v>0</v>
      </c>
      <c r="V350" s="102">
        <v>0</v>
      </c>
      <c r="W350" s="5" t="s">
        <v>6</v>
      </c>
      <c r="X350" s="6">
        <v>0</v>
      </c>
      <c r="Y350" s="6">
        <v>0</v>
      </c>
      <c r="Z350" s="6">
        <v>0</v>
      </c>
      <c r="AA350" s="6">
        <v>5</v>
      </c>
      <c r="AB350" s="7">
        <v>0</v>
      </c>
      <c r="AC350" s="7">
        <v>0</v>
      </c>
      <c r="AD350" s="7">
        <v>0</v>
      </c>
      <c r="AE350" s="7">
        <v>5</v>
      </c>
      <c r="AF350" s="7">
        <v>5</v>
      </c>
      <c r="AG350" s="8">
        <v>0</v>
      </c>
      <c r="AH350" s="8">
        <v>0</v>
      </c>
      <c r="AI350" s="8">
        <v>0</v>
      </c>
      <c r="AJ350" s="8">
        <v>0</v>
      </c>
      <c r="AK350" s="8">
        <v>5</v>
      </c>
      <c r="AL350" s="8">
        <v>5</v>
      </c>
      <c r="AM350" s="9">
        <v>0</v>
      </c>
      <c r="AN350" s="9">
        <v>0</v>
      </c>
      <c r="AO350" s="103"/>
      <c r="AP350" s="5"/>
    </row>
    <row r="351" spans="1:42" ht="72.75" thickBot="1" x14ac:dyDescent="0.6">
      <c r="A351" s="4">
        <v>350</v>
      </c>
      <c r="B351" s="4" t="s">
        <v>56</v>
      </c>
      <c r="C351" s="4"/>
      <c r="D351" s="4"/>
      <c r="E351" s="4" t="s">
        <v>203</v>
      </c>
      <c r="F351" s="4" t="s">
        <v>59</v>
      </c>
      <c r="G351" s="4"/>
      <c r="H351" s="100">
        <v>0</v>
      </c>
      <c r="I351" s="100">
        <v>0</v>
      </c>
      <c r="J351" s="100">
        <v>0</v>
      </c>
      <c r="K351" s="100">
        <v>0</v>
      </c>
      <c r="L351" s="100">
        <v>0</v>
      </c>
      <c r="M351" s="102">
        <v>0</v>
      </c>
      <c r="N351" s="102">
        <v>0</v>
      </c>
      <c r="O351" s="102">
        <v>0</v>
      </c>
      <c r="P351" s="102">
        <v>0</v>
      </c>
      <c r="Q351" s="102">
        <v>0</v>
      </c>
      <c r="R351" s="102">
        <v>0</v>
      </c>
      <c r="S351" s="102">
        <v>0</v>
      </c>
      <c r="T351" s="102">
        <v>0</v>
      </c>
      <c r="U351" s="102">
        <v>0</v>
      </c>
      <c r="V351" s="102">
        <v>0</v>
      </c>
      <c r="W351" s="5" t="s">
        <v>6</v>
      </c>
      <c r="X351" s="6">
        <v>3</v>
      </c>
      <c r="Y351" s="6">
        <v>4</v>
      </c>
      <c r="Z351" s="6">
        <v>4</v>
      </c>
      <c r="AA351" s="6">
        <v>4</v>
      </c>
      <c r="AB351" s="7">
        <v>5</v>
      </c>
      <c r="AC351" s="7">
        <v>4</v>
      </c>
      <c r="AD351" s="7">
        <v>4</v>
      </c>
      <c r="AE351" s="7">
        <v>4</v>
      </c>
      <c r="AF351" s="7">
        <v>5</v>
      </c>
      <c r="AG351" s="8">
        <v>4</v>
      </c>
      <c r="AH351" s="8">
        <v>4</v>
      </c>
      <c r="AI351" s="8">
        <v>4</v>
      </c>
      <c r="AJ351" s="8">
        <v>4</v>
      </c>
      <c r="AK351" s="8">
        <v>4</v>
      </c>
      <c r="AL351" s="8">
        <v>4</v>
      </c>
      <c r="AM351" s="9">
        <v>4</v>
      </c>
      <c r="AN351" s="9">
        <v>4</v>
      </c>
      <c r="AO351" s="103"/>
      <c r="AP351" s="5"/>
    </row>
    <row r="352" spans="1:42" ht="72.75" thickBot="1" x14ac:dyDescent="0.6">
      <c r="A352" s="4">
        <v>351</v>
      </c>
      <c r="B352" s="4" t="s">
        <v>56</v>
      </c>
      <c r="C352" s="4"/>
      <c r="D352" s="4"/>
      <c r="E352" s="4" t="s">
        <v>203</v>
      </c>
      <c r="F352" s="4" t="s">
        <v>59</v>
      </c>
      <c r="G352" s="4"/>
      <c r="H352" s="100">
        <v>0</v>
      </c>
      <c r="I352" s="100">
        <v>1</v>
      </c>
      <c r="J352" s="100">
        <v>0</v>
      </c>
      <c r="K352" s="100">
        <v>0</v>
      </c>
      <c r="L352" s="100">
        <v>0</v>
      </c>
      <c r="M352" s="102">
        <v>4</v>
      </c>
      <c r="N352" s="102">
        <v>4</v>
      </c>
      <c r="O352" s="102">
        <v>4</v>
      </c>
      <c r="P352" s="102">
        <v>0</v>
      </c>
      <c r="Q352" s="102">
        <v>0</v>
      </c>
      <c r="R352" s="102">
        <v>0</v>
      </c>
      <c r="S352" s="102">
        <v>0</v>
      </c>
      <c r="T352" s="102">
        <v>0</v>
      </c>
      <c r="U352" s="102">
        <v>0</v>
      </c>
      <c r="V352" s="102">
        <v>0</v>
      </c>
      <c r="W352" s="5" t="s">
        <v>6</v>
      </c>
      <c r="X352" s="6">
        <v>3</v>
      </c>
      <c r="Y352" s="6">
        <v>4</v>
      </c>
      <c r="Z352" s="6">
        <v>4</v>
      </c>
      <c r="AA352" s="6">
        <v>4</v>
      </c>
      <c r="AB352" s="7">
        <v>5</v>
      </c>
      <c r="AC352" s="7">
        <v>4</v>
      </c>
      <c r="AD352" s="7">
        <v>4</v>
      </c>
      <c r="AE352" s="7">
        <v>4</v>
      </c>
      <c r="AF352" s="7">
        <v>5</v>
      </c>
      <c r="AG352" s="8">
        <v>4</v>
      </c>
      <c r="AH352" s="8">
        <v>4</v>
      </c>
      <c r="AI352" s="8">
        <v>4</v>
      </c>
      <c r="AJ352" s="8">
        <v>4</v>
      </c>
      <c r="AK352" s="8">
        <v>4</v>
      </c>
      <c r="AL352" s="8">
        <v>4</v>
      </c>
      <c r="AM352" s="9">
        <v>4</v>
      </c>
      <c r="AN352" s="9">
        <v>4</v>
      </c>
      <c r="AO352" s="103"/>
      <c r="AP352" s="5"/>
    </row>
    <row r="353" spans="1:42" ht="72.75" thickBot="1" x14ac:dyDescent="0.6">
      <c r="A353" s="4">
        <v>352</v>
      </c>
      <c r="B353" s="4" t="s">
        <v>56</v>
      </c>
      <c r="C353" s="4"/>
      <c r="D353" s="4"/>
      <c r="E353" s="4" t="s">
        <v>203</v>
      </c>
      <c r="F353" s="4" t="s">
        <v>62</v>
      </c>
      <c r="G353" s="4"/>
      <c r="H353" s="100">
        <v>0</v>
      </c>
      <c r="I353" s="100">
        <v>1</v>
      </c>
      <c r="J353" s="100">
        <v>0</v>
      </c>
      <c r="K353" s="100">
        <v>0</v>
      </c>
      <c r="L353" s="100">
        <v>0</v>
      </c>
      <c r="M353" s="102">
        <v>3</v>
      </c>
      <c r="N353" s="102">
        <v>3</v>
      </c>
      <c r="O353" s="102">
        <v>3</v>
      </c>
      <c r="P353" s="102">
        <v>3</v>
      </c>
      <c r="Q353" s="102">
        <v>3</v>
      </c>
      <c r="R353" s="102">
        <v>3</v>
      </c>
      <c r="S353" s="102">
        <v>3</v>
      </c>
      <c r="T353" s="102">
        <v>3</v>
      </c>
      <c r="U353" s="102">
        <v>3</v>
      </c>
      <c r="V353" s="102">
        <v>3</v>
      </c>
      <c r="W353" s="5" t="s">
        <v>5</v>
      </c>
      <c r="X353" s="6">
        <v>3</v>
      </c>
      <c r="Y353" s="6">
        <v>3</v>
      </c>
      <c r="Z353" s="6">
        <v>3</v>
      </c>
      <c r="AA353" s="6">
        <v>3</v>
      </c>
      <c r="AB353" s="7">
        <v>3</v>
      </c>
      <c r="AC353" s="7">
        <v>3</v>
      </c>
      <c r="AD353" s="7">
        <v>3</v>
      </c>
      <c r="AE353" s="7">
        <v>3</v>
      </c>
      <c r="AF353" s="7">
        <v>3</v>
      </c>
      <c r="AG353" s="8">
        <v>3</v>
      </c>
      <c r="AH353" s="8">
        <v>3</v>
      </c>
      <c r="AI353" s="8">
        <v>3</v>
      </c>
      <c r="AJ353" s="8">
        <v>3</v>
      </c>
      <c r="AK353" s="8">
        <v>3</v>
      </c>
      <c r="AL353" s="8">
        <v>3</v>
      </c>
      <c r="AM353" s="9">
        <v>3</v>
      </c>
      <c r="AN353" s="9">
        <v>3</v>
      </c>
      <c r="AO353" s="103"/>
      <c r="AP353" s="5"/>
    </row>
    <row r="354" spans="1:42" ht="72.75" thickBot="1" x14ac:dyDescent="0.6">
      <c r="A354" s="4">
        <v>353</v>
      </c>
      <c r="B354" s="4" t="s">
        <v>55</v>
      </c>
      <c r="C354" s="4"/>
      <c r="D354" s="4"/>
      <c r="E354" s="4" t="s">
        <v>203</v>
      </c>
      <c r="F354" s="4" t="s">
        <v>62</v>
      </c>
      <c r="G354" s="4"/>
      <c r="H354" s="100">
        <v>0</v>
      </c>
      <c r="I354" s="100">
        <v>0</v>
      </c>
      <c r="J354" s="100">
        <v>0</v>
      </c>
      <c r="K354" s="100">
        <v>0</v>
      </c>
      <c r="L354" s="100">
        <v>1</v>
      </c>
      <c r="M354" s="102">
        <v>4</v>
      </c>
      <c r="N354" s="102">
        <v>4</v>
      </c>
      <c r="O354" s="102">
        <v>4</v>
      </c>
      <c r="P354" s="102">
        <v>4</v>
      </c>
      <c r="Q354" s="102">
        <v>4</v>
      </c>
      <c r="R354" s="102">
        <v>4</v>
      </c>
      <c r="S354" s="102">
        <v>4</v>
      </c>
      <c r="T354" s="102">
        <v>4</v>
      </c>
      <c r="U354" s="102">
        <v>0</v>
      </c>
      <c r="V354" s="102">
        <v>0</v>
      </c>
      <c r="W354" s="5" t="s">
        <v>5</v>
      </c>
      <c r="X354" s="6">
        <v>4</v>
      </c>
      <c r="Y354" s="6">
        <v>4</v>
      </c>
      <c r="Z354" s="6">
        <v>4</v>
      </c>
      <c r="AA354" s="6">
        <v>3</v>
      </c>
      <c r="AB354" s="7">
        <v>4</v>
      </c>
      <c r="AC354" s="7">
        <v>4</v>
      </c>
      <c r="AD354" s="7">
        <v>4</v>
      </c>
      <c r="AE354" s="7">
        <v>4</v>
      </c>
      <c r="AF354" s="7">
        <v>4</v>
      </c>
      <c r="AG354" s="8">
        <v>4</v>
      </c>
      <c r="AH354" s="8">
        <v>4</v>
      </c>
      <c r="AI354" s="8">
        <v>4</v>
      </c>
      <c r="AJ354" s="8">
        <v>4</v>
      </c>
      <c r="AK354" s="8">
        <v>4</v>
      </c>
      <c r="AL354" s="8">
        <v>4</v>
      </c>
      <c r="AM354" s="9">
        <v>4</v>
      </c>
      <c r="AN354" s="9">
        <v>4</v>
      </c>
      <c r="AO354" s="103"/>
      <c r="AP354" s="5"/>
    </row>
    <row r="355" spans="1:42" ht="72.75" thickBot="1" x14ac:dyDescent="0.6">
      <c r="A355" s="4">
        <v>354</v>
      </c>
      <c r="B355" s="4" t="s">
        <v>55</v>
      </c>
      <c r="C355" s="4"/>
      <c r="D355" s="4"/>
      <c r="E355" s="4" t="s">
        <v>203</v>
      </c>
      <c r="F355" s="4" t="s">
        <v>62</v>
      </c>
      <c r="G355" s="4"/>
      <c r="H355" s="100">
        <v>0</v>
      </c>
      <c r="I355" s="100">
        <v>0</v>
      </c>
      <c r="J355" s="100">
        <v>0</v>
      </c>
      <c r="K355" s="100">
        <v>0</v>
      </c>
      <c r="L355" s="100">
        <v>1</v>
      </c>
      <c r="M355" s="102">
        <v>4</v>
      </c>
      <c r="N355" s="102">
        <v>4</v>
      </c>
      <c r="O355" s="102">
        <v>4</v>
      </c>
      <c r="P355" s="102">
        <v>4</v>
      </c>
      <c r="Q355" s="102">
        <v>4</v>
      </c>
      <c r="R355" s="102">
        <v>4</v>
      </c>
      <c r="S355" s="102">
        <v>4</v>
      </c>
      <c r="T355" s="102">
        <v>4</v>
      </c>
      <c r="U355" s="102">
        <v>0</v>
      </c>
      <c r="V355" s="102">
        <v>0</v>
      </c>
      <c r="W355" s="5" t="s">
        <v>6</v>
      </c>
      <c r="X355" s="6">
        <v>4</v>
      </c>
      <c r="Y355" s="6">
        <v>4</v>
      </c>
      <c r="Z355" s="6">
        <v>4</v>
      </c>
      <c r="AA355" s="6">
        <v>3</v>
      </c>
      <c r="AB355" s="7">
        <v>4</v>
      </c>
      <c r="AC355" s="7">
        <v>4</v>
      </c>
      <c r="AD355" s="7">
        <v>4</v>
      </c>
      <c r="AE355" s="7">
        <v>4</v>
      </c>
      <c r="AF355" s="7">
        <v>4</v>
      </c>
      <c r="AG355" s="8">
        <v>4</v>
      </c>
      <c r="AH355" s="8">
        <v>4</v>
      </c>
      <c r="AI355" s="8">
        <v>4</v>
      </c>
      <c r="AJ355" s="8">
        <v>4</v>
      </c>
      <c r="AK355" s="8">
        <v>4</v>
      </c>
      <c r="AL355" s="8">
        <v>4</v>
      </c>
      <c r="AM355" s="9">
        <v>4</v>
      </c>
      <c r="AN355" s="9">
        <v>4</v>
      </c>
      <c r="AO355" s="103"/>
      <c r="AP355" s="5"/>
    </row>
    <row r="356" spans="1:42" ht="72.75" thickBot="1" x14ac:dyDescent="0.6">
      <c r="A356" s="4">
        <v>355</v>
      </c>
      <c r="B356" s="4" t="s">
        <v>55</v>
      </c>
      <c r="C356" s="4"/>
      <c r="D356" s="4"/>
      <c r="E356" s="4" t="s">
        <v>203</v>
      </c>
      <c r="F356" s="4" t="s">
        <v>62</v>
      </c>
      <c r="G356" s="4"/>
      <c r="H356" s="100">
        <v>0</v>
      </c>
      <c r="I356" s="100">
        <v>0</v>
      </c>
      <c r="J356" s="100">
        <v>0</v>
      </c>
      <c r="K356" s="100">
        <v>0</v>
      </c>
      <c r="L356" s="100">
        <v>1</v>
      </c>
      <c r="M356" s="102">
        <v>4</v>
      </c>
      <c r="N356" s="102">
        <v>4</v>
      </c>
      <c r="O356" s="102">
        <v>4</v>
      </c>
      <c r="P356" s="102">
        <v>4</v>
      </c>
      <c r="Q356" s="102">
        <v>4</v>
      </c>
      <c r="R356" s="102">
        <v>4</v>
      </c>
      <c r="S356" s="102">
        <v>4</v>
      </c>
      <c r="T356" s="102">
        <v>4</v>
      </c>
      <c r="U356" s="102">
        <v>0</v>
      </c>
      <c r="V356" s="102">
        <v>0</v>
      </c>
      <c r="W356" s="5" t="s">
        <v>36</v>
      </c>
      <c r="X356" s="6">
        <v>4</v>
      </c>
      <c r="Y356" s="6">
        <v>4</v>
      </c>
      <c r="Z356" s="6">
        <v>4</v>
      </c>
      <c r="AA356" s="6">
        <v>3</v>
      </c>
      <c r="AB356" s="7">
        <v>4</v>
      </c>
      <c r="AC356" s="7">
        <v>4</v>
      </c>
      <c r="AD356" s="7">
        <v>4</v>
      </c>
      <c r="AE356" s="7">
        <v>4</v>
      </c>
      <c r="AF356" s="7">
        <v>4</v>
      </c>
      <c r="AG356" s="8">
        <v>4</v>
      </c>
      <c r="AH356" s="8">
        <v>4</v>
      </c>
      <c r="AI356" s="8">
        <v>4</v>
      </c>
      <c r="AJ356" s="8">
        <v>4</v>
      </c>
      <c r="AK356" s="8">
        <v>4</v>
      </c>
      <c r="AL356" s="8">
        <v>4</v>
      </c>
      <c r="AM356" s="9">
        <v>4</v>
      </c>
      <c r="AN356" s="9">
        <v>4</v>
      </c>
      <c r="AO356" s="103"/>
      <c r="AP356" s="5"/>
    </row>
    <row r="357" spans="1:42" ht="72.75" thickBot="1" x14ac:dyDescent="0.6">
      <c r="A357" s="4">
        <v>356</v>
      </c>
      <c r="B357" s="4" t="s">
        <v>55</v>
      </c>
      <c r="C357" s="4"/>
      <c r="D357" s="4"/>
      <c r="E357" s="4" t="s">
        <v>203</v>
      </c>
      <c r="F357" s="4" t="s">
        <v>62</v>
      </c>
      <c r="G357" s="4"/>
      <c r="H357" s="100">
        <v>0</v>
      </c>
      <c r="I357" s="100">
        <v>0</v>
      </c>
      <c r="J357" s="100">
        <v>0</v>
      </c>
      <c r="K357" s="100">
        <v>0</v>
      </c>
      <c r="L357" s="100">
        <v>1</v>
      </c>
      <c r="M357" s="102">
        <v>4</v>
      </c>
      <c r="N357" s="102">
        <v>4</v>
      </c>
      <c r="O357" s="102">
        <v>4</v>
      </c>
      <c r="P357" s="102">
        <v>4</v>
      </c>
      <c r="Q357" s="102">
        <v>4</v>
      </c>
      <c r="R357" s="102">
        <v>4</v>
      </c>
      <c r="S357" s="102">
        <v>4</v>
      </c>
      <c r="T357" s="102">
        <v>4</v>
      </c>
      <c r="U357" s="102">
        <v>0</v>
      </c>
      <c r="V357" s="102">
        <v>0</v>
      </c>
      <c r="W357" s="5" t="s">
        <v>34</v>
      </c>
      <c r="X357" s="6">
        <v>4</v>
      </c>
      <c r="Y357" s="6">
        <v>4</v>
      </c>
      <c r="Z357" s="6">
        <v>4</v>
      </c>
      <c r="AA357" s="6">
        <v>3</v>
      </c>
      <c r="AB357" s="7">
        <v>4</v>
      </c>
      <c r="AC357" s="7">
        <v>4</v>
      </c>
      <c r="AD357" s="7">
        <v>4</v>
      </c>
      <c r="AE357" s="7">
        <v>4</v>
      </c>
      <c r="AF357" s="7">
        <v>4</v>
      </c>
      <c r="AG357" s="8">
        <v>4</v>
      </c>
      <c r="AH357" s="8">
        <v>4</v>
      </c>
      <c r="AI357" s="8">
        <v>4</v>
      </c>
      <c r="AJ357" s="8">
        <v>4</v>
      </c>
      <c r="AK357" s="8">
        <v>4</v>
      </c>
      <c r="AL357" s="8">
        <v>4</v>
      </c>
      <c r="AM357" s="9">
        <v>4</v>
      </c>
      <c r="AN357" s="9">
        <v>4</v>
      </c>
      <c r="AO357" s="103"/>
      <c r="AP357" s="5"/>
    </row>
    <row r="358" spans="1:42" ht="72.75" thickBot="1" x14ac:dyDescent="0.6">
      <c r="A358" s="4">
        <v>357</v>
      </c>
      <c r="B358" s="4" t="s">
        <v>55</v>
      </c>
      <c r="C358" s="4"/>
      <c r="D358" s="4"/>
      <c r="E358" s="4" t="s">
        <v>203</v>
      </c>
      <c r="F358" s="4" t="s">
        <v>62</v>
      </c>
      <c r="G358" s="4"/>
      <c r="H358" s="100">
        <v>0</v>
      </c>
      <c r="I358" s="100">
        <v>0</v>
      </c>
      <c r="J358" s="100">
        <v>0</v>
      </c>
      <c r="K358" s="100">
        <v>0</v>
      </c>
      <c r="L358" s="100">
        <v>1</v>
      </c>
      <c r="M358" s="102">
        <v>4</v>
      </c>
      <c r="N358" s="102">
        <v>4</v>
      </c>
      <c r="O358" s="102">
        <v>4</v>
      </c>
      <c r="P358" s="102">
        <v>4</v>
      </c>
      <c r="Q358" s="102">
        <v>4</v>
      </c>
      <c r="R358" s="102">
        <v>4</v>
      </c>
      <c r="S358" s="102">
        <v>4</v>
      </c>
      <c r="T358" s="102">
        <v>4</v>
      </c>
      <c r="U358" s="102">
        <v>0</v>
      </c>
      <c r="V358" s="102">
        <v>0</v>
      </c>
      <c r="W358" s="5" t="s">
        <v>38</v>
      </c>
      <c r="X358" s="6">
        <v>4</v>
      </c>
      <c r="Y358" s="6">
        <v>4</v>
      </c>
      <c r="Z358" s="6">
        <v>4</v>
      </c>
      <c r="AA358" s="6">
        <v>3</v>
      </c>
      <c r="AB358" s="7">
        <v>4</v>
      </c>
      <c r="AC358" s="7">
        <v>4</v>
      </c>
      <c r="AD358" s="7">
        <v>4</v>
      </c>
      <c r="AE358" s="7">
        <v>4</v>
      </c>
      <c r="AF358" s="7">
        <v>4</v>
      </c>
      <c r="AG358" s="8">
        <v>4</v>
      </c>
      <c r="AH358" s="8">
        <v>4</v>
      </c>
      <c r="AI358" s="8">
        <v>4</v>
      </c>
      <c r="AJ358" s="8">
        <v>4</v>
      </c>
      <c r="AK358" s="8">
        <v>4</v>
      </c>
      <c r="AL358" s="8">
        <v>4</v>
      </c>
      <c r="AM358" s="9">
        <v>4</v>
      </c>
      <c r="AN358" s="9">
        <v>4</v>
      </c>
      <c r="AO358" s="103"/>
      <c r="AP358" s="5"/>
    </row>
    <row r="359" spans="1:42" ht="48.75" thickBot="1" x14ac:dyDescent="0.6">
      <c r="A359" s="4">
        <v>358</v>
      </c>
      <c r="B359" s="4" t="s">
        <v>56</v>
      </c>
      <c r="C359" s="4"/>
      <c r="D359" s="4"/>
      <c r="E359" s="4" t="s">
        <v>44</v>
      </c>
      <c r="F359" s="4" t="s">
        <v>62</v>
      </c>
      <c r="G359" s="4"/>
      <c r="H359" s="100">
        <v>1</v>
      </c>
      <c r="I359" s="100">
        <v>0</v>
      </c>
      <c r="J359" s="100">
        <v>0</v>
      </c>
      <c r="K359" s="100">
        <v>0</v>
      </c>
      <c r="L359" s="100">
        <v>0</v>
      </c>
      <c r="M359" s="102">
        <v>5</v>
      </c>
      <c r="N359" s="102">
        <v>0</v>
      </c>
      <c r="O359" s="102">
        <v>4</v>
      </c>
      <c r="P359" s="102">
        <v>0</v>
      </c>
      <c r="Q359" s="102">
        <v>0</v>
      </c>
      <c r="R359" s="102">
        <v>0</v>
      </c>
      <c r="S359" s="102">
        <v>0</v>
      </c>
      <c r="T359" s="102">
        <v>0</v>
      </c>
      <c r="U359" s="102">
        <v>0</v>
      </c>
      <c r="V359" s="102">
        <v>0</v>
      </c>
      <c r="W359" s="5" t="s">
        <v>5</v>
      </c>
      <c r="X359" s="6">
        <v>0</v>
      </c>
      <c r="Y359" s="6">
        <v>0</v>
      </c>
      <c r="Z359" s="6">
        <v>0</v>
      </c>
      <c r="AA359" s="6">
        <v>0</v>
      </c>
      <c r="AB359" s="7">
        <v>5</v>
      </c>
      <c r="AC359" s="7">
        <v>4</v>
      </c>
      <c r="AD359" s="7">
        <v>5</v>
      </c>
      <c r="AE359" s="7">
        <v>5</v>
      </c>
      <c r="AF359" s="7">
        <v>4</v>
      </c>
      <c r="AG359" s="8">
        <v>4</v>
      </c>
      <c r="AH359" s="8">
        <v>4</v>
      </c>
      <c r="AI359" s="8">
        <v>4</v>
      </c>
      <c r="AJ359" s="8">
        <v>4</v>
      </c>
      <c r="AK359" s="8">
        <v>4</v>
      </c>
      <c r="AL359" s="8">
        <v>4</v>
      </c>
      <c r="AM359" s="9">
        <v>4</v>
      </c>
      <c r="AN359" s="9">
        <v>4</v>
      </c>
      <c r="AO359" s="103"/>
      <c r="AP359" s="5"/>
    </row>
    <row r="360" spans="1:42" ht="96.75" thickBot="1" x14ac:dyDescent="0.6">
      <c r="A360" s="4">
        <v>359</v>
      </c>
      <c r="B360" s="4" t="s">
        <v>56</v>
      </c>
      <c r="C360" s="4"/>
      <c r="D360" s="4"/>
      <c r="E360" s="4" t="s">
        <v>44</v>
      </c>
      <c r="F360" s="4" t="s">
        <v>183</v>
      </c>
      <c r="G360" s="4"/>
      <c r="H360" s="100">
        <v>1</v>
      </c>
      <c r="I360" s="100">
        <v>1</v>
      </c>
      <c r="J360" s="100">
        <v>0</v>
      </c>
      <c r="K360" s="100">
        <v>0</v>
      </c>
      <c r="L360" s="100">
        <v>0</v>
      </c>
      <c r="M360" s="102">
        <v>4</v>
      </c>
      <c r="N360" s="102">
        <v>4</v>
      </c>
      <c r="O360" s="102">
        <v>4</v>
      </c>
      <c r="P360" s="102">
        <v>4</v>
      </c>
      <c r="Q360" s="102">
        <v>4</v>
      </c>
      <c r="R360" s="102">
        <v>4</v>
      </c>
      <c r="S360" s="102">
        <v>4</v>
      </c>
      <c r="T360" s="102">
        <v>4</v>
      </c>
      <c r="U360" s="102">
        <v>0</v>
      </c>
      <c r="V360" s="102">
        <v>0</v>
      </c>
      <c r="W360" s="5" t="s">
        <v>5</v>
      </c>
      <c r="X360" s="6">
        <v>5</v>
      </c>
      <c r="Y360" s="6">
        <v>5</v>
      </c>
      <c r="Z360" s="6">
        <v>5</v>
      </c>
      <c r="AA360" s="6">
        <v>5</v>
      </c>
      <c r="AB360" s="7">
        <v>5</v>
      </c>
      <c r="AC360" s="7">
        <v>5</v>
      </c>
      <c r="AD360" s="7">
        <v>5</v>
      </c>
      <c r="AE360" s="7">
        <v>5</v>
      </c>
      <c r="AF360" s="7">
        <v>5</v>
      </c>
      <c r="AG360" s="8">
        <v>5</v>
      </c>
      <c r="AH360" s="8">
        <v>5</v>
      </c>
      <c r="AI360" s="8">
        <v>5</v>
      </c>
      <c r="AJ360" s="8">
        <v>5</v>
      </c>
      <c r="AK360" s="8">
        <v>5</v>
      </c>
      <c r="AL360" s="8">
        <v>5</v>
      </c>
      <c r="AM360" s="9">
        <v>5</v>
      </c>
      <c r="AN360" s="9">
        <v>5</v>
      </c>
      <c r="AO360" s="103"/>
      <c r="AP360" s="5"/>
    </row>
    <row r="361" spans="1:42" ht="96.75" thickBot="1" x14ac:dyDescent="0.6">
      <c r="A361" s="4">
        <v>360</v>
      </c>
      <c r="B361" s="4" t="s">
        <v>56</v>
      </c>
      <c r="C361" s="4"/>
      <c r="D361" s="4"/>
      <c r="E361" s="4" t="s">
        <v>44</v>
      </c>
      <c r="F361" s="4" t="s">
        <v>183</v>
      </c>
      <c r="G361" s="4"/>
      <c r="H361" s="100">
        <v>1</v>
      </c>
      <c r="I361" s="100">
        <v>1</v>
      </c>
      <c r="J361" s="100">
        <v>0</v>
      </c>
      <c r="K361" s="100">
        <v>0</v>
      </c>
      <c r="L361" s="100">
        <v>0</v>
      </c>
      <c r="M361" s="102">
        <v>4</v>
      </c>
      <c r="N361" s="102">
        <v>4</v>
      </c>
      <c r="O361" s="102">
        <v>4</v>
      </c>
      <c r="P361" s="102">
        <v>4</v>
      </c>
      <c r="Q361" s="102">
        <v>4</v>
      </c>
      <c r="R361" s="102">
        <v>4</v>
      </c>
      <c r="S361" s="102">
        <v>4</v>
      </c>
      <c r="T361" s="102">
        <v>4</v>
      </c>
      <c r="U361" s="102">
        <v>0</v>
      </c>
      <c r="V361" s="102">
        <v>0</v>
      </c>
      <c r="W361" s="5" t="s">
        <v>6</v>
      </c>
      <c r="X361" s="6">
        <v>5</v>
      </c>
      <c r="Y361" s="6">
        <v>5</v>
      </c>
      <c r="Z361" s="6">
        <v>5</v>
      </c>
      <c r="AA361" s="6">
        <v>5</v>
      </c>
      <c r="AB361" s="7">
        <v>5</v>
      </c>
      <c r="AC361" s="7">
        <v>5</v>
      </c>
      <c r="AD361" s="7">
        <v>5</v>
      </c>
      <c r="AE361" s="7">
        <v>5</v>
      </c>
      <c r="AF361" s="7">
        <v>5</v>
      </c>
      <c r="AG361" s="8">
        <v>5</v>
      </c>
      <c r="AH361" s="8">
        <v>5</v>
      </c>
      <c r="AI361" s="8">
        <v>5</v>
      </c>
      <c r="AJ361" s="8">
        <v>5</v>
      </c>
      <c r="AK361" s="8">
        <v>5</v>
      </c>
      <c r="AL361" s="8">
        <v>5</v>
      </c>
      <c r="AM361" s="9">
        <v>5</v>
      </c>
      <c r="AN361" s="9">
        <v>5</v>
      </c>
      <c r="AO361" s="103"/>
      <c r="AP361" s="5"/>
    </row>
    <row r="362" spans="1:42" ht="72.75" thickBot="1" x14ac:dyDescent="0.6">
      <c r="A362" s="4">
        <v>361</v>
      </c>
      <c r="B362" s="4" t="s">
        <v>55</v>
      </c>
      <c r="C362" s="4"/>
      <c r="D362" s="4"/>
      <c r="E362" s="4" t="s">
        <v>236</v>
      </c>
      <c r="F362" s="4" t="s">
        <v>184</v>
      </c>
      <c r="G362" s="4"/>
      <c r="H362" s="100">
        <v>0</v>
      </c>
      <c r="I362" s="100">
        <v>1</v>
      </c>
      <c r="J362" s="100">
        <v>0</v>
      </c>
      <c r="K362" s="100">
        <v>0</v>
      </c>
      <c r="L362" s="100">
        <v>0</v>
      </c>
      <c r="M362" s="102">
        <v>3</v>
      </c>
      <c r="N362" s="102">
        <v>3</v>
      </c>
      <c r="O362" s="102">
        <v>3</v>
      </c>
      <c r="P362" s="102">
        <v>3</v>
      </c>
      <c r="Q362" s="102">
        <v>3</v>
      </c>
      <c r="R362" s="102">
        <v>3</v>
      </c>
      <c r="S362" s="102">
        <v>3</v>
      </c>
      <c r="T362" s="102">
        <v>3</v>
      </c>
      <c r="U362" s="102">
        <v>0</v>
      </c>
      <c r="V362" s="102">
        <v>0</v>
      </c>
      <c r="W362" s="5" t="s">
        <v>6</v>
      </c>
      <c r="X362" s="6">
        <v>3</v>
      </c>
      <c r="Y362" s="6">
        <v>3</v>
      </c>
      <c r="Z362" s="6">
        <v>2</v>
      </c>
      <c r="AA362" s="6">
        <v>3</v>
      </c>
      <c r="AB362" s="7">
        <v>3</v>
      </c>
      <c r="AC362" s="7">
        <v>3</v>
      </c>
      <c r="AD362" s="7">
        <v>3</v>
      </c>
      <c r="AE362" s="7">
        <v>3</v>
      </c>
      <c r="AF362" s="7">
        <v>3</v>
      </c>
      <c r="AG362" s="8">
        <v>3</v>
      </c>
      <c r="AH362" s="8">
        <v>3</v>
      </c>
      <c r="AI362" s="8">
        <v>3</v>
      </c>
      <c r="AJ362" s="8">
        <v>3</v>
      </c>
      <c r="AK362" s="8">
        <v>3</v>
      </c>
      <c r="AL362" s="8">
        <v>3</v>
      </c>
      <c r="AM362" s="9">
        <v>3</v>
      </c>
      <c r="AN362" s="9">
        <v>3</v>
      </c>
      <c r="AO362" s="103"/>
      <c r="AP362" s="5"/>
    </row>
    <row r="363" spans="1:42" ht="72.75" thickBot="1" x14ac:dyDescent="0.6">
      <c r="A363" s="4">
        <v>362</v>
      </c>
      <c r="B363" s="4" t="s">
        <v>55</v>
      </c>
      <c r="C363" s="4"/>
      <c r="D363" s="4"/>
      <c r="E363" s="4" t="s">
        <v>236</v>
      </c>
      <c r="F363" s="4" t="s">
        <v>184</v>
      </c>
      <c r="G363" s="4"/>
      <c r="H363" s="100">
        <v>0</v>
      </c>
      <c r="I363" s="100">
        <v>1</v>
      </c>
      <c r="J363" s="100">
        <v>0</v>
      </c>
      <c r="K363" s="100">
        <v>0</v>
      </c>
      <c r="L363" s="100">
        <v>0</v>
      </c>
      <c r="M363" s="102">
        <v>0</v>
      </c>
      <c r="N363" s="102">
        <v>0</v>
      </c>
      <c r="O363" s="102">
        <v>0</v>
      </c>
      <c r="P363" s="102">
        <v>0</v>
      </c>
      <c r="Q363" s="102">
        <v>4</v>
      </c>
      <c r="R363" s="102">
        <v>0</v>
      </c>
      <c r="S363" s="102">
        <v>0</v>
      </c>
      <c r="T363" s="102">
        <v>0</v>
      </c>
      <c r="U363" s="102">
        <v>0</v>
      </c>
      <c r="V363" s="102">
        <v>0</v>
      </c>
      <c r="W363" s="5" t="s">
        <v>5</v>
      </c>
      <c r="X363" s="6">
        <v>4</v>
      </c>
      <c r="Y363" s="6">
        <v>4</v>
      </c>
      <c r="Z363" s="6">
        <v>0</v>
      </c>
      <c r="AA363" s="6">
        <v>0</v>
      </c>
      <c r="AB363" s="7">
        <v>5</v>
      </c>
      <c r="AC363" s="7">
        <v>5</v>
      </c>
      <c r="AD363" s="7">
        <v>5</v>
      </c>
      <c r="AE363" s="7">
        <v>5</v>
      </c>
      <c r="AF363" s="7">
        <v>5</v>
      </c>
      <c r="AG363" s="8">
        <v>5</v>
      </c>
      <c r="AH363" s="8">
        <v>5</v>
      </c>
      <c r="AI363" s="8">
        <v>5</v>
      </c>
      <c r="AJ363" s="8">
        <v>5</v>
      </c>
      <c r="AK363" s="8">
        <v>5</v>
      </c>
      <c r="AL363" s="8">
        <v>5</v>
      </c>
      <c r="AM363" s="9">
        <v>5</v>
      </c>
      <c r="AN363" s="9">
        <v>5</v>
      </c>
      <c r="AO363" s="103"/>
      <c r="AP363" s="5"/>
    </row>
    <row r="364" spans="1:42" ht="72.75" thickBot="1" x14ac:dyDescent="0.6">
      <c r="A364" s="4">
        <v>363</v>
      </c>
      <c r="B364" s="4" t="s">
        <v>56</v>
      </c>
      <c r="C364" s="4"/>
      <c r="D364" s="4"/>
      <c r="E364" s="4" t="s">
        <v>236</v>
      </c>
      <c r="F364" s="4" t="s">
        <v>184</v>
      </c>
      <c r="G364" s="4"/>
      <c r="H364" s="100">
        <v>0</v>
      </c>
      <c r="I364" s="100">
        <v>1</v>
      </c>
      <c r="J364" s="100">
        <v>0</v>
      </c>
      <c r="K364" s="100">
        <v>1</v>
      </c>
      <c r="L364" s="100">
        <v>0</v>
      </c>
      <c r="M364" s="102">
        <v>4</v>
      </c>
      <c r="N364" s="102">
        <v>0</v>
      </c>
      <c r="O364" s="102">
        <v>4</v>
      </c>
      <c r="P364" s="102">
        <v>4</v>
      </c>
      <c r="Q364" s="102">
        <v>4</v>
      </c>
      <c r="R364" s="102">
        <v>4</v>
      </c>
      <c r="S364" s="102">
        <v>4</v>
      </c>
      <c r="T364" s="102">
        <v>4</v>
      </c>
      <c r="U364" s="102">
        <v>0</v>
      </c>
      <c r="V364" s="102">
        <v>0</v>
      </c>
      <c r="W364" s="5" t="s">
        <v>6</v>
      </c>
      <c r="X364" s="6">
        <v>3</v>
      </c>
      <c r="Y364" s="6">
        <v>3</v>
      </c>
      <c r="Z364" s="6">
        <v>3</v>
      </c>
      <c r="AA364" s="6">
        <v>4</v>
      </c>
      <c r="AB364" s="7">
        <v>4</v>
      </c>
      <c r="AC364" s="7">
        <v>4</v>
      </c>
      <c r="AD364" s="7">
        <v>4</v>
      </c>
      <c r="AE364" s="7">
        <v>4</v>
      </c>
      <c r="AF364" s="7">
        <v>4</v>
      </c>
      <c r="AG364" s="8">
        <v>4</v>
      </c>
      <c r="AH364" s="8">
        <v>4</v>
      </c>
      <c r="AI364" s="8">
        <v>4</v>
      </c>
      <c r="AJ364" s="8">
        <v>4</v>
      </c>
      <c r="AK364" s="8">
        <v>4</v>
      </c>
      <c r="AL364" s="8">
        <v>4</v>
      </c>
      <c r="AM364" s="9">
        <v>4</v>
      </c>
      <c r="AN364" s="9">
        <v>4</v>
      </c>
      <c r="AO364" s="103"/>
      <c r="AP364" s="5"/>
    </row>
    <row r="365" spans="1:42" ht="72.75" thickBot="1" x14ac:dyDescent="0.6">
      <c r="A365" s="4">
        <v>364</v>
      </c>
      <c r="B365" s="4" t="s">
        <v>56</v>
      </c>
      <c r="C365" s="4"/>
      <c r="D365" s="4"/>
      <c r="E365" s="4" t="s">
        <v>236</v>
      </c>
      <c r="F365" s="4" t="s">
        <v>184</v>
      </c>
      <c r="G365" s="4"/>
      <c r="H365" s="100">
        <v>0</v>
      </c>
      <c r="I365" s="100">
        <v>1</v>
      </c>
      <c r="J365" s="100">
        <v>0</v>
      </c>
      <c r="K365" s="100">
        <v>1</v>
      </c>
      <c r="L365" s="100">
        <v>0</v>
      </c>
      <c r="M365" s="102">
        <v>4</v>
      </c>
      <c r="N365" s="102">
        <v>0</v>
      </c>
      <c r="O365" s="102">
        <v>4</v>
      </c>
      <c r="P365" s="102">
        <v>4</v>
      </c>
      <c r="Q365" s="102">
        <v>4</v>
      </c>
      <c r="R365" s="102">
        <v>4</v>
      </c>
      <c r="S365" s="102">
        <v>4</v>
      </c>
      <c r="T365" s="102">
        <v>4</v>
      </c>
      <c r="U365" s="102">
        <v>0</v>
      </c>
      <c r="V365" s="102">
        <v>0</v>
      </c>
      <c r="W365" s="5" t="s">
        <v>38</v>
      </c>
      <c r="X365" s="6">
        <v>4</v>
      </c>
      <c r="Y365" s="6">
        <v>4</v>
      </c>
      <c r="Z365" s="6">
        <v>4</v>
      </c>
      <c r="AA365" s="6">
        <v>4</v>
      </c>
      <c r="AB365" s="7">
        <v>4</v>
      </c>
      <c r="AC365" s="7">
        <v>4</v>
      </c>
      <c r="AD365" s="7">
        <v>4</v>
      </c>
      <c r="AE365" s="7">
        <v>4</v>
      </c>
      <c r="AF365" s="7">
        <v>4</v>
      </c>
      <c r="AG365" s="8">
        <v>5</v>
      </c>
      <c r="AH365" s="8">
        <v>5</v>
      </c>
      <c r="AI365" s="8">
        <v>5</v>
      </c>
      <c r="AJ365" s="8">
        <v>5</v>
      </c>
      <c r="AK365" s="8">
        <v>5</v>
      </c>
      <c r="AL365" s="8">
        <v>5</v>
      </c>
      <c r="AM365" s="9">
        <v>4</v>
      </c>
      <c r="AN365" s="9">
        <v>4</v>
      </c>
      <c r="AO365" s="103"/>
      <c r="AP365" s="5"/>
    </row>
    <row r="366" spans="1:42" ht="48.75" thickBot="1" x14ac:dyDescent="0.6">
      <c r="A366" s="4">
        <v>365</v>
      </c>
      <c r="B366" s="4" t="s">
        <v>56</v>
      </c>
      <c r="C366" s="4"/>
      <c r="D366" s="4"/>
      <c r="E366" s="4" t="s">
        <v>213</v>
      </c>
      <c r="F366" s="4" t="s">
        <v>60</v>
      </c>
      <c r="G366" s="4" t="s">
        <v>172</v>
      </c>
      <c r="H366" s="100">
        <v>0</v>
      </c>
      <c r="I366" s="100">
        <v>1</v>
      </c>
      <c r="J366" s="100">
        <v>0</v>
      </c>
      <c r="K366" s="100">
        <v>0</v>
      </c>
      <c r="L366" s="100">
        <v>0</v>
      </c>
      <c r="M366" s="102">
        <v>4</v>
      </c>
      <c r="N366" s="102">
        <v>5</v>
      </c>
      <c r="O366" s="102">
        <v>4</v>
      </c>
      <c r="P366" s="102">
        <v>5</v>
      </c>
      <c r="Q366" s="102">
        <v>4</v>
      </c>
      <c r="R366" s="102">
        <v>1</v>
      </c>
      <c r="S366" s="102">
        <v>3</v>
      </c>
      <c r="T366" s="102">
        <v>3</v>
      </c>
      <c r="U366" s="102">
        <v>0</v>
      </c>
      <c r="V366" s="102">
        <v>0</v>
      </c>
      <c r="W366" s="5" t="s">
        <v>5</v>
      </c>
      <c r="X366" s="6">
        <v>4</v>
      </c>
      <c r="Y366" s="6">
        <v>4</v>
      </c>
      <c r="Z366" s="6">
        <v>4</v>
      </c>
      <c r="AA366" s="6">
        <v>4</v>
      </c>
      <c r="AB366" s="7">
        <v>5</v>
      </c>
      <c r="AC366" s="7">
        <v>5</v>
      </c>
      <c r="AD366" s="7">
        <v>4</v>
      </c>
      <c r="AE366" s="7">
        <v>5</v>
      </c>
      <c r="AF366" s="7">
        <v>5</v>
      </c>
      <c r="AG366" s="8">
        <v>4</v>
      </c>
      <c r="AH366" s="8">
        <v>5</v>
      </c>
      <c r="AI366" s="8">
        <v>5</v>
      </c>
      <c r="AJ366" s="8">
        <v>5</v>
      </c>
      <c r="AK366" s="8">
        <v>5</v>
      </c>
      <c r="AL366" s="8">
        <v>5</v>
      </c>
      <c r="AM366" s="9">
        <v>4</v>
      </c>
      <c r="AN366" s="9">
        <v>5</v>
      </c>
      <c r="AO366" s="103"/>
      <c r="AP366" s="5"/>
    </row>
    <row r="367" spans="1:42" ht="24.75" thickBot="1" x14ac:dyDescent="0.6">
      <c r="A367" s="4">
        <v>366</v>
      </c>
      <c r="B367" s="4" t="s">
        <v>56</v>
      </c>
      <c r="C367" s="4"/>
      <c r="D367" s="4"/>
      <c r="E367" s="4" t="s">
        <v>213</v>
      </c>
      <c r="F367" s="4" t="s">
        <v>60</v>
      </c>
      <c r="G367" s="4" t="s">
        <v>172</v>
      </c>
      <c r="H367" s="100">
        <v>0</v>
      </c>
      <c r="I367" s="100">
        <v>1</v>
      </c>
      <c r="J367" s="100">
        <v>0</v>
      </c>
      <c r="K367" s="100">
        <v>0</v>
      </c>
      <c r="L367" s="100">
        <v>0</v>
      </c>
      <c r="M367" s="102">
        <v>4</v>
      </c>
      <c r="N367" s="102">
        <v>5</v>
      </c>
      <c r="O367" s="102">
        <v>4</v>
      </c>
      <c r="P367" s="102">
        <v>5</v>
      </c>
      <c r="Q367" s="102">
        <v>4</v>
      </c>
      <c r="R367" s="102">
        <v>1</v>
      </c>
      <c r="S367" s="102">
        <v>3</v>
      </c>
      <c r="T367" s="102">
        <v>3</v>
      </c>
      <c r="U367" s="102">
        <v>0</v>
      </c>
      <c r="V367" s="102">
        <v>0</v>
      </c>
      <c r="W367" s="5" t="s">
        <v>6</v>
      </c>
      <c r="X367" s="6">
        <v>4</v>
      </c>
      <c r="Y367" s="6">
        <v>4</v>
      </c>
      <c r="Z367" s="6">
        <v>4</v>
      </c>
      <c r="AA367" s="6">
        <v>4</v>
      </c>
      <c r="AB367" s="7">
        <v>5</v>
      </c>
      <c r="AC367" s="7">
        <v>5</v>
      </c>
      <c r="AD367" s="7">
        <v>4</v>
      </c>
      <c r="AE367" s="7">
        <v>5</v>
      </c>
      <c r="AF367" s="7">
        <v>5</v>
      </c>
      <c r="AG367" s="8">
        <v>4</v>
      </c>
      <c r="AH367" s="8">
        <v>5</v>
      </c>
      <c r="AI367" s="8">
        <v>5</v>
      </c>
      <c r="AJ367" s="8">
        <v>5</v>
      </c>
      <c r="AK367" s="8">
        <v>5</v>
      </c>
      <c r="AL367" s="8">
        <v>5</v>
      </c>
      <c r="AM367" s="9">
        <v>4</v>
      </c>
      <c r="AN367" s="9">
        <v>5</v>
      </c>
      <c r="AO367" s="103"/>
      <c r="AP367" s="5"/>
    </row>
    <row r="368" spans="1:42" ht="72.75" thickBot="1" x14ac:dyDescent="0.6">
      <c r="A368" s="4">
        <v>367</v>
      </c>
      <c r="B368" s="4" t="s">
        <v>56</v>
      </c>
      <c r="C368" s="4"/>
      <c r="D368" s="4"/>
      <c r="E368" s="4" t="s">
        <v>213</v>
      </c>
      <c r="F368" s="4" t="s">
        <v>60</v>
      </c>
      <c r="G368" s="4" t="s">
        <v>172</v>
      </c>
      <c r="H368" s="100">
        <v>0</v>
      </c>
      <c r="I368" s="100">
        <v>1</v>
      </c>
      <c r="J368" s="100">
        <v>0</v>
      </c>
      <c r="K368" s="100">
        <v>0</v>
      </c>
      <c r="L368" s="100">
        <v>0</v>
      </c>
      <c r="M368" s="102">
        <v>4</v>
      </c>
      <c r="N368" s="102">
        <v>5</v>
      </c>
      <c r="O368" s="102">
        <v>4</v>
      </c>
      <c r="P368" s="102">
        <v>5</v>
      </c>
      <c r="Q368" s="102">
        <v>4</v>
      </c>
      <c r="R368" s="102">
        <v>1</v>
      </c>
      <c r="S368" s="102">
        <v>3</v>
      </c>
      <c r="T368" s="102">
        <v>3</v>
      </c>
      <c r="U368" s="102">
        <v>0</v>
      </c>
      <c r="V368" s="102">
        <v>0</v>
      </c>
      <c r="W368" s="5" t="s">
        <v>36</v>
      </c>
      <c r="X368" s="6">
        <v>4</v>
      </c>
      <c r="Y368" s="6">
        <v>5</v>
      </c>
      <c r="Z368" s="6">
        <v>4</v>
      </c>
      <c r="AA368" s="6">
        <v>4</v>
      </c>
      <c r="AB368" s="7">
        <v>5</v>
      </c>
      <c r="AC368" s="7">
        <v>5</v>
      </c>
      <c r="AD368" s="7">
        <v>4</v>
      </c>
      <c r="AE368" s="7">
        <v>5</v>
      </c>
      <c r="AF368" s="7">
        <v>5</v>
      </c>
      <c r="AG368" s="8">
        <v>4</v>
      </c>
      <c r="AH368" s="8">
        <v>5</v>
      </c>
      <c r="AI368" s="8">
        <v>5</v>
      </c>
      <c r="AJ368" s="8">
        <v>5</v>
      </c>
      <c r="AK368" s="8">
        <v>5</v>
      </c>
      <c r="AL368" s="8">
        <v>5</v>
      </c>
      <c r="AM368" s="9">
        <v>4</v>
      </c>
      <c r="AN368" s="9">
        <v>5</v>
      </c>
      <c r="AO368" s="103"/>
      <c r="AP368" s="5"/>
    </row>
    <row r="369" spans="1:42" ht="72.75" thickBot="1" x14ac:dyDescent="0.6">
      <c r="A369" s="4">
        <v>368</v>
      </c>
      <c r="B369" s="4" t="s">
        <v>56</v>
      </c>
      <c r="C369" s="4"/>
      <c r="D369" s="4"/>
      <c r="E369" s="4" t="s">
        <v>213</v>
      </c>
      <c r="F369" s="4" t="s">
        <v>60</v>
      </c>
      <c r="G369" s="4" t="s">
        <v>172</v>
      </c>
      <c r="H369" s="100">
        <v>0</v>
      </c>
      <c r="I369" s="100">
        <v>1</v>
      </c>
      <c r="J369" s="100">
        <v>0</v>
      </c>
      <c r="K369" s="100">
        <v>0</v>
      </c>
      <c r="L369" s="100">
        <v>0</v>
      </c>
      <c r="M369" s="102">
        <v>4</v>
      </c>
      <c r="N369" s="102">
        <v>5</v>
      </c>
      <c r="O369" s="102">
        <v>4</v>
      </c>
      <c r="P369" s="102">
        <v>5</v>
      </c>
      <c r="Q369" s="102">
        <v>4</v>
      </c>
      <c r="R369" s="102">
        <v>1</v>
      </c>
      <c r="S369" s="102">
        <v>3</v>
      </c>
      <c r="T369" s="102">
        <v>3</v>
      </c>
      <c r="U369" s="102">
        <v>0</v>
      </c>
      <c r="V369" s="102">
        <v>0</v>
      </c>
      <c r="W369" s="5" t="s">
        <v>34</v>
      </c>
      <c r="X369" s="6">
        <v>4</v>
      </c>
      <c r="Y369" s="6">
        <v>4</v>
      </c>
      <c r="Z369" s="6">
        <v>4</v>
      </c>
      <c r="AA369" s="6">
        <v>4</v>
      </c>
      <c r="AB369" s="7">
        <v>5</v>
      </c>
      <c r="AC369" s="7">
        <v>5</v>
      </c>
      <c r="AD369" s="7">
        <v>4</v>
      </c>
      <c r="AE369" s="7">
        <v>5</v>
      </c>
      <c r="AF369" s="7">
        <v>5</v>
      </c>
      <c r="AG369" s="8">
        <v>4</v>
      </c>
      <c r="AH369" s="8">
        <v>5</v>
      </c>
      <c r="AI369" s="8">
        <v>5</v>
      </c>
      <c r="AJ369" s="8">
        <v>5</v>
      </c>
      <c r="AK369" s="8">
        <v>5</v>
      </c>
      <c r="AL369" s="8">
        <v>5</v>
      </c>
      <c r="AM369" s="9">
        <v>4</v>
      </c>
      <c r="AN369" s="9">
        <v>5</v>
      </c>
      <c r="AO369" s="103"/>
      <c r="AP369" s="5"/>
    </row>
    <row r="370" spans="1:42" ht="72.75" thickBot="1" x14ac:dyDescent="0.6">
      <c r="A370" s="4">
        <v>369</v>
      </c>
      <c r="B370" s="4" t="s">
        <v>56</v>
      </c>
      <c r="C370" s="4"/>
      <c r="D370" s="4"/>
      <c r="E370" s="4" t="s">
        <v>213</v>
      </c>
      <c r="F370" s="4" t="s">
        <v>60</v>
      </c>
      <c r="G370" s="4" t="s">
        <v>172</v>
      </c>
      <c r="H370" s="100">
        <v>0</v>
      </c>
      <c r="I370" s="100">
        <v>1</v>
      </c>
      <c r="J370" s="100">
        <v>0</v>
      </c>
      <c r="K370" s="100">
        <v>0</v>
      </c>
      <c r="L370" s="100">
        <v>0</v>
      </c>
      <c r="M370" s="102">
        <v>4</v>
      </c>
      <c r="N370" s="102">
        <v>5</v>
      </c>
      <c r="O370" s="102">
        <v>4</v>
      </c>
      <c r="P370" s="102">
        <v>5</v>
      </c>
      <c r="Q370" s="102">
        <v>4</v>
      </c>
      <c r="R370" s="102">
        <v>1</v>
      </c>
      <c r="S370" s="102">
        <v>3</v>
      </c>
      <c r="T370" s="102">
        <v>3</v>
      </c>
      <c r="U370" s="102">
        <v>0</v>
      </c>
      <c r="V370" s="102">
        <v>0</v>
      </c>
      <c r="W370" s="5" t="s">
        <v>38</v>
      </c>
      <c r="X370" s="6">
        <v>4</v>
      </c>
      <c r="Y370" s="6">
        <v>4</v>
      </c>
      <c r="Z370" s="6">
        <v>4</v>
      </c>
      <c r="AA370" s="6">
        <v>4</v>
      </c>
      <c r="AB370" s="7">
        <v>5</v>
      </c>
      <c r="AC370" s="7">
        <v>5</v>
      </c>
      <c r="AD370" s="7">
        <v>4</v>
      </c>
      <c r="AE370" s="7">
        <v>5</v>
      </c>
      <c r="AF370" s="7">
        <v>5</v>
      </c>
      <c r="AG370" s="8">
        <v>4</v>
      </c>
      <c r="AH370" s="8">
        <v>5</v>
      </c>
      <c r="AI370" s="8">
        <v>5</v>
      </c>
      <c r="AJ370" s="8">
        <v>5</v>
      </c>
      <c r="AK370" s="8">
        <v>5</v>
      </c>
      <c r="AL370" s="8">
        <v>5</v>
      </c>
      <c r="AM370" s="9">
        <v>4</v>
      </c>
      <c r="AN370" s="9">
        <v>5</v>
      </c>
      <c r="AO370" s="103"/>
      <c r="AP370" s="5"/>
    </row>
    <row r="371" spans="1:42" ht="24.75" thickBot="1" x14ac:dyDescent="0.6">
      <c r="A371" s="4"/>
      <c r="B371" s="4"/>
      <c r="C371" s="4"/>
      <c r="D371" s="4"/>
      <c r="E371" s="4"/>
      <c r="F371" s="4"/>
      <c r="G371" s="4"/>
      <c r="H371" s="65">
        <f>COUNTIF(H2:H370,1)</f>
        <v>127</v>
      </c>
      <c r="I371" s="65">
        <f t="shared" ref="I371:V371" si="0">COUNTIF(I2:I370,1)</f>
        <v>276</v>
      </c>
      <c r="J371" s="65">
        <f t="shared" si="0"/>
        <v>62</v>
      </c>
      <c r="K371" s="65">
        <f t="shared" si="0"/>
        <v>124</v>
      </c>
      <c r="L371" s="65">
        <f t="shared" si="0"/>
        <v>80</v>
      </c>
      <c r="M371" s="65">
        <f t="shared" si="0"/>
        <v>9</v>
      </c>
      <c r="N371" s="65">
        <f t="shared" si="0"/>
        <v>47</v>
      </c>
      <c r="O371" s="65">
        <f t="shared" si="0"/>
        <v>5</v>
      </c>
      <c r="P371" s="65">
        <f t="shared" si="0"/>
        <v>1</v>
      </c>
      <c r="Q371" s="65">
        <f t="shared" si="0"/>
        <v>12</v>
      </c>
      <c r="R371" s="65">
        <f t="shared" si="0"/>
        <v>70</v>
      </c>
      <c r="S371" s="65">
        <f t="shared" si="0"/>
        <v>36</v>
      </c>
      <c r="T371" s="65">
        <f>COUNTIF(T2:T370,1)</f>
        <v>31</v>
      </c>
      <c r="U371" s="65">
        <f>COUNTIF(U2:U370,1)</f>
        <v>2</v>
      </c>
      <c r="V371" s="65">
        <f t="shared" si="0"/>
        <v>2</v>
      </c>
      <c r="W371" s="5"/>
      <c r="X371" s="110">
        <f>AVERAGE(X2:X370)</f>
        <v>3.9322493224932251</v>
      </c>
      <c r="Y371" s="110">
        <f t="shared" ref="Y371:AN371" si="1">AVERAGE(Y2:Y370)</f>
        <v>3.9430894308943087</v>
      </c>
      <c r="Z371" s="110">
        <f t="shared" si="1"/>
        <v>4.0108401084010836</v>
      </c>
      <c r="AA371" s="110">
        <f t="shared" si="1"/>
        <v>3.8238482384823849</v>
      </c>
      <c r="AB371" s="110">
        <f t="shared" si="1"/>
        <v>4.1951219512195124</v>
      </c>
      <c r="AC371" s="110">
        <f t="shared" si="1"/>
        <v>4.0135501355013554</v>
      </c>
      <c r="AD371" s="110">
        <f t="shared" si="1"/>
        <v>4.0108401084010836</v>
      </c>
      <c r="AE371" s="110">
        <f t="shared" si="1"/>
        <v>4.0650406504065044</v>
      </c>
      <c r="AF371" s="110">
        <f t="shared" si="1"/>
        <v>4.0542005420054199</v>
      </c>
      <c r="AG371" s="110">
        <f t="shared" si="1"/>
        <v>3.9295392953929538</v>
      </c>
      <c r="AH371" s="110">
        <f t="shared" si="1"/>
        <v>3.9945799457994582</v>
      </c>
      <c r="AI371" s="110">
        <f t="shared" si="1"/>
        <v>3.8943089430894311</v>
      </c>
      <c r="AJ371" s="110">
        <f t="shared" si="1"/>
        <v>3.9539295392953928</v>
      </c>
      <c r="AK371" s="110">
        <f t="shared" si="1"/>
        <v>4.0081300813008127</v>
      </c>
      <c r="AL371" s="110">
        <f t="shared" si="1"/>
        <v>3.9945799457994582</v>
      </c>
      <c r="AM371" s="110">
        <f t="shared" si="1"/>
        <v>4.0298102981029809</v>
      </c>
      <c r="AN371" s="110">
        <f t="shared" si="1"/>
        <v>4.1111111111111107</v>
      </c>
      <c r="AO371" s="113">
        <f>AVERAGE(X371:AF371,AG371:AN371)</f>
        <v>3.9979276263350867</v>
      </c>
      <c r="AP371" s="5"/>
    </row>
    <row r="372" spans="1:42" ht="24.75" thickBot="1" x14ac:dyDescent="0.6">
      <c r="A372" s="4"/>
      <c r="B372" s="5"/>
      <c r="C372" s="5"/>
      <c r="D372" s="5"/>
      <c r="E372" s="5"/>
      <c r="F372" s="5"/>
      <c r="G372" s="103"/>
      <c r="H372" s="66">
        <f>STDEV(H1:H370)</f>
        <v>0.47574304839596937</v>
      </c>
      <c r="I372" s="66">
        <f t="shared" ref="I372:V372" si="2">STDEV(I1:I370)</f>
        <v>0.43476935292624114</v>
      </c>
      <c r="J372" s="66">
        <f t="shared" si="2"/>
        <v>0.37439318957248163</v>
      </c>
      <c r="K372" s="66">
        <f t="shared" si="2"/>
        <v>0.47299526409245812</v>
      </c>
      <c r="L372" s="66">
        <f t="shared" si="2"/>
        <v>0.48178803690157446</v>
      </c>
      <c r="M372" s="66">
        <f t="shared" si="2"/>
        <v>1.3654664569246842</v>
      </c>
      <c r="N372" s="66">
        <f t="shared" si="2"/>
        <v>1.700578468108132</v>
      </c>
      <c r="O372" s="66">
        <f t="shared" si="2"/>
        <v>1.1907453111960025</v>
      </c>
      <c r="P372" s="66">
        <f t="shared" si="2"/>
        <v>1.2807775710561768</v>
      </c>
      <c r="Q372" s="66">
        <f t="shared" si="2"/>
        <v>1.3730980504525063</v>
      </c>
      <c r="R372" s="66">
        <f t="shared" si="2"/>
        <v>1.7460799569931016</v>
      </c>
      <c r="S372" s="66">
        <f t="shared" si="2"/>
        <v>1.7858746919152204</v>
      </c>
      <c r="T372" s="66">
        <f t="shared" si="2"/>
        <v>1.8048863086121063</v>
      </c>
      <c r="U372" s="66">
        <f t="shared" si="2"/>
        <v>0.55956342709149276</v>
      </c>
      <c r="V372" s="66">
        <f t="shared" si="2"/>
        <v>0.53995660336270213</v>
      </c>
      <c r="W372" s="5"/>
      <c r="X372" s="110">
        <f>STDEVA(X2:X370)</f>
        <v>1.0390555821931606</v>
      </c>
      <c r="Y372" s="110">
        <f t="shared" ref="Y372:AN372" si="3">STDEVA(Y2:Y370)</f>
        <v>1.0552725771520257</v>
      </c>
      <c r="Z372" s="110">
        <f t="shared" si="3"/>
        <v>1.0934049326063127</v>
      </c>
      <c r="AA372" s="110">
        <f t="shared" si="3"/>
        <v>1.1439231402585135</v>
      </c>
      <c r="AB372" s="110">
        <f t="shared" si="3"/>
        <v>0.99448372490917414</v>
      </c>
      <c r="AC372" s="110">
        <f t="shared" si="3"/>
        <v>1.061853702824654</v>
      </c>
      <c r="AD372" s="110">
        <f t="shared" si="3"/>
        <v>1.0859235695120206</v>
      </c>
      <c r="AE372" s="110">
        <f t="shared" si="3"/>
        <v>1.0033084190163761</v>
      </c>
      <c r="AF372" s="110">
        <f t="shared" si="3"/>
        <v>1.0200649877526613</v>
      </c>
      <c r="AG372" s="110">
        <f t="shared" si="3"/>
        <v>1.1588131363600387</v>
      </c>
      <c r="AH372" s="110">
        <f t="shared" si="3"/>
        <v>1.2000783034819191</v>
      </c>
      <c r="AI372" s="110">
        <f t="shared" si="3"/>
        <v>1.1851413059902896</v>
      </c>
      <c r="AJ372" s="110">
        <f t="shared" si="3"/>
        <v>1.1158648456320552</v>
      </c>
      <c r="AK372" s="110">
        <f t="shared" si="3"/>
        <v>0.97101416301308618</v>
      </c>
      <c r="AL372" s="110">
        <f t="shared" si="3"/>
        <v>1.0268000629483085</v>
      </c>
      <c r="AM372" s="110">
        <f t="shared" si="3"/>
        <v>1.066628280062198</v>
      </c>
      <c r="AN372" s="110">
        <f t="shared" si="3"/>
        <v>1.0483481370351744</v>
      </c>
      <c r="AO372" s="113">
        <f>AVERAGE(X372:AG372,AH372:AN372)</f>
        <v>1.0747046394557627</v>
      </c>
      <c r="AP372" s="5"/>
    </row>
    <row r="373" spans="1:42" ht="24.75" thickBot="1" x14ac:dyDescent="0.6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110">
        <f>AVERAGE(X2:AA370)</f>
        <v>3.9275067750677506</v>
      </c>
      <c r="AB373" s="13"/>
      <c r="AC373" s="13"/>
      <c r="AD373" s="13"/>
      <c r="AE373" s="13"/>
      <c r="AF373" s="110">
        <f>AVERAGE(AB2:AF370)</f>
        <v>4.0677506775067753</v>
      </c>
      <c r="AG373" s="13"/>
      <c r="AH373" s="13"/>
      <c r="AI373" s="13"/>
      <c r="AJ373" s="13"/>
      <c r="AK373" s="13"/>
      <c r="AL373" s="110">
        <f>AVERAGE(AG2:AL370)</f>
        <v>3.9625112917795846</v>
      </c>
      <c r="AM373" s="13"/>
      <c r="AN373" s="110">
        <f>AVERAGE(AM2:AN370)</f>
        <v>4.0704607046070462</v>
      </c>
      <c r="AO373" s="5"/>
      <c r="AP373" s="5"/>
    </row>
    <row r="374" spans="1:42" ht="24.75" thickBot="1" x14ac:dyDescent="0.6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110">
        <f>STDEVA(X2:AA370)</f>
        <v>1.0846363836327035</v>
      </c>
      <c r="AB374" s="13"/>
      <c r="AC374" s="13"/>
      <c r="AD374" s="13"/>
      <c r="AE374" s="13"/>
      <c r="AF374" s="110">
        <f>STDEVA(AB2:AF370)</f>
        <v>1.0347883677371665</v>
      </c>
      <c r="AG374" s="13"/>
      <c r="AH374" s="13"/>
      <c r="AI374" s="13"/>
      <c r="AJ374" s="13"/>
      <c r="AK374" s="13"/>
      <c r="AL374" s="110">
        <f>STDEVA(AG2:AL370)</f>
        <v>1.1122877823692121</v>
      </c>
      <c r="AM374" s="13"/>
      <c r="AN374" s="110">
        <f>STDEVA(AM2:AN370)</f>
        <v>1.0575925936351156</v>
      </c>
      <c r="AO374" s="5"/>
      <c r="AP374" s="5"/>
    </row>
    <row r="375" spans="1:42" ht="24.75" thickBot="1" x14ac:dyDescent="0.6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13"/>
      <c r="AC375" s="13"/>
      <c r="AD375" s="13"/>
      <c r="AE375" s="13"/>
      <c r="AF375" s="5"/>
      <c r="AG375" s="13"/>
      <c r="AH375" s="13"/>
      <c r="AI375" s="13"/>
      <c r="AJ375" s="13"/>
      <c r="AK375" s="13"/>
      <c r="AL375" s="13"/>
      <c r="AM375" s="13"/>
      <c r="AN375" s="13"/>
      <c r="AO375" s="5"/>
      <c r="AP375" s="5"/>
    </row>
    <row r="376" spans="1:42" s="13" customFormat="1" x14ac:dyDescent="0.55000000000000004">
      <c r="A376" s="331" t="s">
        <v>4</v>
      </c>
      <c r="B376" s="328"/>
      <c r="C376" s="329"/>
    </row>
    <row r="377" spans="1:42" s="13" customFormat="1" x14ac:dyDescent="0.55000000000000004">
      <c r="A377" s="327" t="s">
        <v>55</v>
      </c>
      <c r="B377" s="332">
        <f>COUNTIF(B2:B370,"ชาย")</f>
        <v>127</v>
      </c>
      <c r="C377" s="333">
        <f>B377*100/B$379</f>
        <v>34.417344173441734</v>
      </c>
    </row>
    <row r="378" spans="1:42" s="13" customFormat="1" x14ac:dyDescent="0.55000000000000004">
      <c r="A378" s="327" t="s">
        <v>56</v>
      </c>
      <c r="B378" s="332">
        <f>COUNTIF(B2:B370,"หญิง")</f>
        <v>242</v>
      </c>
      <c r="C378" s="333">
        <f t="shared" ref="C378:C379" si="4">B378*100/B$379</f>
        <v>65.582655826558266</v>
      </c>
    </row>
    <row r="379" spans="1:42" s="13" customFormat="1" ht="24.75" thickBot="1" x14ac:dyDescent="0.6">
      <c r="A379" s="328"/>
      <c r="B379" s="334">
        <f>SUM(B2:B378)</f>
        <v>369</v>
      </c>
      <c r="C379" s="335">
        <f t="shared" si="4"/>
        <v>100</v>
      </c>
    </row>
    <row r="380" spans="1:42" ht="24.75" thickBot="1" x14ac:dyDescent="0.6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</row>
    <row r="381" spans="1:42" s="13" customFormat="1" x14ac:dyDescent="0.55000000000000004">
      <c r="A381" s="331" t="s">
        <v>58</v>
      </c>
      <c r="B381" s="328"/>
      <c r="C381" s="328"/>
      <c r="D381" s="329"/>
    </row>
    <row r="382" spans="1:42" s="13" customFormat="1" x14ac:dyDescent="0.55000000000000004">
      <c r="A382" s="336" t="s">
        <v>60</v>
      </c>
      <c r="B382" s="330"/>
      <c r="C382" s="332">
        <f>COUNTIF(F2:F370,"นิสิตบัณฑิตศึกษา")</f>
        <v>181</v>
      </c>
      <c r="D382" s="337">
        <f t="shared" ref="D382:D391" si="5">C382*100/C$391</f>
        <v>49.051490514905147</v>
      </c>
    </row>
    <row r="383" spans="1:42" s="13" customFormat="1" x14ac:dyDescent="0.55000000000000004">
      <c r="A383" s="336" t="s">
        <v>62</v>
      </c>
      <c r="B383" s="330"/>
      <c r="C383" s="332">
        <f>COUNTIF(F2:F371,"เจ้าหน้าที่")</f>
        <v>125</v>
      </c>
      <c r="D383" s="337">
        <f t="shared" si="5"/>
        <v>33.875338753387531</v>
      </c>
    </row>
    <row r="384" spans="1:42" s="13" customFormat="1" x14ac:dyDescent="0.55000000000000004">
      <c r="A384" s="336" t="s">
        <v>59</v>
      </c>
      <c r="B384" s="330"/>
      <c r="C384" s="332">
        <f>COUNTIF(F2:F372,"คณาจารย์บัณฑิตศึกษา")</f>
        <v>34</v>
      </c>
      <c r="D384" s="337">
        <f t="shared" si="5"/>
        <v>9.2140921409214087</v>
      </c>
    </row>
    <row r="385" spans="1:42" s="13" customFormat="1" x14ac:dyDescent="0.55000000000000004">
      <c r="A385" s="336" t="s">
        <v>183</v>
      </c>
      <c r="B385" s="330"/>
      <c r="C385" s="332">
        <f>COUNTIF(F2:F373,"ผอ.กอง/สถาน/หัวหน้าสำนักงานเลขานุการฯ")</f>
        <v>3</v>
      </c>
      <c r="D385" s="337">
        <f t="shared" si="5"/>
        <v>0.81300813008130079</v>
      </c>
    </row>
    <row r="386" spans="1:42" s="13" customFormat="1" x14ac:dyDescent="0.55000000000000004">
      <c r="A386" s="336" t="s">
        <v>186</v>
      </c>
      <c r="B386" s="330"/>
      <c r="C386" s="332">
        <f>COUNTIF(F2:F374,"คณบดี/ผอ.วิทยาลัย")</f>
        <v>3</v>
      </c>
      <c r="D386" s="337">
        <f t="shared" si="5"/>
        <v>0.81300813008130079</v>
      </c>
    </row>
    <row r="387" spans="1:42" s="13" customFormat="1" x14ac:dyDescent="0.55000000000000004">
      <c r="A387" s="336" t="s">
        <v>169</v>
      </c>
      <c r="B387" s="330"/>
      <c r="C387" s="332">
        <f>COUNTIF(F2:F375,"รองคณบดี")</f>
        <v>12</v>
      </c>
      <c r="D387" s="337">
        <f t="shared" si="5"/>
        <v>3.2520325203252032</v>
      </c>
    </row>
    <row r="388" spans="1:42" s="13" customFormat="1" x14ac:dyDescent="0.55000000000000004">
      <c r="A388" s="336" t="s">
        <v>184</v>
      </c>
      <c r="B388" s="330"/>
      <c r="C388" s="332">
        <f>COUNTIF(F2:F376,"หัวหน้าภาควิชา/ประธานสาขาวิชา")</f>
        <v>9</v>
      </c>
      <c r="D388" s="337">
        <f t="shared" si="5"/>
        <v>2.4390243902439024</v>
      </c>
    </row>
    <row r="389" spans="1:42" s="13" customFormat="1" x14ac:dyDescent="0.55000000000000004">
      <c r="A389" s="336" t="s">
        <v>201</v>
      </c>
      <c r="B389" s="330"/>
      <c r="C389" s="332">
        <f>COUNTIF(F2:F377,"ผู้ช่วยคณบดี")</f>
        <v>1</v>
      </c>
      <c r="D389" s="337">
        <f t="shared" si="5"/>
        <v>0.27100271002710025</v>
      </c>
    </row>
    <row r="390" spans="1:42" s="13" customFormat="1" x14ac:dyDescent="0.55000000000000004">
      <c r="A390" s="336" t="s">
        <v>259</v>
      </c>
      <c r="B390" s="330"/>
      <c r="C390" s="332">
        <f>COUNTIF(F3:F378,"อาจารย์")</f>
        <v>1</v>
      </c>
      <c r="D390" s="337">
        <f t="shared" si="5"/>
        <v>0.27100271002710025</v>
      </c>
    </row>
    <row r="391" spans="1:42" s="13" customFormat="1" ht="24.75" thickBot="1" x14ac:dyDescent="0.6">
      <c r="A391" s="328"/>
      <c r="B391" s="329"/>
      <c r="C391" s="331">
        <f>SUM(C382:C390)</f>
        <v>369</v>
      </c>
      <c r="D391" s="338">
        <f t="shared" si="5"/>
        <v>100</v>
      </c>
    </row>
    <row r="392" spans="1:42" ht="24.75" thickBot="1" x14ac:dyDescent="0.6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</row>
    <row r="393" spans="1:42" s="13" customFormat="1" x14ac:dyDescent="0.55000000000000004">
      <c r="A393" s="331" t="s">
        <v>110</v>
      </c>
      <c r="B393" s="328"/>
      <c r="C393" s="328"/>
      <c r="D393" s="329"/>
    </row>
    <row r="394" spans="1:42" s="13" customFormat="1" x14ac:dyDescent="0.55000000000000004">
      <c r="A394" s="336" t="s">
        <v>236</v>
      </c>
      <c r="B394" s="330"/>
      <c r="C394" s="332">
        <f>COUNTIF(E2:E372,"คณะเกษตรศาสตร์ ทรัพยากรธรรมชาติและสิ่งแวดล้อม")</f>
        <v>4</v>
      </c>
      <c r="D394" s="337">
        <f t="shared" ref="D394:D416" si="6">C394*100/C$416</f>
        <v>1.084010840108401</v>
      </c>
    </row>
    <row r="395" spans="1:42" s="13" customFormat="1" x14ac:dyDescent="0.55000000000000004">
      <c r="A395" s="336" t="s">
        <v>214</v>
      </c>
      <c r="B395" s="330"/>
      <c r="C395" s="332">
        <f>COUNTIF(E2:E373,"คณะแพทยศาสตร์")</f>
        <v>10</v>
      </c>
      <c r="D395" s="337">
        <f t="shared" si="6"/>
        <v>2.7100271002710028</v>
      </c>
    </row>
    <row r="396" spans="1:42" s="13" customFormat="1" x14ac:dyDescent="0.55000000000000004">
      <c r="A396" s="336" t="s">
        <v>260</v>
      </c>
      <c r="B396" s="330"/>
      <c r="C396" s="332">
        <f>COUNTIF(E2:E374,"คณะโลจิสติกส์และดิจิทัลซัพพลายเชน")</f>
        <v>22</v>
      </c>
      <c r="D396" s="337">
        <f t="shared" si="6"/>
        <v>5.9620596205962055</v>
      </c>
    </row>
    <row r="397" spans="1:42" s="13" customFormat="1" x14ac:dyDescent="0.55000000000000004">
      <c r="A397" s="336" t="s">
        <v>49</v>
      </c>
      <c r="B397" s="330"/>
      <c r="C397" s="332">
        <f>COUNTIF(E2:E375,"กองกฎหมาย")</f>
        <v>8</v>
      </c>
      <c r="D397" s="337">
        <f t="shared" si="6"/>
        <v>2.168021680216802</v>
      </c>
    </row>
    <row r="398" spans="1:42" s="13" customFormat="1" x14ac:dyDescent="0.55000000000000004">
      <c r="A398" s="336" t="s">
        <v>44</v>
      </c>
      <c r="B398" s="330"/>
      <c r="C398" s="332">
        <f>COUNTIF(E2:E376,"กองกลาง")</f>
        <v>3</v>
      </c>
      <c r="D398" s="337">
        <f t="shared" si="6"/>
        <v>0.81300813008130079</v>
      </c>
    </row>
    <row r="399" spans="1:42" s="13" customFormat="1" x14ac:dyDescent="0.55000000000000004">
      <c r="A399" s="336" t="s">
        <v>199</v>
      </c>
      <c r="B399" s="330"/>
      <c r="C399" s="332">
        <f>COUNTIF(E2:E377,"กองการบริหารงานบุคคล")</f>
        <v>4</v>
      </c>
      <c r="D399" s="337">
        <f t="shared" si="6"/>
        <v>1.084010840108401</v>
      </c>
    </row>
    <row r="400" spans="1:42" s="13" customFormat="1" x14ac:dyDescent="0.55000000000000004">
      <c r="A400" s="336" t="s">
        <v>189</v>
      </c>
      <c r="B400" s="330"/>
      <c r="C400" s="332">
        <f>COUNTIF(E2:E378,"กองการวิจัยและนวัตกรรม")</f>
        <v>4</v>
      </c>
      <c r="D400" s="337">
        <f t="shared" si="6"/>
        <v>1.084010840108401</v>
      </c>
    </row>
    <row r="401" spans="1:4" s="13" customFormat="1" ht="24" customHeight="1" x14ac:dyDescent="0.55000000000000004">
      <c r="A401" s="336" t="s">
        <v>54</v>
      </c>
      <c r="B401" s="330"/>
      <c r="C401" s="332">
        <f>COUNTIF(E2:E379,"กองกิจการนิสิต")</f>
        <v>6</v>
      </c>
      <c r="D401" s="337">
        <f t="shared" si="6"/>
        <v>1.6260162601626016</v>
      </c>
    </row>
    <row r="402" spans="1:4" s="13" customFormat="1" ht="24" customHeight="1" x14ac:dyDescent="0.55000000000000004">
      <c r="A402" s="336" t="s">
        <v>198</v>
      </c>
      <c r="B402" s="330"/>
      <c r="C402" s="332">
        <f>COUNTIF(E2:E380,"กองตรวจสอบและกำกับกิจการมหาวิทยาลัย")</f>
        <v>14</v>
      </c>
      <c r="D402" s="337">
        <f t="shared" si="6"/>
        <v>3.794037940379404</v>
      </c>
    </row>
    <row r="403" spans="1:4" s="13" customFormat="1" x14ac:dyDescent="0.55000000000000004">
      <c r="A403" s="336" t="s">
        <v>194</v>
      </c>
      <c r="B403" s="330"/>
      <c r="C403" s="332">
        <f>COUNTIF(E2:E381,"กองพัฒนาภาษาและกิจการต่างประเทศ")</f>
        <v>4</v>
      </c>
      <c r="D403" s="337">
        <f t="shared" si="6"/>
        <v>1.084010840108401</v>
      </c>
    </row>
    <row r="404" spans="1:4" s="13" customFormat="1" x14ac:dyDescent="0.55000000000000004">
      <c r="A404" s="336" t="s">
        <v>117</v>
      </c>
      <c r="B404" s="330"/>
      <c r="C404" s="332">
        <f>COUNTIF(E2:E382,"คณะทันตแพทยศาสตร์")</f>
        <v>18</v>
      </c>
      <c r="D404" s="337">
        <f t="shared" si="6"/>
        <v>4.8780487804878048</v>
      </c>
    </row>
    <row r="405" spans="1:4" s="13" customFormat="1" x14ac:dyDescent="0.55000000000000004">
      <c r="A405" s="336" t="s">
        <v>208</v>
      </c>
      <c r="B405" s="330"/>
      <c r="C405" s="332">
        <f>COUNTIF(E2:E383,"คณะบริหารธุรกิจ เศรษฐศาสตร์และการสื่อสาร")</f>
        <v>58</v>
      </c>
      <c r="D405" s="337">
        <f t="shared" si="6"/>
        <v>15.718157181571815</v>
      </c>
    </row>
    <row r="406" spans="1:4" s="13" customFormat="1" x14ac:dyDescent="0.55000000000000004">
      <c r="A406" s="336" t="s">
        <v>118</v>
      </c>
      <c r="B406" s="330"/>
      <c r="C406" s="332">
        <f>COUNTIF(E2:E384,"คณะพยาบาลศาสตร์")</f>
        <v>8</v>
      </c>
      <c r="D406" s="337">
        <f t="shared" si="6"/>
        <v>2.168021680216802</v>
      </c>
    </row>
    <row r="407" spans="1:4" s="13" customFormat="1" x14ac:dyDescent="0.55000000000000004">
      <c r="A407" s="336" t="s">
        <v>210</v>
      </c>
      <c r="B407" s="330"/>
      <c r="C407" s="332">
        <f>COUNTIF(E2:E385,"คณะมนุษยศาสตร์")</f>
        <v>18</v>
      </c>
      <c r="D407" s="337">
        <f t="shared" si="6"/>
        <v>4.8780487804878048</v>
      </c>
    </row>
    <row r="408" spans="1:4" s="13" customFormat="1" x14ac:dyDescent="0.55000000000000004">
      <c r="A408" s="336" t="s">
        <v>180</v>
      </c>
      <c r="B408" s="330"/>
      <c r="C408" s="332">
        <f>COUNTIF(E2:E386,"วิทยาลัยเพื่อการค้นคว้าระดับรากฐาน")</f>
        <v>31</v>
      </c>
      <c r="D408" s="337">
        <f t="shared" si="6"/>
        <v>8.4010840108401084</v>
      </c>
    </row>
    <row r="409" spans="1:4" s="13" customFormat="1" ht="24" customHeight="1" x14ac:dyDescent="0.55000000000000004">
      <c r="A409" s="336" t="s">
        <v>203</v>
      </c>
      <c r="B409" s="330"/>
      <c r="C409" s="332">
        <f>COUNTIF(E2:E387,"วิทยาลัยพลังงานทดแทนและสมาร์ต กริดเทคโนโลยี")</f>
        <v>19</v>
      </c>
      <c r="D409" s="337">
        <f t="shared" si="6"/>
        <v>5.1490514905149052</v>
      </c>
    </row>
    <row r="410" spans="1:4" s="13" customFormat="1" ht="24" customHeight="1" x14ac:dyDescent="0.55000000000000004">
      <c r="A410" s="336" t="s">
        <v>213</v>
      </c>
      <c r="B410" s="330"/>
      <c r="C410" s="332">
        <f>COUNTIF(E2:E388,"คณะวิทยาศาสตร์")</f>
        <v>23</v>
      </c>
      <c r="D410" s="337">
        <f t="shared" si="6"/>
        <v>6.2330623306233059</v>
      </c>
    </row>
    <row r="411" spans="1:4" s="13" customFormat="1" ht="24" customHeight="1" x14ac:dyDescent="0.55000000000000004">
      <c r="A411" s="330" t="s">
        <v>114</v>
      </c>
      <c r="B411" s="330"/>
      <c r="C411" s="332">
        <f>COUNTIF(E2:E389,"คณะวิศวกรรมศาสตร์")</f>
        <v>5</v>
      </c>
      <c r="D411" s="337">
        <f t="shared" si="6"/>
        <v>1.3550135501355014</v>
      </c>
    </row>
    <row r="412" spans="1:4" s="13" customFormat="1" x14ac:dyDescent="0.55000000000000004">
      <c r="A412" s="336" t="s">
        <v>209</v>
      </c>
      <c r="B412" s="330"/>
      <c r="C412" s="332">
        <f>COUNTIF(E2:E390,"คณะศึกษาศาสตร์")</f>
        <v>22</v>
      </c>
      <c r="D412" s="337">
        <f t="shared" si="6"/>
        <v>5.9620596205962055</v>
      </c>
    </row>
    <row r="413" spans="1:4" s="13" customFormat="1" x14ac:dyDescent="0.55000000000000004">
      <c r="A413" s="336" t="s">
        <v>261</v>
      </c>
      <c r="B413" s="330"/>
      <c r="C413" s="332">
        <f>COUNTIF(E2:E391,"คณะสถาปัตกรรมศาสตร์")</f>
        <v>46</v>
      </c>
      <c r="D413" s="337">
        <f t="shared" si="6"/>
        <v>12.466124661246612</v>
      </c>
    </row>
    <row r="414" spans="1:4" s="13" customFormat="1" x14ac:dyDescent="0.55000000000000004">
      <c r="A414" s="336" t="s">
        <v>212</v>
      </c>
      <c r="B414" s="330"/>
      <c r="C414" s="332">
        <f>COUNTIF(E3:E392,"คณะสหเวชศาสตร์")</f>
        <v>21</v>
      </c>
      <c r="D414" s="337">
        <f t="shared" si="6"/>
        <v>5.691056910569106</v>
      </c>
    </row>
    <row r="415" spans="1:4" s="13" customFormat="1" x14ac:dyDescent="0.55000000000000004">
      <c r="A415" s="336" t="s">
        <v>116</v>
      </c>
      <c r="B415" s="330"/>
      <c r="C415" s="332">
        <f>COUNTIF(E2:E392,"คณะสาธารณสุขศาสตร์")</f>
        <v>21</v>
      </c>
      <c r="D415" s="337">
        <f t="shared" si="6"/>
        <v>5.691056910569106</v>
      </c>
    </row>
    <row r="416" spans="1:4" s="13" customFormat="1" ht="24.75" thickBot="1" x14ac:dyDescent="0.6">
      <c r="A416" s="328"/>
      <c r="B416" s="329"/>
      <c r="C416" s="331">
        <f>SUM(C394:C415)</f>
        <v>369</v>
      </c>
      <c r="D416" s="338">
        <f t="shared" si="6"/>
        <v>100</v>
      </c>
    </row>
    <row r="417" spans="1:42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</row>
    <row r="418" spans="1:42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</row>
    <row r="419" spans="1:42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</row>
    <row r="420" spans="1:42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</row>
    <row r="421" spans="1:42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</row>
    <row r="422" spans="1:42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</row>
    <row r="423" spans="1:42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</row>
    <row r="424" spans="1:42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</row>
    <row r="425" spans="1:42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</row>
    <row r="426" spans="1:42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</row>
    <row r="427" spans="1:42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</row>
    <row r="428" spans="1:42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</row>
    <row r="429" spans="1:42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</row>
    <row r="430" spans="1:42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</row>
    <row r="431" spans="1:42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</row>
    <row r="432" spans="1:42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</row>
    <row r="433" spans="1:42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</row>
    <row r="434" spans="1:42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</row>
    <row r="435" spans="1:42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</row>
    <row r="436" spans="1:42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</row>
    <row r="437" spans="1:42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</row>
    <row r="438" spans="1:42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</row>
    <row r="439" spans="1:42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</row>
    <row r="440" spans="1:42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</row>
    <row r="441" spans="1:42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</row>
    <row r="442" spans="1:42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</row>
    <row r="443" spans="1:42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</row>
    <row r="444" spans="1:42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</row>
    <row r="445" spans="1:42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</row>
    <row r="446" spans="1:42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</row>
    <row r="447" spans="1:42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</row>
    <row r="448" spans="1:42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</row>
    <row r="449" spans="1:42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7"/>
      <c r="Y449" s="67"/>
      <c r="Z449" s="67"/>
      <c r="AA449" s="67"/>
      <c r="AB449" s="68"/>
      <c r="AC449" s="68"/>
      <c r="AD449" s="68"/>
      <c r="AE449" s="68"/>
      <c r="AF449" s="68"/>
      <c r="AG449" s="69"/>
      <c r="AH449" s="69"/>
      <c r="AI449" s="69"/>
      <c r="AJ449" s="69"/>
      <c r="AK449" s="69"/>
      <c r="AL449" s="69"/>
      <c r="AM449" s="70"/>
      <c r="AN449" s="70"/>
      <c r="AO449" s="5"/>
      <c r="AP449" s="5"/>
    </row>
    <row r="450" spans="1:42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7"/>
      <c r="Y450" s="67"/>
      <c r="Z450" s="67"/>
      <c r="AA450" s="67"/>
      <c r="AB450" s="68"/>
      <c r="AC450" s="68"/>
      <c r="AD450" s="68"/>
      <c r="AE450" s="68"/>
      <c r="AF450" s="68"/>
      <c r="AG450" s="69"/>
      <c r="AH450" s="69"/>
      <c r="AI450" s="69"/>
      <c r="AJ450" s="69"/>
      <c r="AK450" s="69"/>
      <c r="AL450" s="69"/>
      <c r="AM450" s="70"/>
      <c r="AN450" s="70"/>
      <c r="AO450" s="5"/>
      <c r="AP450" s="5"/>
    </row>
    <row r="451" spans="1:42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7"/>
      <c r="Y451" s="67"/>
      <c r="Z451" s="67"/>
      <c r="AA451" s="67"/>
      <c r="AB451" s="68"/>
      <c r="AC451" s="68"/>
      <c r="AD451" s="68"/>
      <c r="AE451" s="68"/>
      <c r="AF451" s="68"/>
      <c r="AG451" s="69"/>
      <c r="AH451" s="69"/>
      <c r="AI451" s="69"/>
      <c r="AJ451" s="69"/>
      <c r="AK451" s="69"/>
      <c r="AL451" s="69"/>
      <c r="AM451" s="70"/>
      <c r="AN451" s="70"/>
      <c r="AO451" s="5"/>
      <c r="AP451" s="5"/>
    </row>
    <row r="452" spans="1:42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7"/>
      <c r="Y452" s="67"/>
      <c r="Z452" s="67"/>
      <c r="AA452" s="67"/>
      <c r="AB452" s="68"/>
      <c r="AC452" s="68"/>
      <c r="AD452" s="68"/>
      <c r="AE452" s="68"/>
      <c r="AF452" s="68"/>
      <c r="AG452" s="69"/>
      <c r="AH452" s="69"/>
      <c r="AI452" s="69"/>
      <c r="AJ452" s="69"/>
      <c r="AK452" s="69"/>
      <c r="AL452" s="69"/>
      <c r="AM452" s="70"/>
      <c r="AN452" s="70"/>
      <c r="AO452" s="5"/>
      <c r="AP452" s="5"/>
    </row>
    <row r="453" spans="1:42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7"/>
      <c r="Y453" s="67"/>
      <c r="Z453" s="67"/>
      <c r="AA453" s="67"/>
      <c r="AB453" s="68"/>
      <c r="AC453" s="68"/>
      <c r="AD453" s="68"/>
      <c r="AE453" s="68"/>
      <c r="AF453" s="68"/>
      <c r="AG453" s="69"/>
      <c r="AH453" s="69"/>
      <c r="AI453" s="69"/>
      <c r="AJ453" s="69"/>
      <c r="AK453" s="69"/>
      <c r="AL453" s="69"/>
      <c r="AM453" s="70"/>
      <c r="AN453" s="70"/>
      <c r="AO453" s="5"/>
      <c r="AP453" s="5"/>
    </row>
    <row r="454" spans="1:42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7"/>
      <c r="Y454" s="67"/>
      <c r="Z454" s="67"/>
      <c r="AA454" s="67"/>
      <c r="AB454" s="68"/>
      <c r="AC454" s="68"/>
      <c r="AD454" s="68"/>
      <c r="AE454" s="68"/>
      <c r="AF454" s="68"/>
      <c r="AG454" s="69"/>
      <c r="AH454" s="69"/>
      <c r="AI454" s="69"/>
      <c r="AJ454" s="69"/>
      <c r="AK454" s="69"/>
      <c r="AL454" s="69"/>
      <c r="AM454" s="70"/>
      <c r="AN454" s="70"/>
      <c r="AO454" s="5"/>
      <c r="AP454" s="5"/>
    </row>
    <row r="455" spans="1:42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7"/>
      <c r="Y455" s="67"/>
      <c r="Z455" s="67"/>
      <c r="AA455" s="67"/>
      <c r="AB455" s="68"/>
      <c r="AC455" s="68"/>
      <c r="AD455" s="68"/>
      <c r="AE455" s="68"/>
      <c r="AF455" s="68"/>
      <c r="AG455" s="69"/>
      <c r="AH455" s="69"/>
      <c r="AI455" s="69"/>
      <c r="AJ455" s="69"/>
      <c r="AK455" s="69"/>
      <c r="AL455" s="69"/>
      <c r="AM455" s="70"/>
      <c r="AN455" s="70"/>
      <c r="AO455" s="5"/>
      <c r="AP455" s="5"/>
    </row>
    <row r="456" spans="1:42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7"/>
      <c r="Y456" s="67"/>
      <c r="Z456" s="67"/>
      <c r="AA456" s="67"/>
      <c r="AB456" s="68"/>
      <c r="AC456" s="68"/>
      <c r="AD456" s="68"/>
      <c r="AE456" s="68"/>
      <c r="AF456" s="68"/>
      <c r="AG456" s="69"/>
      <c r="AH456" s="69"/>
      <c r="AI456" s="69"/>
      <c r="AJ456" s="69"/>
      <c r="AK456" s="69"/>
      <c r="AL456" s="69"/>
      <c r="AM456" s="70"/>
      <c r="AN456" s="70"/>
      <c r="AO456" s="5"/>
      <c r="AP456" s="5"/>
    </row>
    <row r="457" spans="1:42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7"/>
      <c r="Y457" s="67"/>
      <c r="Z457" s="67"/>
      <c r="AA457" s="67"/>
      <c r="AB457" s="68"/>
      <c r="AC457" s="68"/>
      <c r="AD457" s="68"/>
      <c r="AE457" s="68"/>
      <c r="AF457" s="68"/>
      <c r="AG457" s="69"/>
      <c r="AH457" s="69"/>
      <c r="AI457" s="69"/>
      <c r="AJ457" s="69"/>
      <c r="AK457" s="69"/>
      <c r="AL457" s="69"/>
      <c r="AM457" s="70"/>
      <c r="AN457" s="70"/>
      <c r="AO457" s="5"/>
      <c r="AP457" s="5"/>
    </row>
    <row r="458" spans="1:42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7"/>
      <c r="Y458" s="67"/>
      <c r="Z458" s="67"/>
      <c r="AA458" s="67"/>
      <c r="AB458" s="68"/>
      <c r="AC458" s="68"/>
      <c r="AD458" s="68"/>
      <c r="AE458" s="68"/>
      <c r="AF458" s="68"/>
      <c r="AG458" s="69"/>
      <c r="AH458" s="69"/>
      <c r="AI458" s="69"/>
      <c r="AJ458" s="69"/>
      <c r="AK458" s="69"/>
      <c r="AL458" s="69"/>
      <c r="AM458" s="70"/>
      <c r="AN458" s="70"/>
      <c r="AO458" s="5"/>
      <c r="AP458" s="5"/>
    </row>
    <row r="459" spans="1:42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7"/>
      <c r="Y459" s="67"/>
      <c r="Z459" s="67"/>
      <c r="AA459" s="67"/>
      <c r="AB459" s="68"/>
      <c r="AC459" s="68"/>
      <c r="AD459" s="68"/>
      <c r="AE459" s="68"/>
      <c r="AF459" s="68"/>
      <c r="AG459" s="69"/>
      <c r="AH459" s="69"/>
      <c r="AI459" s="69"/>
      <c r="AJ459" s="69"/>
      <c r="AK459" s="69"/>
      <c r="AL459" s="69"/>
      <c r="AM459" s="70"/>
      <c r="AN459" s="70"/>
      <c r="AO459" s="5"/>
      <c r="AP459" s="5"/>
    </row>
    <row r="460" spans="1:42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7"/>
      <c r="Y460" s="67"/>
      <c r="Z460" s="67"/>
      <c r="AA460" s="67"/>
      <c r="AB460" s="68"/>
      <c r="AC460" s="68"/>
      <c r="AD460" s="68"/>
      <c r="AE460" s="68"/>
      <c r="AF460" s="68"/>
      <c r="AG460" s="69"/>
      <c r="AH460" s="69"/>
      <c r="AI460" s="69"/>
      <c r="AJ460" s="69"/>
      <c r="AK460" s="69"/>
      <c r="AL460" s="69"/>
      <c r="AM460" s="70"/>
      <c r="AN460" s="70"/>
      <c r="AO460" s="5"/>
      <c r="AP460" s="5"/>
    </row>
    <row r="461" spans="1:42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7"/>
      <c r="Y461" s="67"/>
      <c r="Z461" s="67"/>
      <c r="AA461" s="67"/>
      <c r="AB461" s="68"/>
      <c r="AC461" s="68"/>
      <c r="AD461" s="68"/>
      <c r="AE461" s="68"/>
      <c r="AF461" s="68"/>
      <c r="AG461" s="69"/>
      <c r="AH461" s="69"/>
      <c r="AI461" s="69"/>
      <c r="AJ461" s="69"/>
      <c r="AK461" s="69"/>
      <c r="AL461" s="69"/>
      <c r="AM461" s="70"/>
      <c r="AN461" s="70"/>
      <c r="AO461" s="5"/>
      <c r="AP461" s="5"/>
    </row>
    <row r="462" spans="1:42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7"/>
      <c r="Y462" s="67"/>
      <c r="Z462" s="67"/>
      <c r="AA462" s="67"/>
      <c r="AB462" s="68"/>
      <c r="AC462" s="68"/>
      <c r="AD462" s="68"/>
      <c r="AE462" s="68"/>
      <c r="AF462" s="68"/>
      <c r="AG462" s="69"/>
      <c r="AH462" s="69"/>
      <c r="AI462" s="69"/>
      <c r="AJ462" s="69"/>
      <c r="AK462" s="69"/>
      <c r="AL462" s="69"/>
      <c r="AM462" s="70"/>
      <c r="AN462" s="70"/>
      <c r="AO462" s="5"/>
      <c r="AP462" s="5"/>
    </row>
    <row r="463" spans="1:42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7"/>
      <c r="Y463" s="67"/>
      <c r="Z463" s="67"/>
      <c r="AA463" s="67"/>
      <c r="AB463" s="68"/>
      <c r="AC463" s="68"/>
      <c r="AD463" s="68"/>
      <c r="AE463" s="68"/>
      <c r="AF463" s="68"/>
      <c r="AG463" s="69"/>
      <c r="AH463" s="69"/>
      <c r="AI463" s="69"/>
      <c r="AJ463" s="69"/>
      <c r="AK463" s="69"/>
      <c r="AL463" s="69"/>
      <c r="AM463" s="70"/>
      <c r="AN463" s="70"/>
      <c r="AO463" s="5"/>
      <c r="AP463" s="5"/>
    </row>
    <row r="464" spans="1:42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7"/>
      <c r="Y464" s="67"/>
      <c r="Z464" s="67"/>
      <c r="AA464" s="67"/>
      <c r="AB464" s="68"/>
      <c r="AC464" s="68"/>
      <c r="AD464" s="68"/>
      <c r="AE464" s="68"/>
      <c r="AF464" s="68"/>
      <c r="AG464" s="69"/>
      <c r="AH464" s="69"/>
      <c r="AI464" s="69"/>
      <c r="AJ464" s="69"/>
      <c r="AK464" s="69"/>
      <c r="AL464" s="69"/>
      <c r="AM464" s="70"/>
      <c r="AN464" s="70"/>
      <c r="AO464" s="5"/>
      <c r="AP464" s="5"/>
    </row>
    <row r="465" spans="1:42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7"/>
      <c r="Y465" s="67"/>
      <c r="Z465" s="67"/>
      <c r="AA465" s="67"/>
      <c r="AB465" s="68"/>
      <c r="AC465" s="68"/>
      <c r="AD465" s="68"/>
      <c r="AE465" s="68"/>
      <c r="AF465" s="68"/>
      <c r="AG465" s="69"/>
      <c r="AH465" s="69"/>
      <c r="AI465" s="69"/>
      <c r="AJ465" s="69"/>
      <c r="AK465" s="69"/>
      <c r="AL465" s="69"/>
      <c r="AM465" s="70"/>
      <c r="AN465" s="70"/>
      <c r="AO465" s="5"/>
      <c r="AP465" s="5"/>
    </row>
    <row r="466" spans="1:42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7"/>
      <c r="Y466" s="67"/>
      <c r="Z466" s="67"/>
      <c r="AA466" s="67"/>
      <c r="AB466" s="68"/>
      <c r="AC466" s="68"/>
      <c r="AD466" s="68"/>
      <c r="AE466" s="68"/>
      <c r="AF466" s="68"/>
      <c r="AG466" s="69"/>
      <c r="AH466" s="69"/>
      <c r="AI466" s="69"/>
      <c r="AJ466" s="69"/>
      <c r="AK466" s="69"/>
      <c r="AL466" s="69"/>
      <c r="AM466" s="70"/>
      <c r="AN466" s="70"/>
      <c r="AO466" s="5"/>
      <c r="AP466" s="5"/>
    </row>
    <row r="467" spans="1:42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7"/>
      <c r="Y467" s="67"/>
      <c r="Z467" s="67"/>
      <c r="AA467" s="67"/>
      <c r="AB467" s="68"/>
      <c r="AC467" s="68"/>
      <c r="AD467" s="68"/>
      <c r="AE467" s="68"/>
      <c r="AF467" s="68"/>
      <c r="AG467" s="69"/>
      <c r="AH467" s="69"/>
      <c r="AI467" s="69"/>
      <c r="AJ467" s="69"/>
      <c r="AK467" s="69"/>
      <c r="AL467" s="69"/>
      <c r="AM467" s="70"/>
      <c r="AN467" s="70"/>
      <c r="AO467" s="5"/>
      <c r="AP467" s="5"/>
    </row>
    <row r="468" spans="1:42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7"/>
      <c r="Y468" s="67"/>
      <c r="Z468" s="67"/>
      <c r="AA468" s="67"/>
      <c r="AB468" s="68"/>
      <c r="AC468" s="68"/>
      <c r="AD468" s="68"/>
      <c r="AE468" s="68"/>
      <c r="AF468" s="68"/>
      <c r="AG468" s="69"/>
      <c r="AH468" s="69"/>
      <c r="AI468" s="69"/>
      <c r="AJ468" s="69"/>
      <c r="AK468" s="69"/>
      <c r="AL468" s="69"/>
      <c r="AM468" s="70"/>
      <c r="AN468" s="70"/>
      <c r="AO468" s="5"/>
      <c r="AP468" s="5"/>
    </row>
    <row r="469" spans="1:42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7"/>
      <c r="Y469" s="67"/>
      <c r="Z469" s="67"/>
      <c r="AA469" s="67"/>
      <c r="AB469" s="68"/>
      <c r="AC469" s="68"/>
      <c r="AD469" s="68"/>
      <c r="AE469" s="68"/>
      <c r="AF469" s="68"/>
      <c r="AG469" s="69"/>
      <c r="AH469" s="69"/>
      <c r="AI469" s="69"/>
      <c r="AJ469" s="69"/>
      <c r="AK469" s="69"/>
      <c r="AL469" s="69"/>
      <c r="AM469" s="70"/>
      <c r="AN469" s="70"/>
      <c r="AO469" s="5"/>
      <c r="AP469" s="5"/>
    </row>
    <row r="470" spans="1:42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7"/>
      <c r="Y470" s="67"/>
      <c r="Z470" s="67"/>
      <c r="AA470" s="67"/>
      <c r="AB470" s="68"/>
      <c r="AC470" s="68"/>
      <c r="AD470" s="68"/>
      <c r="AE470" s="68"/>
      <c r="AF470" s="68"/>
      <c r="AG470" s="69"/>
      <c r="AH470" s="69"/>
      <c r="AI470" s="69"/>
      <c r="AJ470" s="69"/>
      <c r="AK470" s="69"/>
      <c r="AL470" s="69"/>
      <c r="AM470" s="70"/>
      <c r="AN470" s="70"/>
      <c r="AO470" s="5"/>
      <c r="AP470" s="5"/>
    </row>
    <row r="471" spans="1:42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7"/>
      <c r="Y471" s="67"/>
      <c r="Z471" s="67"/>
      <c r="AA471" s="67"/>
      <c r="AB471" s="68"/>
      <c r="AC471" s="68"/>
      <c r="AD471" s="68"/>
      <c r="AE471" s="68"/>
      <c r="AF471" s="68"/>
      <c r="AG471" s="69"/>
      <c r="AH471" s="69"/>
      <c r="AI471" s="69"/>
      <c r="AJ471" s="69"/>
      <c r="AK471" s="69"/>
      <c r="AL471" s="69"/>
      <c r="AM471" s="70"/>
      <c r="AN471" s="70"/>
      <c r="AO471" s="5"/>
      <c r="AP471" s="5"/>
    </row>
    <row r="472" spans="1:42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7"/>
      <c r="Y472" s="67"/>
      <c r="Z472" s="67"/>
      <c r="AA472" s="67"/>
      <c r="AB472" s="68"/>
      <c r="AC472" s="68"/>
      <c r="AD472" s="68"/>
      <c r="AE472" s="68"/>
      <c r="AF472" s="68"/>
      <c r="AG472" s="69"/>
      <c r="AH472" s="69"/>
      <c r="AI472" s="69"/>
      <c r="AJ472" s="69"/>
      <c r="AK472" s="69"/>
      <c r="AL472" s="69"/>
      <c r="AM472" s="70"/>
      <c r="AN472" s="70"/>
      <c r="AO472" s="5"/>
      <c r="AP472" s="5"/>
    </row>
    <row r="473" spans="1:42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7"/>
      <c r="Y473" s="67"/>
      <c r="Z473" s="67"/>
      <c r="AA473" s="67"/>
      <c r="AB473" s="68"/>
      <c r="AC473" s="68"/>
      <c r="AD473" s="68"/>
      <c r="AE473" s="68"/>
      <c r="AF473" s="68"/>
      <c r="AG473" s="69"/>
      <c r="AH473" s="69"/>
      <c r="AI473" s="69"/>
      <c r="AJ473" s="69"/>
      <c r="AK473" s="69"/>
      <c r="AL473" s="69"/>
      <c r="AM473" s="70"/>
      <c r="AN473" s="70"/>
      <c r="AO473" s="5"/>
      <c r="AP473" s="5"/>
    </row>
    <row r="474" spans="1:42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7"/>
      <c r="Y474" s="67"/>
      <c r="Z474" s="67"/>
      <c r="AA474" s="67"/>
      <c r="AB474" s="68"/>
      <c r="AC474" s="68"/>
      <c r="AD474" s="68"/>
      <c r="AE474" s="68"/>
      <c r="AF474" s="68"/>
      <c r="AG474" s="69"/>
      <c r="AH474" s="69"/>
      <c r="AI474" s="69"/>
      <c r="AJ474" s="69"/>
      <c r="AK474" s="69"/>
      <c r="AL474" s="69"/>
      <c r="AM474" s="70"/>
      <c r="AN474" s="70"/>
      <c r="AO474" s="5"/>
      <c r="AP474" s="5"/>
    </row>
    <row r="475" spans="1:42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7"/>
      <c r="Y475" s="67"/>
      <c r="Z475" s="67"/>
      <c r="AA475" s="67"/>
      <c r="AB475" s="68"/>
      <c r="AC475" s="68"/>
      <c r="AD475" s="68"/>
      <c r="AE475" s="68"/>
      <c r="AF475" s="68"/>
      <c r="AG475" s="69"/>
      <c r="AH475" s="69"/>
      <c r="AI475" s="69"/>
      <c r="AJ475" s="69"/>
      <c r="AK475" s="69"/>
      <c r="AL475" s="69"/>
      <c r="AM475" s="70"/>
      <c r="AN475" s="70"/>
      <c r="AO475" s="5"/>
      <c r="AP475" s="5"/>
    </row>
    <row r="476" spans="1:42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7"/>
      <c r="Y476" s="67"/>
      <c r="Z476" s="67"/>
      <c r="AA476" s="67"/>
      <c r="AB476" s="68"/>
      <c r="AC476" s="68"/>
      <c r="AD476" s="68"/>
      <c r="AE476" s="68"/>
      <c r="AF476" s="68"/>
      <c r="AG476" s="69"/>
      <c r="AH476" s="69"/>
      <c r="AI476" s="69"/>
      <c r="AJ476" s="69"/>
      <c r="AK476" s="69"/>
      <c r="AL476" s="69"/>
      <c r="AM476" s="70"/>
      <c r="AN476" s="70"/>
      <c r="AO476" s="5"/>
      <c r="AP476" s="5"/>
    </row>
    <row r="477" spans="1:42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7"/>
      <c r="Y477" s="67"/>
      <c r="Z477" s="67"/>
      <c r="AA477" s="67"/>
      <c r="AB477" s="68"/>
      <c r="AC477" s="68"/>
      <c r="AD477" s="68"/>
      <c r="AE477" s="68"/>
      <c r="AF477" s="68"/>
      <c r="AG477" s="69"/>
      <c r="AH477" s="69"/>
      <c r="AI477" s="69"/>
      <c r="AJ477" s="69"/>
      <c r="AK477" s="69"/>
      <c r="AL477" s="69"/>
      <c r="AM477" s="70"/>
      <c r="AN477" s="70"/>
      <c r="AO477" s="5"/>
      <c r="AP477" s="5"/>
    </row>
    <row r="478" spans="1:42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7"/>
      <c r="Y478" s="67"/>
      <c r="Z478" s="67"/>
      <c r="AA478" s="67"/>
      <c r="AB478" s="68"/>
      <c r="AC478" s="68"/>
      <c r="AD478" s="68"/>
      <c r="AE478" s="68"/>
      <c r="AF478" s="68"/>
      <c r="AG478" s="69"/>
      <c r="AH478" s="69"/>
      <c r="AI478" s="69"/>
      <c r="AJ478" s="69"/>
      <c r="AK478" s="69"/>
      <c r="AL478" s="69"/>
      <c r="AM478" s="70"/>
      <c r="AN478" s="70"/>
      <c r="AO478" s="5"/>
      <c r="AP478" s="5"/>
    </row>
    <row r="479" spans="1:42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7"/>
      <c r="Y479" s="67"/>
      <c r="Z479" s="67"/>
      <c r="AA479" s="67"/>
      <c r="AB479" s="68"/>
      <c r="AC479" s="68"/>
      <c r="AD479" s="68"/>
      <c r="AE479" s="68"/>
      <c r="AF479" s="68"/>
      <c r="AG479" s="69"/>
      <c r="AH479" s="69"/>
      <c r="AI479" s="69"/>
      <c r="AJ479" s="69"/>
      <c r="AK479" s="69"/>
      <c r="AL479" s="69"/>
      <c r="AM479" s="70"/>
      <c r="AN479" s="70"/>
      <c r="AO479" s="5"/>
      <c r="AP479" s="5"/>
    </row>
    <row r="480" spans="1:42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7"/>
      <c r="Y480" s="67"/>
      <c r="Z480" s="67"/>
      <c r="AA480" s="67"/>
      <c r="AB480" s="68"/>
      <c r="AC480" s="68"/>
      <c r="AD480" s="68"/>
      <c r="AE480" s="68"/>
      <c r="AF480" s="68"/>
      <c r="AG480" s="69"/>
      <c r="AH480" s="69"/>
      <c r="AI480" s="69"/>
      <c r="AJ480" s="69"/>
      <c r="AK480" s="69"/>
      <c r="AL480" s="69"/>
      <c r="AM480" s="70"/>
      <c r="AN480" s="70"/>
      <c r="AO480" s="5"/>
      <c r="AP480" s="5"/>
    </row>
    <row r="481" spans="1:42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7"/>
      <c r="Y481" s="67"/>
      <c r="Z481" s="67"/>
      <c r="AA481" s="67"/>
      <c r="AB481" s="68"/>
      <c r="AC481" s="68"/>
      <c r="AD481" s="68"/>
      <c r="AE481" s="68"/>
      <c r="AF481" s="68"/>
      <c r="AG481" s="69"/>
      <c r="AH481" s="69"/>
      <c r="AI481" s="69"/>
      <c r="AJ481" s="69"/>
      <c r="AK481" s="69"/>
      <c r="AL481" s="69"/>
      <c r="AM481" s="70"/>
      <c r="AN481" s="70"/>
      <c r="AO481" s="5"/>
      <c r="AP481" s="5"/>
    </row>
    <row r="482" spans="1:42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7"/>
      <c r="Y482" s="67"/>
      <c r="Z482" s="67"/>
      <c r="AA482" s="67"/>
      <c r="AB482" s="68"/>
      <c r="AC482" s="68"/>
      <c r="AD482" s="68"/>
      <c r="AE482" s="68"/>
      <c r="AF482" s="68"/>
      <c r="AG482" s="69"/>
      <c r="AH482" s="69"/>
      <c r="AI482" s="69"/>
      <c r="AJ482" s="69"/>
      <c r="AK482" s="69"/>
      <c r="AL482" s="69"/>
      <c r="AM482" s="70"/>
      <c r="AN482" s="70"/>
      <c r="AO482" s="5"/>
      <c r="AP482" s="5"/>
    </row>
    <row r="483" spans="1:42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7"/>
      <c r="Y483" s="67"/>
      <c r="Z483" s="67"/>
      <c r="AA483" s="67"/>
      <c r="AB483" s="68"/>
      <c r="AC483" s="68"/>
      <c r="AD483" s="68"/>
      <c r="AE483" s="68"/>
      <c r="AF483" s="68"/>
      <c r="AG483" s="69"/>
      <c r="AH483" s="69"/>
      <c r="AI483" s="69"/>
      <c r="AJ483" s="69"/>
      <c r="AK483" s="69"/>
      <c r="AL483" s="69"/>
      <c r="AM483" s="70"/>
      <c r="AN483" s="70"/>
      <c r="AO483" s="5"/>
      <c r="AP483" s="5"/>
    </row>
    <row r="484" spans="1:42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7"/>
      <c r="Y484" s="67"/>
      <c r="Z484" s="67"/>
      <c r="AA484" s="67"/>
      <c r="AB484" s="68"/>
      <c r="AC484" s="68"/>
      <c r="AD484" s="68"/>
      <c r="AE484" s="68"/>
      <c r="AF484" s="68"/>
      <c r="AG484" s="69"/>
      <c r="AH484" s="69"/>
      <c r="AI484" s="69"/>
      <c r="AJ484" s="69"/>
      <c r="AK484" s="69"/>
      <c r="AL484" s="69"/>
      <c r="AM484" s="70"/>
      <c r="AN484" s="70"/>
      <c r="AO484" s="5"/>
      <c r="AP484" s="5"/>
    </row>
    <row r="485" spans="1:42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7"/>
      <c r="Y485" s="67"/>
      <c r="Z485" s="67"/>
      <c r="AA485" s="67"/>
      <c r="AB485" s="68"/>
      <c r="AC485" s="68"/>
      <c r="AD485" s="68"/>
      <c r="AE485" s="68"/>
      <c r="AF485" s="68"/>
      <c r="AG485" s="69"/>
      <c r="AH485" s="69"/>
      <c r="AI485" s="69"/>
      <c r="AJ485" s="69"/>
      <c r="AK485" s="69"/>
      <c r="AL485" s="69"/>
      <c r="AM485" s="70"/>
      <c r="AN485" s="70"/>
      <c r="AO485" s="5"/>
      <c r="AP485" s="5"/>
    </row>
    <row r="486" spans="1:42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7"/>
      <c r="Y486" s="67"/>
      <c r="Z486" s="67"/>
      <c r="AA486" s="67"/>
      <c r="AB486" s="68"/>
      <c r="AC486" s="68"/>
      <c r="AD486" s="68"/>
      <c r="AE486" s="68"/>
      <c r="AF486" s="68"/>
      <c r="AG486" s="69"/>
      <c r="AH486" s="69"/>
      <c r="AI486" s="69"/>
      <c r="AJ486" s="69"/>
      <c r="AK486" s="69"/>
      <c r="AL486" s="69"/>
      <c r="AM486" s="70"/>
      <c r="AN486" s="70"/>
      <c r="AO486" s="5"/>
      <c r="AP486" s="5"/>
    </row>
    <row r="487" spans="1:42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7"/>
      <c r="Y487" s="67"/>
      <c r="Z487" s="67"/>
      <c r="AA487" s="67"/>
      <c r="AB487" s="68"/>
      <c r="AC487" s="68"/>
      <c r="AD487" s="68"/>
      <c r="AE487" s="68"/>
      <c r="AF487" s="68"/>
      <c r="AG487" s="69"/>
      <c r="AH487" s="69"/>
      <c r="AI487" s="69"/>
      <c r="AJ487" s="69"/>
      <c r="AK487" s="69"/>
      <c r="AL487" s="69"/>
      <c r="AM487" s="70"/>
      <c r="AN487" s="70"/>
      <c r="AO487" s="5"/>
      <c r="AP487" s="5"/>
    </row>
    <row r="488" spans="1:42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7"/>
      <c r="Y488" s="67"/>
      <c r="Z488" s="67"/>
      <c r="AA488" s="67"/>
      <c r="AB488" s="68"/>
      <c r="AC488" s="68"/>
      <c r="AD488" s="68"/>
      <c r="AE488" s="68"/>
      <c r="AF488" s="68"/>
      <c r="AG488" s="69"/>
      <c r="AH488" s="69"/>
      <c r="AI488" s="69"/>
      <c r="AJ488" s="69"/>
      <c r="AK488" s="69"/>
      <c r="AL488" s="69"/>
      <c r="AM488" s="70"/>
      <c r="AN488" s="70"/>
      <c r="AO488" s="5"/>
      <c r="AP488" s="5"/>
    </row>
    <row r="489" spans="1:42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7"/>
      <c r="Y489" s="67"/>
      <c r="Z489" s="67"/>
      <c r="AA489" s="67"/>
      <c r="AB489" s="68"/>
      <c r="AC489" s="68"/>
      <c r="AD489" s="68"/>
      <c r="AE489" s="68"/>
      <c r="AF489" s="68"/>
      <c r="AG489" s="69"/>
      <c r="AH489" s="69"/>
      <c r="AI489" s="69"/>
      <c r="AJ489" s="69"/>
      <c r="AK489" s="69"/>
      <c r="AL489" s="69"/>
      <c r="AM489" s="70"/>
      <c r="AN489" s="70"/>
      <c r="AO489" s="5"/>
      <c r="AP489" s="5"/>
    </row>
    <row r="490" spans="1:42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7"/>
      <c r="Y490" s="67"/>
      <c r="Z490" s="67"/>
      <c r="AA490" s="67"/>
      <c r="AB490" s="68"/>
      <c r="AC490" s="68"/>
      <c r="AD490" s="68"/>
      <c r="AE490" s="68"/>
      <c r="AF490" s="68"/>
      <c r="AG490" s="69"/>
      <c r="AH490" s="69"/>
      <c r="AI490" s="69"/>
      <c r="AJ490" s="69"/>
      <c r="AK490" s="69"/>
      <c r="AL490" s="69"/>
      <c r="AM490" s="70"/>
      <c r="AN490" s="70"/>
      <c r="AO490" s="5"/>
      <c r="AP490" s="5"/>
    </row>
    <row r="491" spans="1:42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7"/>
      <c r="Y491" s="67"/>
      <c r="Z491" s="67"/>
      <c r="AA491" s="67"/>
      <c r="AB491" s="68"/>
      <c r="AC491" s="68"/>
      <c r="AD491" s="68"/>
      <c r="AE491" s="68"/>
      <c r="AF491" s="68"/>
      <c r="AG491" s="69"/>
      <c r="AH491" s="69"/>
      <c r="AI491" s="69"/>
      <c r="AJ491" s="69"/>
      <c r="AK491" s="69"/>
      <c r="AL491" s="69"/>
      <c r="AM491" s="70"/>
      <c r="AN491" s="70"/>
      <c r="AO491" s="5"/>
      <c r="AP491" s="5"/>
    </row>
    <row r="492" spans="1:42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7"/>
      <c r="Y492" s="67"/>
      <c r="Z492" s="67"/>
      <c r="AA492" s="67"/>
      <c r="AB492" s="68"/>
      <c r="AC492" s="68"/>
      <c r="AD492" s="68"/>
      <c r="AE492" s="68"/>
      <c r="AF492" s="68"/>
      <c r="AG492" s="69"/>
      <c r="AH492" s="69"/>
      <c r="AI492" s="69"/>
      <c r="AJ492" s="69"/>
      <c r="AK492" s="69"/>
      <c r="AL492" s="69"/>
      <c r="AM492" s="70"/>
      <c r="AN492" s="70"/>
      <c r="AO492" s="5"/>
      <c r="AP492" s="5"/>
    </row>
    <row r="493" spans="1:42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7"/>
      <c r="Y493" s="67"/>
      <c r="Z493" s="67"/>
      <c r="AA493" s="67"/>
      <c r="AB493" s="68"/>
      <c r="AC493" s="68"/>
      <c r="AD493" s="68"/>
      <c r="AE493" s="68"/>
      <c r="AF493" s="68"/>
      <c r="AG493" s="69"/>
      <c r="AH493" s="69"/>
      <c r="AI493" s="69"/>
      <c r="AJ493" s="69"/>
      <c r="AK493" s="69"/>
      <c r="AL493" s="69"/>
      <c r="AM493" s="70"/>
      <c r="AN493" s="70"/>
      <c r="AO493" s="5"/>
      <c r="AP493" s="5"/>
    </row>
    <row r="494" spans="1:42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7"/>
      <c r="Y494" s="67"/>
      <c r="Z494" s="67"/>
      <c r="AA494" s="67"/>
      <c r="AB494" s="68"/>
      <c r="AC494" s="68"/>
      <c r="AD494" s="68"/>
      <c r="AE494" s="68"/>
      <c r="AF494" s="68"/>
      <c r="AG494" s="69"/>
      <c r="AH494" s="69"/>
      <c r="AI494" s="69"/>
      <c r="AJ494" s="69"/>
      <c r="AK494" s="69"/>
      <c r="AL494" s="69"/>
      <c r="AM494" s="70"/>
      <c r="AN494" s="70"/>
      <c r="AO494" s="5"/>
      <c r="AP494" s="5"/>
    </row>
    <row r="495" spans="1:42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7"/>
      <c r="Y495" s="67"/>
      <c r="Z495" s="67"/>
      <c r="AA495" s="67"/>
      <c r="AB495" s="68"/>
      <c r="AC495" s="68"/>
      <c r="AD495" s="68"/>
      <c r="AE495" s="68"/>
      <c r="AF495" s="68"/>
      <c r="AG495" s="69"/>
      <c r="AH495" s="69"/>
      <c r="AI495" s="69"/>
      <c r="AJ495" s="69"/>
      <c r="AK495" s="69"/>
      <c r="AL495" s="69"/>
      <c r="AM495" s="70"/>
      <c r="AN495" s="70"/>
      <c r="AO495" s="5"/>
      <c r="AP495" s="5"/>
    </row>
    <row r="496" spans="1:42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7"/>
      <c r="Y496" s="67"/>
      <c r="Z496" s="67"/>
      <c r="AA496" s="67"/>
      <c r="AB496" s="68"/>
      <c r="AC496" s="68"/>
      <c r="AD496" s="68"/>
      <c r="AE496" s="68"/>
      <c r="AF496" s="68"/>
      <c r="AG496" s="69"/>
      <c r="AH496" s="69"/>
      <c r="AI496" s="69"/>
      <c r="AJ496" s="69"/>
      <c r="AK496" s="69"/>
      <c r="AL496" s="69"/>
      <c r="AM496" s="70"/>
      <c r="AN496" s="70"/>
      <c r="AO496" s="5"/>
      <c r="AP496" s="5"/>
    </row>
    <row r="497" spans="1:42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7"/>
      <c r="Y497" s="67"/>
      <c r="Z497" s="67"/>
      <c r="AA497" s="67"/>
      <c r="AB497" s="68"/>
      <c r="AC497" s="68"/>
      <c r="AD497" s="68"/>
      <c r="AE497" s="68"/>
      <c r="AF497" s="68"/>
      <c r="AG497" s="69"/>
      <c r="AH497" s="69"/>
      <c r="AI497" s="69"/>
      <c r="AJ497" s="69"/>
      <c r="AK497" s="69"/>
      <c r="AL497" s="69"/>
      <c r="AM497" s="70"/>
      <c r="AN497" s="70"/>
      <c r="AO497" s="5"/>
      <c r="AP497" s="5"/>
    </row>
    <row r="498" spans="1:42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7"/>
      <c r="Y498" s="67"/>
      <c r="Z498" s="67"/>
      <c r="AA498" s="67"/>
      <c r="AB498" s="68"/>
      <c r="AC498" s="68"/>
      <c r="AD498" s="68"/>
      <c r="AE498" s="68"/>
      <c r="AF498" s="68"/>
      <c r="AG498" s="69"/>
      <c r="AH498" s="69"/>
      <c r="AI498" s="69"/>
      <c r="AJ498" s="69"/>
      <c r="AK498" s="69"/>
      <c r="AL498" s="69"/>
      <c r="AM498" s="70"/>
      <c r="AN498" s="70"/>
      <c r="AO498" s="5"/>
      <c r="AP498" s="5"/>
    </row>
    <row r="499" spans="1:42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7"/>
      <c r="Y499" s="67"/>
      <c r="Z499" s="67"/>
      <c r="AA499" s="67"/>
      <c r="AB499" s="68"/>
      <c r="AC499" s="68"/>
      <c r="AD499" s="68"/>
      <c r="AE499" s="68"/>
      <c r="AF499" s="68"/>
      <c r="AG499" s="69"/>
      <c r="AH499" s="69"/>
      <c r="AI499" s="69"/>
      <c r="AJ499" s="69"/>
      <c r="AK499" s="69"/>
      <c r="AL499" s="69"/>
      <c r="AM499" s="70"/>
      <c r="AN499" s="70"/>
      <c r="AO499" s="5"/>
      <c r="AP499" s="5"/>
    </row>
    <row r="500" spans="1:42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7"/>
      <c r="Y500" s="67"/>
      <c r="Z500" s="67"/>
      <c r="AA500" s="67"/>
      <c r="AB500" s="68"/>
      <c r="AC500" s="68"/>
      <c r="AD500" s="68"/>
      <c r="AE500" s="68"/>
      <c r="AF500" s="68"/>
      <c r="AG500" s="69"/>
      <c r="AH500" s="69"/>
      <c r="AI500" s="69"/>
      <c r="AJ500" s="69"/>
      <c r="AK500" s="69"/>
      <c r="AL500" s="69"/>
      <c r="AM500" s="70"/>
      <c r="AN500" s="70"/>
      <c r="AO500" s="5"/>
      <c r="AP500" s="5"/>
    </row>
    <row r="501" spans="1:42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7"/>
      <c r="Y501" s="67"/>
      <c r="Z501" s="67"/>
      <c r="AA501" s="67"/>
      <c r="AB501" s="68"/>
      <c r="AC501" s="68"/>
      <c r="AD501" s="68"/>
      <c r="AE501" s="68"/>
      <c r="AF501" s="68"/>
      <c r="AG501" s="69"/>
      <c r="AH501" s="69"/>
      <c r="AI501" s="69"/>
      <c r="AJ501" s="69"/>
      <c r="AK501" s="69"/>
      <c r="AL501" s="69"/>
      <c r="AM501" s="70"/>
      <c r="AN501" s="70"/>
      <c r="AO501" s="5"/>
      <c r="AP501" s="5"/>
    </row>
    <row r="502" spans="1:42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7"/>
      <c r="Y502" s="67"/>
      <c r="Z502" s="67"/>
      <c r="AA502" s="67"/>
      <c r="AB502" s="68"/>
      <c r="AC502" s="68"/>
      <c r="AD502" s="68"/>
      <c r="AE502" s="68"/>
      <c r="AF502" s="68"/>
      <c r="AG502" s="69"/>
      <c r="AH502" s="69"/>
      <c r="AI502" s="69"/>
      <c r="AJ502" s="69"/>
      <c r="AK502" s="69"/>
      <c r="AL502" s="69"/>
      <c r="AM502" s="70"/>
      <c r="AN502" s="70"/>
      <c r="AO502" s="5"/>
      <c r="AP502" s="5"/>
    </row>
    <row r="503" spans="1:42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7"/>
      <c r="Y503" s="67"/>
      <c r="Z503" s="67"/>
      <c r="AA503" s="67"/>
      <c r="AB503" s="68"/>
      <c r="AC503" s="68"/>
      <c r="AD503" s="68"/>
      <c r="AE503" s="68"/>
      <c r="AF503" s="68"/>
      <c r="AG503" s="69"/>
      <c r="AH503" s="69"/>
      <c r="AI503" s="69"/>
      <c r="AJ503" s="69"/>
      <c r="AK503" s="69"/>
      <c r="AL503" s="69"/>
      <c r="AM503" s="70"/>
      <c r="AN503" s="70"/>
      <c r="AO503" s="5"/>
      <c r="AP503" s="5"/>
    </row>
    <row r="504" spans="1:42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7"/>
      <c r="Y504" s="67"/>
      <c r="Z504" s="67"/>
      <c r="AA504" s="67"/>
      <c r="AB504" s="68"/>
      <c r="AC504" s="68"/>
      <c r="AD504" s="68"/>
      <c r="AE504" s="68"/>
      <c r="AF504" s="68"/>
      <c r="AG504" s="69"/>
      <c r="AH504" s="69"/>
      <c r="AI504" s="69"/>
      <c r="AJ504" s="69"/>
      <c r="AK504" s="69"/>
      <c r="AL504" s="69"/>
      <c r="AM504" s="70"/>
      <c r="AN504" s="70"/>
      <c r="AO504" s="5"/>
      <c r="AP504" s="5"/>
    </row>
    <row r="505" spans="1:42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7"/>
      <c r="Y505" s="67"/>
      <c r="Z505" s="67"/>
      <c r="AA505" s="67"/>
      <c r="AB505" s="68"/>
      <c r="AC505" s="68"/>
      <c r="AD505" s="68"/>
      <c r="AE505" s="68"/>
      <c r="AF505" s="68"/>
      <c r="AG505" s="69"/>
      <c r="AH505" s="69"/>
      <c r="AI505" s="69"/>
      <c r="AJ505" s="69"/>
      <c r="AK505" s="69"/>
      <c r="AL505" s="69"/>
      <c r="AM505" s="70"/>
      <c r="AN505" s="70"/>
      <c r="AO505" s="5"/>
      <c r="AP505" s="5"/>
    </row>
    <row r="506" spans="1:42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7"/>
      <c r="Y506" s="67"/>
      <c r="Z506" s="67"/>
      <c r="AA506" s="67"/>
      <c r="AB506" s="68"/>
      <c r="AC506" s="68"/>
      <c r="AD506" s="68"/>
      <c r="AE506" s="68"/>
      <c r="AF506" s="68"/>
      <c r="AG506" s="69"/>
      <c r="AH506" s="69"/>
      <c r="AI506" s="69"/>
      <c r="AJ506" s="69"/>
      <c r="AK506" s="69"/>
      <c r="AL506" s="69"/>
      <c r="AM506" s="70"/>
      <c r="AN506" s="70"/>
      <c r="AO506" s="5"/>
      <c r="AP506" s="5"/>
    </row>
    <row r="507" spans="1:42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7"/>
      <c r="Y507" s="67"/>
      <c r="Z507" s="67"/>
      <c r="AA507" s="67"/>
      <c r="AB507" s="68"/>
      <c r="AC507" s="68"/>
      <c r="AD507" s="68"/>
      <c r="AE507" s="68"/>
      <c r="AF507" s="68"/>
      <c r="AG507" s="69"/>
      <c r="AH507" s="69"/>
      <c r="AI507" s="69"/>
      <c r="AJ507" s="69"/>
      <c r="AK507" s="69"/>
      <c r="AL507" s="69"/>
      <c r="AM507" s="70"/>
      <c r="AN507" s="70"/>
      <c r="AO507" s="5"/>
      <c r="AP507" s="5"/>
    </row>
    <row r="508" spans="1:42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7"/>
      <c r="Y508" s="67"/>
      <c r="Z508" s="67"/>
      <c r="AA508" s="67"/>
      <c r="AB508" s="68"/>
      <c r="AC508" s="68"/>
      <c r="AD508" s="68"/>
      <c r="AE508" s="68"/>
      <c r="AF508" s="68"/>
      <c r="AG508" s="69"/>
      <c r="AH508" s="69"/>
      <c r="AI508" s="69"/>
      <c r="AJ508" s="69"/>
      <c r="AK508" s="69"/>
      <c r="AL508" s="69"/>
      <c r="AM508" s="70"/>
      <c r="AN508" s="70"/>
      <c r="AO508" s="5"/>
      <c r="AP508" s="5"/>
    </row>
    <row r="509" spans="1:42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7"/>
      <c r="Y509" s="67"/>
      <c r="Z509" s="67"/>
      <c r="AA509" s="67"/>
      <c r="AB509" s="68"/>
      <c r="AC509" s="68"/>
      <c r="AD509" s="68"/>
      <c r="AE509" s="68"/>
      <c r="AF509" s="68"/>
      <c r="AG509" s="69"/>
      <c r="AH509" s="69"/>
      <c r="AI509" s="69"/>
      <c r="AJ509" s="69"/>
      <c r="AK509" s="69"/>
      <c r="AL509" s="69"/>
      <c r="AM509" s="70"/>
      <c r="AN509" s="70"/>
      <c r="AO509" s="5"/>
      <c r="AP509" s="5"/>
    </row>
    <row r="510" spans="1:42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7"/>
      <c r="Y510" s="67"/>
      <c r="Z510" s="67"/>
      <c r="AA510" s="67"/>
      <c r="AB510" s="68"/>
      <c r="AC510" s="68"/>
      <c r="AD510" s="68"/>
      <c r="AE510" s="68"/>
      <c r="AF510" s="68"/>
      <c r="AG510" s="69"/>
      <c r="AH510" s="69"/>
      <c r="AI510" s="69"/>
      <c r="AJ510" s="69"/>
      <c r="AK510" s="69"/>
      <c r="AL510" s="69"/>
      <c r="AM510" s="70"/>
      <c r="AN510" s="70"/>
      <c r="AO510" s="5"/>
      <c r="AP510" s="5"/>
    </row>
    <row r="511" spans="1:42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7"/>
      <c r="Y511" s="67"/>
      <c r="Z511" s="67"/>
      <c r="AA511" s="67"/>
      <c r="AB511" s="68"/>
      <c r="AC511" s="68"/>
      <c r="AD511" s="68"/>
      <c r="AE511" s="68"/>
      <c r="AF511" s="68"/>
      <c r="AG511" s="69"/>
      <c r="AH511" s="69"/>
      <c r="AI511" s="69"/>
      <c r="AJ511" s="69"/>
      <c r="AK511" s="69"/>
      <c r="AL511" s="69"/>
      <c r="AM511" s="70"/>
      <c r="AN511" s="70"/>
      <c r="AO511" s="5"/>
      <c r="AP511" s="5"/>
    </row>
    <row r="512" spans="1:42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7"/>
      <c r="Y512" s="67"/>
      <c r="Z512" s="67"/>
      <c r="AA512" s="67"/>
      <c r="AB512" s="68"/>
      <c r="AC512" s="68"/>
      <c r="AD512" s="68"/>
      <c r="AE512" s="68"/>
      <c r="AF512" s="68"/>
      <c r="AG512" s="69"/>
      <c r="AH512" s="69"/>
      <c r="AI512" s="69"/>
      <c r="AJ512" s="69"/>
      <c r="AK512" s="69"/>
      <c r="AL512" s="69"/>
      <c r="AM512" s="70"/>
      <c r="AN512" s="70"/>
      <c r="AO512" s="5"/>
      <c r="AP512" s="5"/>
    </row>
    <row r="513" spans="1:42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7"/>
      <c r="Y513" s="67"/>
      <c r="Z513" s="67"/>
      <c r="AA513" s="67"/>
      <c r="AB513" s="68"/>
      <c r="AC513" s="68"/>
      <c r="AD513" s="68"/>
      <c r="AE513" s="68"/>
      <c r="AF513" s="68"/>
      <c r="AG513" s="69"/>
      <c r="AH513" s="69"/>
      <c r="AI513" s="69"/>
      <c r="AJ513" s="69"/>
      <c r="AK513" s="69"/>
      <c r="AL513" s="69"/>
      <c r="AM513" s="70"/>
      <c r="AN513" s="70"/>
      <c r="AO513" s="5"/>
      <c r="AP513" s="5"/>
    </row>
    <row r="514" spans="1:42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7"/>
      <c r="Y514" s="67"/>
      <c r="Z514" s="67"/>
      <c r="AA514" s="67"/>
      <c r="AB514" s="68"/>
      <c r="AC514" s="68"/>
      <c r="AD514" s="68"/>
      <c r="AE514" s="68"/>
      <c r="AF514" s="68"/>
      <c r="AG514" s="69"/>
      <c r="AH514" s="69"/>
      <c r="AI514" s="69"/>
      <c r="AJ514" s="69"/>
      <c r="AK514" s="69"/>
      <c r="AL514" s="69"/>
      <c r="AM514" s="70"/>
      <c r="AN514" s="70"/>
      <c r="AO514" s="5"/>
      <c r="AP514" s="5"/>
    </row>
    <row r="515" spans="1:42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7"/>
      <c r="Y515" s="67"/>
      <c r="Z515" s="67"/>
      <c r="AA515" s="67"/>
      <c r="AB515" s="68"/>
      <c r="AC515" s="68"/>
      <c r="AD515" s="68"/>
      <c r="AE515" s="68"/>
      <c r="AF515" s="68"/>
      <c r="AG515" s="69"/>
      <c r="AH515" s="69"/>
      <c r="AI515" s="69"/>
      <c r="AJ515" s="69"/>
      <c r="AK515" s="69"/>
      <c r="AL515" s="69"/>
      <c r="AM515" s="70"/>
      <c r="AN515" s="70"/>
      <c r="AO515" s="5"/>
      <c r="AP515" s="5"/>
    </row>
    <row r="516" spans="1:42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7"/>
      <c r="Y516" s="67"/>
      <c r="Z516" s="67"/>
      <c r="AA516" s="67"/>
      <c r="AB516" s="68"/>
      <c r="AC516" s="68"/>
      <c r="AD516" s="68"/>
      <c r="AE516" s="68"/>
      <c r="AF516" s="68"/>
      <c r="AG516" s="69"/>
      <c r="AH516" s="69"/>
      <c r="AI516" s="69"/>
      <c r="AJ516" s="69"/>
      <c r="AK516" s="69"/>
      <c r="AL516" s="69"/>
      <c r="AM516" s="70"/>
      <c r="AN516" s="70"/>
      <c r="AO516" s="5"/>
      <c r="AP516" s="5"/>
    </row>
    <row r="517" spans="1:42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7"/>
      <c r="Y517" s="67"/>
      <c r="Z517" s="67"/>
      <c r="AA517" s="67"/>
      <c r="AB517" s="68"/>
      <c r="AC517" s="68"/>
      <c r="AD517" s="68"/>
      <c r="AE517" s="68"/>
      <c r="AF517" s="68"/>
      <c r="AG517" s="69"/>
      <c r="AH517" s="69"/>
      <c r="AI517" s="69"/>
      <c r="AJ517" s="69"/>
      <c r="AK517" s="69"/>
      <c r="AL517" s="69"/>
      <c r="AM517" s="70"/>
      <c r="AN517" s="70"/>
      <c r="AO517" s="5"/>
      <c r="AP517" s="5"/>
    </row>
    <row r="518" spans="1:42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7"/>
      <c r="Y518" s="67"/>
      <c r="Z518" s="67"/>
      <c r="AA518" s="67"/>
      <c r="AB518" s="68"/>
      <c r="AC518" s="68"/>
      <c r="AD518" s="68"/>
      <c r="AE518" s="68"/>
      <c r="AF518" s="68"/>
      <c r="AG518" s="69"/>
      <c r="AH518" s="69"/>
      <c r="AI518" s="69"/>
      <c r="AJ518" s="69"/>
      <c r="AK518" s="69"/>
      <c r="AL518" s="69"/>
      <c r="AM518" s="70"/>
      <c r="AN518" s="70"/>
      <c r="AO518" s="5"/>
      <c r="AP518" s="5"/>
    </row>
    <row r="519" spans="1:42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7"/>
      <c r="Y519" s="67"/>
      <c r="Z519" s="67"/>
      <c r="AA519" s="67"/>
      <c r="AB519" s="68"/>
      <c r="AC519" s="68"/>
      <c r="AD519" s="68"/>
      <c r="AE519" s="68"/>
      <c r="AF519" s="68"/>
      <c r="AG519" s="69"/>
      <c r="AH519" s="69"/>
      <c r="AI519" s="69"/>
      <c r="AJ519" s="69"/>
      <c r="AK519" s="69"/>
      <c r="AL519" s="69"/>
      <c r="AM519" s="70"/>
      <c r="AN519" s="70"/>
      <c r="AO519" s="5"/>
      <c r="AP519" s="5"/>
    </row>
    <row r="520" spans="1:42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7"/>
      <c r="Y520" s="67"/>
      <c r="Z520" s="67"/>
      <c r="AA520" s="67"/>
      <c r="AB520" s="68"/>
      <c r="AC520" s="68"/>
      <c r="AD520" s="68"/>
      <c r="AE520" s="68"/>
      <c r="AF520" s="68"/>
      <c r="AG520" s="69"/>
      <c r="AH520" s="69"/>
      <c r="AI520" s="69"/>
      <c r="AJ520" s="69"/>
      <c r="AK520" s="69"/>
      <c r="AL520" s="69"/>
      <c r="AM520" s="70"/>
      <c r="AN520" s="70"/>
      <c r="AO520" s="5"/>
      <c r="AP520" s="5"/>
    </row>
    <row r="521" spans="1:42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7"/>
      <c r="Y521" s="67"/>
      <c r="Z521" s="67"/>
      <c r="AA521" s="67"/>
      <c r="AB521" s="68"/>
      <c r="AC521" s="68"/>
      <c r="AD521" s="68"/>
      <c r="AE521" s="68"/>
      <c r="AF521" s="68"/>
      <c r="AG521" s="69"/>
      <c r="AH521" s="69"/>
      <c r="AI521" s="69"/>
      <c r="AJ521" s="69"/>
      <c r="AK521" s="69"/>
      <c r="AL521" s="69"/>
      <c r="AM521" s="70"/>
      <c r="AN521" s="70"/>
      <c r="AO521" s="5"/>
      <c r="AP521" s="5"/>
    </row>
    <row r="522" spans="1:42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7"/>
      <c r="Y522" s="67"/>
      <c r="Z522" s="67"/>
      <c r="AA522" s="67"/>
      <c r="AB522" s="68"/>
      <c r="AC522" s="68"/>
      <c r="AD522" s="68"/>
      <c r="AE522" s="68"/>
      <c r="AF522" s="68"/>
      <c r="AG522" s="69"/>
      <c r="AH522" s="69"/>
      <c r="AI522" s="69"/>
      <c r="AJ522" s="69"/>
      <c r="AK522" s="69"/>
      <c r="AL522" s="69"/>
      <c r="AM522" s="70"/>
      <c r="AN522" s="70"/>
      <c r="AO522" s="5"/>
      <c r="AP522" s="5"/>
    </row>
    <row r="523" spans="1:42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7"/>
      <c r="Y523" s="67"/>
      <c r="Z523" s="67"/>
      <c r="AA523" s="67"/>
      <c r="AB523" s="68"/>
      <c r="AC523" s="68"/>
      <c r="AD523" s="68"/>
      <c r="AE523" s="68"/>
      <c r="AF523" s="68"/>
      <c r="AG523" s="69"/>
      <c r="AH523" s="69"/>
      <c r="AI523" s="69"/>
      <c r="AJ523" s="69"/>
      <c r="AK523" s="69"/>
      <c r="AL523" s="69"/>
      <c r="AM523" s="70"/>
      <c r="AN523" s="70"/>
      <c r="AO523" s="5"/>
      <c r="AP523" s="5"/>
    </row>
    <row r="524" spans="1:42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7"/>
      <c r="Y524" s="67"/>
      <c r="Z524" s="67"/>
      <c r="AA524" s="67"/>
      <c r="AB524" s="68"/>
      <c r="AC524" s="68"/>
      <c r="AD524" s="68"/>
      <c r="AE524" s="68"/>
      <c r="AF524" s="68"/>
      <c r="AG524" s="69"/>
      <c r="AH524" s="69"/>
      <c r="AI524" s="69"/>
      <c r="AJ524" s="69"/>
      <c r="AK524" s="69"/>
      <c r="AL524" s="69"/>
      <c r="AM524" s="70"/>
      <c r="AN524" s="70"/>
      <c r="AO524" s="5"/>
      <c r="AP524" s="5"/>
    </row>
    <row r="525" spans="1:42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7"/>
      <c r="Y525" s="67"/>
      <c r="Z525" s="67"/>
      <c r="AA525" s="67"/>
      <c r="AB525" s="68"/>
      <c r="AC525" s="68"/>
      <c r="AD525" s="68"/>
      <c r="AE525" s="68"/>
      <c r="AF525" s="68"/>
      <c r="AG525" s="69"/>
      <c r="AH525" s="69"/>
      <c r="AI525" s="69"/>
      <c r="AJ525" s="69"/>
      <c r="AK525" s="69"/>
      <c r="AL525" s="69"/>
      <c r="AM525" s="70"/>
      <c r="AN525" s="70"/>
      <c r="AO525" s="5"/>
      <c r="AP525" s="5"/>
    </row>
    <row r="526" spans="1:42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7"/>
      <c r="Y526" s="67"/>
      <c r="Z526" s="67"/>
      <c r="AA526" s="67"/>
      <c r="AB526" s="68"/>
      <c r="AC526" s="68"/>
      <c r="AD526" s="68"/>
      <c r="AE526" s="68"/>
      <c r="AF526" s="68"/>
      <c r="AG526" s="69"/>
      <c r="AH526" s="69"/>
      <c r="AI526" s="69"/>
      <c r="AJ526" s="69"/>
      <c r="AK526" s="69"/>
      <c r="AL526" s="69"/>
      <c r="AM526" s="70"/>
      <c r="AN526" s="70"/>
      <c r="AO526" s="5"/>
      <c r="AP526" s="5"/>
    </row>
    <row r="527" spans="1:42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7"/>
      <c r="Y527" s="67"/>
      <c r="Z527" s="67"/>
      <c r="AA527" s="67"/>
      <c r="AB527" s="68"/>
      <c r="AC527" s="68"/>
      <c r="AD527" s="68"/>
      <c r="AE527" s="68"/>
      <c r="AF527" s="68"/>
      <c r="AG527" s="69"/>
      <c r="AH527" s="69"/>
      <c r="AI527" s="69"/>
      <c r="AJ527" s="69"/>
      <c r="AK527" s="69"/>
      <c r="AL527" s="69"/>
      <c r="AM527" s="70"/>
      <c r="AN527" s="70"/>
      <c r="AO527" s="5"/>
      <c r="AP527" s="5"/>
    </row>
    <row r="528" spans="1:42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7"/>
      <c r="Y528" s="67"/>
      <c r="Z528" s="67"/>
      <c r="AA528" s="67"/>
      <c r="AB528" s="68"/>
      <c r="AC528" s="68"/>
      <c r="AD528" s="68"/>
      <c r="AE528" s="68"/>
      <c r="AF528" s="68"/>
      <c r="AG528" s="69"/>
      <c r="AH528" s="69"/>
      <c r="AI528" s="69"/>
      <c r="AJ528" s="69"/>
      <c r="AK528" s="69"/>
      <c r="AL528" s="69"/>
      <c r="AM528" s="70"/>
      <c r="AN528" s="70"/>
      <c r="AO528" s="5"/>
      <c r="AP528" s="5"/>
    </row>
    <row r="529" spans="1:42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7"/>
      <c r="Y529" s="67"/>
      <c r="Z529" s="67"/>
      <c r="AA529" s="67"/>
      <c r="AB529" s="68"/>
      <c r="AC529" s="68"/>
      <c r="AD529" s="68"/>
      <c r="AE529" s="68"/>
      <c r="AF529" s="68"/>
      <c r="AG529" s="69"/>
      <c r="AH529" s="69"/>
      <c r="AI529" s="69"/>
      <c r="AJ529" s="69"/>
      <c r="AK529" s="69"/>
      <c r="AL529" s="69"/>
      <c r="AM529" s="70"/>
      <c r="AN529" s="70"/>
      <c r="AO529" s="5"/>
      <c r="AP529" s="5"/>
    </row>
    <row r="530" spans="1:42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7"/>
      <c r="Y530" s="67"/>
      <c r="Z530" s="67"/>
      <c r="AA530" s="67"/>
      <c r="AB530" s="68"/>
      <c r="AC530" s="68"/>
      <c r="AD530" s="68"/>
      <c r="AE530" s="68"/>
      <c r="AF530" s="68"/>
      <c r="AG530" s="69"/>
      <c r="AH530" s="69"/>
      <c r="AI530" s="69"/>
      <c r="AJ530" s="69"/>
      <c r="AK530" s="69"/>
      <c r="AL530" s="69"/>
      <c r="AM530" s="70"/>
      <c r="AN530" s="70"/>
      <c r="AO530" s="5"/>
      <c r="AP530" s="5"/>
    </row>
    <row r="531" spans="1:42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7"/>
      <c r="Y531" s="67"/>
      <c r="Z531" s="67"/>
      <c r="AA531" s="67"/>
      <c r="AB531" s="68"/>
      <c r="AC531" s="68"/>
      <c r="AD531" s="68"/>
      <c r="AE531" s="68"/>
      <c r="AF531" s="68"/>
      <c r="AG531" s="69"/>
      <c r="AH531" s="69"/>
      <c r="AI531" s="69"/>
      <c r="AJ531" s="69"/>
      <c r="AK531" s="69"/>
      <c r="AL531" s="69"/>
      <c r="AM531" s="70"/>
      <c r="AN531" s="70"/>
      <c r="AO531" s="5"/>
      <c r="AP531" s="5"/>
    </row>
    <row r="532" spans="1:42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7"/>
      <c r="Y532" s="67"/>
      <c r="Z532" s="67"/>
      <c r="AA532" s="67"/>
      <c r="AB532" s="68"/>
      <c r="AC532" s="68"/>
      <c r="AD532" s="68"/>
      <c r="AE532" s="68"/>
      <c r="AF532" s="68"/>
      <c r="AG532" s="69"/>
      <c r="AH532" s="69"/>
      <c r="AI532" s="69"/>
      <c r="AJ532" s="69"/>
      <c r="AK532" s="69"/>
      <c r="AL532" s="69"/>
      <c r="AM532" s="70"/>
      <c r="AN532" s="70"/>
      <c r="AO532" s="5"/>
      <c r="AP532" s="5"/>
    </row>
    <row r="533" spans="1:42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7"/>
      <c r="Y533" s="67"/>
      <c r="Z533" s="67"/>
      <c r="AA533" s="67"/>
      <c r="AB533" s="68"/>
      <c r="AC533" s="68"/>
      <c r="AD533" s="68"/>
      <c r="AE533" s="68"/>
      <c r="AF533" s="68"/>
      <c r="AG533" s="69"/>
      <c r="AH533" s="69"/>
      <c r="AI533" s="69"/>
      <c r="AJ533" s="69"/>
      <c r="AK533" s="69"/>
      <c r="AL533" s="69"/>
      <c r="AM533" s="70"/>
      <c r="AN533" s="70"/>
      <c r="AO533" s="5"/>
      <c r="AP533" s="5"/>
    </row>
    <row r="534" spans="1:42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7"/>
      <c r="Y534" s="67"/>
      <c r="Z534" s="67"/>
      <c r="AA534" s="67"/>
      <c r="AB534" s="68"/>
      <c r="AC534" s="68"/>
      <c r="AD534" s="68"/>
      <c r="AE534" s="68"/>
      <c r="AF534" s="68"/>
      <c r="AG534" s="69"/>
      <c r="AH534" s="69"/>
      <c r="AI534" s="69"/>
      <c r="AJ534" s="69"/>
      <c r="AK534" s="69"/>
      <c r="AL534" s="69"/>
      <c r="AM534" s="70"/>
      <c r="AN534" s="70"/>
      <c r="AO534" s="5"/>
      <c r="AP534" s="5"/>
    </row>
    <row r="535" spans="1:42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7"/>
      <c r="Y535" s="67"/>
      <c r="Z535" s="67"/>
      <c r="AA535" s="67"/>
      <c r="AB535" s="68"/>
      <c r="AC535" s="68"/>
      <c r="AD535" s="68"/>
      <c r="AE535" s="68"/>
      <c r="AF535" s="68"/>
      <c r="AG535" s="69"/>
      <c r="AH535" s="69"/>
      <c r="AI535" s="69"/>
      <c r="AJ535" s="69"/>
      <c r="AK535" s="69"/>
      <c r="AL535" s="69"/>
      <c r="AM535" s="70"/>
      <c r="AN535" s="70"/>
      <c r="AO535" s="5"/>
      <c r="AP535" s="5"/>
    </row>
    <row r="536" spans="1:42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7"/>
      <c r="Y536" s="67"/>
      <c r="Z536" s="67"/>
      <c r="AA536" s="67"/>
      <c r="AB536" s="68"/>
      <c r="AC536" s="68"/>
      <c r="AD536" s="68"/>
      <c r="AE536" s="68"/>
      <c r="AF536" s="68"/>
      <c r="AG536" s="69"/>
      <c r="AH536" s="69"/>
      <c r="AI536" s="69"/>
      <c r="AJ536" s="69"/>
      <c r="AK536" s="69"/>
      <c r="AL536" s="69"/>
      <c r="AM536" s="70"/>
      <c r="AN536" s="70"/>
      <c r="AO536" s="5"/>
      <c r="AP536" s="5"/>
    </row>
    <row r="537" spans="1:42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7"/>
      <c r="Y537" s="67"/>
      <c r="Z537" s="67"/>
      <c r="AA537" s="67"/>
      <c r="AB537" s="68"/>
      <c r="AC537" s="68"/>
      <c r="AD537" s="68"/>
      <c r="AE537" s="68"/>
      <c r="AF537" s="68"/>
      <c r="AG537" s="69"/>
      <c r="AH537" s="69"/>
      <c r="AI537" s="69"/>
      <c r="AJ537" s="69"/>
      <c r="AK537" s="69"/>
      <c r="AL537" s="69"/>
      <c r="AM537" s="70"/>
      <c r="AN537" s="70"/>
      <c r="AO537" s="5"/>
      <c r="AP537" s="5"/>
    </row>
    <row r="538" spans="1:42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7"/>
      <c r="Y538" s="67"/>
      <c r="Z538" s="67"/>
      <c r="AA538" s="67"/>
      <c r="AB538" s="68"/>
      <c r="AC538" s="68"/>
      <c r="AD538" s="68"/>
      <c r="AE538" s="68"/>
      <c r="AF538" s="68"/>
      <c r="AG538" s="69"/>
      <c r="AH538" s="69"/>
      <c r="AI538" s="69"/>
      <c r="AJ538" s="69"/>
      <c r="AK538" s="69"/>
      <c r="AL538" s="69"/>
      <c r="AM538" s="70"/>
      <c r="AN538" s="70"/>
      <c r="AO538" s="5"/>
      <c r="AP538" s="5"/>
    </row>
    <row r="539" spans="1:42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7"/>
      <c r="Y539" s="67"/>
      <c r="Z539" s="67"/>
      <c r="AA539" s="67"/>
      <c r="AB539" s="68"/>
      <c r="AC539" s="68"/>
      <c r="AD539" s="68"/>
      <c r="AE539" s="68"/>
      <c r="AF539" s="68"/>
      <c r="AG539" s="69"/>
      <c r="AH539" s="69"/>
      <c r="AI539" s="69"/>
      <c r="AJ539" s="69"/>
      <c r="AK539" s="69"/>
      <c r="AL539" s="69"/>
      <c r="AM539" s="70"/>
      <c r="AN539" s="70"/>
      <c r="AO539" s="5"/>
      <c r="AP539" s="5"/>
    </row>
    <row r="540" spans="1:42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7"/>
      <c r="Y540" s="67"/>
      <c r="Z540" s="67"/>
      <c r="AA540" s="67"/>
      <c r="AB540" s="68"/>
      <c r="AC540" s="68"/>
      <c r="AD540" s="68"/>
      <c r="AE540" s="68"/>
      <c r="AF540" s="68"/>
      <c r="AG540" s="69"/>
      <c r="AH540" s="69"/>
      <c r="AI540" s="69"/>
      <c r="AJ540" s="69"/>
      <c r="AK540" s="69"/>
      <c r="AL540" s="69"/>
      <c r="AM540" s="70"/>
      <c r="AN540" s="70"/>
      <c r="AO540" s="5"/>
      <c r="AP540" s="5"/>
    </row>
    <row r="541" spans="1:42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7"/>
      <c r="Y541" s="67"/>
      <c r="Z541" s="67"/>
      <c r="AA541" s="67"/>
      <c r="AB541" s="68"/>
      <c r="AC541" s="68"/>
      <c r="AD541" s="68"/>
      <c r="AE541" s="68"/>
      <c r="AF541" s="68"/>
      <c r="AG541" s="69"/>
      <c r="AH541" s="69"/>
      <c r="AI541" s="69"/>
      <c r="AJ541" s="69"/>
      <c r="AK541" s="69"/>
      <c r="AL541" s="69"/>
      <c r="AM541" s="70"/>
      <c r="AN541" s="70"/>
      <c r="AO541" s="5"/>
      <c r="AP541" s="5"/>
    </row>
    <row r="542" spans="1:42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7"/>
      <c r="Y542" s="67"/>
      <c r="Z542" s="67"/>
      <c r="AA542" s="67"/>
      <c r="AB542" s="68"/>
      <c r="AC542" s="68"/>
      <c r="AD542" s="68"/>
      <c r="AE542" s="68"/>
      <c r="AF542" s="68"/>
      <c r="AG542" s="69"/>
      <c r="AH542" s="69"/>
      <c r="AI542" s="69"/>
      <c r="AJ542" s="69"/>
      <c r="AK542" s="69"/>
      <c r="AL542" s="69"/>
      <c r="AM542" s="70"/>
      <c r="AN542" s="70"/>
      <c r="AO542" s="5"/>
      <c r="AP542" s="5"/>
    </row>
    <row r="543" spans="1:42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7"/>
      <c r="Y543" s="67"/>
      <c r="Z543" s="67"/>
      <c r="AA543" s="67"/>
      <c r="AB543" s="68"/>
      <c r="AC543" s="68"/>
      <c r="AD543" s="68"/>
      <c r="AE543" s="68"/>
      <c r="AF543" s="68"/>
      <c r="AG543" s="69"/>
      <c r="AH543" s="69"/>
      <c r="AI543" s="69"/>
      <c r="AJ543" s="69"/>
      <c r="AK543" s="69"/>
      <c r="AL543" s="69"/>
      <c r="AM543" s="70"/>
      <c r="AN543" s="70"/>
      <c r="AO543" s="5"/>
      <c r="AP543" s="5"/>
    </row>
    <row r="544" spans="1:42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7"/>
      <c r="Y544" s="67"/>
      <c r="Z544" s="67"/>
      <c r="AA544" s="67"/>
      <c r="AB544" s="68"/>
      <c r="AC544" s="68"/>
      <c r="AD544" s="68"/>
      <c r="AE544" s="68"/>
      <c r="AF544" s="68"/>
      <c r="AG544" s="69"/>
      <c r="AH544" s="69"/>
      <c r="AI544" s="69"/>
      <c r="AJ544" s="69"/>
      <c r="AK544" s="69"/>
      <c r="AL544" s="69"/>
      <c r="AM544" s="70"/>
      <c r="AN544" s="70"/>
      <c r="AO544" s="5"/>
      <c r="AP544" s="5"/>
    </row>
    <row r="545" spans="1:42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7"/>
      <c r="Y545" s="67"/>
      <c r="Z545" s="67"/>
      <c r="AA545" s="67"/>
      <c r="AB545" s="68"/>
      <c r="AC545" s="68"/>
      <c r="AD545" s="68"/>
      <c r="AE545" s="68"/>
      <c r="AF545" s="68"/>
      <c r="AG545" s="69"/>
      <c r="AH545" s="69"/>
      <c r="AI545" s="69"/>
      <c r="AJ545" s="69"/>
      <c r="AK545" s="69"/>
      <c r="AL545" s="69"/>
      <c r="AM545" s="70"/>
      <c r="AN545" s="70"/>
      <c r="AO545" s="5"/>
      <c r="AP545" s="5"/>
    </row>
    <row r="546" spans="1:42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7"/>
      <c r="Y546" s="67"/>
      <c r="Z546" s="67"/>
      <c r="AA546" s="67"/>
      <c r="AB546" s="68"/>
      <c r="AC546" s="68"/>
      <c r="AD546" s="68"/>
      <c r="AE546" s="68"/>
      <c r="AF546" s="68"/>
      <c r="AG546" s="69"/>
      <c r="AH546" s="69"/>
      <c r="AI546" s="69"/>
      <c r="AJ546" s="69"/>
      <c r="AK546" s="69"/>
      <c r="AL546" s="69"/>
      <c r="AM546" s="70"/>
      <c r="AN546" s="70"/>
      <c r="AO546" s="5"/>
      <c r="AP546" s="5"/>
    </row>
    <row r="547" spans="1:42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7"/>
      <c r="Y547" s="67"/>
      <c r="Z547" s="67"/>
      <c r="AA547" s="67"/>
      <c r="AB547" s="68"/>
      <c r="AC547" s="68"/>
      <c r="AD547" s="68"/>
      <c r="AE547" s="68"/>
      <c r="AF547" s="68"/>
      <c r="AG547" s="69"/>
      <c r="AH547" s="69"/>
      <c r="AI547" s="69"/>
      <c r="AJ547" s="69"/>
      <c r="AK547" s="69"/>
      <c r="AL547" s="69"/>
      <c r="AM547" s="70"/>
      <c r="AN547" s="70"/>
      <c r="AO547" s="5"/>
      <c r="AP547" s="5"/>
    </row>
    <row r="548" spans="1:42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7"/>
      <c r="Y548" s="67"/>
      <c r="Z548" s="67"/>
      <c r="AA548" s="67"/>
      <c r="AB548" s="68"/>
      <c r="AC548" s="68"/>
      <c r="AD548" s="68"/>
      <c r="AE548" s="68"/>
      <c r="AF548" s="68"/>
      <c r="AG548" s="69"/>
      <c r="AH548" s="69"/>
      <c r="AI548" s="69"/>
      <c r="AJ548" s="69"/>
      <c r="AK548" s="69"/>
      <c r="AL548" s="69"/>
      <c r="AM548" s="70"/>
      <c r="AN548" s="70"/>
      <c r="AO548" s="5"/>
      <c r="AP548" s="5"/>
    </row>
    <row r="549" spans="1:42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7"/>
      <c r="Y549" s="67"/>
      <c r="Z549" s="67"/>
      <c r="AA549" s="67"/>
      <c r="AB549" s="68"/>
      <c r="AC549" s="68"/>
      <c r="AD549" s="68"/>
      <c r="AE549" s="68"/>
      <c r="AF549" s="68"/>
      <c r="AG549" s="69"/>
      <c r="AH549" s="69"/>
      <c r="AI549" s="69"/>
      <c r="AJ549" s="69"/>
      <c r="AK549" s="69"/>
      <c r="AL549" s="69"/>
      <c r="AM549" s="70"/>
      <c r="AN549" s="70"/>
      <c r="AO549" s="5"/>
      <c r="AP549" s="5"/>
    </row>
    <row r="550" spans="1:42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7"/>
      <c r="Y550" s="67"/>
      <c r="Z550" s="67"/>
      <c r="AA550" s="67"/>
      <c r="AB550" s="68"/>
      <c r="AC550" s="68"/>
      <c r="AD550" s="68"/>
      <c r="AE550" s="68"/>
      <c r="AF550" s="68"/>
      <c r="AG550" s="69"/>
      <c r="AH550" s="69"/>
      <c r="AI550" s="69"/>
      <c r="AJ550" s="69"/>
      <c r="AK550" s="69"/>
      <c r="AL550" s="69"/>
      <c r="AM550" s="70"/>
      <c r="AN550" s="70"/>
      <c r="AO550" s="5"/>
      <c r="AP550" s="5"/>
    </row>
    <row r="551" spans="1:42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7"/>
      <c r="Y551" s="67"/>
      <c r="Z551" s="67"/>
      <c r="AA551" s="67"/>
      <c r="AB551" s="68"/>
      <c r="AC551" s="68"/>
      <c r="AD551" s="68"/>
      <c r="AE551" s="68"/>
      <c r="AF551" s="68"/>
      <c r="AG551" s="69"/>
      <c r="AH551" s="69"/>
      <c r="AI551" s="69"/>
      <c r="AJ551" s="69"/>
      <c r="AK551" s="69"/>
      <c r="AL551" s="69"/>
      <c r="AM551" s="70"/>
      <c r="AN551" s="70"/>
      <c r="AO551" s="5"/>
      <c r="AP551" s="5"/>
    </row>
    <row r="552" spans="1:42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7"/>
      <c r="Y552" s="67"/>
      <c r="Z552" s="67"/>
      <c r="AA552" s="67"/>
      <c r="AB552" s="68"/>
      <c r="AC552" s="68"/>
      <c r="AD552" s="68"/>
      <c r="AE552" s="68"/>
      <c r="AF552" s="68"/>
      <c r="AG552" s="69"/>
      <c r="AH552" s="69"/>
      <c r="AI552" s="69"/>
      <c r="AJ552" s="69"/>
      <c r="AK552" s="69"/>
      <c r="AL552" s="69"/>
      <c r="AM552" s="70"/>
      <c r="AN552" s="70"/>
      <c r="AO552" s="5"/>
      <c r="AP552" s="5"/>
    </row>
    <row r="553" spans="1:42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7"/>
      <c r="Y553" s="67"/>
      <c r="Z553" s="67"/>
      <c r="AA553" s="67"/>
      <c r="AB553" s="68"/>
      <c r="AC553" s="68"/>
      <c r="AD553" s="68"/>
      <c r="AE553" s="68"/>
      <c r="AF553" s="68"/>
      <c r="AG553" s="69"/>
      <c r="AH553" s="69"/>
      <c r="AI553" s="69"/>
      <c r="AJ553" s="69"/>
      <c r="AK553" s="69"/>
      <c r="AL553" s="69"/>
      <c r="AM553" s="70"/>
      <c r="AN553" s="70"/>
      <c r="AO553" s="5"/>
      <c r="AP553" s="5"/>
    </row>
    <row r="554" spans="1:42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7"/>
      <c r="Y554" s="67"/>
      <c r="Z554" s="67"/>
      <c r="AA554" s="67"/>
      <c r="AB554" s="68"/>
      <c r="AC554" s="68"/>
      <c r="AD554" s="68"/>
      <c r="AE554" s="68"/>
      <c r="AF554" s="68"/>
      <c r="AG554" s="69"/>
      <c r="AH554" s="69"/>
      <c r="AI554" s="69"/>
      <c r="AJ554" s="69"/>
      <c r="AK554" s="69"/>
      <c r="AL554" s="69"/>
      <c r="AM554" s="70"/>
      <c r="AN554" s="70"/>
      <c r="AO554" s="5"/>
      <c r="AP554" s="5"/>
    </row>
    <row r="555" spans="1:42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7"/>
      <c r="Y555" s="67"/>
      <c r="Z555" s="67"/>
      <c r="AA555" s="67"/>
      <c r="AB555" s="68"/>
      <c r="AC555" s="68"/>
      <c r="AD555" s="68"/>
      <c r="AE555" s="68"/>
      <c r="AF555" s="68"/>
      <c r="AG555" s="69"/>
      <c r="AH555" s="69"/>
      <c r="AI555" s="69"/>
      <c r="AJ555" s="69"/>
      <c r="AK555" s="69"/>
      <c r="AL555" s="69"/>
      <c r="AM555" s="70"/>
      <c r="AN555" s="70"/>
      <c r="AO555" s="5"/>
      <c r="AP555" s="5"/>
    </row>
    <row r="556" spans="1:42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7"/>
      <c r="Y556" s="67"/>
      <c r="Z556" s="67"/>
      <c r="AA556" s="67"/>
      <c r="AB556" s="68"/>
      <c r="AC556" s="68"/>
      <c r="AD556" s="68"/>
      <c r="AE556" s="68"/>
      <c r="AF556" s="68"/>
      <c r="AG556" s="69"/>
      <c r="AH556" s="69"/>
      <c r="AI556" s="69"/>
      <c r="AJ556" s="69"/>
      <c r="AK556" s="69"/>
      <c r="AL556" s="69"/>
      <c r="AM556" s="70"/>
      <c r="AN556" s="70"/>
      <c r="AO556" s="5"/>
      <c r="AP556" s="5"/>
    </row>
    <row r="557" spans="1:42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7"/>
      <c r="Y557" s="67"/>
      <c r="Z557" s="67"/>
      <c r="AA557" s="67"/>
      <c r="AB557" s="68"/>
      <c r="AC557" s="68"/>
      <c r="AD557" s="68"/>
      <c r="AE557" s="68"/>
      <c r="AF557" s="68"/>
      <c r="AG557" s="69"/>
      <c r="AH557" s="69"/>
      <c r="AI557" s="69"/>
      <c r="AJ557" s="69"/>
      <c r="AK557" s="69"/>
      <c r="AL557" s="69"/>
      <c r="AM557" s="70"/>
      <c r="AN557" s="70"/>
      <c r="AO557" s="5"/>
      <c r="AP557" s="5"/>
    </row>
    <row r="558" spans="1:42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7"/>
      <c r="Y558" s="67"/>
      <c r="Z558" s="67"/>
      <c r="AA558" s="67"/>
      <c r="AB558" s="68"/>
      <c r="AC558" s="68"/>
      <c r="AD558" s="68"/>
      <c r="AE558" s="68"/>
      <c r="AF558" s="68"/>
      <c r="AG558" s="69"/>
      <c r="AH558" s="69"/>
      <c r="AI558" s="69"/>
      <c r="AJ558" s="69"/>
      <c r="AK558" s="69"/>
      <c r="AL558" s="69"/>
      <c r="AM558" s="70"/>
      <c r="AN558" s="70"/>
      <c r="AO558" s="5"/>
      <c r="AP558" s="5"/>
    </row>
    <row r="559" spans="1:42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7"/>
      <c r="Y559" s="67"/>
      <c r="Z559" s="67"/>
      <c r="AA559" s="67"/>
      <c r="AB559" s="68"/>
      <c r="AC559" s="68"/>
      <c r="AD559" s="68"/>
      <c r="AE559" s="68"/>
      <c r="AF559" s="68"/>
      <c r="AG559" s="69"/>
      <c r="AH559" s="69"/>
      <c r="AI559" s="69"/>
      <c r="AJ559" s="69"/>
      <c r="AK559" s="69"/>
      <c r="AL559" s="69"/>
      <c r="AM559" s="70"/>
      <c r="AN559" s="70"/>
      <c r="AO559" s="5"/>
      <c r="AP559" s="5"/>
    </row>
    <row r="560" spans="1:42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7"/>
      <c r="Y560" s="67"/>
      <c r="Z560" s="67"/>
      <c r="AA560" s="67"/>
      <c r="AB560" s="68"/>
      <c r="AC560" s="68"/>
      <c r="AD560" s="68"/>
      <c r="AE560" s="68"/>
      <c r="AF560" s="68"/>
      <c r="AG560" s="69"/>
      <c r="AH560" s="69"/>
      <c r="AI560" s="69"/>
      <c r="AJ560" s="69"/>
      <c r="AK560" s="69"/>
      <c r="AL560" s="69"/>
      <c r="AM560" s="70"/>
      <c r="AN560" s="70"/>
      <c r="AO560" s="5"/>
      <c r="AP560" s="5"/>
    </row>
    <row r="561" spans="1:42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7"/>
      <c r="Y561" s="67"/>
      <c r="Z561" s="67"/>
      <c r="AA561" s="67"/>
      <c r="AB561" s="68"/>
      <c r="AC561" s="68"/>
      <c r="AD561" s="68"/>
      <c r="AE561" s="68"/>
      <c r="AF561" s="68"/>
      <c r="AG561" s="69"/>
      <c r="AH561" s="69"/>
      <c r="AI561" s="69"/>
      <c r="AJ561" s="69"/>
      <c r="AK561" s="69"/>
      <c r="AL561" s="69"/>
      <c r="AM561" s="70"/>
      <c r="AN561" s="70"/>
      <c r="AO561" s="5"/>
      <c r="AP561" s="5"/>
    </row>
    <row r="562" spans="1:42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7"/>
      <c r="Y562" s="67"/>
      <c r="Z562" s="67"/>
      <c r="AA562" s="67"/>
      <c r="AB562" s="68"/>
      <c r="AC562" s="68"/>
      <c r="AD562" s="68"/>
      <c r="AE562" s="68"/>
      <c r="AF562" s="68"/>
      <c r="AG562" s="69"/>
      <c r="AH562" s="69"/>
      <c r="AI562" s="69"/>
      <c r="AJ562" s="69"/>
      <c r="AK562" s="69"/>
      <c r="AL562" s="69"/>
      <c r="AM562" s="70"/>
      <c r="AN562" s="70"/>
      <c r="AO562" s="5"/>
      <c r="AP562" s="5"/>
    </row>
    <row r="563" spans="1:42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7"/>
      <c r="Y563" s="67"/>
      <c r="Z563" s="67"/>
      <c r="AA563" s="67"/>
      <c r="AB563" s="68"/>
      <c r="AC563" s="68"/>
      <c r="AD563" s="68"/>
      <c r="AE563" s="68"/>
      <c r="AF563" s="68"/>
      <c r="AG563" s="69"/>
      <c r="AH563" s="69"/>
      <c r="AI563" s="69"/>
      <c r="AJ563" s="69"/>
      <c r="AK563" s="69"/>
      <c r="AL563" s="69"/>
      <c r="AM563" s="70"/>
      <c r="AN563" s="70"/>
      <c r="AO563" s="5"/>
      <c r="AP563" s="5"/>
    </row>
    <row r="564" spans="1:42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7"/>
      <c r="Y564" s="67"/>
      <c r="Z564" s="67"/>
      <c r="AA564" s="67"/>
      <c r="AB564" s="68"/>
      <c r="AC564" s="68"/>
      <c r="AD564" s="68"/>
      <c r="AE564" s="68"/>
      <c r="AF564" s="68"/>
      <c r="AG564" s="69"/>
      <c r="AH564" s="69"/>
      <c r="AI564" s="69"/>
      <c r="AJ564" s="69"/>
      <c r="AK564" s="69"/>
      <c r="AL564" s="69"/>
      <c r="AM564" s="70"/>
      <c r="AN564" s="70"/>
      <c r="AO564" s="5"/>
      <c r="AP564" s="5"/>
    </row>
    <row r="565" spans="1:42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7"/>
      <c r="Y565" s="67"/>
      <c r="Z565" s="67"/>
      <c r="AA565" s="67"/>
      <c r="AB565" s="68"/>
      <c r="AC565" s="68"/>
      <c r="AD565" s="68"/>
      <c r="AE565" s="68"/>
      <c r="AF565" s="68"/>
      <c r="AG565" s="69"/>
      <c r="AH565" s="69"/>
      <c r="AI565" s="69"/>
      <c r="AJ565" s="69"/>
      <c r="AK565" s="69"/>
      <c r="AL565" s="69"/>
      <c r="AM565" s="70"/>
      <c r="AN565" s="70"/>
      <c r="AO565" s="5"/>
      <c r="AP565" s="5"/>
    </row>
    <row r="566" spans="1:42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7"/>
      <c r="Y566" s="67"/>
      <c r="Z566" s="67"/>
      <c r="AA566" s="67"/>
      <c r="AB566" s="68"/>
      <c r="AC566" s="68"/>
      <c r="AD566" s="68"/>
      <c r="AE566" s="68"/>
      <c r="AF566" s="68"/>
      <c r="AG566" s="69"/>
      <c r="AH566" s="69"/>
      <c r="AI566" s="69"/>
      <c r="AJ566" s="69"/>
      <c r="AK566" s="69"/>
      <c r="AL566" s="69"/>
      <c r="AM566" s="70"/>
      <c r="AN566" s="70"/>
      <c r="AO566" s="5"/>
      <c r="AP566" s="5"/>
    </row>
    <row r="567" spans="1:42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7"/>
      <c r="Y567" s="67"/>
      <c r="Z567" s="67"/>
      <c r="AA567" s="67"/>
      <c r="AB567" s="68"/>
      <c r="AC567" s="68"/>
      <c r="AD567" s="68"/>
      <c r="AE567" s="68"/>
      <c r="AF567" s="68"/>
      <c r="AG567" s="69"/>
      <c r="AH567" s="69"/>
      <c r="AI567" s="69"/>
      <c r="AJ567" s="69"/>
      <c r="AK567" s="69"/>
      <c r="AL567" s="69"/>
      <c r="AM567" s="70"/>
      <c r="AN567" s="70"/>
      <c r="AO567" s="5"/>
      <c r="AP567" s="5"/>
    </row>
    <row r="568" spans="1:42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7"/>
      <c r="Y568" s="67"/>
      <c r="Z568" s="67"/>
      <c r="AA568" s="67"/>
      <c r="AB568" s="68"/>
      <c r="AC568" s="68"/>
      <c r="AD568" s="68"/>
      <c r="AE568" s="68"/>
      <c r="AF568" s="68"/>
      <c r="AG568" s="69"/>
      <c r="AH568" s="69"/>
      <c r="AI568" s="69"/>
      <c r="AJ568" s="69"/>
      <c r="AK568" s="69"/>
      <c r="AL568" s="69"/>
      <c r="AM568" s="70"/>
      <c r="AN568" s="70"/>
      <c r="AO568" s="5"/>
      <c r="AP568" s="5"/>
    </row>
    <row r="569" spans="1:42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7"/>
      <c r="Y569" s="67"/>
      <c r="Z569" s="67"/>
      <c r="AA569" s="67"/>
      <c r="AB569" s="68"/>
      <c r="AC569" s="68"/>
      <c r="AD569" s="68"/>
      <c r="AE569" s="68"/>
      <c r="AF569" s="68"/>
      <c r="AG569" s="69"/>
      <c r="AH569" s="69"/>
      <c r="AI569" s="69"/>
      <c r="AJ569" s="69"/>
      <c r="AK569" s="69"/>
      <c r="AL569" s="69"/>
      <c r="AM569" s="70"/>
      <c r="AN569" s="70"/>
      <c r="AO569" s="5"/>
      <c r="AP569" s="5"/>
    </row>
    <row r="570" spans="1:42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7"/>
      <c r="Y570" s="67"/>
      <c r="Z570" s="67"/>
      <c r="AA570" s="67"/>
      <c r="AB570" s="68"/>
      <c r="AC570" s="68"/>
      <c r="AD570" s="68"/>
      <c r="AE570" s="68"/>
      <c r="AF570" s="68"/>
      <c r="AG570" s="69"/>
      <c r="AH570" s="69"/>
      <c r="AI570" s="69"/>
      <c r="AJ570" s="69"/>
      <c r="AK570" s="69"/>
      <c r="AL570" s="69"/>
      <c r="AM570" s="70"/>
      <c r="AN570" s="70"/>
      <c r="AO570" s="5"/>
      <c r="AP570" s="5"/>
    </row>
    <row r="571" spans="1:42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7"/>
      <c r="Y571" s="67"/>
      <c r="Z571" s="67"/>
      <c r="AA571" s="67"/>
      <c r="AB571" s="68"/>
      <c r="AC571" s="68"/>
      <c r="AD571" s="68"/>
      <c r="AE571" s="68"/>
      <c r="AF571" s="68"/>
      <c r="AG571" s="69"/>
      <c r="AH571" s="69"/>
      <c r="AI571" s="69"/>
      <c r="AJ571" s="69"/>
      <c r="AK571" s="69"/>
      <c r="AL571" s="69"/>
      <c r="AM571" s="70"/>
      <c r="AN571" s="70"/>
      <c r="AO571" s="5"/>
      <c r="AP571" s="5"/>
    </row>
    <row r="572" spans="1:42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7"/>
      <c r="Y572" s="67"/>
      <c r="Z572" s="67"/>
      <c r="AA572" s="67"/>
      <c r="AB572" s="68"/>
      <c r="AC572" s="68"/>
      <c r="AD572" s="68"/>
      <c r="AE572" s="68"/>
      <c r="AF572" s="68"/>
      <c r="AG572" s="69"/>
      <c r="AH572" s="69"/>
      <c r="AI572" s="69"/>
      <c r="AJ572" s="69"/>
      <c r="AK572" s="69"/>
      <c r="AL572" s="69"/>
      <c r="AM572" s="70"/>
      <c r="AN572" s="70"/>
      <c r="AO572" s="5"/>
      <c r="AP572" s="5"/>
    </row>
    <row r="573" spans="1:42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7"/>
      <c r="Y573" s="67"/>
      <c r="Z573" s="67"/>
      <c r="AA573" s="67"/>
      <c r="AB573" s="68"/>
      <c r="AC573" s="68"/>
      <c r="AD573" s="68"/>
      <c r="AE573" s="68"/>
      <c r="AF573" s="68"/>
      <c r="AG573" s="69"/>
      <c r="AH573" s="69"/>
      <c r="AI573" s="69"/>
      <c r="AJ573" s="69"/>
      <c r="AK573" s="69"/>
      <c r="AL573" s="69"/>
      <c r="AM573" s="70"/>
      <c r="AN573" s="70"/>
      <c r="AO573" s="5"/>
      <c r="AP573" s="5"/>
    </row>
    <row r="574" spans="1:42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7"/>
      <c r="Y574" s="67"/>
      <c r="Z574" s="67"/>
      <c r="AA574" s="67"/>
      <c r="AB574" s="68"/>
      <c r="AC574" s="68"/>
      <c r="AD574" s="68"/>
      <c r="AE574" s="68"/>
      <c r="AF574" s="68"/>
      <c r="AG574" s="69"/>
      <c r="AH574" s="69"/>
      <c r="AI574" s="69"/>
      <c r="AJ574" s="69"/>
      <c r="AK574" s="69"/>
      <c r="AL574" s="69"/>
      <c r="AM574" s="70"/>
      <c r="AN574" s="70"/>
      <c r="AO574" s="5"/>
      <c r="AP574" s="5"/>
    </row>
    <row r="575" spans="1:42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7"/>
      <c r="Y575" s="67"/>
      <c r="Z575" s="67"/>
      <c r="AA575" s="67"/>
      <c r="AB575" s="68"/>
      <c r="AC575" s="68"/>
      <c r="AD575" s="68"/>
      <c r="AE575" s="68"/>
      <c r="AF575" s="68"/>
      <c r="AG575" s="69"/>
      <c r="AH575" s="69"/>
      <c r="AI575" s="69"/>
      <c r="AJ575" s="69"/>
      <c r="AK575" s="69"/>
      <c r="AL575" s="69"/>
      <c r="AM575" s="70"/>
      <c r="AN575" s="70"/>
      <c r="AO575" s="5"/>
      <c r="AP575" s="5"/>
    </row>
    <row r="576" spans="1:42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7"/>
      <c r="Y576" s="67"/>
      <c r="Z576" s="67"/>
      <c r="AA576" s="67"/>
      <c r="AB576" s="68"/>
      <c r="AC576" s="68"/>
      <c r="AD576" s="68"/>
      <c r="AE576" s="68"/>
      <c r="AF576" s="68"/>
      <c r="AG576" s="69"/>
      <c r="AH576" s="69"/>
      <c r="AI576" s="69"/>
      <c r="AJ576" s="69"/>
      <c r="AK576" s="69"/>
      <c r="AL576" s="69"/>
      <c r="AM576" s="70"/>
      <c r="AN576" s="70"/>
      <c r="AO576" s="5"/>
      <c r="AP576" s="5"/>
    </row>
    <row r="577" spans="1:42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7"/>
      <c r="Y577" s="67"/>
      <c r="Z577" s="67"/>
      <c r="AA577" s="67"/>
      <c r="AB577" s="68"/>
      <c r="AC577" s="68"/>
      <c r="AD577" s="68"/>
      <c r="AE577" s="68"/>
      <c r="AF577" s="68"/>
      <c r="AG577" s="69"/>
      <c r="AH577" s="69"/>
      <c r="AI577" s="69"/>
      <c r="AJ577" s="69"/>
      <c r="AK577" s="69"/>
      <c r="AL577" s="69"/>
      <c r="AM577" s="70"/>
      <c r="AN577" s="70"/>
      <c r="AO577" s="5"/>
      <c r="AP577" s="5"/>
    </row>
    <row r="578" spans="1:42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7"/>
      <c r="Y578" s="67"/>
      <c r="Z578" s="67"/>
      <c r="AA578" s="67"/>
      <c r="AB578" s="68"/>
      <c r="AC578" s="68"/>
      <c r="AD578" s="68"/>
      <c r="AE578" s="68"/>
      <c r="AF578" s="68"/>
      <c r="AG578" s="69"/>
      <c r="AH578" s="69"/>
      <c r="AI578" s="69"/>
      <c r="AJ578" s="69"/>
      <c r="AK578" s="69"/>
      <c r="AL578" s="69"/>
      <c r="AM578" s="70"/>
      <c r="AN578" s="70"/>
      <c r="AO578" s="5"/>
      <c r="AP578" s="5"/>
    </row>
    <row r="579" spans="1:42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7"/>
      <c r="Y579" s="67"/>
      <c r="Z579" s="67"/>
      <c r="AA579" s="67"/>
      <c r="AB579" s="68"/>
      <c r="AC579" s="68"/>
      <c r="AD579" s="68"/>
      <c r="AE579" s="68"/>
      <c r="AF579" s="68"/>
      <c r="AG579" s="69"/>
      <c r="AH579" s="69"/>
      <c r="AI579" s="69"/>
      <c r="AJ579" s="69"/>
      <c r="AK579" s="69"/>
      <c r="AL579" s="69"/>
      <c r="AM579" s="70"/>
      <c r="AN579" s="70"/>
      <c r="AO579" s="5"/>
      <c r="AP579" s="5"/>
    </row>
    <row r="580" spans="1:42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7"/>
      <c r="Y580" s="67"/>
      <c r="Z580" s="67"/>
      <c r="AA580" s="67"/>
      <c r="AB580" s="68"/>
      <c r="AC580" s="68"/>
      <c r="AD580" s="68"/>
      <c r="AE580" s="68"/>
      <c r="AF580" s="68"/>
      <c r="AG580" s="69"/>
      <c r="AH580" s="69"/>
      <c r="AI580" s="69"/>
      <c r="AJ580" s="69"/>
      <c r="AK580" s="69"/>
      <c r="AL580" s="69"/>
      <c r="AM580" s="70"/>
      <c r="AN580" s="70"/>
      <c r="AO580" s="5"/>
      <c r="AP580" s="5"/>
    </row>
    <row r="581" spans="1:42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7"/>
      <c r="Y581" s="67"/>
      <c r="Z581" s="67"/>
      <c r="AA581" s="67"/>
      <c r="AB581" s="68"/>
      <c r="AC581" s="68"/>
      <c r="AD581" s="68"/>
      <c r="AE581" s="68"/>
      <c r="AF581" s="68"/>
      <c r="AG581" s="69"/>
      <c r="AH581" s="69"/>
      <c r="AI581" s="69"/>
      <c r="AJ581" s="69"/>
      <c r="AK581" s="69"/>
      <c r="AL581" s="69"/>
      <c r="AM581" s="70"/>
      <c r="AN581" s="70"/>
      <c r="AO581" s="5"/>
      <c r="AP581" s="5"/>
    </row>
    <row r="582" spans="1:42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7"/>
      <c r="Y582" s="67"/>
      <c r="Z582" s="67"/>
      <c r="AA582" s="67"/>
      <c r="AB582" s="68"/>
      <c r="AC582" s="68"/>
      <c r="AD582" s="68"/>
      <c r="AE582" s="68"/>
      <c r="AF582" s="68"/>
      <c r="AG582" s="69"/>
      <c r="AH582" s="69"/>
      <c r="AI582" s="69"/>
      <c r="AJ582" s="69"/>
      <c r="AK582" s="69"/>
      <c r="AL582" s="69"/>
      <c r="AM582" s="70"/>
      <c r="AN582" s="70"/>
      <c r="AO582" s="5"/>
      <c r="AP582" s="5"/>
    </row>
    <row r="583" spans="1:42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7"/>
      <c r="Y583" s="67"/>
      <c r="Z583" s="67"/>
      <c r="AA583" s="67"/>
      <c r="AB583" s="68"/>
      <c r="AC583" s="68"/>
      <c r="AD583" s="68"/>
      <c r="AE583" s="68"/>
      <c r="AF583" s="68"/>
      <c r="AG583" s="69"/>
      <c r="AH583" s="69"/>
      <c r="AI583" s="69"/>
      <c r="AJ583" s="69"/>
      <c r="AK583" s="69"/>
      <c r="AL583" s="69"/>
      <c r="AM583" s="70"/>
      <c r="AN583" s="70"/>
      <c r="AO583" s="5"/>
      <c r="AP583" s="5"/>
    </row>
    <row r="584" spans="1:42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7"/>
      <c r="Y584" s="67"/>
      <c r="Z584" s="67"/>
      <c r="AA584" s="67"/>
      <c r="AB584" s="68"/>
      <c r="AC584" s="68"/>
      <c r="AD584" s="68"/>
      <c r="AE584" s="68"/>
      <c r="AF584" s="68"/>
      <c r="AG584" s="69"/>
      <c r="AH584" s="69"/>
      <c r="AI584" s="69"/>
      <c r="AJ584" s="69"/>
      <c r="AK584" s="69"/>
      <c r="AL584" s="69"/>
      <c r="AM584" s="70"/>
      <c r="AN584" s="70"/>
      <c r="AO584" s="5"/>
      <c r="AP584" s="5"/>
    </row>
    <row r="585" spans="1:42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7"/>
      <c r="Y585" s="67"/>
      <c r="Z585" s="67"/>
      <c r="AA585" s="67"/>
      <c r="AB585" s="68"/>
      <c r="AC585" s="68"/>
      <c r="AD585" s="68"/>
      <c r="AE585" s="68"/>
      <c r="AF585" s="68"/>
      <c r="AG585" s="69"/>
      <c r="AH585" s="69"/>
      <c r="AI585" s="69"/>
      <c r="AJ585" s="69"/>
      <c r="AK585" s="69"/>
      <c r="AL585" s="69"/>
      <c r="AM585" s="70"/>
      <c r="AN585" s="70"/>
      <c r="AO585" s="5"/>
      <c r="AP585" s="5"/>
    </row>
    <row r="586" spans="1:42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7"/>
      <c r="Y586" s="67"/>
      <c r="Z586" s="67"/>
      <c r="AA586" s="67"/>
      <c r="AB586" s="68"/>
      <c r="AC586" s="68"/>
      <c r="AD586" s="68"/>
      <c r="AE586" s="68"/>
      <c r="AF586" s="68"/>
      <c r="AG586" s="69"/>
      <c r="AH586" s="69"/>
      <c r="AI586" s="69"/>
      <c r="AJ586" s="69"/>
      <c r="AK586" s="69"/>
      <c r="AL586" s="69"/>
      <c r="AM586" s="70"/>
      <c r="AN586" s="70"/>
      <c r="AO586" s="5"/>
      <c r="AP586" s="5"/>
    </row>
    <row r="587" spans="1:42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7"/>
      <c r="Y587" s="67"/>
      <c r="Z587" s="67"/>
      <c r="AA587" s="67"/>
      <c r="AB587" s="68"/>
      <c r="AC587" s="68"/>
      <c r="AD587" s="68"/>
      <c r="AE587" s="68"/>
      <c r="AF587" s="68"/>
      <c r="AG587" s="69"/>
      <c r="AH587" s="69"/>
      <c r="AI587" s="69"/>
      <c r="AJ587" s="69"/>
      <c r="AK587" s="69"/>
      <c r="AL587" s="69"/>
      <c r="AM587" s="70"/>
      <c r="AN587" s="70"/>
      <c r="AO587" s="5"/>
      <c r="AP587" s="5"/>
    </row>
    <row r="588" spans="1:42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7"/>
      <c r="Y588" s="67"/>
      <c r="Z588" s="67"/>
      <c r="AA588" s="67"/>
      <c r="AB588" s="68"/>
      <c r="AC588" s="68"/>
      <c r="AD588" s="68"/>
      <c r="AE588" s="68"/>
      <c r="AF588" s="68"/>
      <c r="AG588" s="69"/>
      <c r="AH588" s="69"/>
      <c r="AI588" s="69"/>
      <c r="AJ588" s="69"/>
      <c r="AK588" s="69"/>
      <c r="AL588" s="69"/>
      <c r="AM588" s="70"/>
      <c r="AN588" s="70"/>
      <c r="AO588" s="5"/>
      <c r="AP588" s="5"/>
    </row>
    <row r="589" spans="1:42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7"/>
      <c r="Y589" s="67"/>
      <c r="Z589" s="67"/>
      <c r="AA589" s="67"/>
      <c r="AB589" s="68"/>
      <c r="AC589" s="68"/>
      <c r="AD589" s="68"/>
      <c r="AE589" s="68"/>
      <c r="AF589" s="68"/>
      <c r="AG589" s="69"/>
      <c r="AH589" s="69"/>
      <c r="AI589" s="69"/>
      <c r="AJ589" s="69"/>
      <c r="AK589" s="69"/>
      <c r="AL589" s="69"/>
      <c r="AM589" s="70"/>
      <c r="AN589" s="70"/>
      <c r="AO589" s="5"/>
      <c r="AP589" s="5"/>
    </row>
    <row r="590" spans="1:42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7"/>
      <c r="Y590" s="67"/>
      <c r="Z590" s="67"/>
      <c r="AA590" s="67"/>
      <c r="AB590" s="68"/>
      <c r="AC590" s="68"/>
      <c r="AD590" s="68"/>
      <c r="AE590" s="68"/>
      <c r="AF590" s="68"/>
      <c r="AG590" s="69"/>
      <c r="AH590" s="69"/>
      <c r="AI590" s="69"/>
      <c r="AJ590" s="69"/>
      <c r="AK590" s="69"/>
      <c r="AL590" s="69"/>
      <c r="AM590" s="70"/>
      <c r="AN590" s="70"/>
      <c r="AO590" s="5"/>
      <c r="AP590" s="5"/>
    </row>
    <row r="591" spans="1:42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7"/>
      <c r="Y591" s="67"/>
      <c r="Z591" s="67"/>
      <c r="AA591" s="67"/>
      <c r="AB591" s="68"/>
      <c r="AC591" s="68"/>
      <c r="AD591" s="68"/>
      <c r="AE591" s="68"/>
      <c r="AF591" s="68"/>
      <c r="AG591" s="69"/>
      <c r="AH591" s="69"/>
      <c r="AI591" s="69"/>
      <c r="AJ591" s="69"/>
      <c r="AK591" s="69"/>
      <c r="AL591" s="69"/>
      <c r="AM591" s="70"/>
      <c r="AN591" s="70"/>
      <c r="AO591" s="5"/>
      <c r="AP591" s="5"/>
    </row>
    <row r="592" spans="1:42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7"/>
      <c r="Y592" s="67"/>
      <c r="Z592" s="67"/>
      <c r="AA592" s="67"/>
      <c r="AB592" s="68"/>
      <c r="AC592" s="68"/>
      <c r="AD592" s="68"/>
      <c r="AE592" s="68"/>
      <c r="AF592" s="68"/>
      <c r="AG592" s="69"/>
      <c r="AH592" s="69"/>
      <c r="AI592" s="69"/>
      <c r="AJ592" s="69"/>
      <c r="AK592" s="69"/>
      <c r="AL592" s="69"/>
      <c r="AM592" s="70"/>
      <c r="AN592" s="70"/>
      <c r="AO592" s="5"/>
      <c r="AP592" s="5"/>
    </row>
    <row r="593" spans="1:42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7"/>
      <c r="Y593" s="67"/>
      <c r="Z593" s="67"/>
      <c r="AA593" s="67"/>
      <c r="AB593" s="68"/>
      <c r="AC593" s="68"/>
      <c r="AD593" s="68"/>
      <c r="AE593" s="68"/>
      <c r="AF593" s="68"/>
      <c r="AG593" s="69"/>
      <c r="AH593" s="69"/>
      <c r="AI593" s="69"/>
      <c r="AJ593" s="69"/>
      <c r="AK593" s="69"/>
      <c r="AL593" s="69"/>
      <c r="AM593" s="70"/>
      <c r="AN593" s="70"/>
      <c r="AO593" s="5"/>
      <c r="AP593" s="5"/>
    </row>
    <row r="594" spans="1:42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7"/>
      <c r="Y594" s="67"/>
      <c r="Z594" s="67"/>
      <c r="AA594" s="67"/>
      <c r="AB594" s="68"/>
      <c r="AC594" s="68"/>
      <c r="AD594" s="68"/>
      <c r="AE594" s="68"/>
      <c r="AF594" s="68"/>
      <c r="AG594" s="69"/>
      <c r="AH594" s="69"/>
      <c r="AI594" s="69"/>
      <c r="AJ594" s="69"/>
      <c r="AK594" s="69"/>
      <c r="AL594" s="69"/>
      <c r="AM594" s="70"/>
      <c r="AN594" s="70"/>
      <c r="AO594" s="5"/>
      <c r="AP594" s="5"/>
    </row>
    <row r="595" spans="1:42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7"/>
      <c r="Y595" s="67"/>
      <c r="Z595" s="67"/>
      <c r="AA595" s="67"/>
      <c r="AB595" s="68"/>
      <c r="AC595" s="68"/>
      <c r="AD595" s="68"/>
      <c r="AE595" s="68"/>
      <c r="AF595" s="68"/>
      <c r="AG595" s="69"/>
      <c r="AH595" s="69"/>
      <c r="AI595" s="69"/>
      <c r="AJ595" s="69"/>
      <c r="AK595" s="69"/>
      <c r="AL595" s="69"/>
      <c r="AM595" s="70"/>
      <c r="AN595" s="70"/>
      <c r="AO595" s="5"/>
      <c r="AP595" s="5"/>
    </row>
    <row r="596" spans="1:42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7"/>
      <c r="Y596" s="67"/>
      <c r="Z596" s="67"/>
      <c r="AA596" s="67"/>
      <c r="AB596" s="68"/>
      <c r="AC596" s="68"/>
      <c r="AD596" s="68"/>
      <c r="AE596" s="68"/>
      <c r="AF596" s="68"/>
      <c r="AG596" s="69"/>
      <c r="AH596" s="69"/>
      <c r="AI596" s="69"/>
      <c r="AJ596" s="69"/>
      <c r="AK596" s="69"/>
      <c r="AL596" s="69"/>
      <c r="AM596" s="70"/>
      <c r="AN596" s="70"/>
      <c r="AO596" s="5"/>
      <c r="AP596" s="5"/>
    </row>
    <row r="597" spans="1:42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7"/>
      <c r="Y597" s="67"/>
      <c r="Z597" s="67"/>
      <c r="AA597" s="67"/>
      <c r="AB597" s="68"/>
      <c r="AC597" s="68"/>
      <c r="AD597" s="68"/>
      <c r="AE597" s="68"/>
      <c r="AF597" s="68"/>
      <c r="AG597" s="69"/>
      <c r="AH597" s="69"/>
      <c r="AI597" s="69"/>
      <c r="AJ597" s="69"/>
      <c r="AK597" s="69"/>
      <c r="AL597" s="69"/>
      <c r="AM597" s="70"/>
      <c r="AN597" s="70"/>
      <c r="AO597" s="5"/>
      <c r="AP597" s="5"/>
    </row>
    <row r="598" spans="1:42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7"/>
      <c r="Y598" s="67"/>
      <c r="Z598" s="67"/>
      <c r="AA598" s="67"/>
      <c r="AB598" s="68"/>
      <c r="AC598" s="68"/>
      <c r="AD598" s="68"/>
      <c r="AE598" s="68"/>
      <c r="AF598" s="68"/>
      <c r="AG598" s="69"/>
      <c r="AH598" s="69"/>
      <c r="AI598" s="69"/>
      <c r="AJ598" s="69"/>
      <c r="AK598" s="69"/>
      <c r="AL598" s="69"/>
      <c r="AM598" s="70"/>
      <c r="AN598" s="70"/>
      <c r="AO598" s="5"/>
      <c r="AP598" s="5"/>
    </row>
    <row r="599" spans="1:42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7"/>
      <c r="Y599" s="67"/>
      <c r="Z599" s="67"/>
      <c r="AA599" s="67"/>
      <c r="AB599" s="68"/>
      <c r="AC599" s="68"/>
      <c r="AD599" s="68"/>
      <c r="AE599" s="68"/>
      <c r="AF599" s="68"/>
      <c r="AG599" s="69"/>
      <c r="AH599" s="69"/>
      <c r="AI599" s="69"/>
      <c r="AJ599" s="69"/>
      <c r="AK599" s="69"/>
      <c r="AL599" s="69"/>
      <c r="AM599" s="70"/>
      <c r="AN599" s="70"/>
      <c r="AO599" s="5"/>
      <c r="AP599" s="5"/>
    </row>
    <row r="600" spans="1:42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7"/>
      <c r="Y600" s="67"/>
      <c r="Z600" s="67"/>
      <c r="AA600" s="67"/>
      <c r="AB600" s="68"/>
      <c r="AC600" s="68"/>
      <c r="AD600" s="68"/>
      <c r="AE600" s="68"/>
      <c r="AF600" s="68"/>
      <c r="AG600" s="69"/>
      <c r="AH600" s="69"/>
      <c r="AI600" s="69"/>
      <c r="AJ600" s="69"/>
      <c r="AK600" s="69"/>
      <c r="AL600" s="69"/>
      <c r="AM600" s="70"/>
      <c r="AN600" s="70"/>
      <c r="AO600" s="5"/>
      <c r="AP600" s="5"/>
    </row>
    <row r="601" spans="1:42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7"/>
      <c r="Y601" s="67"/>
      <c r="Z601" s="67"/>
      <c r="AA601" s="67"/>
      <c r="AB601" s="68"/>
      <c r="AC601" s="68"/>
      <c r="AD601" s="68"/>
      <c r="AE601" s="68"/>
      <c r="AF601" s="68"/>
      <c r="AG601" s="69"/>
      <c r="AH601" s="69"/>
      <c r="AI601" s="69"/>
      <c r="AJ601" s="69"/>
      <c r="AK601" s="69"/>
      <c r="AL601" s="69"/>
      <c r="AM601" s="70"/>
      <c r="AN601" s="70"/>
      <c r="AO601" s="5"/>
      <c r="AP601" s="5"/>
    </row>
    <row r="602" spans="1:42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7"/>
      <c r="Y602" s="67"/>
      <c r="Z602" s="67"/>
      <c r="AA602" s="67"/>
      <c r="AB602" s="68"/>
      <c r="AC602" s="68"/>
      <c r="AD602" s="68"/>
      <c r="AE602" s="68"/>
      <c r="AF602" s="68"/>
      <c r="AG602" s="69"/>
      <c r="AH602" s="69"/>
      <c r="AI602" s="69"/>
      <c r="AJ602" s="69"/>
      <c r="AK602" s="69"/>
      <c r="AL602" s="69"/>
      <c r="AM602" s="70"/>
      <c r="AN602" s="70"/>
      <c r="AO602" s="5"/>
      <c r="AP602" s="5"/>
    </row>
    <row r="603" spans="1:42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7"/>
      <c r="Y603" s="67"/>
      <c r="Z603" s="67"/>
      <c r="AA603" s="67"/>
      <c r="AB603" s="68"/>
      <c r="AC603" s="68"/>
      <c r="AD603" s="68"/>
      <c r="AE603" s="68"/>
      <c r="AF603" s="68"/>
      <c r="AG603" s="69"/>
      <c r="AH603" s="69"/>
      <c r="AI603" s="69"/>
      <c r="AJ603" s="69"/>
      <c r="AK603" s="69"/>
      <c r="AL603" s="69"/>
      <c r="AM603" s="70"/>
      <c r="AN603" s="70"/>
      <c r="AO603" s="5"/>
      <c r="AP603" s="5"/>
    </row>
    <row r="604" spans="1:42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7"/>
      <c r="Y604" s="67"/>
      <c r="Z604" s="67"/>
      <c r="AA604" s="67"/>
      <c r="AB604" s="68"/>
      <c r="AC604" s="68"/>
      <c r="AD604" s="68"/>
      <c r="AE604" s="68"/>
      <c r="AF604" s="68"/>
      <c r="AG604" s="69"/>
      <c r="AH604" s="69"/>
      <c r="AI604" s="69"/>
      <c r="AJ604" s="69"/>
      <c r="AK604" s="69"/>
      <c r="AL604" s="69"/>
      <c r="AM604" s="70"/>
      <c r="AN604" s="70"/>
      <c r="AO604" s="5"/>
      <c r="AP604" s="5"/>
    </row>
    <row r="605" spans="1:42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7"/>
      <c r="Y605" s="67"/>
      <c r="Z605" s="67"/>
      <c r="AA605" s="67"/>
      <c r="AB605" s="68"/>
      <c r="AC605" s="68"/>
      <c r="AD605" s="68"/>
      <c r="AE605" s="68"/>
      <c r="AF605" s="68"/>
      <c r="AG605" s="69"/>
      <c r="AH605" s="69"/>
      <c r="AI605" s="69"/>
      <c r="AJ605" s="69"/>
      <c r="AK605" s="69"/>
      <c r="AL605" s="69"/>
      <c r="AM605" s="70"/>
      <c r="AN605" s="70"/>
      <c r="AO605" s="5"/>
      <c r="AP605" s="5"/>
    </row>
    <row r="606" spans="1:42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7"/>
      <c r="Y606" s="67"/>
      <c r="Z606" s="67"/>
      <c r="AA606" s="67"/>
      <c r="AB606" s="68"/>
      <c r="AC606" s="68"/>
      <c r="AD606" s="68"/>
      <c r="AE606" s="68"/>
      <c r="AF606" s="68"/>
      <c r="AG606" s="69"/>
      <c r="AH606" s="69"/>
      <c r="AI606" s="69"/>
      <c r="AJ606" s="69"/>
      <c r="AK606" s="69"/>
      <c r="AL606" s="69"/>
      <c r="AM606" s="70"/>
      <c r="AN606" s="70"/>
      <c r="AO606" s="5"/>
      <c r="AP606" s="5"/>
    </row>
    <row r="607" spans="1:42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7"/>
      <c r="Y607" s="67"/>
      <c r="Z607" s="67"/>
      <c r="AA607" s="67"/>
      <c r="AB607" s="68"/>
      <c r="AC607" s="68"/>
      <c r="AD607" s="68"/>
      <c r="AE607" s="68"/>
      <c r="AF607" s="68"/>
      <c r="AG607" s="69"/>
      <c r="AH607" s="69"/>
      <c r="AI607" s="69"/>
      <c r="AJ607" s="69"/>
      <c r="AK607" s="69"/>
      <c r="AL607" s="69"/>
      <c r="AM607" s="70"/>
      <c r="AN607" s="70"/>
      <c r="AO607" s="5"/>
      <c r="AP607" s="5"/>
    </row>
    <row r="608" spans="1:42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7"/>
      <c r="Y608" s="67"/>
      <c r="Z608" s="67"/>
      <c r="AA608" s="67"/>
      <c r="AB608" s="68"/>
      <c r="AC608" s="68"/>
      <c r="AD608" s="68"/>
      <c r="AE608" s="68"/>
      <c r="AF608" s="68"/>
      <c r="AG608" s="69"/>
      <c r="AH608" s="69"/>
      <c r="AI608" s="69"/>
      <c r="AJ608" s="69"/>
      <c r="AK608" s="69"/>
      <c r="AL608" s="69"/>
      <c r="AM608" s="70"/>
      <c r="AN608" s="70"/>
      <c r="AO608" s="5"/>
      <c r="AP608" s="5"/>
    </row>
    <row r="609" spans="1:42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7"/>
      <c r="Y609" s="67"/>
      <c r="Z609" s="67"/>
      <c r="AA609" s="67"/>
      <c r="AB609" s="68"/>
      <c r="AC609" s="68"/>
      <c r="AD609" s="68"/>
      <c r="AE609" s="68"/>
      <c r="AF609" s="68"/>
      <c r="AG609" s="69"/>
      <c r="AH609" s="69"/>
      <c r="AI609" s="69"/>
      <c r="AJ609" s="69"/>
      <c r="AK609" s="69"/>
      <c r="AL609" s="69"/>
      <c r="AM609" s="70"/>
      <c r="AN609" s="70"/>
      <c r="AO609" s="5"/>
      <c r="AP609" s="5"/>
    </row>
    <row r="610" spans="1:42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7"/>
      <c r="Y610" s="67"/>
      <c r="Z610" s="67"/>
      <c r="AA610" s="67"/>
      <c r="AB610" s="68"/>
      <c r="AC610" s="68"/>
      <c r="AD610" s="68"/>
      <c r="AE610" s="68"/>
      <c r="AF610" s="68"/>
      <c r="AG610" s="69"/>
      <c r="AH610" s="69"/>
      <c r="AI610" s="69"/>
      <c r="AJ610" s="69"/>
      <c r="AK610" s="69"/>
      <c r="AL610" s="69"/>
      <c r="AM610" s="70"/>
      <c r="AN610" s="70"/>
      <c r="AO610" s="5"/>
      <c r="AP610" s="5"/>
    </row>
    <row r="611" spans="1:42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7"/>
      <c r="Y611" s="67"/>
      <c r="Z611" s="67"/>
      <c r="AA611" s="67"/>
      <c r="AB611" s="68"/>
      <c r="AC611" s="68"/>
      <c r="AD611" s="68"/>
      <c r="AE611" s="68"/>
      <c r="AF611" s="68"/>
      <c r="AG611" s="69"/>
      <c r="AH611" s="69"/>
      <c r="AI611" s="69"/>
      <c r="AJ611" s="69"/>
      <c r="AK611" s="69"/>
      <c r="AL611" s="69"/>
      <c r="AM611" s="70"/>
      <c r="AN611" s="70"/>
      <c r="AO611" s="5"/>
      <c r="AP611" s="5"/>
    </row>
    <row r="612" spans="1:42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7"/>
      <c r="Y612" s="67"/>
      <c r="Z612" s="67"/>
      <c r="AA612" s="67"/>
      <c r="AB612" s="68"/>
      <c r="AC612" s="68"/>
      <c r="AD612" s="68"/>
      <c r="AE612" s="68"/>
      <c r="AF612" s="68"/>
      <c r="AG612" s="69"/>
      <c r="AH612" s="69"/>
      <c r="AI612" s="69"/>
      <c r="AJ612" s="69"/>
      <c r="AK612" s="69"/>
      <c r="AL612" s="69"/>
      <c r="AM612" s="70"/>
      <c r="AN612" s="70"/>
      <c r="AO612" s="5"/>
      <c r="AP612" s="5"/>
    </row>
    <row r="613" spans="1:42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7"/>
      <c r="Y613" s="67"/>
      <c r="Z613" s="67"/>
      <c r="AA613" s="67"/>
      <c r="AB613" s="68"/>
      <c r="AC613" s="68"/>
      <c r="AD613" s="68"/>
      <c r="AE613" s="68"/>
      <c r="AF613" s="68"/>
      <c r="AG613" s="69"/>
      <c r="AH613" s="69"/>
      <c r="AI613" s="69"/>
      <c r="AJ613" s="69"/>
      <c r="AK613" s="69"/>
      <c r="AL613" s="69"/>
      <c r="AM613" s="70"/>
      <c r="AN613" s="70"/>
      <c r="AO613" s="5"/>
      <c r="AP613" s="5"/>
    </row>
    <row r="614" spans="1:42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7"/>
      <c r="Y614" s="67"/>
      <c r="Z614" s="67"/>
      <c r="AA614" s="67"/>
      <c r="AB614" s="68"/>
      <c r="AC614" s="68"/>
      <c r="AD614" s="68"/>
      <c r="AE614" s="68"/>
      <c r="AF614" s="68"/>
      <c r="AG614" s="69"/>
      <c r="AH614" s="69"/>
      <c r="AI614" s="69"/>
      <c r="AJ614" s="69"/>
      <c r="AK614" s="69"/>
      <c r="AL614" s="69"/>
      <c r="AM614" s="70"/>
      <c r="AN614" s="70"/>
      <c r="AO614" s="5"/>
      <c r="AP614" s="5"/>
    </row>
    <row r="615" spans="1:42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7"/>
      <c r="Y615" s="67"/>
      <c r="Z615" s="67"/>
      <c r="AA615" s="67"/>
      <c r="AB615" s="68"/>
      <c r="AC615" s="68"/>
      <c r="AD615" s="68"/>
      <c r="AE615" s="68"/>
      <c r="AF615" s="68"/>
      <c r="AG615" s="69"/>
      <c r="AH615" s="69"/>
      <c r="AI615" s="69"/>
      <c r="AJ615" s="69"/>
      <c r="AK615" s="69"/>
      <c r="AL615" s="69"/>
      <c r="AM615" s="70"/>
      <c r="AN615" s="70"/>
      <c r="AO615" s="5"/>
      <c r="AP615" s="5"/>
    </row>
    <row r="616" spans="1:42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7"/>
      <c r="Y616" s="67"/>
      <c r="Z616" s="67"/>
      <c r="AA616" s="67"/>
      <c r="AB616" s="68"/>
      <c r="AC616" s="68"/>
      <c r="AD616" s="68"/>
      <c r="AE616" s="68"/>
      <c r="AF616" s="68"/>
      <c r="AG616" s="69"/>
      <c r="AH616" s="69"/>
      <c r="AI616" s="69"/>
      <c r="AJ616" s="69"/>
      <c r="AK616" s="69"/>
      <c r="AL616" s="69"/>
      <c r="AM616" s="70"/>
      <c r="AN616" s="70"/>
      <c r="AO616" s="5"/>
      <c r="AP616" s="5"/>
    </row>
    <row r="617" spans="1:42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7"/>
      <c r="Y617" s="67"/>
      <c r="Z617" s="67"/>
      <c r="AA617" s="67"/>
      <c r="AB617" s="68"/>
      <c r="AC617" s="68"/>
      <c r="AD617" s="68"/>
      <c r="AE617" s="68"/>
      <c r="AF617" s="68"/>
      <c r="AG617" s="69"/>
      <c r="AH617" s="69"/>
      <c r="AI617" s="69"/>
      <c r="AJ617" s="69"/>
      <c r="AK617" s="69"/>
      <c r="AL617" s="69"/>
      <c r="AM617" s="70"/>
      <c r="AN617" s="70"/>
      <c r="AO617" s="5"/>
      <c r="AP617" s="5"/>
    </row>
    <row r="618" spans="1:42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7"/>
      <c r="Y618" s="67"/>
      <c r="Z618" s="67"/>
      <c r="AA618" s="67"/>
      <c r="AB618" s="68"/>
      <c r="AC618" s="68"/>
      <c r="AD618" s="68"/>
      <c r="AE618" s="68"/>
      <c r="AF618" s="68"/>
      <c r="AG618" s="69"/>
      <c r="AH618" s="69"/>
      <c r="AI618" s="69"/>
      <c r="AJ618" s="69"/>
      <c r="AK618" s="69"/>
      <c r="AL618" s="69"/>
      <c r="AM618" s="70"/>
      <c r="AN618" s="70"/>
      <c r="AO618" s="5"/>
      <c r="AP618" s="5"/>
    </row>
    <row r="619" spans="1:42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7"/>
      <c r="Y619" s="67"/>
      <c r="Z619" s="67"/>
      <c r="AA619" s="67"/>
      <c r="AB619" s="68"/>
      <c r="AC619" s="68"/>
      <c r="AD619" s="68"/>
      <c r="AE619" s="68"/>
      <c r="AF619" s="68"/>
      <c r="AG619" s="69"/>
      <c r="AH619" s="69"/>
      <c r="AI619" s="69"/>
      <c r="AJ619" s="69"/>
      <c r="AK619" s="69"/>
      <c r="AL619" s="69"/>
      <c r="AM619" s="70"/>
      <c r="AN619" s="70"/>
      <c r="AO619" s="5"/>
      <c r="AP619" s="5"/>
    </row>
    <row r="620" spans="1:42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7"/>
      <c r="Y620" s="67"/>
      <c r="Z620" s="67"/>
      <c r="AA620" s="67"/>
      <c r="AB620" s="68"/>
      <c r="AC620" s="68"/>
      <c r="AD620" s="68"/>
      <c r="AE620" s="68"/>
      <c r="AF620" s="68"/>
      <c r="AG620" s="69"/>
      <c r="AH620" s="69"/>
      <c r="AI620" s="69"/>
      <c r="AJ620" s="69"/>
      <c r="AK620" s="69"/>
      <c r="AL620" s="69"/>
      <c r="AM620" s="70"/>
      <c r="AN620" s="70"/>
      <c r="AO620" s="5"/>
      <c r="AP620" s="5"/>
    </row>
    <row r="621" spans="1:42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7"/>
      <c r="Y621" s="67"/>
      <c r="Z621" s="67"/>
      <c r="AA621" s="67"/>
      <c r="AB621" s="68"/>
      <c r="AC621" s="68"/>
      <c r="AD621" s="68"/>
      <c r="AE621" s="68"/>
      <c r="AF621" s="68"/>
      <c r="AG621" s="69"/>
      <c r="AH621" s="69"/>
      <c r="AI621" s="69"/>
      <c r="AJ621" s="69"/>
      <c r="AK621" s="69"/>
      <c r="AL621" s="69"/>
      <c r="AM621" s="70"/>
      <c r="AN621" s="70"/>
      <c r="AO621" s="5"/>
      <c r="AP621" s="5"/>
    </row>
    <row r="622" spans="1:42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7"/>
      <c r="Y622" s="67"/>
      <c r="Z622" s="67"/>
      <c r="AA622" s="67"/>
      <c r="AB622" s="68"/>
      <c r="AC622" s="68"/>
      <c r="AD622" s="68"/>
      <c r="AE622" s="68"/>
      <c r="AF622" s="68"/>
      <c r="AG622" s="69"/>
      <c r="AH622" s="69"/>
      <c r="AI622" s="69"/>
      <c r="AJ622" s="69"/>
      <c r="AK622" s="69"/>
      <c r="AL622" s="69"/>
      <c r="AM622" s="70"/>
      <c r="AN622" s="70"/>
      <c r="AO622" s="5"/>
      <c r="AP622" s="5"/>
    </row>
    <row r="623" spans="1:42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7"/>
      <c r="Y623" s="67"/>
      <c r="Z623" s="67"/>
      <c r="AA623" s="67"/>
      <c r="AB623" s="68"/>
      <c r="AC623" s="68"/>
      <c r="AD623" s="68"/>
      <c r="AE623" s="68"/>
      <c r="AF623" s="68"/>
      <c r="AG623" s="69"/>
      <c r="AH623" s="69"/>
      <c r="AI623" s="69"/>
      <c r="AJ623" s="69"/>
      <c r="AK623" s="69"/>
      <c r="AL623" s="69"/>
      <c r="AM623" s="70"/>
      <c r="AN623" s="70"/>
      <c r="AO623" s="5"/>
      <c r="AP623" s="5"/>
    </row>
    <row r="624" spans="1:42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7"/>
      <c r="Y624" s="67"/>
      <c r="Z624" s="67"/>
      <c r="AA624" s="67"/>
      <c r="AB624" s="68"/>
      <c r="AC624" s="68"/>
      <c r="AD624" s="68"/>
      <c r="AE624" s="68"/>
      <c r="AF624" s="68"/>
      <c r="AG624" s="69"/>
      <c r="AH624" s="69"/>
      <c r="AI624" s="69"/>
      <c r="AJ624" s="69"/>
      <c r="AK624" s="69"/>
      <c r="AL624" s="69"/>
      <c r="AM624" s="70"/>
      <c r="AN624" s="70"/>
      <c r="AO624" s="5"/>
      <c r="AP624" s="5"/>
    </row>
    <row r="625" spans="1:42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7"/>
      <c r="Y625" s="67"/>
      <c r="Z625" s="67"/>
      <c r="AA625" s="67"/>
      <c r="AB625" s="68"/>
      <c r="AC625" s="68"/>
      <c r="AD625" s="68"/>
      <c r="AE625" s="68"/>
      <c r="AF625" s="68"/>
      <c r="AG625" s="69"/>
      <c r="AH625" s="69"/>
      <c r="AI625" s="69"/>
      <c r="AJ625" s="69"/>
      <c r="AK625" s="69"/>
      <c r="AL625" s="69"/>
      <c r="AM625" s="70"/>
      <c r="AN625" s="70"/>
      <c r="AO625" s="5"/>
      <c r="AP625" s="5"/>
    </row>
    <row r="626" spans="1:42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7"/>
      <c r="Y626" s="67"/>
      <c r="Z626" s="67"/>
      <c r="AA626" s="67"/>
      <c r="AB626" s="68"/>
      <c r="AC626" s="68"/>
      <c r="AD626" s="68"/>
      <c r="AE626" s="68"/>
      <c r="AF626" s="68"/>
      <c r="AG626" s="69"/>
      <c r="AH626" s="69"/>
      <c r="AI626" s="69"/>
      <c r="AJ626" s="69"/>
      <c r="AK626" s="69"/>
      <c r="AL626" s="69"/>
      <c r="AM626" s="70"/>
      <c r="AN626" s="70"/>
      <c r="AO626" s="5"/>
      <c r="AP626" s="5"/>
    </row>
    <row r="627" spans="1:42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7"/>
      <c r="Y627" s="67"/>
      <c r="Z627" s="67"/>
      <c r="AA627" s="67"/>
      <c r="AB627" s="68"/>
      <c r="AC627" s="68"/>
      <c r="AD627" s="68"/>
      <c r="AE627" s="68"/>
      <c r="AF627" s="68"/>
      <c r="AG627" s="69"/>
      <c r="AH627" s="69"/>
      <c r="AI627" s="69"/>
      <c r="AJ627" s="69"/>
      <c r="AK627" s="69"/>
      <c r="AL627" s="69"/>
      <c r="AM627" s="70"/>
      <c r="AN627" s="70"/>
      <c r="AO627" s="5"/>
      <c r="AP627" s="5"/>
    </row>
    <row r="628" spans="1:42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7"/>
      <c r="Y628" s="67"/>
      <c r="Z628" s="67"/>
      <c r="AA628" s="67"/>
      <c r="AB628" s="68"/>
      <c r="AC628" s="68"/>
      <c r="AD628" s="68"/>
      <c r="AE628" s="68"/>
      <c r="AF628" s="68"/>
      <c r="AG628" s="69"/>
      <c r="AH628" s="69"/>
      <c r="AI628" s="69"/>
      <c r="AJ628" s="69"/>
      <c r="AK628" s="69"/>
      <c r="AL628" s="69"/>
      <c r="AM628" s="70"/>
      <c r="AN628" s="70"/>
      <c r="AO628" s="5"/>
      <c r="AP628" s="5"/>
    </row>
    <row r="629" spans="1:42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7"/>
      <c r="Y629" s="67"/>
      <c r="Z629" s="67"/>
      <c r="AA629" s="67"/>
      <c r="AB629" s="68"/>
      <c r="AC629" s="68"/>
      <c r="AD629" s="68"/>
      <c r="AE629" s="68"/>
      <c r="AF629" s="68"/>
      <c r="AG629" s="69"/>
      <c r="AH629" s="69"/>
      <c r="AI629" s="69"/>
      <c r="AJ629" s="69"/>
      <c r="AK629" s="69"/>
      <c r="AL629" s="69"/>
      <c r="AM629" s="70"/>
      <c r="AN629" s="70"/>
      <c r="AO629" s="5"/>
      <c r="AP629" s="5"/>
    </row>
    <row r="630" spans="1:42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7"/>
      <c r="Y630" s="67"/>
      <c r="Z630" s="67"/>
      <c r="AA630" s="67"/>
      <c r="AB630" s="68"/>
      <c r="AC630" s="68"/>
      <c r="AD630" s="68"/>
      <c r="AE630" s="68"/>
      <c r="AF630" s="68"/>
      <c r="AG630" s="69"/>
      <c r="AH630" s="69"/>
      <c r="AI630" s="69"/>
      <c r="AJ630" s="69"/>
      <c r="AK630" s="69"/>
      <c r="AL630" s="69"/>
      <c r="AM630" s="70"/>
      <c r="AN630" s="70"/>
      <c r="AO630" s="5"/>
      <c r="AP630" s="5"/>
    </row>
    <row r="631" spans="1:42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7"/>
      <c r="Y631" s="67"/>
      <c r="Z631" s="67"/>
      <c r="AA631" s="67"/>
      <c r="AB631" s="68"/>
      <c r="AC631" s="68"/>
      <c r="AD631" s="68"/>
      <c r="AE631" s="68"/>
      <c r="AF631" s="68"/>
      <c r="AG631" s="69"/>
      <c r="AH631" s="69"/>
      <c r="AI631" s="69"/>
      <c r="AJ631" s="69"/>
      <c r="AK631" s="69"/>
      <c r="AL631" s="69"/>
      <c r="AM631" s="70"/>
      <c r="AN631" s="70"/>
      <c r="AO631" s="5"/>
      <c r="AP631" s="5"/>
    </row>
    <row r="632" spans="1:42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7"/>
      <c r="Y632" s="67"/>
      <c r="Z632" s="67"/>
      <c r="AA632" s="67"/>
      <c r="AB632" s="68"/>
      <c r="AC632" s="68"/>
      <c r="AD632" s="68"/>
      <c r="AE632" s="68"/>
      <c r="AF632" s="68"/>
      <c r="AG632" s="69"/>
      <c r="AH632" s="69"/>
      <c r="AI632" s="69"/>
      <c r="AJ632" s="69"/>
      <c r="AK632" s="69"/>
      <c r="AL632" s="69"/>
      <c r="AM632" s="70"/>
      <c r="AN632" s="70"/>
      <c r="AO632" s="5"/>
      <c r="AP632" s="5"/>
    </row>
    <row r="633" spans="1:42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7"/>
      <c r="Y633" s="67"/>
      <c r="Z633" s="67"/>
      <c r="AA633" s="67"/>
      <c r="AB633" s="68"/>
      <c r="AC633" s="68"/>
      <c r="AD633" s="68"/>
      <c r="AE633" s="68"/>
      <c r="AF633" s="68"/>
      <c r="AG633" s="69"/>
      <c r="AH633" s="69"/>
      <c r="AI633" s="69"/>
      <c r="AJ633" s="69"/>
      <c r="AK633" s="69"/>
      <c r="AL633" s="69"/>
      <c r="AM633" s="70"/>
      <c r="AN633" s="70"/>
      <c r="AO633" s="5"/>
      <c r="AP633" s="5"/>
    </row>
    <row r="634" spans="1:42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7"/>
      <c r="Y634" s="67"/>
      <c r="Z634" s="67"/>
      <c r="AA634" s="67"/>
      <c r="AB634" s="68"/>
      <c r="AC634" s="68"/>
      <c r="AD634" s="68"/>
      <c r="AE634" s="68"/>
      <c r="AF634" s="68"/>
      <c r="AG634" s="69"/>
      <c r="AH634" s="69"/>
      <c r="AI634" s="69"/>
      <c r="AJ634" s="69"/>
      <c r="AK634" s="69"/>
      <c r="AL634" s="69"/>
      <c r="AM634" s="70"/>
      <c r="AN634" s="70"/>
      <c r="AO634" s="5"/>
      <c r="AP634" s="5"/>
    </row>
    <row r="635" spans="1:42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7"/>
      <c r="Y635" s="67"/>
      <c r="Z635" s="67"/>
      <c r="AA635" s="67"/>
      <c r="AB635" s="68"/>
      <c r="AC635" s="68"/>
      <c r="AD635" s="68"/>
      <c r="AE635" s="68"/>
      <c r="AF635" s="68"/>
      <c r="AG635" s="69"/>
      <c r="AH635" s="69"/>
      <c r="AI635" s="69"/>
      <c r="AJ635" s="69"/>
      <c r="AK635" s="69"/>
      <c r="AL635" s="69"/>
      <c r="AM635" s="70"/>
      <c r="AN635" s="70"/>
      <c r="AO635" s="5"/>
      <c r="AP635" s="5"/>
    </row>
    <row r="636" spans="1:42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7"/>
      <c r="Y636" s="67"/>
      <c r="Z636" s="67"/>
      <c r="AA636" s="67"/>
      <c r="AB636" s="68"/>
      <c r="AC636" s="68"/>
      <c r="AD636" s="68"/>
      <c r="AE636" s="68"/>
      <c r="AF636" s="68"/>
      <c r="AG636" s="69"/>
      <c r="AH636" s="69"/>
      <c r="AI636" s="69"/>
      <c r="AJ636" s="69"/>
      <c r="AK636" s="69"/>
      <c r="AL636" s="69"/>
      <c r="AM636" s="70"/>
      <c r="AN636" s="70"/>
      <c r="AO636" s="5"/>
      <c r="AP636" s="5"/>
    </row>
    <row r="637" spans="1:42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7"/>
      <c r="Y637" s="67"/>
      <c r="Z637" s="67"/>
      <c r="AA637" s="67"/>
      <c r="AB637" s="68"/>
      <c r="AC637" s="68"/>
      <c r="AD637" s="68"/>
      <c r="AE637" s="68"/>
      <c r="AF637" s="68"/>
      <c r="AG637" s="69"/>
      <c r="AH637" s="69"/>
      <c r="AI637" s="69"/>
      <c r="AJ637" s="69"/>
      <c r="AK637" s="69"/>
      <c r="AL637" s="69"/>
      <c r="AM637" s="70"/>
      <c r="AN637" s="70"/>
      <c r="AO637" s="5"/>
      <c r="AP637" s="5"/>
    </row>
    <row r="638" spans="1:42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7"/>
      <c r="Y638" s="67"/>
      <c r="Z638" s="67"/>
      <c r="AA638" s="67"/>
      <c r="AB638" s="68"/>
      <c r="AC638" s="68"/>
      <c r="AD638" s="68"/>
      <c r="AE638" s="68"/>
      <c r="AF638" s="68"/>
      <c r="AG638" s="69"/>
      <c r="AH638" s="69"/>
      <c r="AI638" s="69"/>
      <c r="AJ638" s="69"/>
      <c r="AK638" s="69"/>
      <c r="AL638" s="69"/>
      <c r="AM638" s="70"/>
      <c r="AN638" s="70"/>
      <c r="AO638" s="5"/>
      <c r="AP638" s="5"/>
    </row>
    <row r="639" spans="1:42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7"/>
      <c r="Y639" s="67"/>
      <c r="Z639" s="67"/>
      <c r="AA639" s="67"/>
      <c r="AB639" s="68"/>
      <c r="AC639" s="68"/>
      <c r="AD639" s="68"/>
      <c r="AE639" s="68"/>
      <c r="AF639" s="68"/>
      <c r="AG639" s="69"/>
      <c r="AH639" s="69"/>
      <c r="AI639" s="69"/>
      <c r="AJ639" s="69"/>
      <c r="AK639" s="69"/>
      <c r="AL639" s="69"/>
      <c r="AM639" s="70"/>
      <c r="AN639" s="70"/>
      <c r="AO639" s="5"/>
      <c r="AP639" s="5"/>
    </row>
    <row r="640" spans="1:42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7"/>
      <c r="Y640" s="67"/>
      <c r="Z640" s="67"/>
      <c r="AA640" s="67"/>
      <c r="AB640" s="68"/>
      <c r="AC640" s="68"/>
      <c r="AD640" s="68"/>
      <c r="AE640" s="68"/>
      <c r="AF640" s="68"/>
      <c r="AG640" s="69"/>
      <c r="AH640" s="69"/>
      <c r="AI640" s="69"/>
      <c r="AJ640" s="69"/>
      <c r="AK640" s="69"/>
      <c r="AL640" s="69"/>
      <c r="AM640" s="70"/>
      <c r="AN640" s="70"/>
      <c r="AO640" s="5"/>
      <c r="AP640" s="5"/>
    </row>
    <row r="641" spans="1:42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7"/>
      <c r="Y641" s="67"/>
      <c r="Z641" s="67"/>
      <c r="AA641" s="67"/>
      <c r="AB641" s="68"/>
      <c r="AC641" s="68"/>
      <c r="AD641" s="68"/>
      <c r="AE641" s="68"/>
      <c r="AF641" s="68"/>
      <c r="AG641" s="69"/>
      <c r="AH641" s="69"/>
      <c r="AI641" s="69"/>
      <c r="AJ641" s="69"/>
      <c r="AK641" s="69"/>
      <c r="AL641" s="69"/>
      <c r="AM641" s="70"/>
      <c r="AN641" s="70"/>
      <c r="AO641" s="5"/>
      <c r="AP641" s="5"/>
    </row>
    <row r="642" spans="1:42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7"/>
      <c r="Y642" s="67"/>
      <c r="Z642" s="67"/>
      <c r="AA642" s="67"/>
      <c r="AB642" s="68"/>
      <c r="AC642" s="68"/>
      <c r="AD642" s="68"/>
      <c r="AE642" s="68"/>
      <c r="AF642" s="68"/>
      <c r="AG642" s="69"/>
      <c r="AH642" s="69"/>
      <c r="AI642" s="69"/>
      <c r="AJ642" s="69"/>
      <c r="AK642" s="69"/>
      <c r="AL642" s="69"/>
      <c r="AM642" s="70"/>
      <c r="AN642" s="70"/>
      <c r="AO642" s="5"/>
      <c r="AP642" s="5"/>
    </row>
    <row r="643" spans="1:42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7"/>
      <c r="Y643" s="67"/>
      <c r="Z643" s="67"/>
      <c r="AA643" s="67"/>
      <c r="AB643" s="68"/>
      <c r="AC643" s="68"/>
      <c r="AD643" s="68"/>
      <c r="AE643" s="68"/>
      <c r="AF643" s="68"/>
      <c r="AG643" s="69"/>
      <c r="AH643" s="69"/>
      <c r="AI643" s="69"/>
      <c r="AJ643" s="69"/>
      <c r="AK643" s="69"/>
      <c r="AL643" s="69"/>
      <c r="AM643" s="70"/>
      <c r="AN643" s="70"/>
      <c r="AO643" s="5"/>
      <c r="AP643" s="5"/>
    </row>
    <row r="644" spans="1:42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7"/>
      <c r="Y644" s="67"/>
      <c r="Z644" s="67"/>
      <c r="AA644" s="67"/>
      <c r="AB644" s="68"/>
      <c r="AC644" s="68"/>
      <c r="AD644" s="68"/>
      <c r="AE644" s="68"/>
      <c r="AF644" s="68"/>
      <c r="AG644" s="69"/>
      <c r="AH644" s="69"/>
      <c r="AI644" s="69"/>
      <c r="AJ644" s="69"/>
      <c r="AK644" s="69"/>
      <c r="AL644" s="69"/>
      <c r="AM644" s="70"/>
      <c r="AN644" s="70"/>
      <c r="AO644" s="5"/>
      <c r="AP644" s="5"/>
    </row>
    <row r="645" spans="1:42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7"/>
      <c r="Y645" s="67"/>
      <c r="Z645" s="67"/>
      <c r="AA645" s="67"/>
      <c r="AB645" s="68"/>
      <c r="AC645" s="68"/>
      <c r="AD645" s="68"/>
      <c r="AE645" s="68"/>
      <c r="AF645" s="68"/>
      <c r="AG645" s="69"/>
      <c r="AH645" s="69"/>
      <c r="AI645" s="69"/>
      <c r="AJ645" s="69"/>
      <c r="AK645" s="69"/>
      <c r="AL645" s="69"/>
      <c r="AM645" s="70"/>
      <c r="AN645" s="70"/>
      <c r="AO645" s="5"/>
      <c r="AP645" s="5"/>
    </row>
    <row r="646" spans="1:42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7"/>
      <c r="Y646" s="67"/>
      <c r="Z646" s="67"/>
      <c r="AA646" s="67"/>
      <c r="AB646" s="68"/>
      <c r="AC646" s="68"/>
      <c r="AD646" s="68"/>
      <c r="AE646" s="68"/>
      <c r="AF646" s="68"/>
      <c r="AG646" s="69"/>
      <c r="AH646" s="69"/>
      <c r="AI646" s="69"/>
      <c r="AJ646" s="69"/>
      <c r="AK646" s="69"/>
      <c r="AL646" s="69"/>
      <c r="AM646" s="70"/>
      <c r="AN646" s="70"/>
      <c r="AO646" s="5"/>
      <c r="AP646" s="5"/>
    </row>
    <row r="647" spans="1:42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7"/>
      <c r="Y647" s="67"/>
      <c r="Z647" s="67"/>
      <c r="AA647" s="67"/>
      <c r="AB647" s="68"/>
      <c r="AC647" s="68"/>
      <c r="AD647" s="68"/>
      <c r="AE647" s="68"/>
      <c r="AF647" s="68"/>
      <c r="AG647" s="69"/>
      <c r="AH647" s="69"/>
      <c r="AI647" s="69"/>
      <c r="AJ647" s="69"/>
      <c r="AK647" s="69"/>
      <c r="AL647" s="69"/>
      <c r="AM647" s="70"/>
      <c r="AN647" s="70"/>
      <c r="AO647" s="5"/>
      <c r="AP647" s="5"/>
    </row>
    <row r="648" spans="1:42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7"/>
      <c r="Y648" s="67"/>
      <c r="Z648" s="67"/>
      <c r="AA648" s="67"/>
      <c r="AB648" s="68"/>
      <c r="AC648" s="68"/>
      <c r="AD648" s="68"/>
      <c r="AE648" s="68"/>
      <c r="AF648" s="68"/>
      <c r="AG648" s="69"/>
      <c r="AH648" s="69"/>
      <c r="AI648" s="69"/>
      <c r="AJ648" s="69"/>
      <c r="AK648" s="69"/>
      <c r="AL648" s="69"/>
      <c r="AM648" s="70"/>
      <c r="AN648" s="70"/>
      <c r="AO648" s="5"/>
      <c r="AP648" s="5"/>
    </row>
    <row r="649" spans="1:42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7"/>
      <c r="Y649" s="67"/>
      <c r="Z649" s="67"/>
      <c r="AA649" s="67"/>
      <c r="AB649" s="68"/>
      <c r="AC649" s="68"/>
      <c r="AD649" s="68"/>
      <c r="AE649" s="68"/>
      <c r="AF649" s="68"/>
      <c r="AG649" s="69"/>
      <c r="AH649" s="69"/>
      <c r="AI649" s="69"/>
      <c r="AJ649" s="69"/>
      <c r="AK649" s="69"/>
      <c r="AL649" s="69"/>
      <c r="AM649" s="70"/>
      <c r="AN649" s="70"/>
      <c r="AO649" s="5"/>
      <c r="AP649" s="5"/>
    </row>
    <row r="650" spans="1:42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7"/>
      <c r="Y650" s="67"/>
      <c r="Z650" s="67"/>
      <c r="AA650" s="67"/>
      <c r="AB650" s="68"/>
      <c r="AC650" s="68"/>
      <c r="AD650" s="68"/>
      <c r="AE650" s="68"/>
      <c r="AF650" s="68"/>
      <c r="AG650" s="69"/>
      <c r="AH650" s="69"/>
      <c r="AI650" s="69"/>
      <c r="AJ650" s="69"/>
      <c r="AK650" s="69"/>
      <c r="AL650" s="69"/>
      <c r="AM650" s="70"/>
      <c r="AN650" s="70"/>
      <c r="AO650" s="5"/>
      <c r="AP650" s="5"/>
    </row>
    <row r="651" spans="1:42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7"/>
      <c r="Y651" s="67"/>
      <c r="Z651" s="67"/>
      <c r="AA651" s="67"/>
      <c r="AB651" s="68"/>
      <c r="AC651" s="68"/>
      <c r="AD651" s="68"/>
      <c r="AE651" s="68"/>
      <c r="AF651" s="68"/>
      <c r="AG651" s="69"/>
      <c r="AH651" s="69"/>
      <c r="AI651" s="69"/>
      <c r="AJ651" s="69"/>
      <c r="AK651" s="69"/>
      <c r="AL651" s="69"/>
      <c r="AM651" s="70"/>
      <c r="AN651" s="70"/>
      <c r="AO651" s="5"/>
      <c r="AP651" s="5"/>
    </row>
    <row r="652" spans="1:42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7"/>
      <c r="Y652" s="67"/>
      <c r="Z652" s="67"/>
      <c r="AA652" s="67"/>
      <c r="AB652" s="68"/>
      <c r="AC652" s="68"/>
      <c r="AD652" s="68"/>
      <c r="AE652" s="68"/>
      <c r="AF652" s="68"/>
      <c r="AG652" s="69"/>
      <c r="AH652" s="69"/>
      <c r="AI652" s="69"/>
      <c r="AJ652" s="69"/>
      <c r="AK652" s="69"/>
      <c r="AL652" s="69"/>
      <c r="AM652" s="70"/>
      <c r="AN652" s="70"/>
      <c r="AO652" s="5"/>
      <c r="AP652" s="5"/>
    </row>
    <row r="653" spans="1:42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7"/>
      <c r="Y653" s="67"/>
      <c r="Z653" s="67"/>
      <c r="AA653" s="67"/>
      <c r="AB653" s="68"/>
      <c r="AC653" s="68"/>
      <c r="AD653" s="68"/>
      <c r="AE653" s="68"/>
      <c r="AF653" s="68"/>
      <c r="AG653" s="69"/>
      <c r="AH653" s="69"/>
      <c r="AI653" s="69"/>
      <c r="AJ653" s="69"/>
      <c r="AK653" s="69"/>
      <c r="AL653" s="69"/>
      <c r="AM653" s="70"/>
      <c r="AN653" s="70"/>
      <c r="AO653" s="5"/>
      <c r="AP653" s="5"/>
    </row>
    <row r="654" spans="1:42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7"/>
      <c r="Y654" s="67"/>
      <c r="Z654" s="67"/>
      <c r="AA654" s="67"/>
      <c r="AB654" s="68"/>
      <c r="AC654" s="68"/>
      <c r="AD654" s="68"/>
      <c r="AE654" s="68"/>
      <c r="AF654" s="68"/>
      <c r="AG654" s="69"/>
      <c r="AH654" s="69"/>
      <c r="AI654" s="69"/>
      <c r="AJ654" s="69"/>
      <c r="AK654" s="69"/>
      <c r="AL654" s="69"/>
      <c r="AM654" s="70"/>
      <c r="AN654" s="70"/>
      <c r="AO654" s="5"/>
      <c r="AP654" s="5"/>
    </row>
    <row r="655" spans="1:42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7"/>
      <c r="Y655" s="67"/>
      <c r="Z655" s="67"/>
      <c r="AA655" s="67"/>
      <c r="AB655" s="68"/>
      <c r="AC655" s="68"/>
      <c r="AD655" s="68"/>
      <c r="AE655" s="68"/>
      <c r="AF655" s="68"/>
      <c r="AG655" s="69"/>
      <c r="AH655" s="69"/>
      <c r="AI655" s="69"/>
      <c r="AJ655" s="69"/>
      <c r="AK655" s="69"/>
      <c r="AL655" s="69"/>
      <c r="AM655" s="70"/>
      <c r="AN655" s="70"/>
      <c r="AO655" s="5"/>
      <c r="AP655" s="5"/>
    </row>
    <row r="656" spans="1:42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7"/>
      <c r="Y656" s="67"/>
      <c r="Z656" s="67"/>
      <c r="AA656" s="67"/>
      <c r="AB656" s="68"/>
      <c r="AC656" s="68"/>
      <c r="AD656" s="68"/>
      <c r="AE656" s="68"/>
      <c r="AF656" s="68"/>
      <c r="AG656" s="69"/>
      <c r="AH656" s="69"/>
      <c r="AI656" s="69"/>
      <c r="AJ656" s="69"/>
      <c r="AK656" s="69"/>
      <c r="AL656" s="69"/>
      <c r="AM656" s="70"/>
      <c r="AN656" s="70"/>
      <c r="AO656" s="5"/>
      <c r="AP656" s="5"/>
    </row>
    <row r="657" spans="1:42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7"/>
      <c r="Y657" s="67"/>
      <c r="Z657" s="67"/>
      <c r="AA657" s="67"/>
      <c r="AB657" s="68"/>
      <c r="AC657" s="68"/>
      <c r="AD657" s="68"/>
      <c r="AE657" s="68"/>
      <c r="AF657" s="68"/>
      <c r="AG657" s="69"/>
      <c r="AH657" s="69"/>
      <c r="AI657" s="69"/>
      <c r="AJ657" s="69"/>
      <c r="AK657" s="69"/>
      <c r="AL657" s="69"/>
      <c r="AM657" s="70"/>
      <c r="AN657" s="70"/>
      <c r="AO657" s="5"/>
      <c r="AP657" s="5"/>
    </row>
    <row r="658" spans="1:42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7"/>
      <c r="Y658" s="67"/>
      <c r="Z658" s="67"/>
      <c r="AA658" s="67"/>
      <c r="AB658" s="68"/>
      <c r="AC658" s="68"/>
      <c r="AD658" s="68"/>
      <c r="AE658" s="68"/>
      <c r="AF658" s="68"/>
      <c r="AG658" s="69"/>
      <c r="AH658" s="69"/>
      <c r="AI658" s="69"/>
      <c r="AJ658" s="69"/>
      <c r="AK658" s="69"/>
      <c r="AL658" s="69"/>
      <c r="AM658" s="70"/>
      <c r="AN658" s="70"/>
      <c r="AO658" s="5"/>
      <c r="AP658" s="5"/>
    </row>
    <row r="659" spans="1:42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7"/>
      <c r="Y659" s="67"/>
      <c r="Z659" s="67"/>
      <c r="AA659" s="67"/>
      <c r="AB659" s="68"/>
      <c r="AC659" s="68"/>
      <c r="AD659" s="68"/>
      <c r="AE659" s="68"/>
      <c r="AF659" s="68"/>
      <c r="AG659" s="69"/>
      <c r="AH659" s="69"/>
      <c r="AI659" s="69"/>
      <c r="AJ659" s="69"/>
      <c r="AK659" s="69"/>
      <c r="AL659" s="69"/>
      <c r="AM659" s="70"/>
      <c r="AN659" s="70"/>
      <c r="AO659" s="5"/>
      <c r="AP659" s="5"/>
    </row>
    <row r="660" spans="1:42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7"/>
      <c r="Y660" s="67"/>
      <c r="Z660" s="67"/>
      <c r="AA660" s="67"/>
      <c r="AB660" s="68"/>
      <c r="AC660" s="68"/>
      <c r="AD660" s="68"/>
      <c r="AE660" s="68"/>
      <c r="AF660" s="68"/>
      <c r="AG660" s="69"/>
      <c r="AH660" s="69"/>
      <c r="AI660" s="69"/>
      <c r="AJ660" s="69"/>
      <c r="AK660" s="69"/>
      <c r="AL660" s="69"/>
      <c r="AM660" s="70"/>
      <c r="AN660" s="70"/>
      <c r="AO660" s="5"/>
      <c r="AP660" s="5"/>
    </row>
    <row r="661" spans="1:42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7"/>
      <c r="Y661" s="67"/>
      <c r="Z661" s="67"/>
      <c r="AA661" s="67"/>
      <c r="AB661" s="68"/>
      <c r="AC661" s="68"/>
      <c r="AD661" s="68"/>
      <c r="AE661" s="68"/>
      <c r="AF661" s="68"/>
      <c r="AG661" s="69"/>
      <c r="AH661" s="69"/>
      <c r="AI661" s="69"/>
      <c r="AJ661" s="69"/>
      <c r="AK661" s="69"/>
      <c r="AL661" s="69"/>
      <c r="AM661" s="70"/>
      <c r="AN661" s="70"/>
      <c r="AO661" s="5"/>
      <c r="AP661" s="5"/>
    </row>
    <row r="662" spans="1:42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7"/>
      <c r="Y662" s="67"/>
      <c r="Z662" s="67"/>
      <c r="AA662" s="67"/>
      <c r="AB662" s="68"/>
      <c r="AC662" s="68"/>
      <c r="AD662" s="68"/>
      <c r="AE662" s="68"/>
      <c r="AF662" s="68"/>
      <c r="AG662" s="69"/>
      <c r="AH662" s="69"/>
      <c r="AI662" s="69"/>
      <c r="AJ662" s="69"/>
      <c r="AK662" s="69"/>
      <c r="AL662" s="69"/>
      <c r="AM662" s="70"/>
      <c r="AN662" s="70"/>
      <c r="AO662" s="5"/>
      <c r="AP662" s="5"/>
    </row>
    <row r="663" spans="1:42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7"/>
      <c r="Y663" s="67"/>
      <c r="Z663" s="67"/>
      <c r="AA663" s="67"/>
      <c r="AB663" s="68"/>
      <c r="AC663" s="68"/>
      <c r="AD663" s="68"/>
      <c r="AE663" s="68"/>
      <c r="AF663" s="68"/>
      <c r="AG663" s="69"/>
      <c r="AH663" s="69"/>
      <c r="AI663" s="69"/>
      <c r="AJ663" s="69"/>
      <c r="AK663" s="69"/>
      <c r="AL663" s="69"/>
      <c r="AM663" s="70"/>
      <c r="AN663" s="70"/>
      <c r="AO663" s="5"/>
      <c r="AP663" s="5"/>
    </row>
    <row r="664" spans="1:42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7"/>
      <c r="Y664" s="67"/>
      <c r="Z664" s="67"/>
      <c r="AA664" s="67"/>
      <c r="AB664" s="68"/>
      <c r="AC664" s="68"/>
      <c r="AD664" s="68"/>
      <c r="AE664" s="68"/>
      <c r="AF664" s="68"/>
      <c r="AG664" s="69"/>
      <c r="AH664" s="69"/>
      <c r="AI664" s="69"/>
      <c r="AJ664" s="69"/>
      <c r="AK664" s="69"/>
      <c r="AL664" s="69"/>
      <c r="AM664" s="70"/>
      <c r="AN664" s="70"/>
      <c r="AO664" s="5"/>
      <c r="AP664" s="5"/>
    </row>
    <row r="665" spans="1:42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7"/>
      <c r="Y665" s="67"/>
      <c r="Z665" s="67"/>
      <c r="AA665" s="67"/>
      <c r="AB665" s="68"/>
      <c r="AC665" s="68"/>
      <c r="AD665" s="68"/>
      <c r="AE665" s="68"/>
      <c r="AF665" s="68"/>
      <c r="AG665" s="69"/>
      <c r="AH665" s="69"/>
      <c r="AI665" s="69"/>
      <c r="AJ665" s="69"/>
      <c r="AK665" s="69"/>
      <c r="AL665" s="69"/>
      <c r="AM665" s="70"/>
      <c r="AN665" s="70"/>
      <c r="AO665" s="5"/>
      <c r="AP665" s="5"/>
    </row>
    <row r="666" spans="1:42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7"/>
      <c r="Y666" s="67"/>
      <c r="Z666" s="67"/>
      <c r="AA666" s="67"/>
      <c r="AB666" s="68"/>
      <c r="AC666" s="68"/>
      <c r="AD666" s="68"/>
      <c r="AE666" s="68"/>
      <c r="AF666" s="68"/>
      <c r="AG666" s="69"/>
      <c r="AH666" s="69"/>
      <c r="AI666" s="69"/>
      <c r="AJ666" s="69"/>
      <c r="AK666" s="69"/>
      <c r="AL666" s="69"/>
      <c r="AM666" s="70"/>
      <c r="AN666" s="70"/>
      <c r="AO666" s="5"/>
      <c r="AP666" s="5"/>
    </row>
    <row r="667" spans="1:42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7"/>
      <c r="Y667" s="67"/>
      <c r="Z667" s="67"/>
      <c r="AA667" s="67"/>
      <c r="AB667" s="68"/>
      <c r="AC667" s="68"/>
      <c r="AD667" s="68"/>
      <c r="AE667" s="68"/>
      <c r="AF667" s="68"/>
      <c r="AG667" s="69"/>
      <c r="AH667" s="69"/>
      <c r="AI667" s="69"/>
      <c r="AJ667" s="69"/>
      <c r="AK667" s="69"/>
      <c r="AL667" s="69"/>
      <c r="AM667" s="70"/>
      <c r="AN667" s="70"/>
      <c r="AO667" s="5"/>
      <c r="AP667" s="5"/>
    </row>
    <row r="668" spans="1:42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7"/>
      <c r="Y668" s="67"/>
      <c r="Z668" s="67"/>
      <c r="AA668" s="67"/>
      <c r="AB668" s="68"/>
      <c r="AC668" s="68"/>
      <c r="AD668" s="68"/>
      <c r="AE668" s="68"/>
      <c r="AF668" s="68"/>
      <c r="AG668" s="69"/>
      <c r="AH668" s="69"/>
      <c r="AI668" s="69"/>
      <c r="AJ668" s="69"/>
      <c r="AK668" s="69"/>
      <c r="AL668" s="69"/>
      <c r="AM668" s="70"/>
      <c r="AN668" s="70"/>
      <c r="AO668" s="5"/>
      <c r="AP668" s="5"/>
    </row>
    <row r="669" spans="1:42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7"/>
      <c r="Y669" s="67"/>
      <c r="Z669" s="67"/>
      <c r="AA669" s="67"/>
      <c r="AB669" s="68"/>
      <c r="AC669" s="68"/>
      <c r="AD669" s="68"/>
      <c r="AE669" s="68"/>
      <c r="AF669" s="68"/>
      <c r="AG669" s="69"/>
      <c r="AH669" s="69"/>
      <c r="AI669" s="69"/>
      <c r="AJ669" s="69"/>
      <c r="AK669" s="69"/>
      <c r="AL669" s="69"/>
      <c r="AM669" s="70"/>
      <c r="AN669" s="70"/>
      <c r="AO669" s="5"/>
      <c r="AP669" s="5"/>
    </row>
    <row r="670" spans="1:42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7"/>
      <c r="Y670" s="67"/>
      <c r="Z670" s="67"/>
      <c r="AA670" s="67"/>
      <c r="AB670" s="68"/>
      <c r="AC670" s="68"/>
      <c r="AD670" s="68"/>
      <c r="AE670" s="68"/>
      <c r="AF670" s="68"/>
      <c r="AG670" s="69"/>
      <c r="AH670" s="69"/>
      <c r="AI670" s="69"/>
      <c r="AJ670" s="69"/>
      <c r="AK670" s="69"/>
      <c r="AL670" s="69"/>
      <c r="AM670" s="70"/>
      <c r="AN670" s="70"/>
      <c r="AO670" s="5"/>
      <c r="AP670" s="5"/>
    </row>
    <row r="671" spans="1:42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7"/>
      <c r="Y671" s="67"/>
      <c r="Z671" s="67"/>
      <c r="AA671" s="67"/>
      <c r="AB671" s="68"/>
      <c r="AC671" s="68"/>
      <c r="AD671" s="68"/>
      <c r="AE671" s="68"/>
      <c r="AF671" s="68"/>
      <c r="AG671" s="69"/>
      <c r="AH671" s="69"/>
      <c r="AI671" s="69"/>
      <c r="AJ671" s="69"/>
      <c r="AK671" s="69"/>
      <c r="AL671" s="69"/>
      <c r="AM671" s="70"/>
      <c r="AN671" s="70"/>
      <c r="AO671" s="5"/>
      <c r="AP671" s="5"/>
    </row>
    <row r="672" spans="1:42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7"/>
      <c r="Y672" s="67"/>
      <c r="Z672" s="67"/>
      <c r="AA672" s="67"/>
      <c r="AB672" s="68"/>
      <c r="AC672" s="68"/>
      <c r="AD672" s="68"/>
      <c r="AE672" s="68"/>
      <c r="AF672" s="68"/>
      <c r="AG672" s="69"/>
      <c r="AH672" s="69"/>
      <c r="AI672" s="69"/>
      <c r="AJ672" s="69"/>
      <c r="AK672" s="69"/>
      <c r="AL672" s="69"/>
      <c r="AM672" s="70"/>
      <c r="AN672" s="70"/>
      <c r="AO672" s="5"/>
      <c r="AP672" s="5"/>
    </row>
    <row r="673" spans="1:42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7"/>
      <c r="Y673" s="67"/>
      <c r="Z673" s="67"/>
      <c r="AA673" s="67"/>
      <c r="AB673" s="68"/>
      <c r="AC673" s="68"/>
      <c r="AD673" s="68"/>
      <c r="AE673" s="68"/>
      <c r="AF673" s="68"/>
      <c r="AG673" s="69"/>
      <c r="AH673" s="69"/>
      <c r="AI673" s="69"/>
      <c r="AJ673" s="69"/>
      <c r="AK673" s="69"/>
      <c r="AL673" s="69"/>
      <c r="AM673" s="70"/>
      <c r="AN673" s="70"/>
      <c r="AO673" s="5"/>
      <c r="AP673" s="5"/>
    </row>
    <row r="674" spans="1:42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7"/>
      <c r="Y674" s="67"/>
      <c r="Z674" s="67"/>
      <c r="AA674" s="67"/>
      <c r="AB674" s="68"/>
      <c r="AC674" s="68"/>
      <c r="AD674" s="68"/>
      <c r="AE674" s="68"/>
      <c r="AF674" s="68"/>
      <c r="AG674" s="69"/>
      <c r="AH674" s="69"/>
      <c r="AI674" s="69"/>
      <c r="AJ674" s="69"/>
      <c r="AK674" s="69"/>
      <c r="AL674" s="69"/>
      <c r="AM674" s="70"/>
      <c r="AN674" s="70"/>
      <c r="AO674" s="5"/>
      <c r="AP674" s="5"/>
    </row>
    <row r="675" spans="1:42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7"/>
      <c r="Y675" s="67"/>
      <c r="Z675" s="67"/>
      <c r="AA675" s="67"/>
      <c r="AB675" s="68"/>
      <c r="AC675" s="68"/>
      <c r="AD675" s="68"/>
      <c r="AE675" s="68"/>
      <c r="AF675" s="68"/>
      <c r="AG675" s="69"/>
      <c r="AH675" s="69"/>
      <c r="AI675" s="69"/>
      <c r="AJ675" s="69"/>
      <c r="AK675" s="69"/>
      <c r="AL675" s="69"/>
      <c r="AM675" s="70"/>
      <c r="AN675" s="70"/>
      <c r="AO675" s="5"/>
      <c r="AP675" s="5"/>
    </row>
    <row r="676" spans="1:42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7"/>
      <c r="Y676" s="67"/>
      <c r="Z676" s="67"/>
      <c r="AA676" s="67"/>
      <c r="AB676" s="68"/>
      <c r="AC676" s="68"/>
      <c r="AD676" s="68"/>
      <c r="AE676" s="68"/>
      <c r="AF676" s="68"/>
      <c r="AG676" s="69"/>
      <c r="AH676" s="69"/>
      <c r="AI676" s="69"/>
      <c r="AJ676" s="69"/>
      <c r="AK676" s="69"/>
      <c r="AL676" s="69"/>
      <c r="AM676" s="70"/>
      <c r="AN676" s="70"/>
      <c r="AO676" s="5"/>
      <c r="AP676" s="5"/>
    </row>
    <row r="677" spans="1:42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7"/>
      <c r="Y677" s="67"/>
      <c r="Z677" s="67"/>
      <c r="AA677" s="67"/>
      <c r="AB677" s="68"/>
      <c r="AC677" s="68"/>
      <c r="AD677" s="68"/>
      <c r="AE677" s="68"/>
      <c r="AF677" s="68"/>
      <c r="AG677" s="69"/>
      <c r="AH677" s="69"/>
      <c r="AI677" s="69"/>
      <c r="AJ677" s="69"/>
      <c r="AK677" s="69"/>
      <c r="AL677" s="69"/>
      <c r="AM677" s="70"/>
      <c r="AN677" s="70"/>
      <c r="AO677" s="5"/>
      <c r="AP677" s="5"/>
    </row>
    <row r="678" spans="1:42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7"/>
      <c r="Y678" s="67"/>
      <c r="Z678" s="67"/>
      <c r="AA678" s="67"/>
      <c r="AB678" s="68"/>
      <c r="AC678" s="68"/>
      <c r="AD678" s="68"/>
      <c r="AE678" s="68"/>
      <c r="AF678" s="68"/>
      <c r="AG678" s="69"/>
      <c r="AH678" s="69"/>
      <c r="AI678" s="69"/>
      <c r="AJ678" s="69"/>
      <c r="AK678" s="69"/>
      <c r="AL678" s="69"/>
      <c r="AM678" s="70"/>
      <c r="AN678" s="70"/>
      <c r="AO678" s="5"/>
      <c r="AP678" s="5"/>
    </row>
    <row r="679" spans="1:42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7"/>
      <c r="Y679" s="67"/>
      <c r="Z679" s="67"/>
      <c r="AA679" s="67"/>
      <c r="AB679" s="68"/>
      <c r="AC679" s="68"/>
      <c r="AD679" s="68"/>
      <c r="AE679" s="68"/>
      <c r="AF679" s="68"/>
      <c r="AG679" s="69"/>
      <c r="AH679" s="69"/>
      <c r="AI679" s="69"/>
      <c r="AJ679" s="69"/>
      <c r="AK679" s="69"/>
      <c r="AL679" s="69"/>
      <c r="AM679" s="70"/>
      <c r="AN679" s="70"/>
      <c r="AO679" s="5"/>
      <c r="AP679" s="5"/>
    </row>
    <row r="680" spans="1:42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7"/>
      <c r="Y680" s="67"/>
      <c r="Z680" s="67"/>
      <c r="AA680" s="67"/>
      <c r="AB680" s="68"/>
      <c r="AC680" s="68"/>
      <c r="AD680" s="68"/>
      <c r="AE680" s="68"/>
      <c r="AF680" s="68"/>
      <c r="AG680" s="69"/>
      <c r="AH680" s="69"/>
      <c r="AI680" s="69"/>
      <c r="AJ680" s="69"/>
      <c r="AK680" s="69"/>
      <c r="AL680" s="69"/>
      <c r="AM680" s="70"/>
      <c r="AN680" s="70"/>
      <c r="AO680" s="5"/>
      <c r="AP680" s="5"/>
    </row>
    <row r="681" spans="1:42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7"/>
      <c r="Y681" s="67"/>
      <c r="Z681" s="67"/>
      <c r="AA681" s="67"/>
      <c r="AB681" s="68"/>
      <c r="AC681" s="68"/>
      <c r="AD681" s="68"/>
      <c r="AE681" s="68"/>
      <c r="AF681" s="68"/>
      <c r="AG681" s="69"/>
      <c r="AH681" s="69"/>
      <c r="AI681" s="69"/>
      <c r="AJ681" s="69"/>
      <c r="AK681" s="69"/>
      <c r="AL681" s="69"/>
      <c r="AM681" s="70"/>
      <c r="AN681" s="70"/>
      <c r="AO681" s="5"/>
      <c r="AP681" s="5"/>
    </row>
    <row r="682" spans="1:42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7"/>
      <c r="Y682" s="67"/>
      <c r="Z682" s="67"/>
      <c r="AA682" s="67"/>
      <c r="AB682" s="68"/>
      <c r="AC682" s="68"/>
      <c r="AD682" s="68"/>
      <c r="AE682" s="68"/>
      <c r="AF682" s="68"/>
      <c r="AG682" s="69"/>
      <c r="AH682" s="69"/>
      <c r="AI682" s="69"/>
      <c r="AJ682" s="69"/>
      <c r="AK682" s="69"/>
      <c r="AL682" s="69"/>
      <c r="AM682" s="70"/>
      <c r="AN682" s="70"/>
      <c r="AO682" s="5"/>
      <c r="AP682" s="5"/>
    </row>
    <row r="683" spans="1:42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7"/>
      <c r="Y683" s="67"/>
      <c r="Z683" s="67"/>
      <c r="AA683" s="67"/>
      <c r="AB683" s="68"/>
      <c r="AC683" s="68"/>
      <c r="AD683" s="68"/>
      <c r="AE683" s="68"/>
      <c r="AF683" s="68"/>
      <c r="AG683" s="69"/>
      <c r="AH683" s="69"/>
      <c r="AI683" s="69"/>
      <c r="AJ683" s="69"/>
      <c r="AK683" s="69"/>
      <c r="AL683" s="69"/>
      <c r="AM683" s="70"/>
      <c r="AN683" s="70"/>
      <c r="AO683" s="5"/>
      <c r="AP683" s="5"/>
    </row>
    <row r="684" spans="1:42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7"/>
      <c r="Y684" s="67"/>
      <c r="Z684" s="67"/>
      <c r="AA684" s="67"/>
      <c r="AB684" s="68"/>
      <c r="AC684" s="68"/>
      <c r="AD684" s="68"/>
      <c r="AE684" s="68"/>
      <c r="AF684" s="68"/>
      <c r="AG684" s="69"/>
      <c r="AH684" s="69"/>
      <c r="AI684" s="69"/>
      <c r="AJ684" s="69"/>
      <c r="AK684" s="69"/>
      <c r="AL684" s="69"/>
      <c r="AM684" s="70"/>
      <c r="AN684" s="70"/>
      <c r="AO684" s="5"/>
      <c r="AP684" s="5"/>
    </row>
    <row r="685" spans="1:42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7"/>
      <c r="Y685" s="67"/>
      <c r="Z685" s="67"/>
      <c r="AA685" s="67"/>
      <c r="AB685" s="68"/>
      <c r="AC685" s="68"/>
      <c r="AD685" s="68"/>
      <c r="AE685" s="68"/>
      <c r="AF685" s="68"/>
      <c r="AG685" s="69"/>
      <c r="AH685" s="69"/>
      <c r="AI685" s="69"/>
      <c r="AJ685" s="69"/>
      <c r="AK685" s="69"/>
      <c r="AL685" s="69"/>
      <c r="AM685" s="70"/>
      <c r="AN685" s="70"/>
      <c r="AO685" s="5"/>
      <c r="AP685" s="5"/>
    </row>
    <row r="686" spans="1:42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7"/>
      <c r="Y686" s="67"/>
      <c r="Z686" s="67"/>
      <c r="AA686" s="67"/>
      <c r="AB686" s="68"/>
      <c r="AC686" s="68"/>
      <c r="AD686" s="68"/>
      <c r="AE686" s="68"/>
      <c r="AF686" s="68"/>
      <c r="AG686" s="69"/>
      <c r="AH686" s="69"/>
      <c r="AI686" s="69"/>
      <c r="AJ686" s="69"/>
      <c r="AK686" s="69"/>
      <c r="AL686" s="69"/>
      <c r="AM686" s="70"/>
      <c r="AN686" s="70"/>
      <c r="AO686" s="5"/>
      <c r="AP686" s="5"/>
    </row>
    <row r="687" spans="1:42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7"/>
      <c r="Y687" s="67"/>
      <c r="Z687" s="67"/>
      <c r="AA687" s="67"/>
      <c r="AB687" s="68"/>
      <c r="AC687" s="68"/>
      <c r="AD687" s="68"/>
      <c r="AE687" s="68"/>
      <c r="AF687" s="68"/>
      <c r="AG687" s="69"/>
      <c r="AH687" s="69"/>
      <c r="AI687" s="69"/>
      <c r="AJ687" s="69"/>
      <c r="AK687" s="69"/>
      <c r="AL687" s="69"/>
      <c r="AM687" s="70"/>
      <c r="AN687" s="70"/>
      <c r="AO687" s="5"/>
      <c r="AP687" s="5"/>
    </row>
    <row r="688" spans="1:42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7"/>
      <c r="Y688" s="67"/>
      <c r="Z688" s="67"/>
      <c r="AA688" s="67"/>
      <c r="AB688" s="68"/>
      <c r="AC688" s="68"/>
      <c r="AD688" s="68"/>
      <c r="AE688" s="68"/>
      <c r="AF688" s="68"/>
      <c r="AG688" s="69"/>
      <c r="AH688" s="69"/>
      <c r="AI688" s="69"/>
      <c r="AJ688" s="69"/>
      <c r="AK688" s="69"/>
      <c r="AL688" s="69"/>
      <c r="AM688" s="70"/>
      <c r="AN688" s="70"/>
      <c r="AO688" s="5"/>
      <c r="AP688" s="5"/>
    </row>
    <row r="689" spans="1:42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7"/>
      <c r="Y689" s="67"/>
      <c r="Z689" s="67"/>
      <c r="AA689" s="67"/>
      <c r="AB689" s="68"/>
      <c r="AC689" s="68"/>
      <c r="AD689" s="68"/>
      <c r="AE689" s="68"/>
      <c r="AF689" s="68"/>
      <c r="AG689" s="69"/>
      <c r="AH689" s="69"/>
      <c r="AI689" s="69"/>
      <c r="AJ689" s="69"/>
      <c r="AK689" s="69"/>
      <c r="AL689" s="69"/>
      <c r="AM689" s="70"/>
      <c r="AN689" s="70"/>
      <c r="AO689" s="5"/>
      <c r="AP689" s="5"/>
    </row>
    <row r="690" spans="1:42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7"/>
      <c r="Y690" s="67"/>
      <c r="Z690" s="67"/>
      <c r="AA690" s="67"/>
      <c r="AB690" s="68"/>
      <c r="AC690" s="68"/>
      <c r="AD690" s="68"/>
      <c r="AE690" s="68"/>
      <c r="AF690" s="68"/>
      <c r="AG690" s="69"/>
      <c r="AH690" s="69"/>
      <c r="AI690" s="69"/>
      <c r="AJ690" s="69"/>
      <c r="AK690" s="69"/>
      <c r="AL690" s="69"/>
      <c r="AM690" s="70"/>
      <c r="AN690" s="70"/>
      <c r="AO690" s="5"/>
      <c r="AP690" s="5"/>
    </row>
    <row r="691" spans="1:42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7"/>
      <c r="Y691" s="67"/>
      <c r="Z691" s="67"/>
      <c r="AA691" s="67"/>
      <c r="AB691" s="68"/>
      <c r="AC691" s="68"/>
      <c r="AD691" s="68"/>
      <c r="AE691" s="68"/>
      <c r="AF691" s="68"/>
      <c r="AG691" s="69"/>
      <c r="AH691" s="69"/>
      <c r="AI691" s="69"/>
      <c r="AJ691" s="69"/>
      <c r="AK691" s="69"/>
      <c r="AL691" s="69"/>
      <c r="AM691" s="70"/>
      <c r="AN691" s="70"/>
      <c r="AO691" s="5"/>
      <c r="AP691" s="5"/>
    </row>
    <row r="692" spans="1:42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7"/>
      <c r="Y692" s="67"/>
      <c r="Z692" s="67"/>
      <c r="AA692" s="67"/>
      <c r="AB692" s="68"/>
      <c r="AC692" s="68"/>
      <c r="AD692" s="68"/>
      <c r="AE692" s="68"/>
      <c r="AF692" s="68"/>
      <c r="AG692" s="69"/>
      <c r="AH692" s="69"/>
      <c r="AI692" s="69"/>
      <c r="AJ692" s="69"/>
      <c r="AK692" s="69"/>
      <c r="AL692" s="69"/>
      <c r="AM692" s="70"/>
      <c r="AN692" s="70"/>
      <c r="AO692" s="5"/>
      <c r="AP692" s="5"/>
    </row>
    <row r="693" spans="1:42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7"/>
      <c r="Y693" s="67"/>
      <c r="Z693" s="67"/>
      <c r="AA693" s="67"/>
      <c r="AB693" s="68"/>
      <c r="AC693" s="68"/>
      <c r="AD693" s="68"/>
      <c r="AE693" s="68"/>
      <c r="AF693" s="68"/>
      <c r="AG693" s="69"/>
      <c r="AH693" s="69"/>
      <c r="AI693" s="69"/>
      <c r="AJ693" s="69"/>
      <c r="AK693" s="69"/>
      <c r="AL693" s="69"/>
      <c r="AM693" s="70"/>
      <c r="AN693" s="70"/>
      <c r="AO693" s="5"/>
      <c r="AP693" s="5"/>
    </row>
    <row r="694" spans="1:42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7"/>
      <c r="Y694" s="67"/>
      <c r="Z694" s="67"/>
      <c r="AA694" s="67"/>
      <c r="AB694" s="68"/>
      <c r="AC694" s="68"/>
      <c r="AD694" s="68"/>
      <c r="AE694" s="68"/>
      <c r="AF694" s="68"/>
      <c r="AG694" s="69"/>
      <c r="AH694" s="69"/>
      <c r="AI694" s="69"/>
      <c r="AJ694" s="69"/>
      <c r="AK694" s="69"/>
      <c r="AL694" s="69"/>
      <c r="AM694" s="70"/>
      <c r="AN694" s="70"/>
      <c r="AO694" s="5"/>
      <c r="AP694" s="5"/>
    </row>
    <row r="695" spans="1:42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7"/>
      <c r="Y695" s="67"/>
      <c r="Z695" s="67"/>
      <c r="AA695" s="67"/>
      <c r="AB695" s="68"/>
      <c r="AC695" s="68"/>
      <c r="AD695" s="68"/>
      <c r="AE695" s="68"/>
      <c r="AF695" s="68"/>
      <c r="AG695" s="69"/>
      <c r="AH695" s="69"/>
      <c r="AI695" s="69"/>
      <c r="AJ695" s="69"/>
      <c r="AK695" s="69"/>
      <c r="AL695" s="69"/>
      <c r="AM695" s="70"/>
      <c r="AN695" s="70"/>
      <c r="AO695" s="5"/>
      <c r="AP695" s="5"/>
    </row>
    <row r="696" spans="1:42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7"/>
      <c r="Y696" s="67"/>
      <c r="Z696" s="67"/>
      <c r="AA696" s="67"/>
      <c r="AB696" s="68"/>
      <c r="AC696" s="68"/>
      <c r="AD696" s="68"/>
      <c r="AE696" s="68"/>
      <c r="AF696" s="68"/>
      <c r="AG696" s="69"/>
      <c r="AH696" s="69"/>
      <c r="AI696" s="69"/>
      <c r="AJ696" s="69"/>
      <c r="AK696" s="69"/>
      <c r="AL696" s="69"/>
      <c r="AM696" s="70"/>
      <c r="AN696" s="70"/>
      <c r="AO696" s="5"/>
      <c r="AP696" s="5"/>
    </row>
    <row r="697" spans="1:42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7"/>
      <c r="Y697" s="67"/>
      <c r="Z697" s="67"/>
      <c r="AA697" s="67"/>
      <c r="AB697" s="68"/>
      <c r="AC697" s="68"/>
      <c r="AD697" s="68"/>
      <c r="AE697" s="68"/>
      <c r="AF697" s="68"/>
      <c r="AG697" s="69"/>
      <c r="AH697" s="69"/>
      <c r="AI697" s="69"/>
      <c r="AJ697" s="69"/>
      <c r="AK697" s="69"/>
      <c r="AL697" s="69"/>
      <c r="AM697" s="70"/>
      <c r="AN697" s="70"/>
      <c r="AO697" s="5"/>
      <c r="AP697" s="5"/>
    </row>
    <row r="698" spans="1:42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7"/>
      <c r="Y698" s="67"/>
      <c r="Z698" s="67"/>
      <c r="AA698" s="67"/>
      <c r="AB698" s="68"/>
      <c r="AC698" s="68"/>
      <c r="AD698" s="68"/>
      <c r="AE698" s="68"/>
      <c r="AF698" s="68"/>
      <c r="AG698" s="69"/>
      <c r="AH698" s="69"/>
      <c r="AI698" s="69"/>
      <c r="AJ698" s="69"/>
      <c r="AK698" s="69"/>
      <c r="AL698" s="69"/>
      <c r="AM698" s="70"/>
      <c r="AN698" s="70"/>
      <c r="AO698" s="5"/>
      <c r="AP698" s="5"/>
    </row>
    <row r="699" spans="1:42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7"/>
      <c r="Y699" s="67"/>
      <c r="Z699" s="67"/>
      <c r="AA699" s="67"/>
      <c r="AB699" s="68"/>
      <c r="AC699" s="68"/>
      <c r="AD699" s="68"/>
      <c r="AE699" s="68"/>
      <c r="AF699" s="68"/>
      <c r="AG699" s="69"/>
      <c r="AH699" s="69"/>
      <c r="AI699" s="69"/>
      <c r="AJ699" s="69"/>
      <c r="AK699" s="69"/>
      <c r="AL699" s="69"/>
      <c r="AM699" s="70"/>
      <c r="AN699" s="70"/>
      <c r="AO699" s="5"/>
      <c r="AP699" s="5"/>
    </row>
    <row r="700" spans="1:42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7"/>
      <c r="Y700" s="67"/>
      <c r="Z700" s="67"/>
      <c r="AA700" s="67"/>
      <c r="AB700" s="68"/>
      <c r="AC700" s="68"/>
      <c r="AD700" s="68"/>
      <c r="AE700" s="68"/>
      <c r="AF700" s="68"/>
      <c r="AG700" s="69"/>
      <c r="AH700" s="69"/>
      <c r="AI700" s="69"/>
      <c r="AJ700" s="69"/>
      <c r="AK700" s="69"/>
      <c r="AL700" s="69"/>
      <c r="AM700" s="70"/>
      <c r="AN700" s="70"/>
      <c r="AO700" s="5"/>
      <c r="AP700" s="5"/>
    </row>
    <row r="701" spans="1:42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7"/>
      <c r="Y701" s="67"/>
      <c r="Z701" s="67"/>
      <c r="AA701" s="67"/>
      <c r="AB701" s="68"/>
      <c r="AC701" s="68"/>
      <c r="AD701" s="68"/>
      <c r="AE701" s="68"/>
      <c r="AF701" s="68"/>
      <c r="AG701" s="69"/>
      <c r="AH701" s="69"/>
      <c r="AI701" s="69"/>
      <c r="AJ701" s="69"/>
      <c r="AK701" s="69"/>
      <c r="AL701" s="69"/>
      <c r="AM701" s="70"/>
      <c r="AN701" s="70"/>
      <c r="AO701" s="5"/>
      <c r="AP701" s="5"/>
    </row>
    <row r="702" spans="1:42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7"/>
      <c r="Y702" s="67"/>
      <c r="Z702" s="67"/>
      <c r="AA702" s="67"/>
      <c r="AB702" s="68"/>
      <c r="AC702" s="68"/>
      <c r="AD702" s="68"/>
      <c r="AE702" s="68"/>
      <c r="AF702" s="68"/>
      <c r="AG702" s="69"/>
      <c r="AH702" s="69"/>
      <c r="AI702" s="69"/>
      <c r="AJ702" s="69"/>
      <c r="AK702" s="69"/>
      <c r="AL702" s="69"/>
      <c r="AM702" s="70"/>
      <c r="AN702" s="70"/>
      <c r="AO702" s="5"/>
      <c r="AP702" s="5"/>
    </row>
    <row r="703" spans="1:42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7"/>
      <c r="Y703" s="67"/>
      <c r="Z703" s="67"/>
      <c r="AA703" s="67"/>
      <c r="AB703" s="68"/>
      <c r="AC703" s="68"/>
      <c r="AD703" s="68"/>
      <c r="AE703" s="68"/>
      <c r="AF703" s="68"/>
      <c r="AG703" s="69"/>
      <c r="AH703" s="69"/>
      <c r="AI703" s="69"/>
      <c r="AJ703" s="69"/>
      <c r="AK703" s="69"/>
      <c r="AL703" s="69"/>
      <c r="AM703" s="70"/>
      <c r="AN703" s="70"/>
      <c r="AO703" s="5"/>
      <c r="AP703" s="5"/>
    </row>
    <row r="704" spans="1:42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7"/>
      <c r="Y704" s="67"/>
      <c r="Z704" s="67"/>
      <c r="AA704" s="67"/>
      <c r="AB704" s="68"/>
      <c r="AC704" s="68"/>
      <c r="AD704" s="68"/>
      <c r="AE704" s="68"/>
      <c r="AF704" s="68"/>
      <c r="AG704" s="69"/>
      <c r="AH704" s="69"/>
      <c r="AI704" s="69"/>
      <c r="AJ704" s="69"/>
      <c r="AK704" s="69"/>
      <c r="AL704" s="69"/>
      <c r="AM704" s="70"/>
      <c r="AN704" s="70"/>
      <c r="AO704" s="5"/>
      <c r="AP704" s="5"/>
    </row>
    <row r="705" spans="1:42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7"/>
      <c r="Y705" s="67"/>
      <c r="Z705" s="67"/>
      <c r="AA705" s="67"/>
      <c r="AB705" s="68"/>
      <c r="AC705" s="68"/>
      <c r="AD705" s="68"/>
      <c r="AE705" s="68"/>
      <c r="AF705" s="68"/>
      <c r="AG705" s="69"/>
      <c r="AH705" s="69"/>
      <c r="AI705" s="69"/>
      <c r="AJ705" s="69"/>
      <c r="AK705" s="69"/>
      <c r="AL705" s="69"/>
      <c r="AM705" s="70"/>
      <c r="AN705" s="70"/>
      <c r="AO705" s="5"/>
      <c r="AP705" s="5"/>
    </row>
    <row r="706" spans="1:42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7"/>
      <c r="Y706" s="67"/>
      <c r="Z706" s="67"/>
      <c r="AA706" s="67"/>
      <c r="AB706" s="68"/>
      <c r="AC706" s="68"/>
      <c r="AD706" s="68"/>
      <c r="AE706" s="68"/>
      <c r="AF706" s="68"/>
      <c r="AG706" s="69"/>
      <c r="AH706" s="69"/>
      <c r="AI706" s="69"/>
      <c r="AJ706" s="69"/>
      <c r="AK706" s="69"/>
      <c r="AL706" s="69"/>
      <c r="AM706" s="70"/>
      <c r="AN706" s="70"/>
      <c r="AO706" s="5"/>
      <c r="AP706" s="5"/>
    </row>
    <row r="707" spans="1:42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7"/>
      <c r="Y707" s="67"/>
      <c r="Z707" s="67"/>
      <c r="AA707" s="67"/>
      <c r="AB707" s="68"/>
      <c r="AC707" s="68"/>
      <c r="AD707" s="68"/>
      <c r="AE707" s="68"/>
      <c r="AF707" s="68"/>
      <c r="AG707" s="69"/>
      <c r="AH707" s="69"/>
      <c r="AI707" s="69"/>
      <c r="AJ707" s="69"/>
      <c r="AK707" s="69"/>
      <c r="AL707" s="69"/>
      <c r="AM707" s="70"/>
      <c r="AN707" s="70"/>
      <c r="AO707" s="5"/>
      <c r="AP707" s="5"/>
    </row>
    <row r="708" spans="1:42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7"/>
      <c r="Y708" s="67"/>
      <c r="Z708" s="67"/>
      <c r="AA708" s="67"/>
      <c r="AB708" s="68"/>
      <c r="AC708" s="68"/>
      <c r="AD708" s="68"/>
      <c r="AE708" s="68"/>
      <c r="AF708" s="68"/>
      <c r="AG708" s="69"/>
      <c r="AH708" s="69"/>
      <c r="AI708" s="69"/>
      <c r="AJ708" s="69"/>
      <c r="AK708" s="69"/>
      <c r="AL708" s="69"/>
      <c r="AM708" s="70"/>
      <c r="AN708" s="70"/>
      <c r="AO708" s="5"/>
      <c r="AP708" s="5"/>
    </row>
    <row r="709" spans="1:42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7"/>
      <c r="Y709" s="67"/>
      <c r="Z709" s="67"/>
      <c r="AA709" s="67"/>
      <c r="AB709" s="68"/>
      <c r="AC709" s="68"/>
      <c r="AD709" s="68"/>
      <c r="AE709" s="68"/>
      <c r="AF709" s="68"/>
      <c r="AG709" s="69"/>
      <c r="AH709" s="69"/>
      <c r="AI709" s="69"/>
      <c r="AJ709" s="69"/>
      <c r="AK709" s="69"/>
      <c r="AL709" s="69"/>
      <c r="AM709" s="70"/>
      <c r="AN709" s="70"/>
      <c r="AO709" s="5"/>
      <c r="AP709" s="5"/>
    </row>
    <row r="710" spans="1:42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7"/>
      <c r="Y710" s="67"/>
      <c r="Z710" s="67"/>
      <c r="AA710" s="67"/>
      <c r="AB710" s="68"/>
      <c r="AC710" s="68"/>
      <c r="AD710" s="68"/>
      <c r="AE710" s="68"/>
      <c r="AF710" s="68"/>
      <c r="AG710" s="69"/>
      <c r="AH710" s="69"/>
      <c r="AI710" s="69"/>
      <c r="AJ710" s="69"/>
      <c r="AK710" s="69"/>
      <c r="AL710" s="69"/>
      <c r="AM710" s="70"/>
      <c r="AN710" s="70"/>
      <c r="AO710" s="5"/>
      <c r="AP710" s="5"/>
    </row>
    <row r="711" spans="1:42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7"/>
      <c r="Y711" s="67"/>
      <c r="Z711" s="67"/>
      <c r="AA711" s="67"/>
      <c r="AB711" s="68"/>
      <c r="AC711" s="68"/>
      <c r="AD711" s="68"/>
      <c r="AE711" s="68"/>
      <c r="AF711" s="68"/>
      <c r="AG711" s="69"/>
      <c r="AH711" s="69"/>
      <c r="AI711" s="69"/>
      <c r="AJ711" s="69"/>
      <c r="AK711" s="69"/>
      <c r="AL711" s="69"/>
      <c r="AM711" s="70"/>
      <c r="AN711" s="70"/>
      <c r="AO711" s="5"/>
      <c r="AP711" s="5"/>
    </row>
    <row r="712" spans="1:42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7"/>
      <c r="Y712" s="67"/>
      <c r="Z712" s="67"/>
      <c r="AA712" s="67"/>
      <c r="AB712" s="68"/>
      <c r="AC712" s="68"/>
      <c r="AD712" s="68"/>
      <c r="AE712" s="68"/>
      <c r="AF712" s="68"/>
      <c r="AG712" s="69"/>
      <c r="AH712" s="69"/>
      <c r="AI712" s="69"/>
      <c r="AJ712" s="69"/>
      <c r="AK712" s="69"/>
      <c r="AL712" s="69"/>
      <c r="AM712" s="70"/>
      <c r="AN712" s="70"/>
      <c r="AO712" s="5"/>
      <c r="AP712" s="5"/>
    </row>
    <row r="713" spans="1:42" ht="24.75" thickBot="1" x14ac:dyDescent="0.6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7"/>
      <c r="Y713" s="67"/>
      <c r="Z713" s="67"/>
      <c r="AA713" s="67"/>
      <c r="AB713" s="68"/>
      <c r="AC713" s="68"/>
      <c r="AD713" s="68"/>
      <c r="AE713" s="68"/>
      <c r="AF713" s="68"/>
      <c r="AG713" s="69"/>
      <c r="AH713" s="69"/>
      <c r="AI713" s="69"/>
      <c r="AJ713" s="69"/>
      <c r="AK713" s="69"/>
      <c r="AL713" s="69"/>
      <c r="AM713" s="70"/>
      <c r="AN713" s="70"/>
      <c r="AO713" s="5"/>
      <c r="AP713" s="5"/>
    </row>
    <row r="714" spans="1:42" ht="24.75" thickBot="1" x14ac:dyDescent="0.6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7"/>
      <c r="Y714" s="67"/>
      <c r="Z714" s="67"/>
      <c r="AA714" s="67"/>
      <c r="AB714" s="68"/>
      <c r="AC714" s="68"/>
      <c r="AD714" s="68"/>
      <c r="AE714" s="68"/>
      <c r="AF714" s="68"/>
      <c r="AG714" s="69"/>
      <c r="AH714" s="69"/>
      <c r="AI714" s="69"/>
      <c r="AJ714" s="69"/>
      <c r="AK714" s="69"/>
      <c r="AL714" s="69"/>
      <c r="AM714" s="70"/>
      <c r="AN714" s="70"/>
      <c r="AO714" s="5"/>
      <c r="AP714" s="5"/>
    </row>
    <row r="715" spans="1:42" ht="24.75" thickBot="1" x14ac:dyDescent="0.6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7"/>
      <c r="Y715" s="67"/>
      <c r="Z715" s="67"/>
      <c r="AA715" s="67"/>
      <c r="AB715" s="68"/>
      <c r="AC715" s="68"/>
      <c r="AD715" s="68"/>
      <c r="AE715" s="68"/>
      <c r="AF715" s="68"/>
      <c r="AG715" s="69"/>
      <c r="AH715" s="69"/>
      <c r="AI715" s="69"/>
      <c r="AJ715" s="69"/>
      <c r="AK715" s="69"/>
      <c r="AL715" s="69"/>
      <c r="AM715" s="70"/>
      <c r="AN715" s="70"/>
      <c r="AO715" s="5"/>
      <c r="AP715" s="5"/>
    </row>
    <row r="716" spans="1:42" ht="24.75" thickBot="1" x14ac:dyDescent="0.6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7"/>
      <c r="Y716" s="67"/>
      <c r="Z716" s="67"/>
      <c r="AA716" s="67"/>
      <c r="AB716" s="68"/>
      <c r="AC716" s="68"/>
      <c r="AD716" s="68"/>
      <c r="AE716" s="68"/>
      <c r="AF716" s="68"/>
      <c r="AG716" s="69"/>
      <c r="AH716" s="69"/>
      <c r="AI716" s="69"/>
      <c r="AJ716" s="69"/>
      <c r="AK716" s="69"/>
      <c r="AL716" s="69"/>
      <c r="AM716" s="70"/>
      <c r="AN716" s="70"/>
      <c r="AO716" s="5"/>
      <c r="AP716" s="5"/>
    </row>
    <row r="717" spans="1:42" ht="24.75" thickBot="1" x14ac:dyDescent="0.6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7"/>
      <c r="Y717" s="67"/>
      <c r="Z717" s="67"/>
      <c r="AA717" s="67"/>
      <c r="AB717" s="68"/>
      <c r="AC717" s="68"/>
      <c r="AD717" s="68"/>
      <c r="AE717" s="68"/>
      <c r="AF717" s="68"/>
      <c r="AG717" s="69"/>
      <c r="AH717" s="69"/>
      <c r="AI717" s="69"/>
      <c r="AJ717" s="69"/>
      <c r="AK717" s="69"/>
      <c r="AL717" s="69"/>
      <c r="AM717" s="70"/>
      <c r="AN717" s="70"/>
      <c r="AO717" s="5"/>
      <c r="AP717" s="5"/>
    </row>
    <row r="718" spans="1:42" ht="24.75" thickBot="1" x14ac:dyDescent="0.6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7"/>
      <c r="Y718" s="67"/>
      <c r="Z718" s="67"/>
      <c r="AA718" s="67"/>
      <c r="AB718" s="68"/>
      <c r="AC718" s="68"/>
      <c r="AD718" s="68"/>
      <c r="AE718" s="68"/>
      <c r="AF718" s="68"/>
      <c r="AG718" s="69"/>
      <c r="AH718" s="69"/>
      <c r="AI718" s="69"/>
      <c r="AJ718" s="69"/>
      <c r="AK718" s="69"/>
      <c r="AL718" s="69"/>
      <c r="AM718" s="70"/>
      <c r="AN718" s="70"/>
      <c r="AO718" s="5"/>
      <c r="AP718" s="5"/>
    </row>
    <row r="719" spans="1:42" ht="24.75" thickBot="1" x14ac:dyDescent="0.6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7"/>
      <c r="Y719" s="67"/>
      <c r="Z719" s="67"/>
      <c r="AA719" s="67"/>
      <c r="AB719" s="68"/>
      <c r="AC719" s="68"/>
      <c r="AD719" s="68"/>
      <c r="AE719" s="68"/>
      <c r="AF719" s="68"/>
      <c r="AG719" s="69"/>
      <c r="AH719" s="69"/>
      <c r="AI719" s="69"/>
      <c r="AJ719" s="69"/>
      <c r="AK719" s="69"/>
      <c r="AL719" s="69"/>
      <c r="AM719" s="70"/>
      <c r="AN719" s="70"/>
      <c r="AO719" s="5"/>
      <c r="AP719" s="5"/>
    </row>
    <row r="720" spans="1:42" ht="24.75" thickBot="1" x14ac:dyDescent="0.6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7"/>
      <c r="Y720" s="67"/>
      <c r="Z720" s="67"/>
      <c r="AA720" s="67"/>
      <c r="AB720" s="68"/>
      <c r="AC720" s="68"/>
      <c r="AD720" s="68"/>
      <c r="AE720" s="68"/>
      <c r="AF720" s="68"/>
      <c r="AG720" s="69"/>
      <c r="AH720" s="69"/>
      <c r="AI720" s="69"/>
      <c r="AJ720" s="69"/>
      <c r="AK720" s="69"/>
      <c r="AL720" s="69"/>
      <c r="AM720" s="70"/>
      <c r="AN720" s="70"/>
      <c r="AO720" s="5"/>
      <c r="AP720" s="5"/>
    </row>
    <row r="721" spans="1:42" ht="24.75" thickBot="1" x14ac:dyDescent="0.6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7"/>
      <c r="Y721" s="67"/>
      <c r="Z721" s="67"/>
      <c r="AA721" s="67"/>
      <c r="AB721" s="68"/>
      <c r="AC721" s="68"/>
      <c r="AD721" s="68"/>
      <c r="AE721" s="68"/>
      <c r="AF721" s="68"/>
      <c r="AG721" s="69"/>
      <c r="AH721" s="69"/>
      <c r="AI721" s="69"/>
      <c r="AJ721" s="69"/>
      <c r="AK721" s="69"/>
      <c r="AL721" s="69"/>
      <c r="AM721" s="70"/>
      <c r="AN721" s="70"/>
      <c r="AO721" s="5"/>
      <c r="AP721" s="5"/>
    </row>
    <row r="722" spans="1:42" ht="24.75" thickBot="1" x14ac:dyDescent="0.6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7"/>
      <c r="Y722" s="67"/>
      <c r="Z722" s="67"/>
      <c r="AA722" s="67"/>
      <c r="AB722" s="68"/>
      <c r="AC722" s="68"/>
      <c r="AD722" s="68"/>
      <c r="AE722" s="68"/>
      <c r="AF722" s="68"/>
      <c r="AG722" s="69"/>
      <c r="AH722" s="69"/>
      <c r="AI722" s="69"/>
      <c r="AJ722" s="69"/>
      <c r="AK722" s="69"/>
      <c r="AL722" s="69"/>
      <c r="AM722" s="70"/>
      <c r="AN722" s="70"/>
      <c r="AO722" s="5"/>
      <c r="AP722" s="5"/>
    </row>
    <row r="723" spans="1:42" ht="24.75" thickBot="1" x14ac:dyDescent="0.6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7"/>
      <c r="Y723" s="67"/>
      <c r="Z723" s="67"/>
      <c r="AA723" s="67"/>
      <c r="AB723" s="68"/>
      <c r="AC723" s="68"/>
      <c r="AD723" s="68"/>
      <c r="AE723" s="68"/>
      <c r="AF723" s="68"/>
      <c r="AG723" s="69"/>
      <c r="AH723" s="69"/>
      <c r="AI723" s="69"/>
      <c r="AJ723" s="69"/>
      <c r="AK723" s="69"/>
      <c r="AL723" s="69"/>
      <c r="AM723" s="70"/>
      <c r="AN723" s="70"/>
      <c r="AO723" s="5"/>
      <c r="AP723" s="5"/>
    </row>
    <row r="724" spans="1:42" ht="24.75" thickBot="1" x14ac:dyDescent="0.6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7"/>
      <c r="Y724" s="67"/>
      <c r="Z724" s="67"/>
      <c r="AA724" s="67"/>
      <c r="AB724" s="68"/>
      <c r="AC724" s="68"/>
      <c r="AD724" s="68"/>
      <c r="AE724" s="68"/>
      <c r="AF724" s="68"/>
      <c r="AG724" s="69"/>
      <c r="AH724" s="69"/>
      <c r="AI724" s="69"/>
      <c r="AJ724" s="69"/>
      <c r="AK724" s="69"/>
      <c r="AL724" s="69"/>
      <c r="AM724" s="70"/>
      <c r="AN724" s="70"/>
      <c r="AO724" s="5"/>
      <c r="AP724" s="5"/>
    </row>
    <row r="725" spans="1:42" ht="24.75" thickBot="1" x14ac:dyDescent="0.6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7"/>
      <c r="Y725" s="67"/>
      <c r="Z725" s="67"/>
      <c r="AA725" s="67"/>
      <c r="AB725" s="68"/>
      <c r="AC725" s="68"/>
      <c r="AD725" s="68"/>
      <c r="AE725" s="68"/>
      <c r="AF725" s="68"/>
      <c r="AG725" s="69"/>
      <c r="AH725" s="69"/>
      <c r="AI725" s="69"/>
      <c r="AJ725" s="69"/>
      <c r="AK725" s="69"/>
      <c r="AL725" s="69"/>
      <c r="AM725" s="70"/>
      <c r="AN725" s="70"/>
      <c r="AO725" s="5"/>
      <c r="AP725" s="5"/>
    </row>
    <row r="726" spans="1:42" ht="24.75" thickBot="1" x14ac:dyDescent="0.6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7"/>
      <c r="Y726" s="67"/>
      <c r="Z726" s="67"/>
      <c r="AA726" s="67"/>
      <c r="AB726" s="68"/>
      <c r="AC726" s="68"/>
      <c r="AD726" s="68"/>
      <c r="AE726" s="68"/>
      <c r="AF726" s="68"/>
      <c r="AG726" s="69"/>
      <c r="AH726" s="69"/>
      <c r="AI726" s="69"/>
      <c r="AJ726" s="69"/>
      <c r="AK726" s="69"/>
      <c r="AL726" s="69"/>
      <c r="AM726" s="70"/>
      <c r="AN726" s="70"/>
      <c r="AO726" s="5"/>
      <c r="AP726" s="5"/>
    </row>
    <row r="727" spans="1:42" ht="24.75" thickBot="1" x14ac:dyDescent="0.6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7"/>
      <c r="Y727" s="67"/>
      <c r="Z727" s="67"/>
      <c r="AA727" s="67"/>
      <c r="AB727" s="68"/>
      <c r="AC727" s="68"/>
      <c r="AD727" s="68"/>
      <c r="AE727" s="68"/>
      <c r="AF727" s="68"/>
      <c r="AG727" s="69"/>
      <c r="AH727" s="69"/>
      <c r="AI727" s="69"/>
      <c r="AJ727" s="69"/>
      <c r="AK727" s="69"/>
      <c r="AL727" s="69"/>
      <c r="AM727" s="70"/>
      <c r="AN727" s="70"/>
      <c r="AO727" s="5"/>
      <c r="AP727" s="5"/>
    </row>
    <row r="728" spans="1:42" ht="24.75" thickBot="1" x14ac:dyDescent="0.6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7"/>
      <c r="Y728" s="67"/>
      <c r="Z728" s="67"/>
      <c r="AA728" s="67"/>
      <c r="AB728" s="68"/>
      <c r="AC728" s="68"/>
      <c r="AD728" s="68"/>
      <c r="AE728" s="68"/>
      <c r="AF728" s="68"/>
      <c r="AG728" s="69"/>
      <c r="AH728" s="69"/>
      <c r="AI728" s="69"/>
      <c r="AJ728" s="69"/>
      <c r="AK728" s="69"/>
      <c r="AL728" s="69"/>
      <c r="AM728" s="70"/>
      <c r="AN728" s="70"/>
      <c r="AO728" s="5"/>
      <c r="AP728" s="5"/>
    </row>
    <row r="729" spans="1:42" ht="24.75" thickBot="1" x14ac:dyDescent="0.6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7"/>
      <c r="Y729" s="67"/>
      <c r="Z729" s="67"/>
      <c r="AA729" s="67"/>
      <c r="AB729" s="68"/>
      <c r="AC729" s="68"/>
      <c r="AD729" s="68"/>
      <c r="AE729" s="68"/>
      <c r="AF729" s="68"/>
      <c r="AG729" s="69"/>
      <c r="AH729" s="69"/>
      <c r="AI729" s="69"/>
      <c r="AJ729" s="69"/>
      <c r="AK729" s="69"/>
      <c r="AL729" s="69"/>
      <c r="AM729" s="70"/>
      <c r="AN729" s="70"/>
      <c r="AO729" s="5"/>
      <c r="AP729" s="5"/>
    </row>
    <row r="730" spans="1:42" ht="24.75" thickBot="1" x14ac:dyDescent="0.6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7"/>
      <c r="Y730" s="67"/>
      <c r="Z730" s="67"/>
      <c r="AA730" s="67"/>
      <c r="AB730" s="68"/>
      <c r="AC730" s="68"/>
      <c r="AD730" s="68"/>
      <c r="AE730" s="68"/>
      <c r="AF730" s="68"/>
      <c r="AG730" s="69"/>
      <c r="AH730" s="69"/>
      <c r="AI730" s="69"/>
      <c r="AJ730" s="69"/>
      <c r="AK730" s="69"/>
      <c r="AL730" s="69"/>
      <c r="AM730" s="70"/>
      <c r="AN730" s="70"/>
      <c r="AO730" s="5"/>
      <c r="AP730" s="5"/>
    </row>
    <row r="731" spans="1:42" ht="24.75" thickBot="1" x14ac:dyDescent="0.6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7"/>
      <c r="Y731" s="67"/>
      <c r="Z731" s="67"/>
      <c r="AA731" s="67"/>
      <c r="AB731" s="68"/>
      <c r="AC731" s="68"/>
      <c r="AD731" s="68"/>
      <c r="AE731" s="68"/>
      <c r="AF731" s="68"/>
      <c r="AG731" s="69"/>
      <c r="AH731" s="69"/>
      <c r="AI731" s="69"/>
      <c r="AJ731" s="69"/>
      <c r="AK731" s="69"/>
      <c r="AL731" s="69"/>
      <c r="AM731" s="70"/>
      <c r="AN731" s="70"/>
      <c r="AO731" s="5"/>
      <c r="AP731" s="5"/>
    </row>
    <row r="732" spans="1:42" ht="24.75" thickBot="1" x14ac:dyDescent="0.6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7"/>
      <c r="Y732" s="67"/>
      <c r="Z732" s="67"/>
      <c r="AA732" s="67"/>
      <c r="AB732" s="68"/>
      <c r="AC732" s="68"/>
      <c r="AD732" s="68"/>
      <c r="AE732" s="68"/>
      <c r="AF732" s="68"/>
      <c r="AG732" s="69"/>
      <c r="AH732" s="69"/>
      <c r="AI732" s="69"/>
      <c r="AJ732" s="69"/>
      <c r="AK732" s="69"/>
      <c r="AL732" s="69"/>
      <c r="AM732" s="70"/>
      <c r="AN732" s="70"/>
      <c r="AO732" s="5"/>
      <c r="AP732" s="5"/>
    </row>
    <row r="733" spans="1:42" ht="24.75" thickBot="1" x14ac:dyDescent="0.6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7"/>
      <c r="Y733" s="67"/>
      <c r="Z733" s="67"/>
      <c r="AA733" s="67"/>
      <c r="AB733" s="68"/>
      <c r="AC733" s="68"/>
      <c r="AD733" s="68"/>
      <c r="AE733" s="68"/>
      <c r="AF733" s="68"/>
      <c r="AG733" s="69"/>
      <c r="AH733" s="69"/>
      <c r="AI733" s="69"/>
      <c r="AJ733" s="69"/>
      <c r="AK733" s="69"/>
      <c r="AL733" s="69"/>
      <c r="AM733" s="70"/>
      <c r="AN733" s="70"/>
      <c r="AO733" s="5"/>
      <c r="AP733" s="5"/>
    </row>
    <row r="734" spans="1:42" ht="24.75" thickBot="1" x14ac:dyDescent="0.6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7"/>
      <c r="Y734" s="67"/>
      <c r="Z734" s="67"/>
      <c r="AA734" s="67"/>
      <c r="AB734" s="68"/>
      <c r="AC734" s="68"/>
      <c r="AD734" s="68"/>
      <c r="AE734" s="68"/>
      <c r="AF734" s="68"/>
      <c r="AG734" s="69"/>
      <c r="AH734" s="69"/>
      <c r="AI734" s="69"/>
      <c r="AJ734" s="69"/>
      <c r="AK734" s="69"/>
      <c r="AL734" s="69"/>
      <c r="AM734" s="70"/>
      <c r="AN734" s="70"/>
      <c r="AO734" s="5"/>
      <c r="AP734" s="5"/>
    </row>
    <row r="735" spans="1:42" ht="24.75" thickBot="1" x14ac:dyDescent="0.6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7"/>
      <c r="Y735" s="67"/>
      <c r="Z735" s="67"/>
      <c r="AA735" s="67"/>
      <c r="AB735" s="68"/>
      <c r="AC735" s="68"/>
      <c r="AD735" s="68"/>
      <c r="AE735" s="68"/>
      <c r="AF735" s="68"/>
      <c r="AG735" s="69"/>
      <c r="AH735" s="69"/>
      <c r="AI735" s="69"/>
      <c r="AJ735" s="69"/>
      <c r="AK735" s="69"/>
      <c r="AL735" s="69"/>
      <c r="AM735" s="70"/>
      <c r="AN735" s="70"/>
      <c r="AO735" s="5"/>
      <c r="AP735" s="5"/>
    </row>
    <row r="736" spans="1:42" ht="24.75" thickBot="1" x14ac:dyDescent="0.6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7"/>
      <c r="Y736" s="67"/>
      <c r="Z736" s="67"/>
      <c r="AA736" s="67"/>
      <c r="AB736" s="68"/>
      <c r="AC736" s="68"/>
      <c r="AD736" s="68"/>
      <c r="AE736" s="68"/>
      <c r="AF736" s="68"/>
      <c r="AG736" s="69"/>
      <c r="AH736" s="69"/>
      <c r="AI736" s="69"/>
      <c r="AJ736" s="69"/>
      <c r="AK736" s="69"/>
      <c r="AL736" s="69"/>
      <c r="AM736" s="70"/>
      <c r="AN736" s="70"/>
      <c r="AO736" s="5"/>
      <c r="AP736" s="5"/>
    </row>
    <row r="737" spans="1:42" ht="24.75" thickBot="1" x14ac:dyDescent="0.6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7"/>
      <c r="Y737" s="67"/>
      <c r="Z737" s="67"/>
      <c r="AA737" s="67"/>
      <c r="AB737" s="68"/>
      <c r="AC737" s="68"/>
      <c r="AD737" s="68"/>
      <c r="AE737" s="68"/>
      <c r="AF737" s="68"/>
      <c r="AG737" s="69"/>
      <c r="AH737" s="69"/>
      <c r="AI737" s="69"/>
      <c r="AJ737" s="69"/>
      <c r="AK737" s="69"/>
      <c r="AL737" s="69"/>
      <c r="AM737" s="70"/>
      <c r="AN737" s="70"/>
      <c r="AO737" s="5"/>
      <c r="AP737" s="5"/>
    </row>
    <row r="738" spans="1:42" ht="24.75" thickBot="1" x14ac:dyDescent="0.6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7"/>
      <c r="Y738" s="67"/>
      <c r="Z738" s="67"/>
      <c r="AA738" s="67"/>
      <c r="AB738" s="68"/>
      <c r="AC738" s="68"/>
      <c r="AD738" s="68"/>
      <c r="AE738" s="68"/>
      <c r="AF738" s="68"/>
      <c r="AG738" s="69"/>
      <c r="AH738" s="69"/>
      <c r="AI738" s="69"/>
      <c r="AJ738" s="69"/>
      <c r="AK738" s="69"/>
      <c r="AL738" s="69"/>
      <c r="AM738" s="70"/>
      <c r="AN738" s="70"/>
      <c r="AO738" s="5"/>
      <c r="AP738" s="5"/>
    </row>
    <row r="739" spans="1:42" ht="24.75" thickBot="1" x14ac:dyDescent="0.6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7"/>
      <c r="Y739" s="67"/>
      <c r="Z739" s="67"/>
      <c r="AA739" s="67"/>
      <c r="AB739" s="68"/>
      <c r="AC739" s="68"/>
      <c r="AD739" s="68"/>
      <c r="AE739" s="68"/>
      <c r="AF739" s="68"/>
      <c r="AG739" s="69"/>
      <c r="AH739" s="69"/>
      <c r="AI739" s="69"/>
      <c r="AJ739" s="69"/>
      <c r="AK739" s="69"/>
      <c r="AL739" s="69"/>
      <c r="AM739" s="70"/>
      <c r="AN739" s="70"/>
      <c r="AO739" s="5"/>
      <c r="AP739" s="5"/>
    </row>
    <row r="740" spans="1:42" ht="24.75" thickBot="1" x14ac:dyDescent="0.6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7"/>
      <c r="Y740" s="67"/>
      <c r="Z740" s="67"/>
      <c r="AA740" s="67"/>
      <c r="AB740" s="68"/>
      <c r="AC740" s="68"/>
      <c r="AD740" s="68"/>
      <c r="AE740" s="68"/>
      <c r="AF740" s="68"/>
      <c r="AG740" s="69"/>
      <c r="AH740" s="69"/>
      <c r="AI740" s="69"/>
      <c r="AJ740" s="69"/>
      <c r="AK740" s="69"/>
      <c r="AL740" s="69"/>
      <c r="AM740" s="70"/>
      <c r="AN740" s="70"/>
      <c r="AO740" s="5"/>
      <c r="AP740" s="5"/>
    </row>
    <row r="741" spans="1:42" ht="24.75" thickBot="1" x14ac:dyDescent="0.6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7"/>
      <c r="Y741" s="67"/>
      <c r="Z741" s="67"/>
      <c r="AA741" s="67"/>
      <c r="AB741" s="68"/>
      <c r="AC741" s="68"/>
      <c r="AD741" s="68"/>
      <c r="AE741" s="68"/>
      <c r="AF741" s="68"/>
      <c r="AG741" s="69"/>
      <c r="AH741" s="69"/>
      <c r="AI741" s="69"/>
      <c r="AJ741" s="69"/>
      <c r="AK741" s="69"/>
      <c r="AL741" s="69"/>
      <c r="AM741" s="70"/>
      <c r="AN741" s="70"/>
      <c r="AO741" s="5"/>
      <c r="AP741" s="5"/>
    </row>
    <row r="742" spans="1:42" ht="24.75" thickBot="1" x14ac:dyDescent="0.6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7"/>
      <c r="Y742" s="67"/>
      <c r="Z742" s="67"/>
      <c r="AA742" s="67"/>
      <c r="AB742" s="68"/>
      <c r="AC742" s="68"/>
      <c r="AD742" s="68"/>
      <c r="AE742" s="68"/>
      <c r="AF742" s="68"/>
      <c r="AG742" s="69"/>
      <c r="AH742" s="69"/>
      <c r="AI742" s="69"/>
      <c r="AJ742" s="69"/>
      <c r="AK742" s="69"/>
      <c r="AL742" s="69"/>
      <c r="AM742" s="70"/>
      <c r="AN742" s="70"/>
      <c r="AO742" s="5"/>
      <c r="AP742" s="5"/>
    </row>
    <row r="743" spans="1:42" ht="24.75" thickBot="1" x14ac:dyDescent="0.6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7"/>
      <c r="Y743" s="67"/>
      <c r="Z743" s="67"/>
      <c r="AA743" s="67"/>
      <c r="AB743" s="68"/>
      <c r="AC743" s="68"/>
      <c r="AD743" s="68"/>
      <c r="AE743" s="68"/>
      <c r="AF743" s="68"/>
      <c r="AG743" s="69"/>
      <c r="AH743" s="69"/>
      <c r="AI743" s="69"/>
      <c r="AJ743" s="69"/>
      <c r="AK743" s="69"/>
      <c r="AL743" s="69"/>
      <c r="AM743" s="70"/>
      <c r="AN743" s="70"/>
      <c r="AO743" s="5"/>
      <c r="AP743" s="5"/>
    </row>
    <row r="744" spans="1:42" ht="24.75" thickBot="1" x14ac:dyDescent="0.6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7"/>
      <c r="Y744" s="67"/>
      <c r="Z744" s="67"/>
      <c r="AA744" s="67"/>
      <c r="AB744" s="68"/>
      <c r="AC744" s="68"/>
      <c r="AD744" s="68"/>
      <c r="AE744" s="68"/>
      <c r="AF744" s="68"/>
      <c r="AG744" s="69"/>
      <c r="AH744" s="69"/>
      <c r="AI744" s="69"/>
      <c r="AJ744" s="69"/>
      <c r="AK744" s="69"/>
      <c r="AL744" s="69"/>
      <c r="AM744" s="70"/>
      <c r="AN744" s="70"/>
      <c r="AO744" s="5"/>
      <c r="AP744" s="5"/>
    </row>
    <row r="745" spans="1:42" ht="24.75" thickBot="1" x14ac:dyDescent="0.6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7"/>
      <c r="Y745" s="67"/>
      <c r="Z745" s="67"/>
      <c r="AA745" s="67"/>
      <c r="AB745" s="68"/>
      <c r="AC745" s="68"/>
      <c r="AD745" s="68"/>
      <c r="AE745" s="68"/>
      <c r="AF745" s="68"/>
      <c r="AG745" s="69"/>
      <c r="AH745" s="69"/>
      <c r="AI745" s="69"/>
      <c r="AJ745" s="69"/>
      <c r="AK745" s="69"/>
      <c r="AL745" s="69"/>
      <c r="AM745" s="70"/>
      <c r="AN745" s="70"/>
      <c r="AO745" s="5"/>
      <c r="AP745" s="5"/>
    </row>
    <row r="746" spans="1:42" ht="24.75" thickBot="1" x14ac:dyDescent="0.6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7"/>
      <c r="Y746" s="67"/>
      <c r="Z746" s="67"/>
      <c r="AA746" s="67"/>
      <c r="AB746" s="68"/>
      <c r="AC746" s="68"/>
      <c r="AD746" s="68"/>
      <c r="AE746" s="68"/>
      <c r="AF746" s="68"/>
      <c r="AG746" s="69"/>
      <c r="AH746" s="69"/>
      <c r="AI746" s="69"/>
      <c r="AJ746" s="69"/>
      <c r="AK746" s="69"/>
      <c r="AL746" s="69"/>
      <c r="AM746" s="70"/>
      <c r="AN746" s="70"/>
      <c r="AO746" s="5"/>
      <c r="AP746" s="5"/>
    </row>
    <row r="747" spans="1:42" ht="24.75" thickBot="1" x14ac:dyDescent="0.6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7"/>
      <c r="Y747" s="67"/>
      <c r="Z747" s="67"/>
      <c r="AA747" s="67"/>
      <c r="AB747" s="68"/>
      <c r="AC747" s="68"/>
      <c r="AD747" s="68"/>
      <c r="AE747" s="68"/>
      <c r="AF747" s="68"/>
      <c r="AG747" s="69"/>
      <c r="AH747" s="69"/>
      <c r="AI747" s="69"/>
      <c r="AJ747" s="69"/>
      <c r="AK747" s="69"/>
      <c r="AL747" s="69"/>
      <c r="AM747" s="70"/>
      <c r="AN747" s="70"/>
      <c r="AO747" s="5"/>
      <c r="AP747" s="5"/>
    </row>
    <row r="748" spans="1:42" ht="24.75" thickBot="1" x14ac:dyDescent="0.6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7"/>
      <c r="Y748" s="67"/>
      <c r="Z748" s="67"/>
      <c r="AA748" s="67"/>
      <c r="AB748" s="68"/>
      <c r="AC748" s="68"/>
      <c r="AD748" s="68"/>
      <c r="AE748" s="68"/>
      <c r="AF748" s="68"/>
      <c r="AG748" s="69"/>
      <c r="AH748" s="69"/>
      <c r="AI748" s="69"/>
      <c r="AJ748" s="69"/>
      <c r="AK748" s="69"/>
      <c r="AL748" s="69"/>
      <c r="AM748" s="70"/>
      <c r="AN748" s="70"/>
      <c r="AO748" s="5"/>
      <c r="AP748" s="5"/>
    </row>
    <row r="749" spans="1:42" ht="24.75" thickBot="1" x14ac:dyDescent="0.6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7"/>
      <c r="Y749" s="67"/>
      <c r="Z749" s="67"/>
      <c r="AA749" s="67"/>
      <c r="AB749" s="68"/>
      <c r="AC749" s="68"/>
      <c r="AD749" s="68"/>
      <c r="AE749" s="68"/>
      <c r="AF749" s="68"/>
      <c r="AG749" s="69"/>
      <c r="AH749" s="69"/>
      <c r="AI749" s="69"/>
      <c r="AJ749" s="69"/>
      <c r="AK749" s="69"/>
      <c r="AL749" s="69"/>
      <c r="AM749" s="70"/>
      <c r="AN749" s="70"/>
      <c r="AO749" s="5"/>
      <c r="AP749" s="5"/>
    </row>
    <row r="750" spans="1:42" ht="24.75" thickBot="1" x14ac:dyDescent="0.6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7"/>
      <c r="Y750" s="67"/>
      <c r="Z750" s="67"/>
      <c r="AA750" s="67"/>
      <c r="AB750" s="68"/>
      <c r="AC750" s="68"/>
      <c r="AD750" s="68"/>
      <c r="AE750" s="68"/>
      <c r="AF750" s="68"/>
      <c r="AG750" s="69"/>
      <c r="AH750" s="69"/>
      <c r="AI750" s="69"/>
      <c r="AJ750" s="69"/>
      <c r="AK750" s="69"/>
      <c r="AL750" s="69"/>
      <c r="AM750" s="70"/>
      <c r="AN750" s="70"/>
      <c r="AO750" s="5"/>
      <c r="AP750" s="5"/>
    </row>
    <row r="751" spans="1:42" ht="24.75" thickBot="1" x14ac:dyDescent="0.6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7"/>
      <c r="Y751" s="67"/>
      <c r="Z751" s="67"/>
      <c r="AA751" s="67"/>
      <c r="AB751" s="68"/>
      <c r="AC751" s="68"/>
      <c r="AD751" s="68"/>
      <c r="AE751" s="68"/>
      <c r="AF751" s="68"/>
      <c r="AG751" s="69"/>
      <c r="AH751" s="69"/>
      <c r="AI751" s="69"/>
      <c r="AJ751" s="69"/>
      <c r="AK751" s="69"/>
      <c r="AL751" s="69"/>
      <c r="AM751" s="70"/>
      <c r="AN751" s="70"/>
      <c r="AO751" s="5"/>
      <c r="AP751" s="5"/>
    </row>
    <row r="752" spans="1:42" ht="24.75" thickBot="1" x14ac:dyDescent="0.6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7"/>
      <c r="Y752" s="67"/>
      <c r="Z752" s="67"/>
      <c r="AA752" s="67"/>
      <c r="AB752" s="68"/>
      <c r="AC752" s="68"/>
      <c r="AD752" s="68"/>
      <c r="AE752" s="68"/>
      <c r="AF752" s="68"/>
      <c r="AG752" s="69"/>
      <c r="AH752" s="69"/>
      <c r="AI752" s="69"/>
      <c r="AJ752" s="69"/>
      <c r="AK752" s="69"/>
      <c r="AL752" s="69"/>
      <c r="AM752" s="70"/>
      <c r="AN752" s="70"/>
      <c r="AO752" s="5"/>
      <c r="AP752" s="5"/>
    </row>
    <row r="753" spans="1:42" ht="24.75" thickBot="1" x14ac:dyDescent="0.6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7"/>
      <c r="Y753" s="67"/>
      <c r="Z753" s="67"/>
      <c r="AA753" s="67"/>
      <c r="AB753" s="68"/>
      <c r="AC753" s="68"/>
      <c r="AD753" s="68"/>
      <c r="AE753" s="68"/>
      <c r="AF753" s="68"/>
      <c r="AG753" s="69"/>
      <c r="AH753" s="69"/>
      <c r="AI753" s="69"/>
      <c r="AJ753" s="69"/>
      <c r="AK753" s="69"/>
      <c r="AL753" s="69"/>
      <c r="AM753" s="70"/>
      <c r="AN753" s="70"/>
      <c r="AO753" s="5"/>
      <c r="AP753" s="5"/>
    </row>
    <row r="754" spans="1:42" ht="24.75" thickBot="1" x14ac:dyDescent="0.6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7"/>
      <c r="Y754" s="67"/>
      <c r="Z754" s="67"/>
      <c r="AA754" s="67"/>
      <c r="AB754" s="68"/>
      <c r="AC754" s="68"/>
      <c r="AD754" s="68"/>
      <c r="AE754" s="68"/>
      <c r="AF754" s="68"/>
      <c r="AG754" s="69"/>
      <c r="AH754" s="69"/>
      <c r="AI754" s="69"/>
      <c r="AJ754" s="69"/>
      <c r="AK754" s="69"/>
      <c r="AL754" s="69"/>
      <c r="AM754" s="70"/>
      <c r="AN754" s="70"/>
      <c r="AO754" s="5"/>
      <c r="AP754" s="5"/>
    </row>
    <row r="755" spans="1:42" ht="24.75" thickBot="1" x14ac:dyDescent="0.6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7"/>
      <c r="Y755" s="67"/>
      <c r="Z755" s="67"/>
      <c r="AA755" s="67"/>
      <c r="AB755" s="68"/>
      <c r="AC755" s="68"/>
      <c r="AD755" s="68"/>
      <c r="AE755" s="68"/>
      <c r="AF755" s="68"/>
      <c r="AG755" s="69"/>
      <c r="AH755" s="69"/>
      <c r="AI755" s="69"/>
      <c r="AJ755" s="69"/>
      <c r="AK755" s="69"/>
      <c r="AL755" s="69"/>
      <c r="AM755" s="70"/>
      <c r="AN755" s="70"/>
      <c r="AO755" s="5"/>
      <c r="AP755" s="5"/>
    </row>
    <row r="756" spans="1:42" ht="24.75" thickBot="1" x14ac:dyDescent="0.6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7"/>
      <c r="Y756" s="67"/>
      <c r="Z756" s="67"/>
      <c r="AA756" s="67"/>
      <c r="AB756" s="68"/>
      <c r="AC756" s="68"/>
      <c r="AD756" s="68"/>
      <c r="AE756" s="68"/>
      <c r="AF756" s="68"/>
      <c r="AG756" s="69"/>
      <c r="AH756" s="69"/>
      <c r="AI756" s="69"/>
      <c r="AJ756" s="69"/>
      <c r="AK756" s="69"/>
      <c r="AL756" s="69"/>
      <c r="AM756" s="70"/>
      <c r="AN756" s="70"/>
      <c r="AO756" s="5"/>
      <c r="AP756" s="5"/>
    </row>
    <row r="757" spans="1:42" ht="24.75" thickBot="1" x14ac:dyDescent="0.6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7"/>
      <c r="Y757" s="67"/>
      <c r="Z757" s="67"/>
      <c r="AA757" s="67"/>
      <c r="AB757" s="68"/>
      <c r="AC757" s="68"/>
      <c r="AD757" s="68"/>
      <c r="AE757" s="68"/>
      <c r="AF757" s="68"/>
      <c r="AG757" s="69"/>
      <c r="AH757" s="69"/>
      <c r="AI757" s="69"/>
      <c r="AJ757" s="69"/>
      <c r="AK757" s="69"/>
      <c r="AL757" s="69"/>
      <c r="AM757" s="70"/>
      <c r="AN757" s="70"/>
      <c r="AO757" s="5"/>
      <c r="AP757" s="5"/>
    </row>
    <row r="758" spans="1:42" ht="24.75" thickBot="1" x14ac:dyDescent="0.6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7"/>
      <c r="Y758" s="67"/>
      <c r="Z758" s="67"/>
      <c r="AA758" s="67"/>
      <c r="AB758" s="68"/>
      <c r="AC758" s="68"/>
      <c r="AD758" s="68"/>
      <c r="AE758" s="68"/>
      <c r="AF758" s="68"/>
      <c r="AG758" s="69"/>
      <c r="AH758" s="69"/>
      <c r="AI758" s="69"/>
      <c r="AJ758" s="69"/>
      <c r="AK758" s="69"/>
      <c r="AL758" s="69"/>
      <c r="AM758" s="70"/>
      <c r="AN758" s="70"/>
      <c r="AO758" s="5"/>
      <c r="AP758" s="5"/>
    </row>
    <row r="759" spans="1:42" ht="24.75" thickBot="1" x14ac:dyDescent="0.6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7"/>
      <c r="Y759" s="67"/>
      <c r="Z759" s="67"/>
      <c r="AA759" s="67"/>
      <c r="AB759" s="68"/>
      <c r="AC759" s="68"/>
      <c r="AD759" s="68"/>
      <c r="AE759" s="68"/>
      <c r="AF759" s="68"/>
      <c r="AG759" s="69"/>
      <c r="AH759" s="69"/>
      <c r="AI759" s="69"/>
      <c r="AJ759" s="69"/>
      <c r="AK759" s="69"/>
      <c r="AL759" s="69"/>
      <c r="AM759" s="70"/>
      <c r="AN759" s="70"/>
      <c r="AO759" s="5"/>
      <c r="AP759" s="5"/>
    </row>
    <row r="760" spans="1:42" ht="24.75" thickBot="1" x14ac:dyDescent="0.6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7"/>
      <c r="Y760" s="67"/>
      <c r="Z760" s="67"/>
      <c r="AA760" s="67"/>
      <c r="AB760" s="68"/>
      <c r="AC760" s="68"/>
      <c r="AD760" s="68"/>
      <c r="AE760" s="68"/>
      <c r="AF760" s="68"/>
      <c r="AG760" s="69"/>
      <c r="AH760" s="69"/>
      <c r="AI760" s="69"/>
      <c r="AJ760" s="69"/>
      <c r="AK760" s="69"/>
      <c r="AL760" s="69"/>
      <c r="AM760" s="70"/>
      <c r="AN760" s="70"/>
      <c r="AO760" s="5"/>
      <c r="AP760" s="5"/>
    </row>
    <row r="761" spans="1:42" ht="24.75" thickBot="1" x14ac:dyDescent="0.6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7"/>
      <c r="Y761" s="67"/>
      <c r="Z761" s="67"/>
      <c r="AA761" s="67"/>
      <c r="AB761" s="68"/>
      <c r="AC761" s="68"/>
      <c r="AD761" s="68"/>
      <c r="AE761" s="68"/>
      <c r="AF761" s="68"/>
      <c r="AG761" s="69"/>
      <c r="AH761" s="69"/>
      <c r="AI761" s="69"/>
      <c r="AJ761" s="69"/>
      <c r="AK761" s="69"/>
      <c r="AL761" s="69"/>
      <c r="AM761" s="70"/>
      <c r="AN761" s="70"/>
      <c r="AO761" s="5"/>
      <c r="AP761" s="5"/>
    </row>
    <row r="762" spans="1:42" ht="24.75" thickBot="1" x14ac:dyDescent="0.6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7"/>
      <c r="Y762" s="67"/>
      <c r="Z762" s="67"/>
      <c r="AA762" s="67"/>
      <c r="AB762" s="68"/>
      <c r="AC762" s="68"/>
      <c r="AD762" s="68"/>
      <c r="AE762" s="68"/>
      <c r="AF762" s="68"/>
      <c r="AG762" s="69"/>
      <c r="AH762" s="69"/>
      <c r="AI762" s="69"/>
      <c r="AJ762" s="69"/>
      <c r="AK762" s="69"/>
      <c r="AL762" s="69"/>
      <c r="AM762" s="70"/>
      <c r="AN762" s="70"/>
      <c r="AO762" s="5"/>
      <c r="AP762" s="5"/>
    </row>
    <row r="763" spans="1:42" ht="24.75" thickBot="1" x14ac:dyDescent="0.6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7"/>
      <c r="Y763" s="67"/>
      <c r="Z763" s="67"/>
      <c r="AA763" s="67"/>
      <c r="AB763" s="68"/>
      <c r="AC763" s="68"/>
      <c r="AD763" s="68"/>
      <c r="AE763" s="68"/>
      <c r="AF763" s="68"/>
      <c r="AG763" s="69"/>
      <c r="AH763" s="69"/>
      <c r="AI763" s="69"/>
      <c r="AJ763" s="69"/>
      <c r="AK763" s="69"/>
      <c r="AL763" s="69"/>
      <c r="AM763" s="70"/>
      <c r="AN763" s="70"/>
      <c r="AO763" s="5"/>
      <c r="AP763" s="5"/>
    </row>
    <row r="764" spans="1:42" ht="24.75" thickBot="1" x14ac:dyDescent="0.6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7"/>
      <c r="Y764" s="67"/>
      <c r="Z764" s="67"/>
      <c r="AA764" s="67"/>
      <c r="AB764" s="68"/>
      <c r="AC764" s="68"/>
      <c r="AD764" s="68"/>
      <c r="AE764" s="68"/>
      <c r="AF764" s="68"/>
      <c r="AG764" s="69"/>
      <c r="AH764" s="69"/>
      <c r="AI764" s="69"/>
      <c r="AJ764" s="69"/>
      <c r="AK764" s="69"/>
      <c r="AL764" s="69"/>
      <c r="AM764" s="70"/>
      <c r="AN764" s="70"/>
      <c r="AO764" s="5"/>
      <c r="AP764" s="5"/>
    </row>
    <row r="765" spans="1:42" ht="24.75" thickBot="1" x14ac:dyDescent="0.6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7"/>
      <c r="Y765" s="67"/>
      <c r="Z765" s="67"/>
      <c r="AA765" s="67"/>
      <c r="AB765" s="68"/>
      <c r="AC765" s="68"/>
      <c r="AD765" s="68"/>
      <c r="AE765" s="68"/>
      <c r="AF765" s="68"/>
      <c r="AG765" s="69"/>
      <c r="AH765" s="69"/>
      <c r="AI765" s="69"/>
      <c r="AJ765" s="69"/>
      <c r="AK765" s="69"/>
      <c r="AL765" s="69"/>
      <c r="AM765" s="70"/>
      <c r="AN765" s="70"/>
      <c r="AO765" s="5"/>
      <c r="AP765" s="5"/>
    </row>
    <row r="766" spans="1:42" ht="24.75" thickBot="1" x14ac:dyDescent="0.6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7"/>
      <c r="Y766" s="67"/>
      <c r="Z766" s="67"/>
      <c r="AA766" s="67"/>
      <c r="AB766" s="68"/>
      <c r="AC766" s="68"/>
      <c r="AD766" s="68"/>
      <c r="AE766" s="68"/>
      <c r="AF766" s="68"/>
      <c r="AG766" s="69"/>
      <c r="AH766" s="69"/>
      <c r="AI766" s="69"/>
      <c r="AJ766" s="69"/>
      <c r="AK766" s="69"/>
      <c r="AL766" s="69"/>
      <c r="AM766" s="70"/>
      <c r="AN766" s="70"/>
      <c r="AO766" s="5"/>
      <c r="AP766" s="5"/>
    </row>
    <row r="767" spans="1:42" ht="24.75" thickBot="1" x14ac:dyDescent="0.6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7"/>
      <c r="Y767" s="67"/>
      <c r="Z767" s="67"/>
      <c r="AA767" s="67"/>
      <c r="AB767" s="68"/>
      <c r="AC767" s="68"/>
      <c r="AD767" s="68"/>
      <c r="AE767" s="68"/>
      <c r="AF767" s="68"/>
      <c r="AG767" s="69"/>
      <c r="AH767" s="69"/>
      <c r="AI767" s="69"/>
      <c r="AJ767" s="69"/>
      <c r="AK767" s="69"/>
      <c r="AL767" s="69"/>
      <c r="AM767" s="70"/>
      <c r="AN767" s="70"/>
      <c r="AO767" s="5"/>
      <c r="AP767" s="5"/>
    </row>
    <row r="768" spans="1:42" ht="24.75" thickBot="1" x14ac:dyDescent="0.6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7"/>
      <c r="Y768" s="67"/>
      <c r="Z768" s="67"/>
      <c r="AA768" s="67"/>
      <c r="AB768" s="68"/>
      <c r="AC768" s="68"/>
      <c r="AD768" s="68"/>
      <c r="AE768" s="68"/>
      <c r="AF768" s="68"/>
      <c r="AG768" s="69"/>
      <c r="AH768" s="69"/>
      <c r="AI768" s="69"/>
      <c r="AJ768" s="69"/>
      <c r="AK768" s="69"/>
      <c r="AL768" s="69"/>
      <c r="AM768" s="70"/>
      <c r="AN768" s="70"/>
      <c r="AO768" s="5"/>
      <c r="AP768" s="5"/>
    </row>
    <row r="769" spans="1:42" ht="24.75" thickBot="1" x14ac:dyDescent="0.6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7"/>
      <c r="Y769" s="67"/>
      <c r="Z769" s="67"/>
      <c r="AA769" s="67"/>
      <c r="AB769" s="68"/>
      <c r="AC769" s="68"/>
      <c r="AD769" s="68"/>
      <c r="AE769" s="68"/>
      <c r="AF769" s="68"/>
      <c r="AG769" s="69"/>
      <c r="AH769" s="69"/>
      <c r="AI769" s="69"/>
      <c r="AJ769" s="69"/>
      <c r="AK769" s="69"/>
      <c r="AL769" s="69"/>
      <c r="AM769" s="70"/>
      <c r="AN769" s="70"/>
      <c r="AO769" s="5"/>
      <c r="AP769" s="5"/>
    </row>
    <row r="770" spans="1:42" ht="24.75" thickBot="1" x14ac:dyDescent="0.6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7"/>
      <c r="Y770" s="67"/>
      <c r="Z770" s="67"/>
      <c r="AA770" s="67"/>
      <c r="AB770" s="68"/>
      <c r="AC770" s="68"/>
      <c r="AD770" s="68"/>
      <c r="AE770" s="68"/>
      <c r="AF770" s="68"/>
      <c r="AG770" s="69"/>
      <c r="AH770" s="69"/>
      <c r="AI770" s="69"/>
      <c r="AJ770" s="69"/>
      <c r="AK770" s="69"/>
      <c r="AL770" s="69"/>
      <c r="AM770" s="70"/>
      <c r="AN770" s="70"/>
      <c r="AO770" s="5"/>
      <c r="AP770" s="5"/>
    </row>
    <row r="771" spans="1:42" ht="24.75" thickBot="1" x14ac:dyDescent="0.6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7"/>
      <c r="Y771" s="67"/>
      <c r="Z771" s="67"/>
      <c r="AA771" s="67"/>
      <c r="AB771" s="68"/>
      <c r="AC771" s="68"/>
      <c r="AD771" s="68"/>
      <c r="AE771" s="68"/>
      <c r="AF771" s="68"/>
      <c r="AG771" s="69"/>
      <c r="AH771" s="69"/>
      <c r="AI771" s="69"/>
      <c r="AJ771" s="69"/>
      <c r="AK771" s="69"/>
      <c r="AL771" s="69"/>
      <c r="AM771" s="70"/>
      <c r="AN771" s="70"/>
      <c r="AO771" s="5"/>
      <c r="AP771" s="5"/>
    </row>
    <row r="772" spans="1:42" ht="24.75" thickBot="1" x14ac:dyDescent="0.6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7"/>
      <c r="Y772" s="67"/>
      <c r="Z772" s="67"/>
      <c r="AA772" s="67"/>
      <c r="AB772" s="68"/>
      <c r="AC772" s="68"/>
      <c r="AD772" s="68"/>
      <c r="AE772" s="68"/>
      <c r="AF772" s="68"/>
      <c r="AG772" s="69"/>
      <c r="AH772" s="69"/>
      <c r="AI772" s="69"/>
      <c r="AJ772" s="69"/>
      <c r="AK772" s="69"/>
      <c r="AL772" s="69"/>
      <c r="AM772" s="70"/>
      <c r="AN772" s="70"/>
      <c r="AO772" s="5"/>
      <c r="AP772" s="5"/>
    </row>
    <row r="773" spans="1:42" ht="24.75" thickBot="1" x14ac:dyDescent="0.6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7"/>
      <c r="Y773" s="67"/>
      <c r="Z773" s="67"/>
      <c r="AA773" s="67"/>
      <c r="AB773" s="68"/>
      <c r="AC773" s="68"/>
      <c r="AD773" s="68"/>
      <c r="AE773" s="68"/>
      <c r="AF773" s="68"/>
      <c r="AG773" s="69"/>
      <c r="AH773" s="69"/>
      <c r="AI773" s="69"/>
      <c r="AJ773" s="69"/>
      <c r="AK773" s="69"/>
      <c r="AL773" s="69"/>
      <c r="AM773" s="70"/>
      <c r="AN773" s="70"/>
      <c r="AO773" s="5"/>
      <c r="AP773" s="5"/>
    </row>
    <row r="774" spans="1:42" ht="24.75" thickBot="1" x14ac:dyDescent="0.6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7"/>
      <c r="Y774" s="67"/>
      <c r="Z774" s="67"/>
      <c r="AA774" s="67"/>
      <c r="AB774" s="68"/>
      <c r="AC774" s="68"/>
      <c r="AD774" s="68"/>
      <c r="AE774" s="68"/>
      <c r="AF774" s="68"/>
      <c r="AG774" s="69"/>
      <c r="AH774" s="69"/>
      <c r="AI774" s="69"/>
      <c r="AJ774" s="69"/>
      <c r="AK774" s="69"/>
      <c r="AL774" s="69"/>
      <c r="AM774" s="70"/>
      <c r="AN774" s="70"/>
      <c r="AO774" s="5"/>
      <c r="AP774" s="5"/>
    </row>
    <row r="775" spans="1:42" ht="24.75" thickBot="1" x14ac:dyDescent="0.6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7"/>
      <c r="Y775" s="67"/>
      <c r="Z775" s="67"/>
      <c r="AA775" s="67"/>
      <c r="AB775" s="68"/>
      <c r="AC775" s="68"/>
      <c r="AD775" s="68"/>
      <c r="AE775" s="68"/>
      <c r="AF775" s="68"/>
      <c r="AG775" s="69"/>
      <c r="AH775" s="69"/>
      <c r="AI775" s="69"/>
      <c r="AJ775" s="69"/>
      <c r="AK775" s="69"/>
      <c r="AL775" s="69"/>
      <c r="AM775" s="70"/>
      <c r="AN775" s="70"/>
      <c r="AO775" s="5"/>
      <c r="AP775" s="5"/>
    </row>
    <row r="776" spans="1:42" ht="24.75" thickBot="1" x14ac:dyDescent="0.6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7"/>
      <c r="Y776" s="67"/>
      <c r="Z776" s="67"/>
      <c r="AA776" s="67"/>
      <c r="AB776" s="68"/>
      <c r="AC776" s="68"/>
      <c r="AD776" s="68"/>
      <c r="AE776" s="68"/>
      <c r="AF776" s="68"/>
      <c r="AG776" s="69"/>
      <c r="AH776" s="69"/>
      <c r="AI776" s="69"/>
      <c r="AJ776" s="69"/>
      <c r="AK776" s="69"/>
      <c r="AL776" s="69"/>
      <c r="AM776" s="70"/>
      <c r="AN776" s="70"/>
      <c r="AO776" s="5"/>
      <c r="AP776" s="5"/>
    </row>
    <row r="777" spans="1:42" ht="24.75" thickBot="1" x14ac:dyDescent="0.6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7"/>
      <c r="Y777" s="67"/>
      <c r="Z777" s="67"/>
      <c r="AA777" s="67"/>
      <c r="AB777" s="68"/>
      <c r="AC777" s="68"/>
      <c r="AD777" s="68"/>
      <c r="AE777" s="68"/>
      <c r="AF777" s="68"/>
      <c r="AG777" s="69"/>
      <c r="AH777" s="69"/>
      <c r="AI777" s="69"/>
      <c r="AJ777" s="69"/>
      <c r="AK777" s="69"/>
      <c r="AL777" s="69"/>
      <c r="AM777" s="70"/>
      <c r="AN777" s="70"/>
      <c r="AO777" s="5"/>
      <c r="AP777" s="5"/>
    </row>
    <row r="778" spans="1:42" ht="24.75" thickBot="1" x14ac:dyDescent="0.6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7"/>
      <c r="Y778" s="67"/>
      <c r="Z778" s="67"/>
      <c r="AA778" s="67"/>
      <c r="AB778" s="68"/>
      <c r="AC778" s="68"/>
      <c r="AD778" s="68"/>
      <c r="AE778" s="68"/>
      <c r="AF778" s="68"/>
      <c r="AG778" s="69"/>
      <c r="AH778" s="69"/>
      <c r="AI778" s="69"/>
      <c r="AJ778" s="69"/>
      <c r="AK778" s="69"/>
      <c r="AL778" s="69"/>
      <c r="AM778" s="70"/>
      <c r="AN778" s="70"/>
      <c r="AO778" s="5"/>
      <c r="AP778" s="5"/>
    </row>
    <row r="779" spans="1:42" ht="24.75" thickBot="1" x14ac:dyDescent="0.6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7"/>
      <c r="Y779" s="67"/>
      <c r="Z779" s="67"/>
      <c r="AA779" s="67"/>
      <c r="AB779" s="68"/>
      <c r="AC779" s="68"/>
      <c r="AD779" s="68"/>
      <c r="AE779" s="68"/>
      <c r="AF779" s="68"/>
      <c r="AG779" s="69"/>
      <c r="AH779" s="69"/>
      <c r="AI779" s="69"/>
      <c r="AJ779" s="69"/>
      <c r="AK779" s="69"/>
      <c r="AL779" s="69"/>
      <c r="AM779" s="70"/>
      <c r="AN779" s="70"/>
      <c r="AO779" s="5"/>
      <c r="AP779" s="5"/>
    </row>
    <row r="780" spans="1:42" ht="24.75" thickBot="1" x14ac:dyDescent="0.6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7"/>
      <c r="Y780" s="67"/>
      <c r="Z780" s="67"/>
      <c r="AA780" s="67"/>
      <c r="AB780" s="68"/>
      <c r="AC780" s="68"/>
      <c r="AD780" s="68"/>
      <c r="AE780" s="68"/>
      <c r="AF780" s="68"/>
      <c r="AG780" s="69"/>
      <c r="AH780" s="69"/>
      <c r="AI780" s="69"/>
      <c r="AJ780" s="69"/>
      <c r="AK780" s="69"/>
      <c r="AL780" s="69"/>
      <c r="AM780" s="70"/>
      <c r="AN780" s="70"/>
      <c r="AO780" s="5"/>
      <c r="AP780" s="5"/>
    </row>
    <row r="781" spans="1:42" ht="24.75" thickBot="1" x14ac:dyDescent="0.6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7"/>
      <c r="Y781" s="67"/>
      <c r="Z781" s="67"/>
      <c r="AA781" s="67"/>
      <c r="AB781" s="68"/>
      <c r="AC781" s="68"/>
      <c r="AD781" s="68"/>
      <c r="AE781" s="68"/>
      <c r="AF781" s="68"/>
      <c r="AG781" s="69"/>
      <c r="AH781" s="69"/>
      <c r="AI781" s="69"/>
      <c r="AJ781" s="69"/>
      <c r="AK781" s="69"/>
      <c r="AL781" s="69"/>
      <c r="AM781" s="70"/>
      <c r="AN781" s="70"/>
      <c r="AO781" s="5"/>
      <c r="AP781" s="5"/>
    </row>
    <row r="782" spans="1:42" ht="24.75" thickBot="1" x14ac:dyDescent="0.6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7"/>
      <c r="Y782" s="67"/>
      <c r="Z782" s="67"/>
      <c r="AA782" s="67"/>
      <c r="AB782" s="68"/>
      <c r="AC782" s="68"/>
      <c r="AD782" s="68"/>
      <c r="AE782" s="68"/>
      <c r="AF782" s="68"/>
      <c r="AG782" s="69"/>
      <c r="AH782" s="69"/>
      <c r="AI782" s="69"/>
      <c r="AJ782" s="69"/>
      <c r="AK782" s="69"/>
      <c r="AL782" s="69"/>
      <c r="AM782" s="70"/>
      <c r="AN782" s="70"/>
      <c r="AO782" s="5"/>
      <c r="AP782" s="5"/>
    </row>
    <row r="783" spans="1:42" ht="24.75" thickBot="1" x14ac:dyDescent="0.6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7"/>
      <c r="Y783" s="67"/>
      <c r="Z783" s="67"/>
      <c r="AA783" s="67"/>
      <c r="AB783" s="68"/>
      <c r="AC783" s="68"/>
      <c r="AD783" s="68"/>
      <c r="AE783" s="68"/>
      <c r="AF783" s="68"/>
      <c r="AG783" s="69"/>
      <c r="AH783" s="69"/>
      <c r="AI783" s="69"/>
      <c r="AJ783" s="69"/>
      <c r="AK783" s="69"/>
      <c r="AL783" s="69"/>
      <c r="AM783" s="70"/>
      <c r="AN783" s="70"/>
      <c r="AO783" s="5"/>
      <c r="AP783" s="5"/>
    </row>
    <row r="784" spans="1:42" ht="24.75" thickBot="1" x14ac:dyDescent="0.6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7"/>
      <c r="Y784" s="67"/>
      <c r="Z784" s="67"/>
      <c r="AA784" s="67"/>
      <c r="AB784" s="68"/>
      <c r="AC784" s="68"/>
      <c r="AD784" s="68"/>
      <c r="AE784" s="68"/>
      <c r="AF784" s="68"/>
      <c r="AG784" s="69"/>
      <c r="AH784" s="69"/>
      <c r="AI784" s="69"/>
      <c r="AJ784" s="69"/>
      <c r="AK784" s="69"/>
      <c r="AL784" s="69"/>
      <c r="AM784" s="70"/>
      <c r="AN784" s="70"/>
      <c r="AO784" s="5"/>
      <c r="AP784" s="5"/>
    </row>
    <row r="785" spans="1:42" ht="24.75" thickBot="1" x14ac:dyDescent="0.6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7"/>
      <c r="Y785" s="67"/>
      <c r="Z785" s="67"/>
      <c r="AA785" s="67"/>
      <c r="AB785" s="68"/>
      <c r="AC785" s="68"/>
      <c r="AD785" s="68"/>
      <c r="AE785" s="68"/>
      <c r="AF785" s="68"/>
      <c r="AG785" s="69"/>
      <c r="AH785" s="69"/>
      <c r="AI785" s="69"/>
      <c r="AJ785" s="69"/>
      <c r="AK785" s="69"/>
      <c r="AL785" s="69"/>
      <c r="AM785" s="70"/>
      <c r="AN785" s="70"/>
      <c r="AO785" s="5"/>
      <c r="AP785" s="5"/>
    </row>
    <row r="786" spans="1:42" ht="24.75" thickBot="1" x14ac:dyDescent="0.6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7"/>
      <c r="Y786" s="67"/>
      <c r="Z786" s="67"/>
      <c r="AA786" s="67"/>
      <c r="AB786" s="68"/>
      <c r="AC786" s="68"/>
      <c r="AD786" s="68"/>
      <c r="AE786" s="68"/>
      <c r="AF786" s="68"/>
      <c r="AG786" s="69"/>
      <c r="AH786" s="69"/>
      <c r="AI786" s="69"/>
      <c r="AJ786" s="69"/>
      <c r="AK786" s="69"/>
      <c r="AL786" s="69"/>
      <c r="AM786" s="70"/>
      <c r="AN786" s="70"/>
      <c r="AO786" s="5"/>
      <c r="AP786" s="5"/>
    </row>
    <row r="787" spans="1:42" ht="24.75" thickBot="1" x14ac:dyDescent="0.6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7"/>
      <c r="Y787" s="67"/>
      <c r="Z787" s="67"/>
      <c r="AA787" s="67"/>
      <c r="AB787" s="68"/>
      <c r="AC787" s="68"/>
      <c r="AD787" s="68"/>
      <c r="AE787" s="68"/>
      <c r="AF787" s="68"/>
      <c r="AG787" s="69"/>
      <c r="AH787" s="69"/>
      <c r="AI787" s="69"/>
      <c r="AJ787" s="69"/>
      <c r="AK787" s="69"/>
      <c r="AL787" s="69"/>
      <c r="AM787" s="70"/>
      <c r="AN787" s="70"/>
      <c r="AO787" s="5"/>
      <c r="AP787" s="5"/>
    </row>
    <row r="788" spans="1:42" ht="24.75" thickBot="1" x14ac:dyDescent="0.6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7"/>
      <c r="Y788" s="67"/>
      <c r="Z788" s="67"/>
      <c r="AA788" s="67"/>
      <c r="AB788" s="68"/>
      <c r="AC788" s="68"/>
      <c r="AD788" s="68"/>
      <c r="AE788" s="68"/>
      <c r="AF788" s="68"/>
      <c r="AG788" s="69"/>
      <c r="AH788" s="69"/>
      <c r="AI788" s="69"/>
      <c r="AJ788" s="69"/>
      <c r="AK788" s="69"/>
      <c r="AL788" s="69"/>
      <c r="AM788" s="70"/>
      <c r="AN788" s="70"/>
      <c r="AO788" s="5"/>
      <c r="AP788" s="5"/>
    </row>
    <row r="789" spans="1:42" ht="24.75" thickBot="1" x14ac:dyDescent="0.6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7"/>
      <c r="Y789" s="67"/>
      <c r="Z789" s="67"/>
      <c r="AA789" s="67"/>
      <c r="AB789" s="68"/>
      <c r="AC789" s="68"/>
      <c r="AD789" s="68"/>
      <c r="AE789" s="68"/>
      <c r="AF789" s="68"/>
      <c r="AG789" s="69"/>
      <c r="AH789" s="69"/>
      <c r="AI789" s="69"/>
      <c r="AJ789" s="69"/>
      <c r="AK789" s="69"/>
      <c r="AL789" s="69"/>
      <c r="AM789" s="70"/>
      <c r="AN789" s="70"/>
      <c r="AO789" s="5"/>
      <c r="AP789" s="5"/>
    </row>
    <row r="790" spans="1:42" ht="24.75" thickBot="1" x14ac:dyDescent="0.6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7"/>
      <c r="Y790" s="67"/>
      <c r="Z790" s="67"/>
      <c r="AA790" s="67"/>
      <c r="AB790" s="68"/>
      <c r="AC790" s="68"/>
      <c r="AD790" s="68"/>
      <c r="AE790" s="68"/>
      <c r="AF790" s="68"/>
      <c r="AG790" s="69"/>
      <c r="AH790" s="69"/>
      <c r="AI790" s="69"/>
      <c r="AJ790" s="69"/>
      <c r="AK790" s="69"/>
      <c r="AL790" s="69"/>
      <c r="AM790" s="70"/>
      <c r="AN790" s="70"/>
      <c r="AO790" s="5"/>
      <c r="AP790" s="5"/>
    </row>
    <row r="791" spans="1:42" ht="24.75" thickBot="1" x14ac:dyDescent="0.6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7"/>
      <c r="Y791" s="67"/>
      <c r="Z791" s="67"/>
      <c r="AA791" s="67"/>
      <c r="AB791" s="68"/>
      <c r="AC791" s="68"/>
      <c r="AD791" s="68"/>
      <c r="AE791" s="68"/>
      <c r="AF791" s="68"/>
      <c r="AG791" s="69"/>
      <c r="AH791" s="69"/>
      <c r="AI791" s="69"/>
      <c r="AJ791" s="69"/>
      <c r="AK791" s="69"/>
      <c r="AL791" s="69"/>
      <c r="AM791" s="70"/>
      <c r="AN791" s="70"/>
      <c r="AO791" s="5"/>
      <c r="AP791" s="5"/>
    </row>
    <row r="792" spans="1:42" ht="24.75" thickBot="1" x14ac:dyDescent="0.6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7"/>
      <c r="Y792" s="67"/>
      <c r="Z792" s="67"/>
      <c r="AA792" s="67"/>
      <c r="AB792" s="68"/>
      <c r="AC792" s="68"/>
      <c r="AD792" s="68"/>
      <c r="AE792" s="68"/>
      <c r="AF792" s="68"/>
      <c r="AG792" s="69"/>
      <c r="AH792" s="69"/>
      <c r="AI792" s="69"/>
      <c r="AJ792" s="69"/>
      <c r="AK792" s="69"/>
      <c r="AL792" s="69"/>
      <c r="AM792" s="70"/>
      <c r="AN792" s="70"/>
      <c r="AO792" s="5"/>
      <c r="AP792" s="5"/>
    </row>
    <row r="793" spans="1:42" ht="24.75" thickBot="1" x14ac:dyDescent="0.6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7"/>
      <c r="Y793" s="67"/>
      <c r="Z793" s="67"/>
      <c r="AA793" s="67"/>
      <c r="AB793" s="68"/>
      <c r="AC793" s="68"/>
      <c r="AD793" s="68"/>
      <c r="AE793" s="68"/>
      <c r="AF793" s="68"/>
      <c r="AG793" s="69"/>
      <c r="AH793" s="69"/>
      <c r="AI793" s="69"/>
      <c r="AJ793" s="69"/>
      <c r="AK793" s="69"/>
      <c r="AL793" s="69"/>
      <c r="AM793" s="70"/>
      <c r="AN793" s="70"/>
      <c r="AO793" s="5"/>
      <c r="AP793" s="5"/>
    </row>
    <row r="794" spans="1:42" ht="24.75" thickBot="1" x14ac:dyDescent="0.6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7"/>
      <c r="Y794" s="67"/>
      <c r="Z794" s="67"/>
      <c r="AA794" s="67"/>
      <c r="AB794" s="68"/>
      <c r="AC794" s="68"/>
      <c r="AD794" s="68"/>
      <c r="AE794" s="68"/>
      <c r="AF794" s="68"/>
      <c r="AG794" s="69"/>
      <c r="AH794" s="69"/>
      <c r="AI794" s="69"/>
      <c r="AJ794" s="69"/>
      <c r="AK794" s="69"/>
      <c r="AL794" s="69"/>
      <c r="AM794" s="70"/>
      <c r="AN794" s="70"/>
      <c r="AO794" s="5"/>
      <c r="AP794" s="5"/>
    </row>
    <row r="795" spans="1:42" ht="24.75" thickBot="1" x14ac:dyDescent="0.6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7"/>
      <c r="Y795" s="67"/>
      <c r="Z795" s="67"/>
      <c r="AA795" s="67"/>
      <c r="AB795" s="68"/>
      <c r="AC795" s="68"/>
      <c r="AD795" s="68"/>
      <c r="AE795" s="68"/>
      <c r="AF795" s="68"/>
      <c r="AG795" s="69"/>
      <c r="AH795" s="69"/>
      <c r="AI795" s="69"/>
      <c r="AJ795" s="69"/>
      <c r="AK795" s="69"/>
      <c r="AL795" s="69"/>
      <c r="AM795" s="70"/>
      <c r="AN795" s="70"/>
      <c r="AO795" s="5"/>
      <c r="AP795" s="5"/>
    </row>
    <row r="796" spans="1:42" ht="24.75" thickBot="1" x14ac:dyDescent="0.6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7"/>
      <c r="Y796" s="67"/>
      <c r="Z796" s="67"/>
      <c r="AA796" s="67"/>
      <c r="AB796" s="68"/>
      <c r="AC796" s="68"/>
      <c r="AD796" s="68"/>
      <c r="AE796" s="68"/>
      <c r="AF796" s="68"/>
      <c r="AG796" s="69"/>
      <c r="AH796" s="69"/>
      <c r="AI796" s="69"/>
      <c r="AJ796" s="69"/>
      <c r="AK796" s="69"/>
      <c r="AL796" s="69"/>
      <c r="AM796" s="70"/>
      <c r="AN796" s="70"/>
      <c r="AO796" s="5"/>
      <c r="AP796" s="5"/>
    </row>
    <row r="797" spans="1:42" ht="24.75" thickBot="1" x14ac:dyDescent="0.6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7"/>
      <c r="Y797" s="67"/>
      <c r="Z797" s="67"/>
      <c r="AA797" s="67"/>
      <c r="AB797" s="68"/>
      <c r="AC797" s="68"/>
      <c r="AD797" s="68"/>
      <c r="AE797" s="68"/>
      <c r="AF797" s="68"/>
      <c r="AG797" s="69"/>
      <c r="AH797" s="69"/>
      <c r="AI797" s="69"/>
      <c r="AJ797" s="69"/>
      <c r="AK797" s="69"/>
      <c r="AL797" s="69"/>
      <c r="AM797" s="70"/>
      <c r="AN797" s="70"/>
      <c r="AO797" s="5"/>
      <c r="AP797" s="5"/>
    </row>
    <row r="798" spans="1:42" ht="24.75" thickBot="1" x14ac:dyDescent="0.6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7"/>
      <c r="Y798" s="67"/>
      <c r="Z798" s="67"/>
      <c r="AA798" s="67"/>
      <c r="AB798" s="68"/>
      <c r="AC798" s="68"/>
      <c r="AD798" s="68"/>
      <c r="AE798" s="68"/>
      <c r="AF798" s="68"/>
      <c r="AG798" s="69"/>
      <c r="AH798" s="69"/>
      <c r="AI798" s="69"/>
      <c r="AJ798" s="69"/>
      <c r="AK798" s="69"/>
      <c r="AL798" s="69"/>
      <c r="AM798" s="70"/>
      <c r="AN798" s="70"/>
      <c r="AO798" s="5"/>
      <c r="AP798" s="5"/>
    </row>
    <row r="799" spans="1:42" ht="24.75" thickBot="1" x14ac:dyDescent="0.6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7"/>
      <c r="Y799" s="67"/>
      <c r="Z799" s="67"/>
      <c r="AA799" s="67"/>
      <c r="AB799" s="68"/>
      <c r="AC799" s="68"/>
      <c r="AD799" s="68"/>
      <c r="AE799" s="68"/>
      <c r="AF799" s="68"/>
      <c r="AG799" s="69"/>
      <c r="AH799" s="69"/>
      <c r="AI799" s="69"/>
      <c r="AJ799" s="69"/>
      <c r="AK799" s="69"/>
      <c r="AL799" s="69"/>
      <c r="AM799" s="70"/>
      <c r="AN799" s="70"/>
      <c r="AO799" s="5"/>
      <c r="AP799" s="5"/>
    </row>
    <row r="800" spans="1:42" ht="24.75" thickBot="1" x14ac:dyDescent="0.6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7"/>
      <c r="Y800" s="67"/>
      <c r="Z800" s="67"/>
      <c r="AA800" s="67"/>
      <c r="AB800" s="68"/>
      <c r="AC800" s="68"/>
      <c r="AD800" s="68"/>
      <c r="AE800" s="68"/>
      <c r="AF800" s="68"/>
      <c r="AG800" s="69"/>
      <c r="AH800" s="69"/>
      <c r="AI800" s="69"/>
      <c r="AJ800" s="69"/>
      <c r="AK800" s="69"/>
      <c r="AL800" s="69"/>
      <c r="AM800" s="70"/>
      <c r="AN800" s="70"/>
      <c r="AO800" s="5"/>
      <c r="AP800" s="5"/>
    </row>
    <row r="801" spans="1:42" ht="24.75" thickBot="1" x14ac:dyDescent="0.6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7"/>
      <c r="Y801" s="67"/>
      <c r="Z801" s="67"/>
      <c r="AA801" s="67"/>
      <c r="AB801" s="68"/>
      <c r="AC801" s="68"/>
      <c r="AD801" s="68"/>
      <c r="AE801" s="68"/>
      <c r="AF801" s="68"/>
      <c r="AG801" s="69"/>
      <c r="AH801" s="69"/>
      <c r="AI801" s="69"/>
      <c r="AJ801" s="69"/>
      <c r="AK801" s="69"/>
      <c r="AL801" s="69"/>
      <c r="AM801" s="70"/>
      <c r="AN801" s="70"/>
      <c r="AO801" s="5"/>
      <c r="AP801" s="5"/>
    </row>
    <row r="802" spans="1:42" ht="24.75" thickBot="1" x14ac:dyDescent="0.6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7"/>
      <c r="Y802" s="67"/>
      <c r="Z802" s="67"/>
      <c r="AA802" s="67"/>
      <c r="AB802" s="68"/>
      <c r="AC802" s="68"/>
      <c r="AD802" s="68"/>
      <c r="AE802" s="68"/>
      <c r="AF802" s="68"/>
      <c r="AG802" s="69"/>
      <c r="AH802" s="69"/>
      <c r="AI802" s="69"/>
      <c r="AJ802" s="69"/>
      <c r="AK802" s="69"/>
      <c r="AL802" s="69"/>
      <c r="AM802" s="70"/>
      <c r="AN802" s="70"/>
      <c r="AO802" s="5"/>
      <c r="AP802" s="5"/>
    </row>
    <row r="803" spans="1:42" ht="24.75" thickBot="1" x14ac:dyDescent="0.6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7"/>
      <c r="Y803" s="67"/>
      <c r="Z803" s="67"/>
      <c r="AA803" s="67"/>
      <c r="AB803" s="68"/>
      <c r="AC803" s="68"/>
      <c r="AD803" s="68"/>
      <c r="AE803" s="68"/>
      <c r="AF803" s="68"/>
      <c r="AG803" s="69"/>
      <c r="AH803" s="69"/>
      <c r="AI803" s="69"/>
      <c r="AJ803" s="69"/>
      <c r="AK803" s="69"/>
      <c r="AL803" s="69"/>
      <c r="AM803" s="70"/>
      <c r="AN803" s="70"/>
      <c r="AO803" s="5"/>
      <c r="AP803" s="5"/>
    </row>
    <row r="804" spans="1:42" ht="24.75" thickBot="1" x14ac:dyDescent="0.6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7"/>
      <c r="Y804" s="67"/>
      <c r="Z804" s="67"/>
      <c r="AA804" s="67"/>
      <c r="AB804" s="68"/>
      <c r="AC804" s="68"/>
      <c r="AD804" s="68"/>
      <c r="AE804" s="68"/>
      <c r="AF804" s="68"/>
      <c r="AG804" s="69"/>
      <c r="AH804" s="69"/>
      <c r="AI804" s="69"/>
      <c r="AJ804" s="69"/>
      <c r="AK804" s="69"/>
      <c r="AL804" s="69"/>
      <c r="AM804" s="70"/>
      <c r="AN804" s="70"/>
      <c r="AO804" s="5"/>
      <c r="AP804" s="5"/>
    </row>
    <row r="805" spans="1:42" ht="24.75" thickBot="1" x14ac:dyDescent="0.6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7"/>
      <c r="Y805" s="67"/>
      <c r="Z805" s="67"/>
      <c r="AA805" s="67"/>
      <c r="AB805" s="68"/>
      <c r="AC805" s="68"/>
      <c r="AD805" s="68"/>
      <c r="AE805" s="68"/>
      <c r="AF805" s="68"/>
      <c r="AG805" s="69"/>
      <c r="AH805" s="69"/>
      <c r="AI805" s="69"/>
      <c r="AJ805" s="69"/>
      <c r="AK805" s="69"/>
      <c r="AL805" s="69"/>
      <c r="AM805" s="70"/>
      <c r="AN805" s="70"/>
      <c r="AO805" s="5"/>
      <c r="AP805" s="5"/>
    </row>
    <row r="806" spans="1:42" ht="24.75" thickBot="1" x14ac:dyDescent="0.6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7"/>
      <c r="Y806" s="67"/>
      <c r="Z806" s="67"/>
      <c r="AA806" s="67"/>
      <c r="AB806" s="68"/>
      <c r="AC806" s="68"/>
      <c r="AD806" s="68"/>
      <c r="AE806" s="68"/>
      <c r="AF806" s="68"/>
      <c r="AG806" s="69"/>
      <c r="AH806" s="69"/>
      <c r="AI806" s="69"/>
      <c r="AJ806" s="69"/>
      <c r="AK806" s="69"/>
      <c r="AL806" s="69"/>
      <c r="AM806" s="70"/>
      <c r="AN806" s="70"/>
      <c r="AO806" s="5"/>
      <c r="AP806" s="5"/>
    </row>
    <row r="807" spans="1:42" ht="24.75" thickBot="1" x14ac:dyDescent="0.6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67"/>
      <c r="Y807" s="67"/>
      <c r="Z807" s="67"/>
      <c r="AA807" s="67"/>
      <c r="AB807" s="68"/>
      <c r="AC807" s="68"/>
      <c r="AD807" s="68"/>
      <c r="AE807" s="68"/>
      <c r="AF807" s="68"/>
      <c r="AG807" s="69"/>
      <c r="AH807" s="69"/>
      <c r="AI807" s="69"/>
      <c r="AJ807" s="69"/>
      <c r="AK807" s="69"/>
      <c r="AL807" s="69"/>
      <c r="AM807" s="70"/>
      <c r="AN807" s="70"/>
      <c r="AO807" s="5"/>
      <c r="AP807" s="5"/>
    </row>
    <row r="808" spans="1:42" ht="24.75" thickBot="1" x14ac:dyDescent="0.6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67"/>
      <c r="Y808" s="67"/>
      <c r="Z808" s="67"/>
      <c r="AA808" s="67"/>
      <c r="AB808" s="68"/>
      <c r="AC808" s="68"/>
      <c r="AD808" s="68"/>
      <c r="AE808" s="68"/>
      <c r="AF808" s="68"/>
      <c r="AG808" s="69"/>
      <c r="AH808" s="69"/>
      <c r="AI808" s="69"/>
      <c r="AJ808" s="69"/>
      <c r="AK808" s="69"/>
      <c r="AL808" s="69"/>
      <c r="AM808" s="70"/>
      <c r="AN808" s="70"/>
      <c r="AO808" s="5"/>
      <c r="AP808" s="5"/>
    </row>
    <row r="809" spans="1:42" ht="24.75" thickBot="1" x14ac:dyDescent="0.6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67"/>
      <c r="Y809" s="67"/>
      <c r="Z809" s="67"/>
      <c r="AA809" s="67"/>
      <c r="AB809" s="68"/>
      <c r="AC809" s="68"/>
      <c r="AD809" s="68"/>
      <c r="AE809" s="68"/>
      <c r="AF809" s="68"/>
      <c r="AG809" s="69"/>
      <c r="AH809" s="69"/>
      <c r="AI809" s="69"/>
      <c r="AJ809" s="69"/>
      <c r="AK809" s="69"/>
      <c r="AL809" s="69"/>
      <c r="AM809" s="70"/>
      <c r="AN809" s="70"/>
      <c r="AO809" s="5"/>
      <c r="AP809" s="5"/>
    </row>
    <row r="810" spans="1:42" ht="24.75" thickBot="1" x14ac:dyDescent="0.6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67"/>
      <c r="Y810" s="67"/>
      <c r="Z810" s="67"/>
      <c r="AA810" s="67"/>
      <c r="AB810" s="68"/>
      <c r="AC810" s="68"/>
      <c r="AD810" s="68"/>
      <c r="AE810" s="68"/>
      <c r="AF810" s="68"/>
      <c r="AG810" s="69"/>
      <c r="AH810" s="69"/>
      <c r="AI810" s="69"/>
      <c r="AJ810" s="69"/>
      <c r="AK810" s="69"/>
      <c r="AL810" s="69"/>
      <c r="AM810" s="70"/>
      <c r="AN810" s="70"/>
      <c r="AO810" s="5"/>
      <c r="AP810" s="5"/>
    </row>
    <row r="811" spans="1:42" ht="24.75" thickBot="1" x14ac:dyDescent="0.6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67"/>
      <c r="Y811" s="67"/>
      <c r="Z811" s="67"/>
      <c r="AA811" s="67"/>
      <c r="AB811" s="68"/>
      <c r="AC811" s="68"/>
      <c r="AD811" s="68"/>
      <c r="AE811" s="68"/>
      <c r="AF811" s="68"/>
      <c r="AG811" s="69"/>
      <c r="AH811" s="69"/>
      <c r="AI811" s="69"/>
      <c r="AJ811" s="69"/>
      <c r="AK811" s="69"/>
      <c r="AL811" s="69"/>
      <c r="AM811" s="70"/>
      <c r="AN811" s="70"/>
      <c r="AO811" s="5"/>
      <c r="AP811" s="5"/>
    </row>
    <row r="812" spans="1:42" ht="24.75" thickBot="1" x14ac:dyDescent="0.6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67"/>
      <c r="Y812" s="67"/>
      <c r="Z812" s="67"/>
      <c r="AA812" s="67"/>
      <c r="AB812" s="68"/>
      <c r="AC812" s="68"/>
      <c r="AD812" s="68"/>
      <c r="AE812" s="68"/>
      <c r="AF812" s="68"/>
      <c r="AG812" s="69"/>
      <c r="AH812" s="69"/>
      <c r="AI812" s="69"/>
      <c r="AJ812" s="69"/>
      <c r="AK812" s="69"/>
      <c r="AL812" s="69"/>
      <c r="AM812" s="70"/>
      <c r="AN812" s="70"/>
      <c r="AO812" s="5"/>
      <c r="AP812" s="5"/>
    </row>
    <row r="813" spans="1:42" ht="24.75" thickBot="1" x14ac:dyDescent="0.6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67"/>
      <c r="Y813" s="67"/>
      <c r="Z813" s="67"/>
      <c r="AA813" s="67"/>
      <c r="AB813" s="68"/>
      <c r="AC813" s="68"/>
      <c r="AD813" s="68"/>
      <c r="AE813" s="68"/>
      <c r="AF813" s="68"/>
      <c r="AG813" s="69"/>
      <c r="AH813" s="69"/>
      <c r="AI813" s="69"/>
      <c r="AJ813" s="69"/>
      <c r="AK813" s="69"/>
      <c r="AL813" s="69"/>
      <c r="AM813" s="70"/>
      <c r="AN813" s="70"/>
      <c r="AO813" s="5"/>
      <c r="AP813" s="5"/>
    </row>
    <row r="814" spans="1:42" ht="24.75" thickBot="1" x14ac:dyDescent="0.6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67"/>
      <c r="Y814" s="67"/>
      <c r="Z814" s="67"/>
      <c r="AA814" s="67"/>
      <c r="AB814" s="68"/>
      <c r="AC814" s="68"/>
      <c r="AD814" s="68"/>
      <c r="AE814" s="68"/>
      <c r="AF814" s="68"/>
      <c r="AG814" s="69"/>
      <c r="AH814" s="69"/>
      <c r="AI814" s="69"/>
      <c r="AJ814" s="69"/>
      <c r="AK814" s="69"/>
      <c r="AL814" s="69"/>
      <c r="AM814" s="70"/>
      <c r="AN814" s="70"/>
      <c r="AO814" s="5"/>
      <c r="AP814" s="5"/>
    </row>
    <row r="815" spans="1:42" ht="24.75" thickBot="1" x14ac:dyDescent="0.6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67"/>
      <c r="Y815" s="67"/>
      <c r="Z815" s="67"/>
      <c r="AA815" s="67"/>
      <c r="AB815" s="68"/>
      <c r="AC815" s="68"/>
      <c r="AD815" s="68"/>
      <c r="AE815" s="68"/>
      <c r="AF815" s="68"/>
      <c r="AG815" s="69"/>
      <c r="AH815" s="69"/>
      <c r="AI815" s="69"/>
      <c r="AJ815" s="69"/>
      <c r="AK815" s="69"/>
      <c r="AL815" s="69"/>
      <c r="AM815" s="70"/>
      <c r="AN815" s="70"/>
      <c r="AO815" s="5"/>
      <c r="AP815" s="5"/>
    </row>
    <row r="816" spans="1:42" ht="24.75" thickBot="1" x14ac:dyDescent="0.6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67"/>
      <c r="Y816" s="67"/>
      <c r="Z816" s="67"/>
      <c r="AA816" s="67"/>
      <c r="AB816" s="68"/>
      <c r="AC816" s="68"/>
      <c r="AD816" s="68"/>
      <c r="AE816" s="68"/>
      <c r="AF816" s="68"/>
      <c r="AG816" s="69"/>
      <c r="AH816" s="69"/>
      <c r="AI816" s="69"/>
      <c r="AJ816" s="69"/>
      <c r="AK816" s="69"/>
      <c r="AL816" s="69"/>
      <c r="AM816" s="70"/>
      <c r="AN816" s="70"/>
      <c r="AO816" s="5"/>
      <c r="AP816" s="5"/>
    </row>
    <row r="817" spans="1:42" ht="24.75" thickBot="1" x14ac:dyDescent="0.6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67"/>
      <c r="Y817" s="67"/>
      <c r="Z817" s="67"/>
      <c r="AA817" s="67"/>
      <c r="AB817" s="68"/>
      <c r="AC817" s="68"/>
      <c r="AD817" s="68"/>
      <c r="AE817" s="68"/>
      <c r="AF817" s="68"/>
      <c r="AG817" s="69"/>
      <c r="AH817" s="69"/>
      <c r="AI817" s="69"/>
      <c r="AJ817" s="69"/>
      <c r="AK817" s="69"/>
      <c r="AL817" s="69"/>
      <c r="AM817" s="70"/>
      <c r="AN817" s="70"/>
      <c r="AO817" s="5"/>
      <c r="AP817" s="5"/>
    </row>
    <row r="818" spans="1:42" ht="24.75" thickBot="1" x14ac:dyDescent="0.6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67"/>
      <c r="Y818" s="67"/>
      <c r="Z818" s="67"/>
      <c r="AA818" s="67"/>
      <c r="AB818" s="68"/>
      <c r="AC818" s="68"/>
      <c r="AD818" s="68"/>
      <c r="AE818" s="68"/>
      <c r="AF818" s="68"/>
      <c r="AG818" s="69"/>
      <c r="AH818" s="69"/>
      <c r="AI818" s="69"/>
      <c r="AJ818" s="69"/>
      <c r="AK818" s="69"/>
      <c r="AL818" s="69"/>
      <c r="AM818" s="70"/>
      <c r="AN818" s="70"/>
      <c r="AO818" s="5"/>
      <c r="AP818" s="5"/>
    </row>
    <row r="819" spans="1:42" ht="24.75" thickBot="1" x14ac:dyDescent="0.6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67"/>
      <c r="Y819" s="67"/>
      <c r="Z819" s="67"/>
      <c r="AA819" s="67"/>
      <c r="AB819" s="68"/>
      <c r="AC819" s="68"/>
      <c r="AD819" s="68"/>
      <c r="AE819" s="68"/>
      <c r="AF819" s="68"/>
      <c r="AG819" s="69"/>
      <c r="AH819" s="69"/>
      <c r="AI819" s="69"/>
      <c r="AJ819" s="69"/>
      <c r="AK819" s="69"/>
      <c r="AL819" s="69"/>
      <c r="AM819" s="70"/>
      <c r="AN819" s="70"/>
      <c r="AO819" s="5"/>
      <c r="AP819" s="5"/>
    </row>
    <row r="820" spans="1:42" ht="24.75" thickBot="1" x14ac:dyDescent="0.6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67"/>
      <c r="Y820" s="67"/>
      <c r="Z820" s="67"/>
      <c r="AA820" s="67"/>
      <c r="AB820" s="68"/>
      <c r="AC820" s="68"/>
      <c r="AD820" s="68"/>
      <c r="AE820" s="68"/>
      <c r="AF820" s="68"/>
      <c r="AG820" s="69"/>
      <c r="AH820" s="69"/>
      <c r="AI820" s="69"/>
      <c r="AJ820" s="69"/>
      <c r="AK820" s="69"/>
      <c r="AL820" s="69"/>
      <c r="AM820" s="70"/>
      <c r="AN820" s="70"/>
      <c r="AO820" s="5"/>
      <c r="AP820" s="5"/>
    </row>
    <row r="821" spans="1:42" ht="24.75" thickBot="1" x14ac:dyDescent="0.6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67"/>
      <c r="Y821" s="67"/>
      <c r="Z821" s="67"/>
      <c r="AA821" s="67"/>
      <c r="AB821" s="68"/>
      <c r="AC821" s="68"/>
      <c r="AD821" s="68"/>
      <c r="AE821" s="68"/>
      <c r="AF821" s="68"/>
      <c r="AG821" s="69"/>
      <c r="AH821" s="69"/>
      <c r="AI821" s="69"/>
      <c r="AJ821" s="69"/>
      <c r="AK821" s="69"/>
      <c r="AL821" s="69"/>
      <c r="AM821" s="70"/>
      <c r="AN821" s="70"/>
      <c r="AO821" s="5"/>
      <c r="AP821" s="5"/>
    </row>
    <row r="822" spans="1:42" ht="24.75" thickBot="1" x14ac:dyDescent="0.6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67"/>
      <c r="Y822" s="67"/>
      <c r="Z822" s="67"/>
      <c r="AA822" s="67"/>
      <c r="AB822" s="68"/>
      <c r="AC822" s="68"/>
      <c r="AD822" s="68"/>
      <c r="AE822" s="68"/>
      <c r="AF822" s="68"/>
      <c r="AG822" s="69"/>
      <c r="AH822" s="69"/>
      <c r="AI822" s="69"/>
      <c r="AJ822" s="69"/>
      <c r="AK822" s="69"/>
      <c r="AL822" s="69"/>
      <c r="AM822" s="70"/>
      <c r="AN822" s="70"/>
      <c r="AO822" s="5"/>
      <c r="AP822" s="5"/>
    </row>
    <row r="823" spans="1:42" ht="24.75" thickBot="1" x14ac:dyDescent="0.6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67"/>
      <c r="Y823" s="67"/>
      <c r="Z823" s="67"/>
      <c r="AA823" s="67"/>
      <c r="AB823" s="68"/>
      <c r="AC823" s="68"/>
      <c r="AD823" s="68"/>
      <c r="AE823" s="68"/>
      <c r="AF823" s="68"/>
      <c r="AG823" s="69"/>
      <c r="AH823" s="69"/>
      <c r="AI823" s="69"/>
      <c r="AJ823" s="69"/>
      <c r="AK823" s="69"/>
      <c r="AL823" s="69"/>
      <c r="AM823" s="70"/>
      <c r="AN823" s="70"/>
      <c r="AO823" s="5"/>
      <c r="AP823" s="5"/>
    </row>
    <row r="824" spans="1:42" ht="24.75" thickBot="1" x14ac:dyDescent="0.6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67"/>
      <c r="Y824" s="67"/>
      <c r="Z824" s="67"/>
      <c r="AA824" s="67"/>
      <c r="AB824" s="68"/>
      <c r="AC824" s="68"/>
      <c r="AD824" s="68"/>
      <c r="AE824" s="68"/>
      <c r="AF824" s="68"/>
      <c r="AG824" s="69"/>
      <c r="AH824" s="69"/>
      <c r="AI824" s="69"/>
      <c r="AJ824" s="69"/>
      <c r="AK824" s="69"/>
      <c r="AL824" s="69"/>
      <c r="AM824" s="70"/>
      <c r="AN824" s="70"/>
      <c r="AO824" s="5"/>
      <c r="AP824" s="5"/>
    </row>
    <row r="825" spans="1:42" ht="24.75" thickBot="1" x14ac:dyDescent="0.6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67"/>
      <c r="Y825" s="67"/>
      <c r="Z825" s="67"/>
      <c r="AA825" s="67"/>
      <c r="AB825" s="68"/>
      <c r="AC825" s="68"/>
      <c r="AD825" s="68"/>
      <c r="AE825" s="68"/>
      <c r="AF825" s="68"/>
      <c r="AG825" s="69"/>
      <c r="AH825" s="69"/>
      <c r="AI825" s="69"/>
      <c r="AJ825" s="69"/>
      <c r="AK825" s="69"/>
      <c r="AL825" s="69"/>
      <c r="AM825" s="70"/>
      <c r="AN825" s="70"/>
      <c r="AO825" s="5"/>
      <c r="AP825" s="5"/>
    </row>
    <row r="826" spans="1:42" ht="24.75" thickBot="1" x14ac:dyDescent="0.6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67"/>
      <c r="Y826" s="67"/>
      <c r="Z826" s="67"/>
      <c r="AA826" s="67"/>
      <c r="AB826" s="68"/>
      <c r="AC826" s="68"/>
      <c r="AD826" s="68"/>
      <c r="AE826" s="68"/>
      <c r="AF826" s="68"/>
      <c r="AG826" s="69"/>
      <c r="AH826" s="69"/>
      <c r="AI826" s="69"/>
      <c r="AJ826" s="69"/>
      <c r="AK826" s="69"/>
      <c r="AL826" s="69"/>
      <c r="AM826" s="70"/>
      <c r="AN826" s="70"/>
      <c r="AO826" s="5"/>
      <c r="AP826" s="5"/>
    </row>
    <row r="827" spans="1:42" ht="24.75" thickBot="1" x14ac:dyDescent="0.6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67"/>
      <c r="Y827" s="67"/>
      <c r="Z827" s="67"/>
      <c r="AA827" s="67"/>
      <c r="AB827" s="68"/>
      <c r="AC827" s="68"/>
      <c r="AD827" s="68"/>
      <c r="AE827" s="68"/>
      <c r="AF827" s="68"/>
      <c r="AG827" s="69"/>
      <c r="AH827" s="69"/>
      <c r="AI827" s="69"/>
      <c r="AJ827" s="69"/>
      <c r="AK827" s="69"/>
      <c r="AL827" s="69"/>
      <c r="AM827" s="70"/>
      <c r="AN827" s="70"/>
      <c r="AO827" s="5"/>
      <c r="AP827" s="5"/>
    </row>
    <row r="828" spans="1:42" ht="24.75" thickBot="1" x14ac:dyDescent="0.6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67"/>
      <c r="Y828" s="67"/>
      <c r="Z828" s="67"/>
      <c r="AA828" s="67"/>
      <c r="AB828" s="68"/>
      <c r="AC828" s="68"/>
      <c r="AD828" s="68"/>
      <c r="AE828" s="68"/>
      <c r="AF828" s="68"/>
      <c r="AG828" s="69"/>
      <c r="AH828" s="69"/>
      <c r="AI828" s="69"/>
      <c r="AJ828" s="69"/>
      <c r="AK828" s="69"/>
      <c r="AL828" s="69"/>
      <c r="AM828" s="70"/>
      <c r="AN828" s="70"/>
      <c r="AO828" s="5"/>
      <c r="AP828" s="5"/>
    </row>
    <row r="829" spans="1:42" ht="24.75" thickBot="1" x14ac:dyDescent="0.6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67"/>
      <c r="Y829" s="67"/>
      <c r="Z829" s="67"/>
      <c r="AA829" s="67"/>
      <c r="AB829" s="68"/>
      <c r="AC829" s="68"/>
      <c r="AD829" s="68"/>
      <c r="AE829" s="68"/>
      <c r="AF829" s="68"/>
      <c r="AG829" s="69"/>
      <c r="AH829" s="69"/>
      <c r="AI829" s="69"/>
      <c r="AJ829" s="69"/>
      <c r="AK829" s="69"/>
      <c r="AL829" s="69"/>
      <c r="AM829" s="70"/>
      <c r="AN829" s="70"/>
      <c r="AO829" s="5"/>
      <c r="AP829" s="5"/>
    </row>
    <row r="830" spans="1:42" ht="24.75" thickBot="1" x14ac:dyDescent="0.6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67"/>
      <c r="Y830" s="67"/>
      <c r="Z830" s="67"/>
      <c r="AA830" s="67"/>
      <c r="AB830" s="68"/>
      <c r="AC830" s="68"/>
      <c r="AD830" s="68"/>
      <c r="AE830" s="68"/>
      <c r="AF830" s="68"/>
      <c r="AG830" s="69"/>
      <c r="AH830" s="69"/>
      <c r="AI830" s="69"/>
      <c r="AJ830" s="69"/>
      <c r="AK830" s="69"/>
      <c r="AL830" s="69"/>
      <c r="AM830" s="70"/>
      <c r="AN830" s="70"/>
      <c r="AO830" s="5"/>
      <c r="AP830" s="5"/>
    </row>
    <row r="831" spans="1:42" ht="24.75" thickBot="1" x14ac:dyDescent="0.6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67"/>
      <c r="Y831" s="67"/>
      <c r="Z831" s="67"/>
      <c r="AA831" s="67"/>
      <c r="AB831" s="68"/>
      <c r="AC831" s="68"/>
      <c r="AD831" s="68"/>
      <c r="AE831" s="68"/>
      <c r="AF831" s="68"/>
      <c r="AG831" s="69"/>
      <c r="AH831" s="69"/>
      <c r="AI831" s="69"/>
      <c r="AJ831" s="69"/>
      <c r="AK831" s="69"/>
      <c r="AL831" s="69"/>
      <c r="AM831" s="70"/>
      <c r="AN831" s="70"/>
      <c r="AO831" s="5"/>
      <c r="AP831" s="5"/>
    </row>
    <row r="832" spans="1:42" ht="24.75" thickBot="1" x14ac:dyDescent="0.6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67"/>
      <c r="Y832" s="67"/>
      <c r="Z832" s="67"/>
      <c r="AA832" s="67"/>
      <c r="AB832" s="68"/>
      <c r="AC832" s="68"/>
      <c r="AD832" s="68"/>
      <c r="AE832" s="68"/>
      <c r="AF832" s="68"/>
      <c r="AG832" s="69"/>
      <c r="AH832" s="69"/>
      <c r="AI832" s="69"/>
      <c r="AJ832" s="69"/>
      <c r="AK832" s="69"/>
      <c r="AL832" s="69"/>
      <c r="AM832" s="70"/>
      <c r="AN832" s="70"/>
      <c r="AO832" s="5"/>
      <c r="AP832" s="5"/>
    </row>
    <row r="833" spans="1:42" ht="24.75" thickBot="1" x14ac:dyDescent="0.6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67"/>
      <c r="Y833" s="67"/>
      <c r="Z833" s="67"/>
      <c r="AA833" s="67"/>
      <c r="AB833" s="68"/>
      <c r="AC833" s="68"/>
      <c r="AD833" s="68"/>
      <c r="AE833" s="68"/>
      <c r="AF833" s="68"/>
      <c r="AG833" s="69"/>
      <c r="AH833" s="69"/>
      <c r="AI833" s="69"/>
      <c r="AJ833" s="69"/>
      <c r="AK833" s="69"/>
      <c r="AL833" s="69"/>
      <c r="AM833" s="70"/>
      <c r="AN833" s="70"/>
      <c r="AO833" s="5"/>
      <c r="AP833" s="5"/>
    </row>
    <row r="834" spans="1:42" ht="24.75" thickBot="1" x14ac:dyDescent="0.6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67"/>
      <c r="Y834" s="67"/>
      <c r="Z834" s="67"/>
      <c r="AA834" s="67"/>
      <c r="AB834" s="68"/>
      <c r="AC834" s="68"/>
      <c r="AD834" s="68"/>
      <c r="AE834" s="68"/>
      <c r="AF834" s="68"/>
      <c r="AG834" s="69"/>
      <c r="AH834" s="69"/>
      <c r="AI834" s="69"/>
      <c r="AJ834" s="69"/>
      <c r="AK834" s="69"/>
      <c r="AL834" s="69"/>
      <c r="AM834" s="70"/>
      <c r="AN834" s="70"/>
      <c r="AO834" s="5"/>
      <c r="AP834" s="5"/>
    </row>
    <row r="835" spans="1:42" ht="24.75" thickBot="1" x14ac:dyDescent="0.6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67"/>
      <c r="Y835" s="67"/>
      <c r="Z835" s="67"/>
      <c r="AA835" s="67"/>
      <c r="AB835" s="68"/>
      <c r="AC835" s="68"/>
      <c r="AD835" s="68"/>
      <c r="AE835" s="68"/>
      <c r="AF835" s="68"/>
      <c r="AG835" s="69"/>
      <c r="AH835" s="69"/>
      <c r="AI835" s="69"/>
      <c r="AJ835" s="69"/>
      <c r="AK835" s="69"/>
      <c r="AL835" s="69"/>
      <c r="AM835" s="70"/>
      <c r="AN835" s="70"/>
      <c r="AO835" s="5"/>
      <c r="AP835" s="5"/>
    </row>
    <row r="836" spans="1:42" ht="24.75" thickBot="1" x14ac:dyDescent="0.6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67"/>
      <c r="Y836" s="67"/>
      <c r="Z836" s="67"/>
      <c r="AA836" s="67"/>
      <c r="AB836" s="68"/>
      <c r="AC836" s="68"/>
      <c r="AD836" s="68"/>
      <c r="AE836" s="68"/>
      <c r="AF836" s="68"/>
      <c r="AG836" s="69"/>
      <c r="AH836" s="69"/>
      <c r="AI836" s="69"/>
      <c r="AJ836" s="69"/>
      <c r="AK836" s="69"/>
      <c r="AL836" s="69"/>
      <c r="AM836" s="70"/>
      <c r="AN836" s="70"/>
      <c r="AO836" s="5"/>
      <c r="AP836" s="5"/>
    </row>
    <row r="837" spans="1:42" ht="24.75" thickBot="1" x14ac:dyDescent="0.6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67"/>
      <c r="Y837" s="67"/>
      <c r="Z837" s="67"/>
      <c r="AA837" s="67"/>
      <c r="AB837" s="68"/>
      <c r="AC837" s="68"/>
      <c r="AD837" s="68"/>
      <c r="AE837" s="68"/>
      <c r="AF837" s="68"/>
      <c r="AG837" s="69"/>
      <c r="AH837" s="69"/>
      <c r="AI837" s="69"/>
      <c r="AJ837" s="69"/>
      <c r="AK837" s="69"/>
      <c r="AL837" s="69"/>
      <c r="AM837" s="70"/>
      <c r="AN837" s="70"/>
      <c r="AO837" s="5"/>
      <c r="AP837" s="5"/>
    </row>
    <row r="838" spans="1:42" ht="24.75" thickBot="1" x14ac:dyDescent="0.6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67"/>
      <c r="Y838" s="67"/>
      <c r="Z838" s="67"/>
      <c r="AA838" s="67"/>
      <c r="AB838" s="68"/>
      <c r="AC838" s="68"/>
      <c r="AD838" s="68"/>
      <c r="AE838" s="68"/>
      <c r="AF838" s="68"/>
      <c r="AG838" s="69"/>
      <c r="AH838" s="69"/>
      <c r="AI838" s="69"/>
      <c r="AJ838" s="69"/>
      <c r="AK838" s="69"/>
      <c r="AL838" s="69"/>
      <c r="AM838" s="70"/>
      <c r="AN838" s="70"/>
      <c r="AO838" s="5"/>
      <c r="AP838" s="5"/>
    </row>
    <row r="839" spans="1:42" ht="24.75" thickBot="1" x14ac:dyDescent="0.6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67"/>
      <c r="Y839" s="67"/>
      <c r="Z839" s="67"/>
      <c r="AA839" s="67"/>
      <c r="AB839" s="68"/>
      <c r="AC839" s="68"/>
      <c r="AD839" s="68"/>
      <c r="AE839" s="68"/>
      <c r="AF839" s="68"/>
      <c r="AG839" s="69"/>
      <c r="AH839" s="69"/>
      <c r="AI839" s="69"/>
      <c r="AJ839" s="69"/>
      <c r="AK839" s="69"/>
      <c r="AL839" s="69"/>
      <c r="AM839" s="70"/>
      <c r="AN839" s="70"/>
      <c r="AO839" s="5"/>
      <c r="AP839" s="5"/>
    </row>
    <row r="840" spans="1:42" ht="24.75" thickBot="1" x14ac:dyDescent="0.6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67"/>
      <c r="Y840" s="67"/>
      <c r="Z840" s="67"/>
      <c r="AA840" s="67"/>
      <c r="AB840" s="68"/>
      <c r="AC840" s="68"/>
      <c r="AD840" s="68"/>
      <c r="AE840" s="68"/>
      <c r="AF840" s="68"/>
      <c r="AG840" s="69"/>
      <c r="AH840" s="69"/>
      <c r="AI840" s="69"/>
      <c r="AJ840" s="69"/>
      <c r="AK840" s="69"/>
      <c r="AL840" s="69"/>
      <c r="AM840" s="70"/>
      <c r="AN840" s="70"/>
      <c r="AO840" s="5"/>
      <c r="AP840" s="5"/>
    </row>
    <row r="841" spans="1:42" ht="24.75" thickBot="1" x14ac:dyDescent="0.6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67"/>
      <c r="Y841" s="67"/>
      <c r="Z841" s="67"/>
      <c r="AA841" s="67"/>
      <c r="AB841" s="68"/>
      <c r="AC841" s="68"/>
      <c r="AD841" s="68"/>
      <c r="AE841" s="68"/>
      <c r="AF841" s="68"/>
      <c r="AG841" s="69"/>
      <c r="AH841" s="69"/>
      <c r="AI841" s="69"/>
      <c r="AJ841" s="69"/>
      <c r="AK841" s="69"/>
      <c r="AL841" s="69"/>
      <c r="AM841" s="70"/>
      <c r="AN841" s="70"/>
      <c r="AO841" s="5"/>
      <c r="AP841" s="5"/>
    </row>
    <row r="842" spans="1:42" ht="24.75" thickBot="1" x14ac:dyDescent="0.6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67"/>
      <c r="Y842" s="67"/>
      <c r="Z842" s="67"/>
      <c r="AA842" s="67"/>
      <c r="AB842" s="68"/>
      <c r="AC842" s="68"/>
      <c r="AD842" s="68"/>
      <c r="AE842" s="68"/>
      <c r="AF842" s="68"/>
      <c r="AG842" s="69"/>
      <c r="AH842" s="69"/>
      <c r="AI842" s="69"/>
      <c r="AJ842" s="69"/>
      <c r="AK842" s="69"/>
      <c r="AL842" s="69"/>
      <c r="AM842" s="70"/>
      <c r="AN842" s="70"/>
      <c r="AO842" s="5"/>
      <c r="AP842" s="5"/>
    </row>
    <row r="843" spans="1:42" ht="24.75" thickBot="1" x14ac:dyDescent="0.6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67"/>
      <c r="Y843" s="67"/>
      <c r="Z843" s="67"/>
      <c r="AA843" s="67"/>
      <c r="AB843" s="68"/>
      <c r="AC843" s="68"/>
      <c r="AD843" s="68"/>
      <c r="AE843" s="68"/>
      <c r="AF843" s="68"/>
      <c r="AG843" s="69"/>
      <c r="AH843" s="69"/>
      <c r="AI843" s="69"/>
      <c r="AJ843" s="69"/>
      <c r="AK843" s="69"/>
      <c r="AL843" s="69"/>
      <c r="AM843" s="70"/>
      <c r="AN843" s="70"/>
      <c r="AO843" s="5"/>
      <c r="AP843" s="5"/>
    </row>
    <row r="844" spans="1:42" ht="24.75" thickBot="1" x14ac:dyDescent="0.6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67"/>
      <c r="Y844" s="67"/>
      <c r="Z844" s="67"/>
      <c r="AA844" s="67"/>
      <c r="AB844" s="68"/>
      <c r="AC844" s="68"/>
      <c r="AD844" s="68"/>
      <c r="AE844" s="68"/>
      <c r="AF844" s="68"/>
      <c r="AG844" s="69"/>
      <c r="AH844" s="69"/>
      <c r="AI844" s="69"/>
      <c r="AJ844" s="69"/>
      <c r="AK844" s="69"/>
      <c r="AL844" s="69"/>
      <c r="AM844" s="70"/>
      <c r="AN844" s="70"/>
      <c r="AO844" s="5"/>
      <c r="AP844" s="5"/>
    </row>
    <row r="845" spans="1:42" ht="24.75" thickBot="1" x14ac:dyDescent="0.6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67"/>
      <c r="Y845" s="67"/>
      <c r="Z845" s="67"/>
      <c r="AA845" s="67"/>
      <c r="AB845" s="68"/>
      <c r="AC845" s="68"/>
      <c r="AD845" s="68"/>
      <c r="AE845" s="68"/>
      <c r="AF845" s="68"/>
      <c r="AG845" s="69"/>
      <c r="AH845" s="69"/>
      <c r="AI845" s="69"/>
      <c r="AJ845" s="69"/>
      <c r="AK845" s="69"/>
      <c r="AL845" s="69"/>
      <c r="AM845" s="70"/>
      <c r="AN845" s="70"/>
      <c r="AO845" s="5"/>
      <c r="AP845" s="5"/>
    </row>
    <row r="846" spans="1:42" ht="24.75" thickBot="1" x14ac:dyDescent="0.6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67"/>
      <c r="Y846" s="67"/>
      <c r="Z846" s="67"/>
      <c r="AA846" s="67"/>
      <c r="AB846" s="68"/>
      <c r="AC846" s="68"/>
      <c r="AD846" s="68"/>
      <c r="AE846" s="68"/>
      <c r="AF846" s="68"/>
      <c r="AG846" s="69"/>
      <c r="AH846" s="69"/>
      <c r="AI846" s="69"/>
      <c r="AJ846" s="69"/>
      <c r="AK846" s="69"/>
      <c r="AL846" s="69"/>
      <c r="AM846" s="70"/>
      <c r="AN846" s="70"/>
      <c r="AO846" s="5"/>
      <c r="AP846" s="5"/>
    </row>
    <row r="847" spans="1:42" ht="24.75" thickBot="1" x14ac:dyDescent="0.6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67"/>
      <c r="Y847" s="67"/>
      <c r="Z847" s="67"/>
      <c r="AA847" s="67"/>
      <c r="AB847" s="68"/>
      <c r="AC847" s="68"/>
      <c r="AD847" s="68"/>
      <c r="AE847" s="68"/>
      <c r="AF847" s="68"/>
      <c r="AG847" s="69"/>
      <c r="AH847" s="69"/>
      <c r="AI847" s="69"/>
      <c r="AJ847" s="69"/>
      <c r="AK847" s="69"/>
      <c r="AL847" s="69"/>
      <c r="AM847" s="70"/>
      <c r="AN847" s="70"/>
      <c r="AO847" s="5"/>
      <c r="AP847" s="5"/>
    </row>
    <row r="848" spans="1:42" ht="24.75" thickBot="1" x14ac:dyDescent="0.6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67"/>
      <c r="Y848" s="67"/>
      <c r="Z848" s="67"/>
      <c r="AA848" s="67"/>
      <c r="AB848" s="68"/>
      <c r="AC848" s="68"/>
      <c r="AD848" s="68"/>
      <c r="AE848" s="68"/>
      <c r="AF848" s="68"/>
      <c r="AG848" s="69"/>
      <c r="AH848" s="69"/>
      <c r="AI848" s="69"/>
      <c r="AJ848" s="69"/>
      <c r="AK848" s="69"/>
      <c r="AL848" s="69"/>
      <c r="AM848" s="70"/>
      <c r="AN848" s="70"/>
      <c r="AO848" s="5"/>
      <c r="AP848" s="5"/>
    </row>
    <row r="849" spans="1:42" ht="24.75" thickBot="1" x14ac:dyDescent="0.6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67"/>
      <c r="Y849" s="67"/>
      <c r="Z849" s="67"/>
      <c r="AA849" s="67"/>
      <c r="AB849" s="68"/>
      <c r="AC849" s="68"/>
      <c r="AD849" s="68"/>
      <c r="AE849" s="68"/>
      <c r="AF849" s="68"/>
      <c r="AG849" s="69"/>
      <c r="AH849" s="69"/>
      <c r="AI849" s="69"/>
      <c r="AJ849" s="69"/>
      <c r="AK849" s="69"/>
      <c r="AL849" s="69"/>
      <c r="AM849" s="70"/>
      <c r="AN849" s="70"/>
      <c r="AO849" s="5"/>
      <c r="AP849" s="5"/>
    </row>
    <row r="850" spans="1:42" ht="24.75" thickBot="1" x14ac:dyDescent="0.6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67"/>
      <c r="Y850" s="67"/>
      <c r="Z850" s="67"/>
      <c r="AA850" s="67"/>
      <c r="AB850" s="68"/>
      <c r="AC850" s="68"/>
      <c r="AD850" s="68"/>
      <c r="AE850" s="68"/>
      <c r="AF850" s="68"/>
      <c r="AG850" s="69"/>
      <c r="AH850" s="69"/>
      <c r="AI850" s="69"/>
      <c r="AJ850" s="69"/>
      <c r="AK850" s="69"/>
      <c r="AL850" s="69"/>
      <c r="AM850" s="70"/>
      <c r="AN850" s="70"/>
      <c r="AO850" s="5"/>
      <c r="AP850" s="5"/>
    </row>
    <row r="851" spans="1:42" ht="24.75" thickBot="1" x14ac:dyDescent="0.6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67"/>
      <c r="Y851" s="67"/>
      <c r="Z851" s="67"/>
      <c r="AA851" s="67"/>
      <c r="AB851" s="68"/>
      <c r="AC851" s="68"/>
      <c r="AD851" s="68"/>
      <c r="AE851" s="68"/>
      <c r="AF851" s="68"/>
      <c r="AG851" s="69"/>
      <c r="AH851" s="69"/>
      <c r="AI851" s="69"/>
      <c r="AJ851" s="69"/>
      <c r="AK851" s="69"/>
      <c r="AL851" s="69"/>
      <c r="AM851" s="70"/>
      <c r="AN851" s="70"/>
      <c r="AO851" s="5"/>
      <c r="AP851" s="5"/>
    </row>
    <row r="852" spans="1:42" ht="24.75" thickBot="1" x14ac:dyDescent="0.6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67"/>
      <c r="Y852" s="67"/>
      <c r="Z852" s="67"/>
      <c r="AA852" s="67"/>
      <c r="AB852" s="68"/>
      <c r="AC852" s="68"/>
      <c r="AD852" s="68"/>
      <c r="AE852" s="68"/>
      <c r="AF852" s="68"/>
      <c r="AG852" s="69"/>
      <c r="AH852" s="69"/>
      <c r="AI852" s="69"/>
      <c r="AJ852" s="69"/>
      <c r="AK852" s="69"/>
      <c r="AL852" s="69"/>
      <c r="AM852" s="70"/>
      <c r="AN852" s="70"/>
      <c r="AO852" s="5"/>
      <c r="AP852" s="5"/>
    </row>
    <row r="853" spans="1:42" ht="24.75" thickBot="1" x14ac:dyDescent="0.6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67"/>
      <c r="Y853" s="67"/>
      <c r="Z853" s="67"/>
      <c r="AA853" s="67"/>
      <c r="AB853" s="68"/>
      <c r="AC853" s="68"/>
      <c r="AD853" s="68"/>
      <c r="AE853" s="68"/>
      <c r="AF853" s="68"/>
      <c r="AG853" s="69"/>
      <c r="AH853" s="69"/>
      <c r="AI853" s="69"/>
      <c r="AJ853" s="69"/>
      <c r="AK853" s="69"/>
      <c r="AL853" s="69"/>
      <c r="AM853" s="70"/>
      <c r="AN853" s="70"/>
      <c r="AO853" s="5"/>
      <c r="AP853" s="5"/>
    </row>
    <row r="854" spans="1:42" ht="24.75" thickBot="1" x14ac:dyDescent="0.6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67"/>
      <c r="Y854" s="67"/>
      <c r="Z854" s="67"/>
      <c r="AA854" s="67"/>
      <c r="AB854" s="68"/>
      <c r="AC854" s="68"/>
      <c r="AD854" s="68"/>
      <c r="AE854" s="68"/>
      <c r="AF854" s="68"/>
      <c r="AG854" s="69"/>
      <c r="AH854" s="69"/>
      <c r="AI854" s="69"/>
      <c r="AJ854" s="69"/>
      <c r="AK854" s="69"/>
      <c r="AL854" s="69"/>
      <c r="AM854" s="70"/>
      <c r="AN854" s="70"/>
      <c r="AO854" s="5"/>
      <c r="AP854" s="5"/>
    </row>
    <row r="855" spans="1:42" ht="24.75" thickBot="1" x14ac:dyDescent="0.6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67"/>
      <c r="Y855" s="67"/>
      <c r="Z855" s="67"/>
      <c r="AA855" s="67"/>
      <c r="AB855" s="68"/>
      <c r="AC855" s="68"/>
      <c r="AD855" s="68"/>
      <c r="AE855" s="68"/>
      <c r="AF855" s="68"/>
      <c r="AG855" s="69"/>
      <c r="AH855" s="69"/>
      <c r="AI855" s="69"/>
      <c r="AJ855" s="69"/>
      <c r="AK855" s="69"/>
      <c r="AL855" s="69"/>
      <c r="AM855" s="70"/>
      <c r="AN855" s="70"/>
      <c r="AO855" s="5"/>
      <c r="AP855" s="5"/>
    </row>
    <row r="856" spans="1:42" ht="24.75" thickBot="1" x14ac:dyDescent="0.6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67"/>
      <c r="Y856" s="67"/>
      <c r="Z856" s="67"/>
      <c r="AA856" s="67"/>
      <c r="AB856" s="68"/>
      <c r="AC856" s="68"/>
      <c r="AD856" s="68"/>
      <c r="AE856" s="68"/>
      <c r="AF856" s="68"/>
      <c r="AG856" s="69"/>
      <c r="AH856" s="69"/>
      <c r="AI856" s="69"/>
      <c r="AJ856" s="69"/>
      <c r="AK856" s="69"/>
      <c r="AL856" s="69"/>
      <c r="AM856" s="70"/>
      <c r="AN856" s="70"/>
      <c r="AO856" s="5"/>
      <c r="AP856" s="5"/>
    </row>
    <row r="857" spans="1:42" ht="24.75" thickBot="1" x14ac:dyDescent="0.6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67"/>
      <c r="Y857" s="67"/>
      <c r="Z857" s="67"/>
      <c r="AA857" s="67"/>
      <c r="AB857" s="68"/>
      <c r="AC857" s="68"/>
      <c r="AD857" s="68"/>
      <c r="AE857" s="68"/>
      <c r="AF857" s="68"/>
      <c r="AG857" s="69"/>
      <c r="AH857" s="69"/>
      <c r="AI857" s="69"/>
      <c r="AJ857" s="69"/>
      <c r="AK857" s="69"/>
      <c r="AL857" s="69"/>
      <c r="AM857" s="70"/>
      <c r="AN857" s="70"/>
      <c r="AO857" s="5"/>
      <c r="AP857" s="5"/>
    </row>
    <row r="858" spans="1:42" ht="24.75" thickBot="1" x14ac:dyDescent="0.6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67"/>
      <c r="Y858" s="67"/>
      <c r="Z858" s="67"/>
      <c r="AA858" s="67"/>
      <c r="AB858" s="68"/>
      <c r="AC858" s="68"/>
      <c r="AD858" s="68"/>
      <c r="AE858" s="68"/>
      <c r="AF858" s="68"/>
      <c r="AG858" s="69"/>
      <c r="AH858" s="69"/>
      <c r="AI858" s="69"/>
      <c r="AJ858" s="69"/>
      <c r="AK858" s="69"/>
      <c r="AL858" s="69"/>
      <c r="AM858" s="70"/>
      <c r="AN858" s="70"/>
      <c r="AO858" s="5"/>
      <c r="AP858" s="5"/>
    </row>
    <row r="859" spans="1:42" ht="24.75" thickBot="1" x14ac:dyDescent="0.6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67"/>
      <c r="Y859" s="67"/>
      <c r="Z859" s="67"/>
      <c r="AA859" s="67"/>
      <c r="AB859" s="68"/>
      <c r="AC859" s="68"/>
      <c r="AD859" s="68"/>
      <c r="AE859" s="68"/>
      <c r="AF859" s="68"/>
      <c r="AG859" s="69"/>
      <c r="AH859" s="69"/>
      <c r="AI859" s="69"/>
      <c r="AJ859" s="69"/>
      <c r="AK859" s="69"/>
      <c r="AL859" s="69"/>
      <c r="AM859" s="70"/>
      <c r="AN859" s="70"/>
      <c r="AO859" s="5"/>
      <c r="AP859" s="5"/>
    </row>
    <row r="860" spans="1:42" ht="24.75" thickBot="1" x14ac:dyDescent="0.6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67"/>
      <c r="Y860" s="67"/>
      <c r="Z860" s="67"/>
      <c r="AA860" s="67"/>
      <c r="AB860" s="68"/>
      <c r="AC860" s="68"/>
      <c r="AD860" s="68"/>
      <c r="AE860" s="68"/>
      <c r="AF860" s="68"/>
      <c r="AG860" s="69"/>
      <c r="AH860" s="69"/>
      <c r="AI860" s="69"/>
      <c r="AJ860" s="69"/>
      <c r="AK860" s="69"/>
      <c r="AL860" s="69"/>
      <c r="AM860" s="70"/>
      <c r="AN860" s="70"/>
      <c r="AO860" s="5"/>
      <c r="AP860" s="5"/>
    </row>
    <row r="861" spans="1:42" ht="24.75" thickBot="1" x14ac:dyDescent="0.6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67"/>
      <c r="Y861" s="67"/>
      <c r="Z861" s="67"/>
      <c r="AA861" s="67"/>
      <c r="AB861" s="68"/>
      <c r="AC861" s="68"/>
      <c r="AD861" s="68"/>
      <c r="AE861" s="68"/>
      <c r="AF861" s="68"/>
      <c r="AG861" s="69"/>
      <c r="AH861" s="69"/>
      <c r="AI861" s="69"/>
      <c r="AJ861" s="69"/>
      <c r="AK861" s="69"/>
      <c r="AL861" s="69"/>
      <c r="AM861" s="70"/>
      <c r="AN861" s="70"/>
      <c r="AO861" s="5"/>
      <c r="AP861" s="5"/>
    </row>
    <row r="862" spans="1:42" ht="24.75" thickBot="1" x14ac:dyDescent="0.6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67"/>
      <c r="Y862" s="67"/>
      <c r="Z862" s="67"/>
      <c r="AA862" s="67"/>
      <c r="AB862" s="68"/>
      <c r="AC862" s="68"/>
      <c r="AD862" s="68"/>
      <c r="AE862" s="68"/>
      <c r="AF862" s="68"/>
      <c r="AG862" s="69"/>
      <c r="AH862" s="69"/>
      <c r="AI862" s="69"/>
      <c r="AJ862" s="69"/>
      <c r="AK862" s="69"/>
      <c r="AL862" s="69"/>
      <c r="AM862" s="70"/>
      <c r="AN862" s="70"/>
      <c r="AO862" s="5"/>
      <c r="AP862" s="5"/>
    </row>
    <row r="863" spans="1:42" ht="24.75" thickBot="1" x14ac:dyDescent="0.6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67"/>
      <c r="Y863" s="67"/>
      <c r="Z863" s="67"/>
      <c r="AA863" s="67"/>
      <c r="AB863" s="68"/>
      <c r="AC863" s="68"/>
      <c r="AD863" s="68"/>
      <c r="AE863" s="68"/>
      <c r="AF863" s="68"/>
      <c r="AG863" s="69"/>
      <c r="AH863" s="69"/>
      <c r="AI863" s="69"/>
      <c r="AJ863" s="69"/>
      <c r="AK863" s="69"/>
      <c r="AL863" s="69"/>
      <c r="AM863" s="70"/>
      <c r="AN863" s="70"/>
      <c r="AO863" s="5"/>
      <c r="AP863" s="5"/>
    </row>
    <row r="864" spans="1:42" ht="24.75" thickBot="1" x14ac:dyDescent="0.6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67"/>
      <c r="Y864" s="67"/>
      <c r="Z864" s="67"/>
      <c r="AA864" s="67"/>
      <c r="AB864" s="68"/>
      <c r="AC864" s="68"/>
      <c r="AD864" s="68"/>
      <c r="AE864" s="68"/>
      <c r="AF864" s="68"/>
      <c r="AG864" s="69"/>
      <c r="AH864" s="69"/>
      <c r="AI864" s="69"/>
      <c r="AJ864" s="69"/>
      <c r="AK864" s="69"/>
      <c r="AL864" s="69"/>
      <c r="AM864" s="70"/>
      <c r="AN864" s="70"/>
      <c r="AO864" s="5"/>
      <c r="AP864" s="5"/>
    </row>
    <row r="865" spans="1:42" ht="24.75" thickBot="1" x14ac:dyDescent="0.6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67"/>
      <c r="Y865" s="67"/>
      <c r="Z865" s="67"/>
      <c r="AA865" s="67"/>
      <c r="AB865" s="68"/>
      <c r="AC865" s="68"/>
      <c r="AD865" s="68"/>
      <c r="AE865" s="68"/>
      <c r="AF865" s="68"/>
      <c r="AG865" s="69"/>
      <c r="AH865" s="69"/>
      <c r="AI865" s="69"/>
      <c r="AJ865" s="69"/>
      <c r="AK865" s="69"/>
      <c r="AL865" s="69"/>
      <c r="AM865" s="70"/>
      <c r="AN865" s="70"/>
      <c r="AO865" s="5"/>
      <c r="AP865" s="5"/>
    </row>
    <row r="866" spans="1:42" ht="24.75" thickBot="1" x14ac:dyDescent="0.6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67"/>
      <c r="Y866" s="67"/>
      <c r="Z866" s="67"/>
      <c r="AA866" s="67"/>
      <c r="AB866" s="68"/>
      <c r="AC866" s="68"/>
      <c r="AD866" s="68"/>
      <c r="AE866" s="68"/>
      <c r="AF866" s="68"/>
      <c r="AG866" s="69"/>
      <c r="AH866" s="69"/>
      <c r="AI866" s="69"/>
      <c r="AJ866" s="69"/>
      <c r="AK866" s="69"/>
      <c r="AL866" s="69"/>
      <c r="AM866" s="70"/>
      <c r="AN866" s="70"/>
      <c r="AO866" s="5"/>
      <c r="AP866" s="5"/>
    </row>
    <row r="867" spans="1:42" ht="24.75" thickBot="1" x14ac:dyDescent="0.6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67"/>
      <c r="Y867" s="67"/>
      <c r="Z867" s="67"/>
      <c r="AA867" s="67"/>
      <c r="AB867" s="68"/>
      <c r="AC867" s="68"/>
      <c r="AD867" s="68"/>
      <c r="AE867" s="68"/>
      <c r="AF867" s="68"/>
      <c r="AG867" s="69"/>
      <c r="AH867" s="69"/>
      <c r="AI867" s="69"/>
      <c r="AJ867" s="69"/>
      <c r="AK867" s="69"/>
      <c r="AL867" s="69"/>
      <c r="AM867" s="70"/>
      <c r="AN867" s="70"/>
      <c r="AO867" s="5"/>
      <c r="AP867" s="5"/>
    </row>
    <row r="868" spans="1:42" ht="24.75" thickBot="1" x14ac:dyDescent="0.6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67"/>
      <c r="Y868" s="67"/>
      <c r="Z868" s="67"/>
      <c r="AA868" s="67"/>
      <c r="AB868" s="68"/>
      <c r="AC868" s="68"/>
      <c r="AD868" s="68"/>
      <c r="AE868" s="68"/>
      <c r="AF868" s="68"/>
      <c r="AG868" s="69"/>
      <c r="AH868" s="69"/>
      <c r="AI868" s="69"/>
      <c r="AJ868" s="69"/>
      <c r="AK868" s="69"/>
      <c r="AL868" s="69"/>
      <c r="AM868" s="70"/>
      <c r="AN868" s="70"/>
      <c r="AO868" s="5"/>
      <c r="AP868" s="5"/>
    </row>
    <row r="869" spans="1:42" ht="24.75" thickBot="1" x14ac:dyDescent="0.6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67"/>
      <c r="Y869" s="67"/>
      <c r="Z869" s="67"/>
      <c r="AA869" s="67"/>
      <c r="AB869" s="68"/>
      <c r="AC869" s="68"/>
      <c r="AD869" s="68"/>
      <c r="AE869" s="68"/>
      <c r="AF869" s="68"/>
      <c r="AG869" s="69"/>
      <c r="AH869" s="69"/>
      <c r="AI869" s="69"/>
      <c r="AJ869" s="69"/>
      <c r="AK869" s="69"/>
      <c r="AL869" s="69"/>
      <c r="AM869" s="70"/>
      <c r="AN869" s="70"/>
      <c r="AO869" s="5"/>
      <c r="AP869" s="5"/>
    </row>
    <row r="870" spans="1:42" ht="24.75" thickBot="1" x14ac:dyDescent="0.6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67"/>
      <c r="Y870" s="67"/>
      <c r="Z870" s="67"/>
      <c r="AA870" s="67"/>
      <c r="AB870" s="68"/>
      <c r="AC870" s="68"/>
      <c r="AD870" s="68"/>
      <c r="AE870" s="68"/>
      <c r="AF870" s="68"/>
      <c r="AG870" s="69"/>
      <c r="AH870" s="69"/>
      <c r="AI870" s="69"/>
      <c r="AJ870" s="69"/>
      <c r="AK870" s="69"/>
      <c r="AL870" s="69"/>
      <c r="AM870" s="70"/>
      <c r="AN870" s="70"/>
      <c r="AO870" s="5"/>
      <c r="AP870" s="5"/>
    </row>
    <row r="871" spans="1:42" ht="24.75" thickBot="1" x14ac:dyDescent="0.6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67"/>
      <c r="Y871" s="67"/>
      <c r="Z871" s="67"/>
      <c r="AA871" s="67"/>
      <c r="AB871" s="68"/>
      <c r="AC871" s="68"/>
      <c r="AD871" s="68"/>
      <c r="AE871" s="68"/>
      <c r="AF871" s="68"/>
      <c r="AG871" s="69"/>
      <c r="AH871" s="69"/>
      <c r="AI871" s="69"/>
      <c r="AJ871" s="69"/>
      <c r="AK871" s="69"/>
      <c r="AL871" s="69"/>
      <c r="AM871" s="70"/>
      <c r="AN871" s="70"/>
      <c r="AO871" s="5"/>
      <c r="AP871" s="5"/>
    </row>
    <row r="872" spans="1:42" ht="24.75" thickBot="1" x14ac:dyDescent="0.6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67"/>
      <c r="Y872" s="67"/>
      <c r="Z872" s="67"/>
      <c r="AA872" s="67"/>
      <c r="AB872" s="68"/>
      <c r="AC872" s="68"/>
      <c r="AD872" s="68"/>
      <c r="AE872" s="68"/>
      <c r="AF872" s="68"/>
      <c r="AG872" s="69"/>
      <c r="AH872" s="69"/>
      <c r="AI872" s="69"/>
      <c r="AJ872" s="69"/>
      <c r="AK872" s="69"/>
      <c r="AL872" s="69"/>
      <c r="AM872" s="70"/>
      <c r="AN872" s="70"/>
      <c r="AO872" s="5"/>
      <c r="AP872" s="5"/>
    </row>
    <row r="873" spans="1:42" ht="24.75" thickBot="1" x14ac:dyDescent="0.6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67"/>
      <c r="Y873" s="67"/>
      <c r="Z873" s="67"/>
      <c r="AA873" s="67"/>
      <c r="AB873" s="68"/>
      <c r="AC873" s="68"/>
      <c r="AD873" s="68"/>
      <c r="AE873" s="68"/>
      <c r="AF873" s="68"/>
      <c r="AG873" s="69"/>
      <c r="AH873" s="69"/>
      <c r="AI873" s="69"/>
      <c r="AJ873" s="69"/>
      <c r="AK873" s="69"/>
      <c r="AL873" s="69"/>
      <c r="AM873" s="70"/>
      <c r="AN873" s="70"/>
      <c r="AO873" s="5"/>
      <c r="AP873" s="5"/>
    </row>
    <row r="874" spans="1:42" ht="24.75" thickBot="1" x14ac:dyDescent="0.6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67"/>
      <c r="Y874" s="67"/>
      <c r="Z874" s="67"/>
      <c r="AA874" s="67"/>
      <c r="AB874" s="68"/>
      <c r="AC874" s="68"/>
      <c r="AD874" s="68"/>
      <c r="AE874" s="68"/>
      <c r="AF874" s="68"/>
      <c r="AG874" s="69"/>
      <c r="AH874" s="69"/>
      <c r="AI874" s="69"/>
      <c r="AJ874" s="69"/>
      <c r="AK874" s="69"/>
      <c r="AL874" s="69"/>
      <c r="AM874" s="70"/>
      <c r="AN874" s="70"/>
      <c r="AO874" s="5"/>
      <c r="AP874" s="5"/>
    </row>
    <row r="875" spans="1:42" ht="24.75" thickBot="1" x14ac:dyDescent="0.6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67"/>
      <c r="Y875" s="67"/>
      <c r="Z875" s="67"/>
      <c r="AA875" s="67"/>
      <c r="AB875" s="68"/>
      <c r="AC875" s="68"/>
      <c r="AD875" s="68"/>
      <c r="AE875" s="68"/>
      <c r="AF875" s="68"/>
      <c r="AG875" s="69"/>
      <c r="AH875" s="69"/>
      <c r="AI875" s="69"/>
      <c r="AJ875" s="69"/>
      <c r="AK875" s="69"/>
      <c r="AL875" s="69"/>
      <c r="AM875" s="70"/>
      <c r="AN875" s="70"/>
      <c r="AO875" s="5"/>
      <c r="AP875" s="5"/>
    </row>
    <row r="876" spans="1:42" ht="24.75" thickBot="1" x14ac:dyDescent="0.6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67"/>
      <c r="Y876" s="67"/>
      <c r="Z876" s="67"/>
      <c r="AA876" s="67"/>
      <c r="AB876" s="68"/>
      <c r="AC876" s="68"/>
      <c r="AD876" s="68"/>
      <c r="AE876" s="68"/>
      <c r="AF876" s="68"/>
      <c r="AG876" s="69"/>
      <c r="AH876" s="69"/>
      <c r="AI876" s="69"/>
      <c r="AJ876" s="69"/>
      <c r="AK876" s="69"/>
      <c r="AL876" s="69"/>
      <c r="AM876" s="70"/>
      <c r="AN876" s="70"/>
      <c r="AO876" s="5"/>
      <c r="AP876" s="5"/>
    </row>
    <row r="877" spans="1:42" ht="24.75" thickBot="1" x14ac:dyDescent="0.6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67"/>
      <c r="Y877" s="67"/>
      <c r="Z877" s="67"/>
      <c r="AA877" s="67"/>
      <c r="AB877" s="68"/>
      <c r="AC877" s="68"/>
      <c r="AD877" s="68"/>
      <c r="AE877" s="68"/>
      <c r="AF877" s="68"/>
      <c r="AG877" s="69"/>
      <c r="AH877" s="69"/>
      <c r="AI877" s="69"/>
      <c r="AJ877" s="69"/>
      <c r="AK877" s="69"/>
      <c r="AL877" s="69"/>
      <c r="AM877" s="70"/>
      <c r="AN877" s="70"/>
      <c r="AO877" s="5"/>
      <c r="AP877" s="5"/>
    </row>
    <row r="878" spans="1:42" ht="24.75" thickBot="1" x14ac:dyDescent="0.6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67"/>
      <c r="Y878" s="67"/>
      <c r="Z878" s="67"/>
      <c r="AA878" s="67"/>
      <c r="AB878" s="68"/>
      <c r="AC878" s="68"/>
      <c r="AD878" s="68"/>
      <c r="AE878" s="68"/>
      <c r="AF878" s="68"/>
      <c r="AG878" s="69"/>
      <c r="AH878" s="69"/>
      <c r="AI878" s="69"/>
      <c r="AJ878" s="69"/>
      <c r="AK878" s="69"/>
      <c r="AL878" s="69"/>
      <c r="AM878" s="70"/>
      <c r="AN878" s="70"/>
      <c r="AO878" s="5"/>
      <c r="AP878" s="5"/>
    </row>
    <row r="879" spans="1:42" ht="24.75" thickBot="1" x14ac:dyDescent="0.6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67"/>
      <c r="Y879" s="67"/>
      <c r="Z879" s="67"/>
      <c r="AA879" s="67"/>
      <c r="AB879" s="68"/>
      <c r="AC879" s="68"/>
      <c r="AD879" s="68"/>
      <c r="AE879" s="68"/>
      <c r="AF879" s="68"/>
      <c r="AG879" s="69"/>
      <c r="AH879" s="69"/>
      <c r="AI879" s="69"/>
      <c r="AJ879" s="69"/>
      <c r="AK879" s="69"/>
      <c r="AL879" s="69"/>
      <c r="AM879" s="70"/>
      <c r="AN879" s="70"/>
      <c r="AO879" s="5"/>
      <c r="AP879" s="5"/>
    </row>
    <row r="880" spans="1:42" ht="24.75" thickBot="1" x14ac:dyDescent="0.6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67"/>
      <c r="Y880" s="67"/>
      <c r="Z880" s="67"/>
      <c r="AA880" s="67"/>
      <c r="AB880" s="68"/>
      <c r="AC880" s="68"/>
      <c r="AD880" s="68"/>
      <c r="AE880" s="68"/>
      <c r="AF880" s="68"/>
      <c r="AG880" s="69"/>
      <c r="AH880" s="69"/>
      <c r="AI880" s="69"/>
      <c r="AJ880" s="69"/>
      <c r="AK880" s="69"/>
      <c r="AL880" s="69"/>
      <c r="AM880" s="70"/>
      <c r="AN880" s="70"/>
      <c r="AO880" s="5"/>
      <c r="AP880" s="5"/>
    </row>
    <row r="881" spans="1:42" ht="24.75" thickBot="1" x14ac:dyDescent="0.6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67"/>
      <c r="Y881" s="67"/>
      <c r="Z881" s="67"/>
      <c r="AA881" s="67"/>
      <c r="AB881" s="68"/>
      <c r="AC881" s="68"/>
      <c r="AD881" s="68"/>
      <c r="AE881" s="68"/>
      <c r="AF881" s="68"/>
      <c r="AG881" s="69"/>
      <c r="AH881" s="69"/>
      <c r="AI881" s="69"/>
      <c r="AJ881" s="69"/>
      <c r="AK881" s="69"/>
      <c r="AL881" s="69"/>
      <c r="AM881" s="70"/>
      <c r="AN881" s="70"/>
      <c r="AO881" s="5"/>
      <c r="AP881" s="5"/>
    </row>
    <row r="882" spans="1:42" ht="24.75" thickBot="1" x14ac:dyDescent="0.6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67"/>
      <c r="Y882" s="67"/>
      <c r="Z882" s="67"/>
      <c r="AA882" s="67"/>
      <c r="AB882" s="68"/>
      <c r="AC882" s="68"/>
      <c r="AD882" s="68"/>
      <c r="AE882" s="68"/>
      <c r="AF882" s="68"/>
      <c r="AG882" s="69"/>
      <c r="AH882" s="69"/>
      <c r="AI882" s="69"/>
      <c r="AJ882" s="69"/>
      <c r="AK882" s="69"/>
      <c r="AL882" s="69"/>
      <c r="AM882" s="70"/>
      <c r="AN882" s="70"/>
      <c r="AO882" s="5"/>
      <c r="AP882" s="5"/>
    </row>
    <row r="883" spans="1:42" ht="24.75" thickBot="1" x14ac:dyDescent="0.6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67"/>
      <c r="Y883" s="67"/>
      <c r="Z883" s="67"/>
      <c r="AA883" s="67"/>
      <c r="AB883" s="68"/>
      <c r="AC883" s="68"/>
      <c r="AD883" s="68"/>
      <c r="AE883" s="68"/>
      <c r="AF883" s="68"/>
      <c r="AG883" s="69"/>
      <c r="AH883" s="69"/>
      <c r="AI883" s="69"/>
      <c r="AJ883" s="69"/>
      <c r="AK883" s="69"/>
      <c r="AL883" s="69"/>
      <c r="AM883" s="70"/>
      <c r="AN883" s="70"/>
      <c r="AO883" s="5"/>
      <c r="AP883" s="5"/>
    </row>
    <row r="884" spans="1:42" ht="24.75" thickBot="1" x14ac:dyDescent="0.6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67"/>
      <c r="Y884" s="67"/>
      <c r="Z884" s="67"/>
      <c r="AA884" s="67"/>
      <c r="AB884" s="68"/>
      <c r="AC884" s="68"/>
      <c r="AD884" s="68"/>
      <c r="AE884" s="68"/>
      <c r="AF884" s="68"/>
      <c r="AG884" s="69"/>
      <c r="AH884" s="69"/>
      <c r="AI884" s="69"/>
      <c r="AJ884" s="69"/>
      <c r="AK884" s="69"/>
      <c r="AL884" s="69"/>
      <c r="AM884" s="70"/>
      <c r="AN884" s="70"/>
      <c r="AO884" s="5"/>
      <c r="AP884" s="5"/>
    </row>
    <row r="885" spans="1:42" ht="24.75" thickBot="1" x14ac:dyDescent="0.6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67"/>
      <c r="Y885" s="67"/>
      <c r="Z885" s="67"/>
      <c r="AA885" s="67"/>
      <c r="AB885" s="68"/>
      <c r="AC885" s="68"/>
      <c r="AD885" s="68"/>
      <c r="AE885" s="68"/>
      <c r="AF885" s="68"/>
      <c r="AG885" s="69"/>
      <c r="AH885" s="69"/>
      <c r="AI885" s="69"/>
      <c r="AJ885" s="69"/>
      <c r="AK885" s="69"/>
      <c r="AL885" s="69"/>
      <c r="AM885" s="70"/>
      <c r="AN885" s="70"/>
      <c r="AO885" s="5"/>
      <c r="AP885" s="5"/>
    </row>
    <row r="886" spans="1:42" ht="24.75" thickBot="1" x14ac:dyDescent="0.6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67"/>
      <c r="Y886" s="67"/>
      <c r="Z886" s="67"/>
      <c r="AA886" s="67"/>
      <c r="AB886" s="68"/>
      <c r="AC886" s="68"/>
      <c r="AD886" s="68"/>
      <c r="AE886" s="68"/>
      <c r="AF886" s="68"/>
      <c r="AG886" s="69"/>
      <c r="AH886" s="69"/>
      <c r="AI886" s="69"/>
      <c r="AJ886" s="69"/>
      <c r="AK886" s="69"/>
      <c r="AL886" s="69"/>
      <c r="AM886" s="70"/>
      <c r="AN886" s="70"/>
      <c r="AO886" s="5"/>
      <c r="AP886" s="5"/>
    </row>
    <row r="887" spans="1:42" ht="24.75" thickBot="1" x14ac:dyDescent="0.6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67"/>
      <c r="Y887" s="67"/>
      <c r="Z887" s="67"/>
      <c r="AA887" s="67"/>
      <c r="AB887" s="68"/>
      <c r="AC887" s="68"/>
      <c r="AD887" s="68"/>
      <c r="AE887" s="68"/>
      <c r="AF887" s="68"/>
      <c r="AG887" s="69"/>
      <c r="AH887" s="69"/>
      <c r="AI887" s="69"/>
      <c r="AJ887" s="69"/>
      <c r="AK887" s="69"/>
      <c r="AL887" s="69"/>
      <c r="AM887" s="70"/>
      <c r="AN887" s="70"/>
      <c r="AO887" s="5"/>
      <c r="AP887" s="5"/>
    </row>
    <row r="888" spans="1:42" ht="24.75" thickBot="1" x14ac:dyDescent="0.6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67"/>
      <c r="Y888" s="67"/>
      <c r="Z888" s="67"/>
      <c r="AA888" s="67"/>
      <c r="AB888" s="68"/>
      <c r="AC888" s="68"/>
      <c r="AD888" s="68"/>
      <c r="AE888" s="68"/>
      <c r="AF888" s="68"/>
      <c r="AG888" s="69"/>
      <c r="AH888" s="69"/>
      <c r="AI888" s="69"/>
      <c r="AJ888" s="69"/>
      <c r="AK888" s="69"/>
      <c r="AL888" s="69"/>
      <c r="AM888" s="70"/>
      <c r="AN888" s="70"/>
      <c r="AO888" s="5"/>
      <c r="AP888" s="5"/>
    </row>
    <row r="889" spans="1:42" ht="24.75" thickBot="1" x14ac:dyDescent="0.6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67"/>
      <c r="Y889" s="67"/>
      <c r="Z889" s="67"/>
      <c r="AA889" s="67"/>
      <c r="AB889" s="68"/>
      <c r="AC889" s="68"/>
      <c r="AD889" s="68"/>
      <c r="AE889" s="68"/>
      <c r="AF889" s="68"/>
      <c r="AG889" s="69"/>
      <c r="AH889" s="69"/>
      <c r="AI889" s="69"/>
      <c r="AJ889" s="69"/>
      <c r="AK889" s="69"/>
      <c r="AL889" s="69"/>
      <c r="AM889" s="70"/>
      <c r="AN889" s="70"/>
      <c r="AO889" s="5"/>
      <c r="AP889" s="5"/>
    </row>
    <row r="890" spans="1:42" ht="24.75" thickBot="1" x14ac:dyDescent="0.6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67"/>
      <c r="Y890" s="67"/>
      <c r="Z890" s="67"/>
      <c r="AA890" s="67"/>
      <c r="AB890" s="68"/>
      <c r="AC890" s="68"/>
      <c r="AD890" s="68"/>
      <c r="AE890" s="68"/>
      <c r="AF890" s="68"/>
      <c r="AG890" s="69"/>
      <c r="AH890" s="69"/>
      <c r="AI890" s="69"/>
      <c r="AJ890" s="69"/>
      <c r="AK890" s="69"/>
      <c r="AL890" s="69"/>
      <c r="AM890" s="70"/>
      <c r="AN890" s="70"/>
      <c r="AO890" s="5"/>
      <c r="AP890" s="5"/>
    </row>
    <row r="891" spans="1:42" ht="24.75" thickBot="1" x14ac:dyDescent="0.6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67"/>
      <c r="Y891" s="67"/>
      <c r="Z891" s="67"/>
      <c r="AA891" s="67"/>
      <c r="AB891" s="68"/>
      <c r="AC891" s="68"/>
      <c r="AD891" s="68"/>
      <c r="AE891" s="68"/>
      <c r="AF891" s="68"/>
      <c r="AG891" s="69"/>
      <c r="AH891" s="69"/>
      <c r="AI891" s="69"/>
      <c r="AJ891" s="69"/>
      <c r="AK891" s="69"/>
      <c r="AL891" s="69"/>
      <c r="AM891" s="70"/>
      <c r="AN891" s="70"/>
      <c r="AO891" s="5"/>
      <c r="AP891" s="5"/>
    </row>
    <row r="892" spans="1:42" ht="24.75" thickBot="1" x14ac:dyDescent="0.6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67"/>
      <c r="Y892" s="67"/>
      <c r="Z892" s="67"/>
      <c r="AA892" s="67"/>
      <c r="AB892" s="68"/>
      <c r="AC892" s="68"/>
      <c r="AD892" s="68"/>
      <c r="AE892" s="68"/>
      <c r="AF892" s="68"/>
      <c r="AG892" s="69"/>
      <c r="AH892" s="69"/>
      <c r="AI892" s="69"/>
      <c r="AJ892" s="69"/>
      <c r="AK892" s="69"/>
      <c r="AL892" s="69"/>
      <c r="AM892" s="70"/>
      <c r="AN892" s="70"/>
      <c r="AO892" s="5"/>
      <c r="AP892" s="5"/>
    </row>
    <row r="893" spans="1:42" ht="24.75" thickBot="1" x14ac:dyDescent="0.6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67"/>
      <c r="Y893" s="67"/>
      <c r="Z893" s="67"/>
      <c r="AA893" s="67"/>
      <c r="AB893" s="68"/>
      <c r="AC893" s="68"/>
      <c r="AD893" s="68"/>
      <c r="AE893" s="68"/>
      <c r="AF893" s="68"/>
      <c r="AG893" s="69"/>
      <c r="AH893" s="69"/>
      <c r="AI893" s="69"/>
      <c r="AJ893" s="69"/>
      <c r="AK893" s="69"/>
      <c r="AL893" s="69"/>
      <c r="AM893" s="70"/>
      <c r="AN893" s="70"/>
      <c r="AO893" s="5"/>
      <c r="AP893" s="5"/>
    </row>
    <row r="894" spans="1:42" ht="24.75" thickBot="1" x14ac:dyDescent="0.6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67"/>
      <c r="Y894" s="67"/>
      <c r="Z894" s="67"/>
      <c r="AA894" s="67"/>
      <c r="AB894" s="68"/>
      <c r="AC894" s="68"/>
      <c r="AD894" s="68"/>
      <c r="AE894" s="68"/>
      <c r="AF894" s="68"/>
      <c r="AG894" s="69"/>
      <c r="AH894" s="69"/>
      <c r="AI894" s="69"/>
      <c r="AJ894" s="69"/>
      <c r="AK894" s="69"/>
      <c r="AL894" s="69"/>
      <c r="AM894" s="70"/>
      <c r="AN894" s="70"/>
      <c r="AO894" s="5"/>
      <c r="AP894" s="5"/>
    </row>
    <row r="895" spans="1:42" ht="24.75" thickBot="1" x14ac:dyDescent="0.6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67"/>
      <c r="Y895" s="67"/>
      <c r="Z895" s="67"/>
      <c r="AA895" s="67"/>
      <c r="AB895" s="68"/>
      <c r="AC895" s="68"/>
      <c r="AD895" s="68"/>
      <c r="AE895" s="68"/>
      <c r="AF895" s="68"/>
      <c r="AG895" s="69"/>
      <c r="AH895" s="69"/>
      <c r="AI895" s="69"/>
      <c r="AJ895" s="69"/>
      <c r="AK895" s="69"/>
      <c r="AL895" s="69"/>
      <c r="AM895" s="70"/>
      <c r="AN895" s="70"/>
      <c r="AO895" s="5"/>
      <c r="AP895" s="5"/>
    </row>
    <row r="896" spans="1:42" ht="24.75" thickBot="1" x14ac:dyDescent="0.6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67"/>
      <c r="Y896" s="67"/>
      <c r="Z896" s="67"/>
      <c r="AA896" s="67"/>
      <c r="AB896" s="68"/>
      <c r="AC896" s="68"/>
      <c r="AD896" s="68"/>
      <c r="AE896" s="68"/>
      <c r="AF896" s="68"/>
      <c r="AG896" s="69"/>
      <c r="AH896" s="69"/>
      <c r="AI896" s="69"/>
      <c r="AJ896" s="69"/>
      <c r="AK896" s="69"/>
      <c r="AL896" s="69"/>
      <c r="AM896" s="70"/>
      <c r="AN896" s="70"/>
      <c r="AO896" s="5"/>
      <c r="AP896" s="5"/>
    </row>
    <row r="897" spans="1:42" ht="24.75" thickBot="1" x14ac:dyDescent="0.6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67"/>
      <c r="Y897" s="67"/>
      <c r="Z897" s="67"/>
      <c r="AA897" s="67"/>
      <c r="AB897" s="68"/>
      <c r="AC897" s="68"/>
      <c r="AD897" s="68"/>
      <c r="AE897" s="68"/>
      <c r="AF897" s="68"/>
      <c r="AG897" s="69"/>
      <c r="AH897" s="69"/>
      <c r="AI897" s="69"/>
      <c r="AJ897" s="69"/>
      <c r="AK897" s="69"/>
      <c r="AL897" s="69"/>
      <c r="AM897" s="70"/>
      <c r="AN897" s="70"/>
      <c r="AO897" s="5"/>
      <c r="AP897" s="5"/>
    </row>
    <row r="898" spans="1:42" ht="24.75" thickBot="1" x14ac:dyDescent="0.6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67"/>
      <c r="Y898" s="67"/>
      <c r="Z898" s="67"/>
      <c r="AA898" s="67"/>
      <c r="AB898" s="68"/>
      <c r="AC898" s="68"/>
      <c r="AD898" s="68"/>
      <c r="AE898" s="68"/>
      <c r="AF898" s="68"/>
      <c r="AG898" s="69"/>
      <c r="AH898" s="69"/>
      <c r="AI898" s="69"/>
      <c r="AJ898" s="69"/>
      <c r="AK898" s="69"/>
      <c r="AL898" s="69"/>
      <c r="AM898" s="70"/>
      <c r="AN898" s="70"/>
      <c r="AO898" s="5"/>
      <c r="AP898" s="5"/>
    </row>
    <row r="899" spans="1:42" ht="24.75" thickBot="1" x14ac:dyDescent="0.6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67"/>
      <c r="Y899" s="67"/>
      <c r="Z899" s="67"/>
      <c r="AA899" s="67"/>
      <c r="AB899" s="68"/>
      <c r="AC899" s="68"/>
      <c r="AD899" s="68"/>
      <c r="AE899" s="68"/>
      <c r="AF899" s="68"/>
      <c r="AG899" s="69"/>
      <c r="AH899" s="69"/>
      <c r="AI899" s="69"/>
      <c r="AJ899" s="69"/>
      <c r="AK899" s="69"/>
      <c r="AL899" s="69"/>
      <c r="AM899" s="70"/>
      <c r="AN899" s="70"/>
      <c r="AO899" s="5"/>
      <c r="AP899" s="5"/>
    </row>
    <row r="900" spans="1:42" ht="24.75" thickBot="1" x14ac:dyDescent="0.6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67"/>
      <c r="Y900" s="67"/>
      <c r="Z900" s="67"/>
      <c r="AA900" s="67"/>
      <c r="AB900" s="68"/>
      <c r="AC900" s="68"/>
      <c r="AD900" s="68"/>
      <c r="AE900" s="68"/>
      <c r="AF900" s="68"/>
      <c r="AG900" s="69"/>
      <c r="AH900" s="69"/>
      <c r="AI900" s="69"/>
      <c r="AJ900" s="69"/>
      <c r="AK900" s="69"/>
      <c r="AL900" s="69"/>
      <c r="AM900" s="70"/>
      <c r="AN900" s="70"/>
      <c r="AO900" s="5"/>
      <c r="AP900" s="5"/>
    </row>
    <row r="901" spans="1:42" ht="24.75" thickBot="1" x14ac:dyDescent="0.6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67"/>
      <c r="Y901" s="67"/>
      <c r="Z901" s="67"/>
      <c r="AA901" s="67"/>
      <c r="AB901" s="68"/>
      <c r="AC901" s="68"/>
      <c r="AD901" s="68"/>
      <c r="AE901" s="68"/>
      <c r="AF901" s="68"/>
      <c r="AG901" s="69"/>
      <c r="AH901" s="69"/>
      <c r="AI901" s="69"/>
      <c r="AJ901" s="69"/>
      <c r="AK901" s="69"/>
      <c r="AL901" s="69"/>
      <c r="AM901" s="70"/>
      <c r="AN901" s="70"/>
      <c r="AO901" s="5"/>
      <c r="AP901" s="5"/>
    </row>
    <row r="902" spans="1:42" ht="24.75" thickBot="1" x14ac:dyDescent="0.6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67"/>
      <c r="Y902" s="67"/>
      <c r="Z902" s="67"/>
      <c r="AA902" s="67"/>
      <c r="AB902" s="68"/>
      <c r="AC902" s="68"/>
      <c r="AD902" s="68"/>
      <c r="AE902" s="68"/>
      <c r="AF902" s="68"/>
      <c r="AG902" s="69"/>
      <c r="AH902" s="69"/>
      <c r="AI902" s="69"/>
      <c r="AJ902" s="69"/>
      <c r="AK902" s="69"/>
      <c r="AL902" s="69"/>
      <c r="AM902" s="70"/>
      <c r="AN902" s="70"/>
      <c r="AO902" s="5"/>
      <c r="AP902" s="5"/>
    </row>
    <row r="903" spans="1:42" ht="24.75" thickBot="1" x14ac:dyDescent="0.6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67"/>
      <c r="Y903" s="67"/>
      <c r="Z903" s="67"/>
      <c r="AA903" s="67"/>
      <c r="AB903" s="68"/>
      <c r="AC903" s="68"/>
      <c r="AD903" s="68"/>
      <c r="AE903" s="68"/>
      <c r="AF903" s="68"/>
      <c r="AG903" s="69"/>
      <c r="AH903" s="69"/>
      <c r="AI903" s="69"/>
      <c r="AJ903" s="69"/>
      <c r="AK903" s="69"/>
      <c r="AL903" s="69"/>
      <c r="AM903" s="70"/>
      <c r="AN903" s="70"/>
      <c r="AO903" s="5"/>
      <c r="AP903" s="5"/>
    </row>
    <row r="904" spans="1:42" ht="24.75" thickBot="1" x14ac:dyDescent="0.6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67"/>
      <c r="Y904" s="67"/>
      <c r="Z904" s="67"/>
      <c r="AA904" s="67"/>
      <c r="AB904" s="68"/>
      <c r="AC904" s="68"/>
      <c r="AD904" s="68"/>
      <c r="AE904" s="68"/>
      <c r="AF904" s="68"/>
      <c r="AG904" s="69"/>
      <c r="AH904" s="69"/>
      <c r="AI904" s="69"/>
      <c r="AJ904" s="69"/>
      <c r="AK904" s="69"/>
      <c r="AL904" s="69"/>
      <c r="AM904" s="70"/>
      <c r="AN904" s="70"/>
      <c r="AO904" s="5"/>
      <c r="AP904" s="5"/>
    </row>
    <row r="905" spans="1:42" ht="24.75" thickBot="1" x14ac:dyDescent="0.6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67"/>
      <c r="Y905" s="67"/>
      <c r="Z905" s="67"/>
      <c r="AA905" s="67"/>
      <c r="AB905" s="68"/>
      <c r="AC905" s="68"/>
      <c r="AD905" s="68"/>
      <c r="AE905" s="68"/>
      <c r="AF905" s="68"/>
      <c r="AG905" s="69"/>
      <c r="AH905" s="69"/>
      <c r="AI905" s="69"/>
      <c r="AJ905" s="69"/>
      <c r="AK905" s="69"/>
      <c r="AL905" s="69"/>
      <c r="AM905" s="70"/>
      <c r="AN905" s="70"/>
      <c r="AO905" s="5"/>
      <c r="AP905" s="5"/>
    </row>
    <row r="906" spans="1:42" ht="24.75" thickBot="1" x14ac:dyDescent="0.6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67"/>
      <c r="Y906" s="67"/>
      <c r="Z906" s="67"/>
      <c r="AA906" s="67"/>
      <c r="AB906" s="68"/>
      <c r="AC906" s="68"/>
      <c r="AD906" s="68"/>
      <c r="AE906" s="68"/>
      <c r="AF906" s="68"/>
      <c r="AG906" s="69"/>
      <c r="AH906" s="69"/>
      <c r="AI906" s="69"/>
      <c r="AJ906" s="69"/>
      <c r="AK906" s="69"/>
      <c r="AL906" s="69"/>
      <c r="AM906" s="70"/>
      <c r="AN906" s="70"/>
      <c r="AO906" s="5"/>
      <c r="AP906" s="5"/>
    </row>
    <row r="907" spans="1:42" ht="24.75" thickBot="1" x14ac:dyDescent="0.6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67"/>
      <c r="Y907" s="67"/>
      <c r="Z907" s="67"/>
      <c r="AA907" s="67"/>
      <c r="AB907" s="68"/>
      <c r="AC907" s="68"/>
      <c r="AD907" s="68"/>
      <c r="AE907" s="68"/>
      <c r="AF907" s="68"/>
      <c r="AG907" s="69"/>
      <c r="AH907" s="69"/>
      <c r="AI907" s="69"/>
      <c r="AJ907" s="69"/>
      <c r="AK907" s="69"/>
      <c r="AL907" s="69"/>
      <c r="AM907" s="70"/>
      <c r="AN907" s="70"/>
      <c r="AO907" s="5"/>
      <c r="AP907" s="5"/>
    </row>
    <row r="908" spans="1:42" ht="24.75" thickBot="1" x14ac:dyDescent="0.6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67"/>
      <c r="Y908" s="67"/>
      <c r="Z908" s="67"/>
      <c r="AA908" s="67"/>
      <c r="AB908" s="68"/>
      <c r="AC908" s="68"/>
      <c r="AD908" s="68"/>
      <c r="AE908" s="68"/>
      <c r="AF908" s="68"/>
      <c r="AG908" s="69"/>
      <c r="AH908" s="69"/>
      <c r="AI908" s="69"/>
      <c r="AJ908" s="69"/>
      <c r="AK908" s="69"/>
      <c r="AL908" s="69"/>
      <c r="AM908" s="70"/>
      <c r="AN908" s="70"/>
      <c r="AO908" s="5"/>
      <c r="AP908" s="5"/>
    </row>
    <row r="909" spans="1:42" ht="24.75" thickBot="1" x14ac:dyDescent="0.6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67"/>
      <c r="Y909" s="67"/>
      <c r="Z909" s="67"/>
      <c r="AA909" s="67"/>
      <c r="AB909" s="68"/>
      <c r="AC909" s="68"/>
      <c r="AD909" s="68"/>
      <c r="AE909" s="68"/>
      <c r="AF909" s="68"/>
      <c r="AG909" s="69"/>
      <c r="AH909" s="69"/>
      <c r="AI909" s="69"/>
      <c r="AJ909" s="69"/>
      <c r="AK909" s="69"/>
      <c r="AL909" s="69"/>
      <c r="AM909" s="70"/>
      <c r="AN909" s="70"/>
      <c r="AO909" s="5"/>
      <c r="AP909" s="5"/>
    </row>
    <row r="910" spans="1:42" ht="24.75" thickBot="1" x14ac:dyDescent="0.6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67"/>
      <c r="Y910" s="67"/>
      <c r="Z910" s="67"/>
      <c r="AA910" s="67"/>
      <c r="AB910" s="68"/>
      <c r="AC910" s="68"/>
      <c r="AD910" s="68"/>
      <c r="AE910" s="68"/>
      <c r="AF910" s="68"/>
      <c r="AG910" s="69"/>
      <c r="AH910" s="69"/>
      <c r="AI910" s="69"/>
      <c r="AJ910" s="69"/>
      <c r="AK910" s="69"/>
      <c r="AL910" s="69"/>
      <c r="AM910" s="70"/>
      <c r="AN910" s="70"/>
      <c r="AO910" s="5"/>
      <c r="AP910" s="5"/>
    </row>
    <row r="911" spans="1:42" ht="24.75" thickBot="1" x14ac:dyDescent="0.6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67"/>
      <c r="Y911" s="67"/>
      <c r="Z911" s="67"/>
      <c r="AA911" s="67"/>
      <c r="AB911" s="68"/>
      <c r="AC911" s="68"/>
      <c r="AD911" s="68"/>
      <c r="AE911" s="68"/>
      <c r="AF911" s="68"/>
      <c r="AG911" s="69"/>
      <c r="AH911" s="69"/>
      <c r="AI911" s="69"/>
      <c r="AJ911" s="69"/>
      <c r="AK911" s="69"/>
      <c r="AL911" s="69"/>
      <c r="AM911" s="70"/>
      <c r="AN911" s="70"/>
      <c r="AO911" s="5"/>
      <c r="AP911" s="5"/>
    </row>
    <row r="912" spans="1:42" ht="24.75" thickBot="1" x14ac:dyDescent="0.6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67"/>
      <c r="Y912" s="67"/>
      <c r="Z912" s="67"/>
      <c r="AA912" s="67"/>
      <c r="AB912" s="68"/>
      <c r="AC912" s="68"/>
      <c r="AD912" s="68"/>
      <c r="AE912" s="68"/>
      <c r="AF912" s="68"/>
      <c r="AG912" s="69"/>
      <c r="AH912" s="69"/>
      <c r="AI912" s="69"/>
      <c r="AJ912" s="69"/>
      <c r="AK912" s="69"/>
      <c r="AL912" s="69"/>
      <c r="AM912" s="70"/>
      <c r="AN912" s="70"/>
      <c r="AO912" s="5"/>
      <c r="AP912" s="5"/>
    </row>
    <row r="913" spans="1:42" ht="24.75" thickBot="1" x14ac:dyDescent="0.6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67"/>
      <c r="Y913" s="67"/>
      <c r="Z913" s="67"/>
      <c r="AA913" s="67"/>
      <c r="AB913" s="68"/>
      <c r="AC913" s="68"/>
      <c r="AD913" s="68"/>
      <c r="AE913" s="68"/>
      <c r="AF913" s="68"/>
      <c r="AG913" s="69"/>
      <c r="AH913" s="69"/>
      <c r="AI913" s="69"/>
      <c r="AJ913" s="69"/>
      <c r="AK913" s="69"/>
      <c r="AL913" s="69"/>
      <c r="AM913" s="70"/>
      <c r="AN913" s="70"/>
      <c r="AO913" s="5"/>
      <c r="AP913" s="5"/>
    </row>
    <row r="914" spans="1:42" ht="24.75" thickBot="1" x14ac:dyDescent="0.6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67"/>
      <c r="Y914" s="67"/>
      <c r="Z914" s="67"/>
      <c r="AA914" s="67"/>
      <c r="AB914" s="68"/>
      <c r="AC914" s="68"/>
      <c r="AD914" s="68"/>
      <c r="AE914" s="68"/>
      <c r="AF914" s="68"/>
      <c r="AG914" s="69"/>
      <c r="AH914" s="69"/>
      <c r="AI914" s="69"/>
      <c r="AJ914" s="69"/>
      <c r="AK914" s="69"/>
      <c r="AL914" s="69"/>
      <c r="AM914" s="70"/>
      <c r="AN914" s="70"/>
      <c r="AO914" s="5"/>
      <c r="AP914" s="5"/>
    </row>
    <row r="915" spans="1:42" ht="24.75" thickBot="1" x14ac:dyDescent="0.6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67"/>
      <c r="Y915" s="67"/>
      <c r="Z915" s="67"/>
      <c r="AA915" s="67"/>
      <c r="AB915" s="68"/>
      <c r="AC915" s="68"/>
      <c r="AD915" s="68"/>
      <c r="AE915" s="68"/>
      <c r="AF915" s="68"/>
      <c r="AG915" s="69"/>
      <c r="AH915" s="69"/>
      <c r="AI915" s="69"/>
      <c r="AJ915" s="69"/>
      <c r="AK915" s="69"/>
      <c r="AL915" s="69"/>
      <c r="AM915" s="70"/>
      <c r="AN915" s="70"/>
      <c r="AO915" s="5"/>
      <c r="AP915" s="5"/>
    </row>
    <row r="916" spans="1:42" ht="24.75" thickBot="1" x14ac:dyDescent="0.6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67"/>
      <c r="Y916" s="67"/>
      <c r="Z916" s="67"/>
      <c r="AA916" s="67"/>
      <c r="AB916" s="68"/>
      <c r="AC916" s="68"/>
      <c r="AD916" s="68"/>
      <c r="AE916" s="68"/>
      <c r="AF916" s="68"/>
      <c r="AG916" s="69"/>
      <c r="AH916" s="69"/>
      <c r="AI916" s="69"/>
      <c r="AJ916" s="69"/>
      <c r="AK916" s="69"/>
      <c r="AL916" s="69"/>
      <c r="AM916" s="70"/>
      <c r="AN916" s="70"/>
      <c r="AO916" s="5"/>
      <c r="AP916" s="5"/>
    </row>
    <row r="917" spans="1:42" ht="24.75" thickBot="1" x14ac:dyDescent="0.6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67"/>
      <c r="Y917" s="67"/>
      <c r="Z917" s="67"/>
      <c r="AA917" s="67"/>
      <c r="AB917" s="68"/>
      <c r="AC917" s="68"/>
      <c r="AD917" s="68"/>
      <c r="AE917" s="68"/>
      <c r="AF917" s="68"/>
      <c r="AG917" s="69"/>
      <c r="AH917" s="69"/>
      <c r="AI917" s="69"/>
      <c r="AJ917" s="69"/>
      <c r="AK917" s="69"/>
      <c r="AL917" s="69"/>
      <c r="AM917" s="70"/>
      <c r="AN917" s="70"/>
      <c r="AO917" s="5"/>
      <c r="AP917" s="5"/>
    </row>
    <row r="918" spans="1:42" ht="24.75" thickBot="1" x14ac:dyDescent="0.6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67"/>
      <c r="Y918" s="67"/>
      <c r="Z918" s="67"/>
      <c r="AA918" s="67"/>
      <c r="AB918" s="68"/>
      <c r="AC918" s="68"/>
      <c r="AD918" s="68"/>
      <c r="AE918" s="68"/>
      <c r="AF918" s="68"/>
      <c r="AG918" s="69"/>
      <c r="AH918" s="69"/>
      <c r="AI918" s="69"/>
      <c r="AJ918" s="69"/>
      <c r="AK918" s="69"/>
      <c r="AL918" s="69"/>
      <c r="AM918" s="70"/>
      <c r="AN918" s="70"/>
      <c r="AO918" s="5"/>
      <c r="AP918" s="5"/>
    </row>
    <row r="919" spans="1:42" ht="24.75" thickBot="1" x14ac:dyDescent="0.6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67"/>
      <c r="Y919" s="67"/>
      <c r="Z919" s="67"/>
      <c r="AA919" s="67"/>
      <c r="AB919" s="68"/>
      <c r="AC919" s="68"/>
      <c r="AD919" s="68"/>
      <c r="AE919" s="68"/>
      <c r="AF919" s="68"/>
      <c r="AG919" s="69"/>
      <c r="AH919" s="69"/>
      <c r="AI919" s="69"/>
      <c r="AJ919" s="69"/>
      <c r="AK919" s="69"/>
      <c r="AL919" s="69"/>
      <c r="AM919" s="70"/>
      <c r="AN919" s="70"/>
      <c r="AO919" s="5"/>
      <c r="AP919" s="5"/>
    </row>
    <row r="920" spans="1:42" ht="24.75" thickBot="1" x14ac:dyDescent="0.6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67"/>
      <c r="Y920" s="67"/>
      <c r="Z920" s="67"/>
      <c r="AA920" s="67"/>
      <c r="AB920" s="68"/>
      <c r="AC920" s="68"/>
      <c r="AD920" s="68"/>
      <c r="AE920" s="68"/>
      <c r="AF920" s="68"/>
      <c r="AG920" s="69"/>
      <c r="AH920" s="69"/>
      <c r="AI920" s="69"/>
      <c r="AJ920" s="69"/>
      <c r="AK920" s="69"/>
      <c r="AL920" s="69"/>
      <c r="AM920" s="70"/>
      <c r="AN920" s="70"/>
      <c r="AO920" s="5"/>
      <c r="AP920" s="5"/>
    </row>
    <row r="921" spans="1:42" ht="24.75" thickBot="1" x14ac:dyDescent="0.6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67"/>
      <c r="Y921" s="67"/>
      <c r="Z921" s="67"/>
      <c r="AA921" s="67"/>
      <c r="AB921" s="68"/>
      <c r="AC921" s="68"/>
      <c r="AD921" s="68"/>
      <c r="AE921" s="68"/>
      <c r="AF921" s="68"/>
      <c r="AG921" s="69"/>
      <c r="AH921" s="69"/>
      <c r="AI921" s="69"/>
      <c r="AJ921" s="69"/>
      <c r="AK921" s="69"/>
      <c r="AL921" s="69"/>
      <c r="AM921" s="70"/>
      <c r="AN921" s="70"/>
      <c r="AO921" s="5"/>
      <c r="AP921" s="5"/>
    </row>
    <row r="922" spans="1:42" ht="24.75" thickBot="1" x14ac:dyDescent="0.6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67"/>
      <c r="Y922" s="67"/>
      <c r="Z922" s="67"/>
      <c r="AA922" s="67"/>
      <c r="AB922" s="68"/>
      <c r="AC922" s="68"/>
      <c r="AD922" s="68"/>
      <c r="AE922" s="68"/>
      <c r="AF922" s="68"/>
      <c r="AG922" s="69"/>
      <c r="AH922" s="69"/>
      <c r="AI922" s="69"/>
      <c r="AJ922" s="69"/>
      <c r="AK922" s="69"/>
      <c r="AL922" s="69"/>
      <c r="AM922" s="70"/>
      <c r="AN922" s="70"/>
      <c r="AO922" s="5"/>
      <c r="AP922" s="5"/>
    </row>
    <row r="923" spans="1:42" ht="24.75" thickBot="1" x14ac:dyDescent="0.6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67"/>
      <c r="Y923" s="67"/>
      <c r="Z923" s="67"/>
      <c r="AA923" s="67"/>
      <c r="AB923" s="68"/>
      <c r="AC923" s="68"/>
      <c r="AD923" s="68"/>
      <c r="AE923" s="68"/>
      <c r="AF923" s="68"/>
      <c r="AG923" s="69"/>
      <c r="AH923" s="69"/>
      <c r="AI923" s="69"/>
      <c r="AJ923" s="69"/>
      <c r="AK923" s="69"/>
      <c r="AL923" s="69"/>
      <c r="AM923" s="70"/>
      <c r="AN923" s="70"/>
      <c r="AO923" s="5"/>
      <c r="AP923" s="5"/>
    </row>
    <row r="924" spans="1:42" ht="24.75" thickBot="1" x14ac:dyDescent="0.6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67"/>
      <c r="Y924" s="67"/>
      <c r="Z924" s="67"/>
      <c r="AA924" s="67"/>
      <c r="AB924" s="68"/>
      <c r="AC924" s="68"/>
      <c r="AD924" s="68"/>
      <c r="AE924" s="68"/>
      <c r="AF924" s="68"/>
      <c r="AG924" s="69"/>
      <c r="AH924" s="69"/>
      <c r="AI924" s="69"/>
      <c r="AJ924" s="69"/>
      <c r="AK924" s="69"/>
      <c r="AL924" s="69"/>
      <c r="AM924" s="70"/>
      <c r="AN924" s="70"/>
      <c r="AO924" s="5"/>
      <c r="AP924" s="5"/>
    </row>
    <row r="925" spans="1:42" ht="24.75" thickBot="1" x14ac:dyDescent="0.6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67"/>
      <c r="Y925" s="67"/>
      <c r="Z925" s="67"/>
      <c r="AA925" s="67"/>
      <c r="AB925" s="68"/>
      <c r="AC925" s="68"/>
      <c r="AD925" s="68"/>
      <c r="AE925" s="68"/>
      <c r="AF925" s="68"/>
      <c r="AG925" s="69"/>
      <c r="AH925" s="69"/>
      <c r="AI925" s="69"/>
      <c r="AJ925" s="69"/>
      <c r="AK925" s="69"/>
      <c r="AL925" s="69"/>
      <c r="AM925" s="70"/>
      <c r="AN925" s="70"/>
      <c r="AO925" s="5"/>
      <c r="AP925" s="5"/>
    </row>
    <row r="926" spans="1:42" ht="24.75" thickBot="1" x14ac:dyDescent="0.6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67"/>
      <c r="Y926" s="67"/>
      <c r="Z926" s="67"/>
      <c r="AA926" s="67"/>
      <c r="AB926" s="68"/>
      <c r="AC926" s="68"/>
      <c r="AD926" s="68"/>
      <c r="AE926" s="68"/>
      <c r="AF926" s="68"/>
      <c r="AG926" s="69"/>
      <c r="AH926" s="69"/>
      <c r="AI926" s="69"/>
      <c r="AJ926" s="69"/>
      <c r="AK926" s="69"/>
      <c r="AL926" s="69"/>
      <c r="AM926" s="70"/>
      <c r="AN926" s="70"/>
      <c r="AO926" s="5"/>
      <c r="AP926" s="5"/>
    </row>
    <row r="927" spans="1:42" ht="24.75" thickBot="1" x14ac:dyDescent="0.6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67"/>
      <c r="Y927" s="67"/>
      <c r="Z927" s="67"/>
      <c r="AA927" s="67"/>
      <c r="AB927" s="68"/>
      <c r="AC927" s="68"/>
      <c r="AD927" s="68"/>
      <c r="AE927" s="68"/>
      <c r="AF927" s="68"/>
      <c r="AG927" s="69"/>
      <c r="AH927" s="69"/>
      <c r="AI927" s="69"/>
      <c r="AJ927" s="69"/>
      <c r="AK927" s="69"/>
      <c r="AL927" s="69"/>
      <c r="AM927" s="70"/>
      <c r="AN927" s="70"/>
      <c r="AO927" s="5"/>
      <c r="AP927" s="5"/>
    </row>
    <row r="928" spans="1:42" ht="24.75" thickBot="1" x14ac:dyDescent="0.6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67"/>
      <c r="Y928" s="67"/>
      <c r="Z928" s="67"/>
      <c r="AA928" s="67"/>
      <c r="AB928" s="68"/>
      <c r="AC928" s="68"/>
      <c r="AD928" s="68"/>
      <c r="AE928" s="68"/>
      <c r="AF928" s="68"/>
      <c r="AG928" s="69"/>
      <c r="AH928" s="69"/>
      <c r="AI928" s="69"/>
      <c r="AJ928" s="69"/>
      <c r="AK928" s="69"/>
      <c r="AL928" s="69"/>
      <c r="AM928" s="70"/>
      <c r="AN928" s="70"/>
      <c r="AO928" s="5"/>
      <c r="AP928" s="5"/>
    </row>
    <row r="929" spans="1:42" ht="24.75" thickBot="1" x14ac:dyDescent="0.6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67"/>
      <c r="Y929" s="67"/>
      <c r="Z929" s="67"/>
      <c r="AA929" s="67"/>
      <c r="AB929" s="68"/>
      <c r="AC929" s="68"/>
      <c r="AD929" s="68"/>
      <c r="AE929" s="68"/>
      <c r="AF929" s="68"/>
      <c r="AG929" s="69"/>
      <c r="AH929" s="69"/>
      <c r="AI929" s="69"/>
      <c r="AJ929" s="69"/>
      <c r="AK929" s="69"/>
      <c r="AL929" s="69"/>
      <c r="AM929" s="70"/>
      <c r="AN929" s="70"/>
      <c r="AO929" s="5"/>
      <c r="AP929" s="5"/>
    </row>
    <row r="930" spans="1:42" ht="24.75" thickBot="1" x14ac:dyDescent="0.6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67"/>
      <c r="Y930" s="67"/>
      <c r="Z930" s="67"/>
      <c r="AA930" s="67"/>
      <c r="AB930" s="68"/>
      <c r="AC930" s="68"/>
      <c r="AD930" s="68"/>
      <c r="AE930" s="68"/>
      <c r="AF930" s="68"/>
      <c r="AG930" s="69"/>
      <c r="AH930" s="69"/>
      <c r="AI930" s="69"/>
      <c r="AJ930" s="69"/>
      <c r="AK930" s="69"/>
      <c r="AL930" s="69"/>
      <c r="AM930" s="70"/>
      <c r="AN930" s="70"/>
      <c r="AO930" s="5"/>
      <c r="AP930" s="5"/>
    </row>
    <row r="931" spans="1:42" ht="24.75" thickBot="1" x14ac:dyDescent="0.6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67"/>
      <c r="Y931" s="67"/>
      <c r="Z931" s="67"/>
      <c r="AA931" s="67"/>
      <c r="AB931" s="68"/>
      <c r="AC931" s="68"/>
      <c r="AD931" s="68"/>
      <c r="AE931" s="68"/>
      <c r="AF931" s="68"/>
      <c r="AG931" s="69"/>
      <c r="AH931" s="69"/>
      <c r="AI931" s="69"/>
      <c r="AJ931" s="69"/>
      <c r="AK931" s="69"/>
      <c r="AL931" s="69"/>
      <c r="AM931" s="70"/>
      <c r="AN931" s="70"/>
      <c r="AO931" s="5"/>
      <c r="AP931" s="5"/>
    </row>
    <row r="932" spans="1:42" ht="24.75" thickBot="1" x14ac:dyDescent="0.6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67"/>
      <c r="Y932" s="67"/>
      <c r="Z932" s="67"/>
      <c r="AA932" s="67"/>
      <c r="AB932" s="68"/>
      <c r="AC932" s="68"/>
      <c r="AD932" s="68"/>
      <c r="AE932" s="68"/>
      <c r="AF932" s="68"/>
      <c r="AG932" s="69"/>
      <c r="AH932" s="69"/>
      <c r="AI932" s="69"/>
      <c r="AJ932" s="69"/>
      <c r="AK932" s="69"/>
      <c r="AL932" s="69"/>
      <c r="AM932" s="70"/>
      <c r="AN932" s="70"/>
      <c r="AO932" s="5"/>
      <c r="AP932" s="5"/>
    </row>
    <row r="933" spans="1:42" ht="24.75" thickBot="1" x14ac:dyDescent="0.6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67"/>
      <c r="Y933" s="67"/>
      <c r="Z933" s="67"/>
      <c r="AA933" s="67"/>
      <c r="AB933" s="68"/>
      <c r="AC933" s="68"/>
      <c r="AD933" s="68"/>
      <c r="AE933" s="68"/>
      <c r="AF933" s="68"/>
      <c r="AG933" s="69"/>
      <c r="AH933" s="69"/>
      <c r="AI933" s="69"/>
      <c r="AJ933" s="69"/>
      <c r="AK933" s="69"/>
      <c r="AL933" s="69"/>
      <c r="AM933" s="70"/>
      <c r="AN933" s="70"/>
      <c r="AO933" s="5"/>
      <c r="AP933" s="5"/>
    </row>
    <row r="934" spans="1:42" ht="24.75" thickBot="1" x14ac:dyDescent="0.6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67"/>
      <c r="Y934" s="67"/>
      <c r="Z934" s="67"/>
      <c r="AA934" s="67"/>
      <c r="AB934" s="68"/>
      <c r="AC934" s="68"/>
      <c r="AD934" s="68"/>
      <c r="AE934" s="68"/>
      <c r="AF934" s="68"/>
      <c r="AG934" s="69"/>
      <c r="AH934" s="69"/>
      <c r="AI934" s="69"/>
      <c r="AJ934" s="69"/>
      <c r="AK934" s="69"/>
      <c r="AL934" s="69"/>
      <c r="AM934" s="70"/>
      <c r="AN934" s="70"/>
      <c r="AO934" s="5"/>
      <c r="AP934" s="5"/>
    </row>
    <row r="935" spans="1:42" ht="24.75" thickBot="1" x14ac:dyDescent="0.6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67"/>
      <c r="Y935" s="67"/>
      <c r="Z935" s="67"/>
      <c r="AA935" s="67"/>
      <c r="AB935" s="68"/>
      <c r="AC935" s="68"/>
      <c r="AD935" s="68"/>
      <c r="AE935" s="68"/>
      <c r="AF935" s="68"/>
      <c r="AG935" s="69"/>
      <c r="AH935" s="69"/>
      <c r="AI935" s="69"/>
      <c r="AJ935" s="69"/>
      <c r="AK935" s="69"/>
      <c r="AL935" s="69"/>
      <c r="AM935" s="70"/>
      <c r="AN935" s="70"/>
      <c r="AO935" s="5"/>
      <c r="AP935" s="5"/>
    </row>
    <row r="936" spans="1:42" ht="24.75" thickBot="1" x14ac:dyDescent="0.6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67"/>
      <c r="Y936" s="67"/>
      <c r="Z936" s="67"/>
      <c r="AA936" s="67"/>
      <c r="AB936" s="68"/>
      <c r="AC936" s="68"/>
      <c r="AD936" s="68"/>
      <c r="AE936" s="68"/>
      <c r="AF936" s="68"/>
      <c r="AG936" s="69"/>
      <c r="AH936" s="69"/>
      <c r="AI936" s="69"/>
      <c r="AJ936" s="69"/>
      <c r="AK936" s="69"/>
      <c r="AL936" s="69"/>
      <c r="AM936" s="70"/>
      <c r="AN936" s="70"/>
      <c r="AO936" s="5"/>
      <c r="AP936" s="5"/>
    </row>
    <row r="937" spans="1:42" ht="24.75" thickBot="1" x14ac:dyDescent="0.6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67"/>
      <c r="Y937" s="67"/>
      <c r="Z937" s="67"/>
      <c r="AA937" s="67"/>
      <c r="AB937" s="68"/>
      <c r="AC937" s="68"/>
      <c r="AD937" s="68"/>
      <c r="AE937" s="68"/>
      <c r="AF937" s="68"/>
      <c r="AG937" s="69"/>
      <c r="AH937" s="69"/>
      <c r="AI937" s="69"/>
      <c r="AJ937" s="69"/>
      <c r="AK937" s="69"/>
      <c r="AL937" s="69"/>
      <c r="AM937" s="70"/>
      <c r="AN937" s="70"/>
      <c r="AO937" s="5"/>
      <c r="AP937" s="5"/>
    </row>
    <row r="938" spans="1:42" ht="24.75" thickBot="1" x14ac:dyDescent="0.6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67"/>
      <c r="Y938" s="67"/>
      <c r="Z938" s="67"/>
      <c r="AA938" s="67"/>
      <c r="AB938" s="68"/>
      <c r="AC938" s="68"/>
      <c r="AD938" s="68"/>
      <c r="AE938" s="68"/>
      <c r="AF938" s="68"/>
      <c r="AG938" s="69"/>
      <c r="AH938" s="69"/>
      <c r="AI938" s="69"/>
      <c r="AJ938" s="69"/>
      <c r="AK938" s="69"/>
      <c r="AL938" s="69"/>
      <c r="AM938" s="70"/>
      <c r="AN938" s="70"/>
      <c r="AO938" s="5"/>
      <c r="AP938" s="5"/>
    </row>
    <row r="939" spans="1:42" ht="24.75" thickBot="1" x14ac:dyDescent="0.6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67"/>
      <c r="Y939" s="67"/>
      <c r="Z939" s="67"/>
      <c r="AA939" s="67"/>
      <c r="AB939" s="68"/>
      <c r="AC939" s="68"/>
      <c r="AD939" s="68"/>
      <c r="AE939" s="68"/>
      <c r="AF939" s="68"/>
      <c r="AG939" s="69"/>
      <c r="AH939" s="69"/>
      <c r="AI939" s="69"/>
      <c r="AJ939" s="69"/>
      <c r="AK939" s="69"/>
      <c r="AL939" s="69"/>
      <c r="AM939" s="70"/>
      <c r="AN939" s="70"/>
      <c r="AO939" s="5"/>
      <c r="AP939" s="5"/>
    </row>
    <row r="940" spans="1:42" ht="24.75" thickBot="1" x14ac:dyDescent="0.6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67"/>
      <c r="Y940" s="67"/>
      <c r="Z940" s="67"/>
      <c r="AA940" s="67"/>
      <c r="AB940" s="68"/>
      <c r="AC940" s="68"/>
      <c r="AD940" s="68"/>
      <c r="AE940" s="68"/>
      <c r="AF940" s="68"/>
      <c r="AG940" s="69"/>
      <c r="AH940" s="69"/>
      <c r="AI940" s="69"/>
      <c r="AJ940" s="69"/>
      <c r="AK940" s="69"/>
      <c r="AL940" s="69"/>
      <c r="AM940" s="70"/>
      <c r="AN940" s="70"/>
      <c r="AO940" s="5"/>
      <c r="AP940" s="5"/>
    </row>
    <row r="941" spans="1:42" ht="24.75" thickBot="1" x14ac:dyDescent="0.6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67"/>
      <c r="Y941" s="67"/>
      <c r="Z941" s="67"/>
      <c r="AA941" s="67"/>
      <c r="AB941" s="68"/>
      <c r="AC941" s="68"/>
      <c r="AD941" s="68"/>
      <c r="AE941" s="68"/>
      <c r="AF941" s="68"/>
      <c r="AG941" s="69"/>
      <c r="AH941" s="69"/>
      <c r="AI941" s="69"/>
      <c r="AJ941" s="69"/>
      <c r="AK941" s="69"/>
      <c r="AL941" s="69"/>
      <c r="AM941" s="70"/>
      <c r="AN941" s="70"/>
      <c r="AO941" s="5"/>
      <c r="AP941" s="5"/>
    </row>
    <row r="942" spans="1:42" ht="24.75" thickBot="1" x14ac:dyDescent="0.6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67"/>
      <c r="Y942" s="67"/>
      <c r="Z942" s="67"/>
      <c r="AA942" s="67"/>
      <c r="AB942" s="68"/>
      <c r="AC942" s="68"/>
      <c r="AD942" s="68"/>
      <c r="AE942" s="68"/>
      <c r="AF942" s="68"/>
      <c r="AG942" s="69"/>
      <c r="AH942" s="69"/>
      <c r="AI942" s="69"/>
      <c r="AJ942" s="69"/>
      <c r="AK942" s="69"/>
      <c r="AL942" s="69"/>
      <c r="AM942" s="70"/>
      <c r="AN942" s="70"/>
      <c r="AO942" s="5"/>
      <c r="AP942" s="5"/>
    </row>
    <row r="943" spans="1:42" ht="24.75" thickBot="1" x14ac:dyDescent="0.6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67"/>
      <c r="Y943" s="67"/>
      <c r="Z943" s="67"/>
      <c r="AA943" s="67"/>
      <c r="AB943" s="68"/>
      <c r="AC943" s="68"/>
      <c r="AD943" s="68"/>
      <c r="AE943" s="68"/>
      <c r="AF943" s="68"/>
      <c r="AG943" s="69"/>
      <c r="AH943" s="69"/>
      <c r="AI943" s="69"/>
      <c r="AJ943" s="69"/>
      <c r="AK943" s="69"/>
      <c r="AL943" s="69"/>
      <c r="AM943" s="70"/>
      <c r="AN943" s="70"/>
      <c r="AO943" s="5"/>
      <c r="AP943" s="5"/>
    </row>
    <row r="944" spans="1:42" ht="24.75" thickBot="1" x14ac:dyDescent="0.6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67"/>
      <c r="Y944" s="67"/>
      <c r="Z944" s="67"/>
      <c r="AA944" s="67"/>
      <c r="AB944" s="68"/>
      <c r="AC944" s="68"/>
      <c r="AD944" s="68"/>
      <c r="AE944" s="68"/>
      <c r="AF944" s="68"/>
      <c r="AG944" s="69"/>
      <c r="AH944" s="69"/>
      <c r="AI944" s="69"/>
      <c r="AJ944" s="69"/>
      <c r="AK944" s="69"/>
      <c r="AL944" s="69"/>
      <c r="AM944" s="70"/>
      <c r="AN944" s="70"/>
      <c r="AO944" s="5"/>
      <c r="AP944" s="5"/>
    </row>
    <row r="945" spans="1:42" ht="24.75" thickBot="1" x14ac:dyDescent="0.6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67"/>
      <c r="Y945" s="67"/>
      <c r="Z945" s="67"/>
      <c r="AA945" s="67"/>
      <c r="AB945" s="68"/>
      <c r="AC945" s="68"/>
      <c r="AD945" s="68"/>
      <c r="AE945" s="68"/>
      <c r="AF945" s="68"/>
      <c r="AG945" s="69"/>
      <c r="AH945" s="69"/>
      <c r="AI945" s="69"/>
      <c r="AJ945" s="69"/>
      <c r="AK945" s="69"/>
      <c r="AL945" s="69"/>
      <c r="AM945" s="70"/>
      <c r="AN945" s="70"/>
      <c r="AO945" s="5"/>
      <c r="AP945" s="5"/>
    </row>
    <row r="946" spans="1:42" ht="24.75" thickBot="1" x14ac:dyDescent="0.6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67"/>
      <c r="Y946" s="67"/>
      <c r="Z946" s="67"/>
      <c r="AA946" s="67"/>
      <c r="AB946" s="68"/>
      <c r="AC946" s="68"/>
      <c r="AD946" s="68"/>
      <c r="AE946" s="68"/>
      <c r="AF946" s="68"/>
      <c r="AG946" s="69"/>
      <c r="AH946" s="69"/>
      <c r="AI946" s="69"/>
      <c r="AJ946" s="69"/>
      <c r="AK946" s="69"/>
      <c r="AL946" s="69"/>
      <c r="AM946" s="70"/>
      <c r="AN946" s="70"/>
      <c r="AO946" s="5"/>
      <c r="AP946" s="5"/>
    </row>
    <row r="947" spans="1:42" ht="24.75" thickBot="1" x14ac:dyDescent="0.6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67"/>
      <c r="Y947" s="67"/>
      <c r="Z947" s="67"/>
      <c r="AA947" s="67"/>
      <c r="AB947" s="68"/>
      <c r="AC947" s="68"/>
      <c r="AD947" s="68"/>
      <c r="AE947" s="68"/>
      <c r="AF947" s="68"/>
      <c r="AG947" s="69"/>
      <c r="AH947" s="69"/>
      <c r="AI947" s="69"/>
      <c r="AJ947" s="69"/>
      <c r="AK947" s="69"/>
      <c r="AL947" s="69"/>
      <c r="AM947" s="70"/>
      <c r="AN947" s="70"/>
      <c r="AO947" s="5"/>
      <c r="AP947" s="5"/>
    </row>
    <row r="948" spans="1:42" ht="24.75" thickBot="1" x14ac:dyDescent="0.6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67"/>
      <c r="Y948" s="67"/>
      <c r="Z948" s="67"/>
      <c r="AA948" s="67"/>
      <c r="AB948" s="68"/>
      <c r="AC948" s="68"/>
      <c r="AD948" s="68"/>
      <c r="AE948" s="68"/>
      <c r="AF948" s="68"/>
      <c r="AG948" s="69"/>
      <c r="AH948" s="69"/>
      <c r="AI948" s="69"/>
      <c r="AJ948" s="69"/>
      <c r="AK948" s="69"/>
      <c r="AL948" s="69"/>
      <c r="AM948" s="70"/>
      <c r="AN948" s="70"/>
      <c r="AO948" s="5"/>
      <c r="AP948" s="5"/>
    </row>
    <row r="949" spans="1:42" ht="24.75" thickBot="1" x14ac:dyDescent="0.6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67"/>
      <c r="Y949" s="67"/>
      <c r="Z949" s="67"/>
      <c r="AA949" s="67"/>
      <c r="AB949" s="68"/>
      <c r="AC949" s="68"/>
      <c r="AD949" s="68"/>
      <c r="AE949" s="68"/>
      <c r="AF949" s="68"/>
      <c r="AG949" s="69"/>
      <c r="AH949" s="69"/>
      <c r="AI949" s="69"/>
      <c r="AJ949" s="69"/>
      <c r="AK949" s="69"/>
      <c r="AL949" s="69"/>
      <c r="AM949" s="70"/>
      <c r="AN949" s="70"/>
      <c r="AO949" s="5"/>
      <c r="AP949" s="5"/>
    </row>
    <row r="950" spans="1:42" ht="24.75" thickBot="1" x14ac:dyDescent="0.6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67"/>
      <c r="Y950" s="67"/>
      <c r="Z950" s="67"/>
      <c r="AA950" s="67"/>
      <c r="AB950" s="68"/>
      <c r="AC950" s="68"/>
      <c r="AD950" s="68"/>
      <c r="AE950" s="68"/>
      <c r="AF950" s="68"/>
      <c r="AG950" s="69"/>
      <c r="AH950" s="69"/>
      <c r="AI950" s="69"/>
      <c r="AJ950" s="69"/>
      <c r="AK950" s="69"/>
      <c r="AL950" s="69"/>
      <c r="AM950" s="70"/>
      <c r="AN950" s="70"/>
      <c r="AO950" s="5"/>
      <c r="AP950" s="5"/>
    </row>
    <row r="951" spans="1:42" ht="24.75" thickBot="1" x14ac:dyDescent="0.6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67"/>
      <c r="Y951" s="67"/>
      <c r="Z951" s="67"/>
      <c r="AA951" s="67"/>
      <c r="AB951" s="68"/>
      <c r="AC951" s="68"/>
      <c r="AD951" s="68"/>
      <c r="AE951" s="68"/>
      <c r="AF951" s="68"/>
      <c r="AG951" s="69"/>
      <c r="AH951" s="69"/>
      <c r="AI951" s="69"/>
      <c r="AJ951" s="69"/>
      <c r="AK951" s="69"/>
      <c r="AL951" s="69"/>
      <c r="AM951" s="70"/>
      <c r="AN951" s="70"/>
      <c r="AO951" s="5"/>
      <c r="AP951" s="5"/>
    </row>
    <row r="952" spans="1:42" ht="24.75" thickBot="1" x14ac:dyDescent="0.6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67"/>
      <c r="Y952" s="67"/>
      <c r="Z952" s="67"/>
      <c r="AA952" s="67"/>
      <c r="AB952" s="68"/>
      <c r="AC952" s="68"/>
      <c r="AD952" s="68"/>
      <c r="AE952" s="68"/>
      <c r="AF952" s="68"/>
      <c r="AG952" s="69"/>
      <c r="AH952" s="69"/>
      <c r="AI952" s="69"/>
      <c r="AJ952" s="69"/>
      <c r="AK952" s="69"/>
      <c r="AL952" s="69"/>
      <c r="AM952" s="70"/>
      <c r="AN952" s="70"/>
      <c r="AO952" s="5"/>
      <c r="AP952" s="5"/>
    </row>
    <row r="953" spans="1:42" ht="24.75" thickBot="1" x14ac:dyDescent="0.6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67"/>
      <c r="Y953" s="67"/>
      <c r="Z953" s="67"/>
      <c r="AA953" s="67"/>
      <c r="AB953" s="68"/>
      <c r="AC953" s="68"/>
      <c r="AD953" s="68"/>
      <c r="AE953" s="68"/>
      <c r="AF953" s="68"/>
      <c r="AG953" s="69"/>
      <c r="AH953" s="69"/>
      <c r="AI953" s="69"/>
      <c r="AJ953" s="69"/>
      <c r="AK953" s="69"/>
      <c r="AL953" s="69"/>
      <c r="AM953" s="70"/>
      <c r="AN953" s="70"/>
      <c r="AO953" s="5"/>
      <c r="AP953" s="5"/>
    </row>
    <row r="954" spans="1:42" ht="24.75" thickBot="1" x14ac:dyDescent="0.6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67"/>
      <c r="Y954" s="67"/>
      <c r="Z954" s="67"/>
      <c r="AA954" s="67"/>
      <c r="AB954" s="68"/>
      <c r="AC954" s="68"/>
      <c r="AD954" s="68"/>
      <c r="AE954" s="68"/>
      <c r="AF954" s="68"/>
      <c r="AG954" s="69"/>
      <c r="AH954" s="69"/>
      <c r="AI954" s="69"/>
      <c r="AJ954" s="69"/>
      <c r="AK954" s="69"/>
      <c r="AL954" s="69"/>
      <c r="AM954" s="70"/>
      <c r="AN954" s="70"/>
      <c r="AO954" s="5"/>
      <c r="AP954" s="5"/>
    </row>
    <row r="955" spans="1:42" ht="24.75" thickBot="1" x14ac:dyDescent="0.6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67"/>
      <c r="Y955" s="67"/>
      <c r="Z955" s="67"/>
      <c r="AA955" s="67"/>
      <c r="AB955" s="68"/>
      <c r="AC955" s="68"/>
      <c r="AD955" s="68"/>
      <c r="AE955" s="68"/>
      <c r="AF955" s="68"/>
      <c r="AG955" s="69"/>
      <c r="AH955" s="69"/>
      <c r="AI955" s="69"/>
      <c r="AJ955" s="69"/>
      <c r="AK955" s="69"/>
      <c r="AL955" s="69"/>
      <c r="AM955" s="70"/>
      <c r="AN955" s="70"/>
      <c r="AO955" s="5"/>
      <c r="AP955" s="5"/>
    </row>
    <row r="956" spans="1:42" ht="24.75" thickBot="1" x14ac:dyDescent="0.6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67"/>
      <c r="Y956" s="67"/>
      <c r="Z956" s="67"/>
      <c r="AA956" s="67"/>
      <c r="AB956" s="68"/>
      <c r="AC956" s="68"/>
      <c r="AD956" s="68"/>
      <c r="AE956" s="68"/>
      <c r="AF956" s="68"/>
      <c r="AG956" s="69"/>
      <c r="AH956" s="69"/>
      <c r="AI956" s="69"/>
      <c r="AJ956" s="69"/>
      <c r="AK956" s="69"/>
      <c r="AL956" s="69"/>
      <c r="AM956" s="70"/>
      <c r="AN956" s="70"/>
      <c r="AO956" s="5"/>
      <c r="AP956" s="5"/>
    </row>
    <row r="957" spans="1:42" ht="24.75" thickBot="1" x14ac:dyDescent="0.6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67"/>
      <c r="Y957" s="67"/>
      <c r="Z957" s="67"/>
      <c r="AA957" s="67"/>
      <c r="AB957" s="68"/>
      <c r="AC957" s="68"/>
      <c r="AD957" s="68"/>
      <c r="AE957" s="68"/>
      <c r="AF957" s="68"/>
      <c r="AG957" s="69"/>
      <c r="AH957" s="69"/>
      <c r="AI957" s="69"/>
      <c r="AJ957" s="69"/>
      <c r="AK957" s="69"/>
      <c r="AL957" s="69"/>
      <c r="AM957" s="70"/>
      <c r="AN957" s="70"/>
      <c r="AO957" s="5"/>
      <c r="AP957" s="5"/>
    </row>
    <row r="958" spans="1:42" ht="24.75" thickBot="1" x14ac:dyDescent="0.6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67"/>
      <c r="Y958" s="67"/>
      <c r="Z958" s="67"/>
      <c r="AA958" s="67"/>
      <c r="AB958" s="68"/>
      <c r="AC958" s="68"/>
      <c r="AD958" s="68"/>
      <c r="AE958" s="68"/>
      <c r="AF958" s="68"/>
      <c r="AG958" s="69"/>
      <c r="AH958" s="69"/>
      <c r="AI958" s="69"/>
      <c r="AJ958" s="69"/>
      <c r="AK958" s="69"/>
      <c r="AL958" s="69"/>
      <c r="AM958" s="70"/>
      <c r="AN958" s="70"/>
      <c r="AO958" s="5"/>
      <c r="AP958" s="5"/>
    </row>
    <row r="959" spans="1:42" ht="24.75" thickBot="1" x14ac:dyDescent="0.6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67"/>
      <c r="Y959" s="67"/>
      <c r="Z959" s="67"/>
      <c r="AA959" s="67"/>
      <c r="AB959" s="68"/>
      <c r="AC959" s="68"/>
      <c r="AD959" s="68"/>
      <c r="AE959" s="68"/>
      <c r="AF959" s="68"/>
      <c r="AG959" s="69"/>
      <c r="AH959" s="69"/>
      <c r="AI959" s="69"/>
      <c r="AJ959" s="69"/>
      <c r="AK959" s="69"/>
      <c r="AL959" s="69"/>
      <c r="AM959" s="70"/>
      <c r="AN959" s="70"/>
      <c r="AO959" s="5"/>
      <c r="AP959" s="5"/>
    </row>
    <row r="960" spans="1:42" ht="24.75" thickBot="1" x14ac:dyDescent="0.6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67"/>
      <c r="Y960" s="67"/>
      <c r="Z960" s="67"/>
      <c r="AA960" s="67"/>
      <c r="AB960" s="68"/>
      <c r="AC960" s="68"/>
      <c r="AD960" s="68"/>
      <c r="AE960" s="68"/>
      <c r="AF960" s="68"/>
      <c r="AG960" s="69"/>
      <c r="AH960" s="69"/>
      <c r="AI960" s="69"/>
      <c r="AJ960" s="69"/>
      <c r="AK960" s="69"/>
      <c r="AL960" s="69"/>
      <c r="AM960" s="70"/>
      <c r="AN960" s="70"/>
      <c r="AO960" s="5"/>
      <c r="AP960" s="5"/>
    </row>
    <row r="961" spans="1:42" ht="24.75" thickBot="1" x14ac:dyDescent="0.6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67"/>
      <c r="Y961" s="67"/>
      <c r="Z961" s="67"/>
      <c r="AA961" s="67"/>
      <c r="AB961" s="68"/>
      <c r="AC961" s="68"/>
      <c r="AD961" s="68"/>
      <c r="AE961" s="68"/>
      <c r="AF961" s="68"/>
      <c r="AG961" s="69"/>
      <c r="AH961" s="69"/>
      <c r="AI961" s="69"/>
      <c r="AJ961" s="69"/>
      <c r="AK961" s="69"/>
      <c r="AL961" s="69"/>
      <c r="AM961" s="70"/>
      <c r="AN961" s="70"/>
      <c r="AO961" s="5"/>
      <c r="AP961" s="5"/>
    </row>
    <row r="962" spans="1:42" ht="24.75" thickBot="1" x14ac:dyDescent="0.6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67"/>
      <c r="Y962" s="67"/>
      <c r="Z962" s="67"/>
      <c r="AA962" s="67"/>
      <c r="AB962" s="68"/>
      <c r="AC962" s="68"/>
      <c r="AD962" s="68"/>
      <c r="AE962" s="68"/>
      <c r="AF962" s="68"/>
      <c r="AG962" s="69"/>
      <c r="AH962" s="69"/>
      <c r="AI962" s="69"/>
      <c r="AJ962" s="69"/>
      <c r="AK962" s="69"/>
      <c r="AL962" s="69"/>
      <c r="AM962" s="70"/>
      <c r="AN962" s="70"/>
      <c r="AO962" s="5"/>
      <c r="AP962" s="5"/>
    </row>
    <row r="963" spans="1:42" ht="24.75" thickBot="1" x14ac:dyDescent="0.6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67"/>
      <c r="Y963" s="67"/>
      <c r="Z963" s="67"/>
      <c r="AA963" s="67"/>
      <c r="AB963" s="68"/>
      <c r="AC963" s="68"/>
      <c r="AD963" s="68"/>
      <c r="AE963" s="68"/>
      <c r="AF963" s="68"/>
      <c r="AG963" s="69"/>
      <c r="AH963" s="69"/>
      <c r="AI963" s="69"/>
      <c r="AJ963" s="69"/>
      <c r="AK963" s="69"/>
      <c r="AL963" s="69"/>
      <c r="AM963" s="70"/>
      <c r="AN963" s="70"/>
      <c r="AO963" s="5"/>
      <c r="AP963" s="5"/>
    </row>
    <row r="964" spans="1:42" ht="24.75" thickBot="1" x14ac:dyDescent="0.6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67"/>
      <c r="Y964" s="67"/>
      <c r="Z964" s="67"/>
      <c r="AA964" s="67"/>
      <c r="AB964" s="68"/>
      <c r="AC964" s="68"/>
      <c r="AD964" s="68"/>
      <c r="AE964" s="68"/>
      <c r="AF964" s="68"/>
      <c r="AG964" s="69"/>
      <c r="AH964" s="69"/>
      <c r="AI964" s="69"/>
      <c r="AJ964" s="69"/>
      <c r="AK964" s="69"/>
      <c r="AL964" s="69"/>
      <c r="AM964" s="70"/>
      <c r="AN964" s="70"/>
      <c r="AO964" s="5"/>
      <c r="AP964" s="5"/>
    </row>
    <row r="965" spans="1:42" ht="24.75" thickBot="1" x14ac:dyDescent="0.6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67"/>
      <c r="Y965" s="67"/>
      <c r="Z965" s="67"/>
      <c r="AA965" s="67"/>
      <c r="AB965" s="68"/>
      <c r="AC965" s="68"/>
      <c r="AD965" s="68"/>
      <c r="AE965" s="68"/>
      <c r="AF965" s="68"/>
      <c r="AG965" s="69"/>
      <c r="AH965" s="69"/>
      <c r="AI965" s="69"/>
      <c r="AJ965" s="69"/>
      <c r="AK965" s="69"/>
      <c r="AL965" s="69"/>
      <c r="AM965" s="70"/>
      <c r="AN965" s="70"/>
      <c r="AO965" s="5"/>
      <c r="AP965" s="5"/>
    </row>
    <row r="966" spans="1:42" ht="24.75" thickBot="1" x14ac:dyDescent="0.6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67"/>
      <c r="Y966" s="67"/>
      <c r="Z966" s="67"/>
      <c r="AA966" s="67"/>
      <c r="AB966" s="68"/>
      <c r="AC966" s="68"/>
      <c r="AD966" s="68"/>
      <c r="AE966" s="68"/>
      <c r="AF966" s="68"/>
      <c r="AG966" s="69"/>
      <c r="AH966" s="69"/>
      <c r="AI966" s="69"/>
      <c r="AJ966" s="69"/>
      <c r="AK966" s="69"/>
      <c r="AL966" s="69"/>
      <c r="AM966" s="70"/>
      <c r="AN966" s="70"/>
      <c r="AO966" s="5"/>
      <c r="AP966" s="5"/>
    </row>
    <row r="967" spans="1:42" ht="24.75" thickBot="1" x14ac:dyDescent="0.6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67"/>
      <c r="Y967" s="67"/>
      <c r="Z967" s="67"/>
      <c r="AA967" s="67"/>
      <c r="AB967" s="68"/>
      <c r="AC967" s="68"/>
      <c r="AD967" s="68"/>
      <c r="AE967" s="68"/>
      <c r="AF967" s="68"/>
      <c r="AG967" s="69"/>
      <c r="AH967" s="69"/>
      <c r="AI967" s="69"/>
      <c r="AJ967" s="69"/>
      <c r="AK967" s="69"/>
      <c r="AL967" s="69"/>
      <c r="AM967" s="70"/>
      <c r="AN967" s="70"/>
      <c r="AO967" s="5"/>
      <c r="AP967" s="5"/>
    </row>
    <row r="968" spans="1:42" ht="24.75" thickBot="1" x14ac:dyDescent="0.6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67"/>
      <c r="Y968" s="67"/>
      <c r="Z968" s="67"/>
      <c r="AA968" s="67"/>
      <c r="AB968" s="68"/>
      <c r="AC968" s="68"/>
      <c r="AD968" s="68"/>
      <c r="AE968" s="68"/>
      <c r="AF968" s="68"/>
      <c r="AG968" s="69"/>
      <c r="AH968" s="69"/>
      <c r="AI968" s="69"/>
      <c r="AJ968" s="69"/>
      <c r="AK968" s="69"/>
      <c r="AL968" s="69"/>
      <c r="AM968" s="70"/>
      <c r="AN968" s="70"/>
      <c r="AO968" s="5"/>
      <c r="AP968" s="5"/>
    </row>
    <row r="969" spans="1:42" ht="24.75" thickBot="1" x14ac:dyDescent="0.6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67"/>
      <c r="Y969" s="67"/>
      <c r="Z969" s="67"/>
      <c r="AA969" s="67"/>
      <c r="AB969" s="68"/>
      <c r="AC969" s="68"/>
      <c r="AD969" s="68"/>
      <c r="AE969" s="68"/>
      <c r="AF969" s="68"/>
      <c r="AG969" s="69"/>
      <c r="AH969" s="69"/>
      <c r="AI969" s="69"/>
      <c r="AJ969" s="69"/>
      <c r="AK969" s="69"/>
      <c r="AL969" s="69"/>
      <c r="AM969" s="70"/>
      <c r="AN969" s="70"/>
      <c r="AO969" s="5"/>
      <c r="AP969" s="5"/>
    </row>
    <row r="970" spans="1:42" ht="24.75" thickBot="1" x14ac:dyDescent="0.6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67"/>
      <c r="Y970" s="67"/>
      <c r="Z970" s="67"/>
      <c r="AA970" s="67"/>
      <c r="AB970" s="68"/>
      <c r="AC970" s="68"/>
      <c r="AD970" s="68"/>
      <c r="AE970" s="68"/>
      <c r="AF970" s="68"/>
      <c r="AG970" s="69"/>
      <c r="AH970" s="69"/>
      <c r="AI970" s="69"/>
      <c r="AJ970" s="69"/>
      <c r="AK970" s="69"/>
      <c r="AL970" s="69"/>
      <c r="AM970" s="70"/>
      <c r="AN970" s="70"/>
      <c r="AO970" s="5"/>
      <c r="AP970" s="5"/>
    </row>
    <row r="971" spans="1:42" ht="24.75" thickBot="1" x14ac:dyDescent="0.6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67"/>
      <c r="Y971" s="67"/>
      <c r="Z971" s="67"/>
      <c r="AA971" s="67"/>
      <c r="AB971" s="68"/>
      <c r="AC971" s="68"/>
      <c r="AD971" s="68"/>
      <c r="AE971" s="68"/>
      <c r="AF971" s="68"/>
      <c r="AG971" s="69"/>
      <c r="AH971" s="69"/>
      <c r="AI971" s="69"/>
      <c r="AJ971" s="69"/>
      <c r="AK971" s="69"/>
      <c r="AL971" s="69"/>
      <c r="AM971" s="70"/>
      <c r="AN971" s="70"/>
      <c r="AO971" s="5"/>
      <c r="AP971" s="5"/>
    </row>
    <row r="972" spans="1:42" ht="24.75" thickBot="1" x14ac:dyDescent="0.6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67"/>
      <c r="Y972" s="67"/>
      <c r="Z972" s="67"/>
      <c r="AA972" s="67"/>
      <c r="AB972" s="68"/>
      <c r="AC972" s="68"/>
      <c r="AD972" s="68"/>
      <c r="AE972" s="68"/>
      <c r="AF972" s="68"/>
      <c r="AG972" s="69"/>
      <c r="AH972" s="69"/>
      <c r="AI972" s="69"/>
      <c r="AJ972" s="69"/>
      <c r="AK972" s="69"/>
      <c r="AL972" s="69"/>
      <c r="AM972" s="70"/>
      <c r="AN972" s="70"/>
      <c r="AO972" s="5"/>
      <c r="AP972" s="5"/>
    </row>
    <row r="973" spans="1:42" ht="24.75" thickBot="1" x14ac:dyDescent="0.6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67"/>
      <c r="Y973" s="67"/>
      <c r="Z973" s="67"/>
      <c r="AA973" s="67"/>
      <c r="AB973" s="68"/>
      <c r="AC973" s="68"/>
      <c r="AD973" s="68"/>
      <c r="AE973" s="68"/>
      <c r="AF973" s="68"/>
      <c r="AG973" s="69"/>
      <c r="AH973" s="69"/>
      <c r="AI973" s="69"/>
      <c r="AJ973" s="69"/>
      <c r="AK973" s="69"/>
      <c r="AL973" s="69"/>
      <c r="AM973" s="70"/>
      <c r="AN973" s="70"/>
      <c r="AO973" s="5"/>
      <c r="AP973" s="5"/>
    </row>
    <row r="974" spans="1:42" ht="24.75" thickBot="1" x14ac:dyDescent="0.6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67"/>
      <c r="Y974" s="67"/>
      <c r="Z974" s="67"/>
      <c r="AA974" s="67"/>
      <c r="AB974" s="68"/>
      <c r="AC974" s="68"/>
      <c r="AD974" s="68"/>
      <c r="AE974" s="68"/>
      <c r="AF974" s="68"/>
      <c r="AG974" s="69"/>
      <c r="AH974" s="69"/>
      <c r="AI974" s="69"/>
      <c r="AJ974" s="69"/>
      <c r="AK974" s="69"/>
      <c r="AL974" s="69"/>
      <c r="AM974" s="70"/>
      <c r="AN974" s="70"/>
      <c r="AO974" s="5"/>
      <c r="AP974" s="5"/>
    </row>
    <row r="975" spans="1:42" ht="24.75" thickBot="1" x14ac:dyDescent="0.6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67"/>
      <c r="Y975" s="67"/>
      <c r="Z975" s="67"/>
      <c r="AA975" s="67"/>
      <c r="AB975" s="68"/>
      <c r="AC975" s="68"/>
      <c r="AD975" s="68"/>
      <c r="AE975" s="68"/>
      <c r="AF975" s="68"/>
      <c r="AG975" s="69"/>
      <c r="AH975" s="69"/>
      <c r="AI975" s="69"/>
      <c r="AJ975" s="69"/>
      <c r="AK975" s="69"/>
      <c r="AL975" s="69"/>
      <c r="AM975" s="70"/>
      <c r="AN975" s="70"/>
      <c r="AO975" s="5"/>
      <c r="AP975" s="5"/>
    </row>
    <row r="976" spans="1:42" ht="24.75" thickBot="1" x14ac:dyDescent="0.6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67"/>
      <c r="Y976" s="67"/>
      <c r="Z976" s="67"/>
      <c r="AA976" s="67"/>
      <c r="AB976" s="68"/>
      <c r="AC976" s="68"/>
      <c r="AD976" s="68"/>
      <c r="AE976" s="68"/>
      <c r="AF976" s="68"/>
      <c r="AG976" s="69"/>
      <c r="AH976" s="69"/>
      <c r="AI976" s="69"/>
      <c r="AJ976" s="69"/>
      <c r="AK976" s="69"/>
      <c r="AL976" s="69"/>
      <c r="AM976" s="70"/>
      <c r="AN976" s="70"/>
      <c r="AO976" s="5"/>
      <c r="AP976" s="5"/>
    </row>
    <row r="977" spans="1:42" ht="24.75" thickBot="1" x14ac:dyDescent="0.6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67"/>
      <c r="Y977" s="67"/>
      <c r="Z977" s="67"/>
      <c r="AA977" s="67"/>
      <c r="AB977" s="68"/>
      <c r="AC977" s="68"/>
      <c r="AD977" s="68"/>
      <c r="AE977" s="68"/>
      <c r="AF977" s="68"/>
      <c r="AG977" s="69"/>
      <c r="AH977" s="69"/>
      <c r="AI977" s="69"/>
      <c r="AJ977" s="69"/>
      <c r="AK977" s="69"/>
      <c r="AL977" s="69"/>
      <c r="AM977" s="70"/>
      <c r="AN977" s="70"/>
      <c r="AO977" s="5"/>
      <c r="AP977" s="5"/>
    </row>
    <row r="978" spans="1:42" ht="24.75" thickBot="1" x14ac:dyDescent="0.6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67"/>
      <c r="Y978" s="67"/>
      <c r="Z978" s="67"/>
      <c r="AA978" s="67"/>
      <c r="AB978" s="68"/>
      <c r="AC978" s="68"/>
      <c r="AD978" s="68"/>
      <c r="AE978" s="68"/>
      <c r="AF978" s="68"/>
      <c r="AG978" s="69"/>
      <c r="AH978" s="69"/>
      <c r="AI978" s="69"/>
      <c r="AJ978" s="69"/>
      <c r="AK978" s="69"/>
      <c r="AL978" s="69"/>
      <c r="AM978" s="70"/>
      <c r="AN978" s="70"/>
      <c r="AO978" s="5"/>
      <c r="AP978" s="5"/>
    </row>
    <row r="979" spans="1:42" ht="24.75" thickBot="1" x14ac:dyDescent="0.6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67"/>
      <c r="Y979" s="67"/>
      <c r="Z979" s="67"/>
      <c r="AA979" s="67"/>
      <c r="AB979" s="68"/>
      <c r="AC979" s="68"/>
      <c r="AD979" s="68"/>
      <c r="AE979" s="68"/>
      <c r="AF979" s="68"/>
      <c r="AG979" s="69"/>
      <c r="AH979" s="69"/>
      <c r="AI979" s="69"/>
      <c r="AJ979" s="69"/>
      <c r="AK979" s="69"/>
      <c r="AL979" s="69"/>
      <c r="AM979" s="70"/>
      <c r="AN979" s="70"/>
      <c r="AO979" s="5"/>
      <c r="AP979" s="5"/>
    </row>
    <row r="980" spans="1:42" ht="24.75" thickBot="1" x14ac:dyDescent="0.6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67"/>
      <c r="Y980" s="67"/>
      <c r="Z980" s="67"/>
      <c r="AA980" s="67"/>
      <c r="AB980" s="68"/>
      <c r="AC980" s="68"/>
      <c r="AD980" s="68"/>
      <c r="AE980" s="68"/>
      <c r="AF980" s="68"/>
      <c r="AG980" s="69"/>
      <c r="AH980" s="69"/>
      <c r="AI980" s="69"/>
      <c r="AJ980" s="69"/>
      <c r="AK980" s="69"/>
      <c r="AL980" s="69"/>
      <c r="AM980" s="70"/>
      <c r="AN980" s="70"/>
      <c r="AO980" s="5"/>
      <c r="AP980" s="5"/>
    </row>
    <row r="981" spans="1:42" ht="24.75" thickBot="1" x14ac:dyDescent="0.6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67"/>
      <c r="Y981" s="67"/>
      <c r="Z981" s="67"/>
      <c r="AA981" s="67"/>
      <c r="AB981" s="68"/>
      <c r="AC981" s="68"/>
      <c r="AD981" s="68"/>
      <c r="AE981" s="68"/>
      <c r="AF981" s="68"/>
      <c r="AG981" s="69"/>
      <c r="AH981" s="69"/>
      <c r="AI981" s="69"/>
      <c r="AJ981" s="69"/>
      <c r="AK981" s="69"/>
      <c r="AL981" s="69"/>
      <c r="AM981" s="70"/>
      <c r="AN981" s="70"/>
      <c r="AO981" s="5"/>
      <c r="AP981" s="5"/>
    </row>
    <row r="982" spans="1:42" ht="24.75" thickBot="1" x14ac:dyDescent="0.6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67"/>
      <c r="Y982" s="67"/>
      <c r="Z982" s="67"/>
      <c r="AA982" s="67"/>
      <c r="AB982" s="68"/>
      <c r="AC982" s="68"/>
      <c r="AD982" s="68"/>
      <c r="AE982" s="68"/>
      <c r="AF982" s="68"/>
      <c r="AG982" s="69"/>
      <c r="AH982" s="69"/>
      <c r="AI982" s="69"/>
      <c r="AJ982" s="69"/>
      <c r="AK982" s="69"/>
      <c r="AL982" s="69"/>
      <c r="AM982" s="70"/>
      <c r="AN982" s="70"/>
      <c r="AO982" s="5"/>
      <c r="AP982" s="5"/>
    </row>
    <row r="983" spans="1:42" ht="24.75" thickBot="1" x14ac:dyDescent="0.6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67"/>
      <c r="Y983" s="67"/>
      <c r="Z983" s="67"/>
      <c r="AA983" s="67"/>
      <c r="AB983" s="68"/>
      <c r="AC983" s="68"/>
      <c r="AD983" s="68"/>
      <c r="AE983" s="68"/>
      <c r="AF983" s="68"/>
      <c r="AG983" s="69"/>
      <c r="AH983" s="69"/>
      <c r="AI983" s="69"/>
      <c r="AJ983" s="69"/>
      <c r="AK983" s="69"/>
      <c r="AL983" s="69"/>
      <c r="AM983" s="70"/>
      <c r="AN983" s="70"/>
      <c r="AO983" s="5"/>
      <c r="AP983" s="5"/>
    </row>
    <row r="984" spans="1:42" ht="24.75" thickBot="1" x14ac:dyDescent="0.6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67"/>
      <c r="Y984" s="67"/>
      <c r="Z984" s="67"/>
      <c r="AA984" s="67"/>
      <c r="AB984" s="68"/>
      <c r="AC984" s="68"/>
      <c r="AD984" s="68"/>
      <c r="AE984" s="68"/>
      <c r="AF984" s="68"/>
      <c r="AG984" s="69"/>
      <c r="AH984" s="69"/>
      <c r="AI984" s="69"/>
      <c r="AJ984" s="69"/>
      <c r="AK984" s="69"/>
      <c r="AL984" s="69"/>
      <c r="AM984" s="70"/>
      <c r="AN984" s="70"/>
      <c r="AO984" s="5"/>
      <c r="AP984" s="5"/>
    </row>
    <row r="985" spans="1:42" ht="24.75" thickBot="1" x14ac:dyDescent="0.6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67"/>
      <c r="Y985" s="67"/>
      <c r="Z985" s="67"/>
      <c r="AA985" s="67"/>
      <c r="AB985" s="68"/>
      <c r="AC985" s="68"/>
      <c r="AD985" s="68"/>
      <c r="AE985" s="68"/>
      <c r="AF985" s="68"/>
      <c r="AG985" s="69"/>
      <c r="AH985" s="69"/>
      <c r="AI985" s="69"/>
      <c r="AJ985" s="69"/>
      <c r="AK985" s="69"/>
      <c r="AL985" s="69"/>
      <c r="AM985" s="70"/>
      <c r="AN985" s="70"/>
      <c r="AO985" s="5"/>
      <c r="AP985" s="5"/>
    </row>
    <row r="986" spans="1:42" ht="24.75" thickBot="1" x14ac:dyDescent="0.6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67"/>
      <c r="Y986" s="67"/>
      <c r="Z986" s="67"/>
      <c r="AA986" s="67"/>
      <c r="AB986" s="68"/>
      <c r="AC986" s="68"/>
      <c r="AD986" s="68"/>
      <c r="AE986" s="68"/>
      <c r="AF986" s="68"/>
      <c r="AG986" s="69"/>
      <c r="AH986" s="69"/>
      <c r="AI986" s="69"/>
      <c r="AJ986" s="69"/>
      <c r="AK986" s="69"/>
      <c r="AL986" s="69"/>
      <c r="AM986" s="70"/>
      <c r="AN986" s="70"/>
      <c r="AO986" s="5"/>
      <c r="AP986" s="5"/>
    </row>
    <row r="987" spans="1:42" ht="24.75" thickBot="1" x14ac:dyDescent="0.6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67"/>
      <c r="Y987" s="67"/>
      <c r="Z987" s="67"/>
      <c r="AA987" s="67"/>
      <c r="AB987" s="68"/>
      <c r="AC987" s="68"/>
      <c r="AD987" s="68"/>
      <c r="AE987" s="68"/>
      <c r="AF987" s="68"/>
      <c r="AG987" s="69"/>
      <c r="AH987" s="69"/>
      <c r="AI987" s="69"/>
      <c r="AJ987" s="69"/>
      <c r="AK987" s="69"/>
      <c r="AL987" s="69"/>
      <c r="AM987" s="70"/>
      <c r="AN987" s="70"/>
      <c r="AO987" s="5"/>
      <c r="AP987" s="5"/>
    </row>
    <row r="988" spans="1:42" ht="24.75" thickBot="1" x14ac:dyDescent="0.6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67"/>
      <c r="Y988" s="67"/>
      <c r="Z988" s="67"/>
      <c r="AA988" s="67"/>
      <c r="AB988" s="68"/>
      <c r="AC988" s="68"/>
      <c r="AD988" s="68"/>
      <c r="AE988" s="68"/>
      <c r="AF988" s="68"/>
      <c r="AG988" s="69"/>
      <c r="AH988" s="69"/>
      <c r="AI988" s="69"/>
      <c r="AJ988" s="69"/>
      <c r="AK988" s="69"/>
      <c r="AL988" s="69"/>
      <c r="AM988" s="70"/>
      <c r="AN988" s="70"/>
      <c r="AO988" s="5"/>
      <c r="AP988" s="5"/>
    </row>
    <row r="989" spans="1:42" ht="24.75" thickBot="1" x14ac:dyDescent="0.6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67"/>
      <c r="Y989" s="67"/>
      <c r="Z989" s="67"/>
      <c r="AA989" s="67"/>
      <c r="AB989" s="68"/>
      <c r="AC989" s="68"/>
      <c r="AD989" s="68"/>
      <c r="AE989" s="68"/>
      <c r="AF989" s="68"/>
      <c r="AG989" s="69"/>
      <c r="AH989" s="69"/>
      <c r="AI989" s="69"/>
      <c r="AJ989" s="69"/>
      <c r="AK989" s="69"/>
      <c r="AL989" s="69"/>
      <c r="AM989" s="70"/>
      <c r="AN989" s="70"/>
      <c r="AO989" s="5"/>
      <c r="AP989" s="5"/>
    </row>
    <row r="990" spans="1:42" ht="24.75" thickBot="1" x14ac:dyDescent="0.6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67"/>
      <c r="Y990" s="67"/>
      <c r="Z990" s="67"/>
      <c r="AA990" s="67"/>
      <c r="AB990" s="68"/>
      <c r="AC990" s="68"/>
      <c r="AD990" s="68"/>
      <c r="AE990" s="68"/>
      <c r="AF990" s="68"/>
      <c r="AG990" s="69"/>
      <c r="AH990" s="69"/>
      <c r="AI990" s="69"/>
      <c r="AJ990" s="69"/>
      <c r="AK990" s="69"/>
      <c r="AL990" s="69"/>
      <c r="AM990" s="70"/>
      <c r="AN990" s="70"/>
      <c r="AO990" s="5"/>
      <c r="AP990" s="5"/>
    </row>
    <row r="991" spans="1:42" ht="24.75" thickBot="1" x14ac:dyDescent="0.6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67"/>
      <c r="Y991" s="67"/>
      <c r="Z991" s="67"/>
      <c r="AA991" s="67"/>
      <c r="AB991" s="68"/>
      <c r="AC991" s="68"/>
      <c r="AD991" s="68"/>
      <c r="AE991" s="68"/>
      <c r="AF991" s="68"/>
      <c r="AG991" s="69"/>
      <c r="AH991" s="69"/>
      <c r="AI991" s="69"/>
      <c r="AJ991" s="69"/>
      <c r="AK991" s="69"/>
      <c r="AL991" s="69"/>
      <c r="AM991" s="70"/>
      <c r="AN991" s="70"/>
      <c r="AO991" s="5"/>
      <c r="AP991" s="5"/>
    </row>
    <row r="992" spans="1:42" ht="24.75" thickBot="1" x14ac:dyDescent="0.6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67"/>
      <c r="Y992" s="67"/>
      <c r="Z992" s="67"/>
      <c r="AA992" s="67"/>
      <c r="AB992" s="68"/>
      <c r="AC992" s="68"/>
      <c r="AD992" s="68"/>
      <c r="AE992" s="68"/>
      <c r="AF992" s="68"/>
      <c r="AG992" s="69"/>
      <c r="AH992" s="69"/>
      <c r="AI992" s="69"/>
      <c r="AJ992" s="69"/>
      <c r="AK992" s="69"/>
      <c r="AL992" s="69"/>
      <c r="AM992" s="70"/>
      <c r="AN992" s="70"/>
      <c r="AO992" s="5"/>
      <c r="AP992" s="5"/>
    </row>
    <row r="993" spans="1:42" ht="24.75" thickBot="1" x14ac:dyDescent="0.6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67"/>
      <c r="Y993" s="67"/>
      <c r="Z993" s="67"/>
      <c r="AA993" s="67"/>
      <c r="AB993" s="68"/>
      <c r="AC993" s="68"/>
      <c r="AD993" s="68"/>
      <c r="AE993" s="68"/>
      <c r="AF993" s="68"/>
      <c r="AG993" s="69"/>
      <c r="AH993" s="69"/>
      <c r="AI993" s="69"/>
      <c r="AJ993" s="69"/>
      <c r="AK993" s="69"/>
      <c r="AL993" s="69"/>
      <c r="AM993" s="70"/>
      <c r="AN993" s="70"/>
      <c r="AO993" s="5"/>
      <c r="AP993" s="5"/>
    </row>
    <row r="994" spans="1:42" ht="24.75" thickBot="1" x14ac:dyDescent="0.6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67"/>
      <c r="Y994" s="67"/>
      <c r="Z994" s="67"/>
      <c r="AA994" s="67"/>
      <c r="AB994" s="68"/>
      <c r="AC994" s="68"/>
      <c r="AD994" s="68"/>
      <c r="AE994" s="68"/>
      <c r="AF994" s="68"/>
      <c r="AG994" s="69"/>
      <c r="AH994" s="69"/>
      <c r="AI994" s="69"/>
      <c r="AJ994" s="69"/>
      <c r="AK994" s="69"/>
      <c r="AL994" s="69"/>
      <c r="AM994" s="70"/>
      <c r="AN994" s="70"/>
      <c r="AO994" s="5"/>
      <c r="AP994" s="5"/>
    </row>
    <row r="995" spans="1:42" ht="24.75" thickBot="1" x14ac:dyDescent="0.6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67"/>
      <c r="Y995" s="67"/>
      <c r="Z995" s="67"/>
      <c r="AA995" s="67"/>
      <c r="AB995" s="68"/>
      <c r="AC995" s="68"/>
      <c r="AD995" s="68"/>
      <c r="AE995" s="68"/>
      <c r="AF995" s="68"/>
      <c r="AG995" s="69"/>
      <c r="AH995" s="69"/>
      <c r="AI995" s="69"/>
      <c r="AJ995" s="69"/>
      <c r="AK995" s="69"/>
      <c r="AL995" s="69"/>
      <c r="AM995" s="70"/>
      <c r="AN995" s="70"/>
      <c r="AO995" s="5"/>
      <c r="AP995" s="5"/>
    </row>
    <row r="996" spans="1:42" ht="24.75" thickBot="1" x14ac:dyDescent="0.6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67"/>
      <c r="Y996" s="67"/>
      <c r="Z996" s="67"/>
      <c r="AA996" s="67"/>
      <c r="AB996" s="68"/>
      <c r="AC996" s="68"/>
      <c r="AD996" s="68"/>
      <c r="AE996" s="68"/>
      <c r="AF996" s="68"/>
      <c r="AG996" s="69"/>
      <c r="AH996" s="69"/>
      <c r="AI996" s="69"/>
      <c r="AJ996" s="69"/>
      <c r="AK996" s="69"/>
      <c r="AL996" s="69"/>
      <c r="AM996" s="70"/>
      <c r="AN996" s="70"/>
      <c r="AO996" s="5"/>
      <c r="AP996" s="5"/>
    </row>
    <row r="997" spans="1:42" ht="24.75" thickBot="1" x14ac:dyDescent="0.6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7"/>
      <c r="Y997" s="67"/>
      <c r="Z997" s="67"/>
      <c r="AA997" s="67"/>
      <c r="AB997" s="68"/>
      <c r="AC997" s="68"/>
      <c r="AD997" s="68"/>
      <c r="AE997" s="68"/>
      <c r="AF997" s="68"/>
      <c r="AG997" s="69"/>
      <c r="AH997" s="69"/>
      <c r="AI997" s="69"/>
      <c r="AJ997" s="69"/>
      <c r="AK997" s="69"/>
      <c r="AL997" s="69"/>
      <c r="AM997" s="70"/>
      <c r="AN997" s="70"/>
      <c r="AO997" s="5"/>
      <c r="AP997" s="5"/>
    </row>
    <row r="998" spans="1:42" ht="24.75" thickBot="1" x14ac:dyDescent="0.6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7"/>
      <c r="Y998" s="67"/>
      <c r="Z998" s="67"/>
      <c r="AA998" s="67"/>
      <c r="AB998" s="68"/>
      <c r="AC998" s="68"/>
      <c r="AD998" s="68"/>
      <c r="AE998" s="68"/>
      <c r="AF998" s="68"/>
      <c r="AG998" s="69"/>
      <c r="AH998" s="69"/>
      <c r="AI998" s="69"/>
      <c r="AJ998" s="69"/>
      <c r="AK998" s="69"/>
      <c r="AL998" s="69"/>
      <c r="AM998" s="70"/>
      <c r="AN998" s="70"/>
      <c r="AO998" s="5"/>
      <c r="AP998" s="5"/>
    </row>
    <row r="999" spans="1:42" ht="24.75" thickBot="1" x14ac:dyDescent="0.6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7"/>
      <c r="Y999" s="67"/>
      <c r="Z999" s="67"/>
      <c r="AA999" s="67"/>
      <c r="AB999" s="68"/>
      <c r="AC999" s="68"/>
      <c r="AD999" s="68"/>
      <c r="AE999" s="68"/>
      <c r="AF999" s="68"/>
      <c r="AG999" s="69"/>
      <c r="AH999" s="69"/>
      <c r="AI999" s="69"/>
      <c r="AJ999" s="69"/>
      <c r="AK999" s="69"/>
      <c r="AL999" s="69"/>
      <c r="AM999" s="70"/>
      <c r="AN999" s="70"/>
      <c r="AO999" s="5"/>
      <c r="AP999" s="5"/>
    </row>
    <row r="1000" spans="1:42" ht="24.75" thickBot="1" x14ac:dyDescent="0.6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7"/>
      <c r="Y1000" s="67"/>
      <c r="Z1000" s="67"/>
      <c r="AA1000" s="67"/>
      <c r="AB1000" s="68"/>
      <c r="AC1000" s="68"/>
      <c r="AD1000" s="68"/>
      <c r="AE1000" s="68"/>
      <c r="AF1000" s="68"/>
      <c r="AG1000" s="69"/>
      <c r="AH1000" s="69"/>
      <c r="AI1000" s="69"/>
      <c r="AJ1000" s="69"/>
      <c r="AK1000" s="69"/>
      <c r="AL1000" s="69"/>
      <c r="AM1000" s="70"/>
      <c r="AN1000" s="70"/>
      <c r="AO1000" s="5"/>
      <c r="AP1000" s="5"/>
    </row>
    <row r="1001" spans="1:42" ht="24.75" thickBot="1" x14ac:dyDescent="0.6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67"/>
      <c r="Y1001" s="67"/>
      <c r="Z1001" s="67"/>
      <c r="AA1001" s="67"/>
      <c r="AB1001" s="68"/>
      <c r="AC1001" s="68"/>
      <c r="AD1001" s="68"/>
      <c r="AE1001" s="68"/>
      <c r="AF1001" s="68"/>
      <c r="AG1001" s="69"/>
      <c r="AH1001" s="69"/>
      <c r="AI1001" s="69"/>
      <c r="AJ1001" s="69"/>
      <c r="AK1001" s="69"/>
      <c r="AL1001" s="69"/>
      <c r="AM1001" s="70"/>
      <c r="AN1001" s="70"/>
      <c r="AO1001" s="5"/>
      <c r="AP1001" s="5"/>
    </row>
    <row r="1002" spans="1:42" ht="24.75" thickBot="1" x14ac:dyDescent="0.6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67"/>
      <c r="Y1002" s="67"/>
      <c r="Z1002" s="67"/>
      <c r="AA1002" s="67"/>
      <c r="AB1002" s="68"/>
      <c r="AC1002" s="68"/>
      <c r="AD1002" s="68"/>
      <c r="AE1002" s="68"/>
      <c r="AF1002" s="68"/>
      <c r="AG1002" s="69"/>
      <c r="AH1002" s="69"/>
      <c r="AI1002" s="69"/>
      <c r="AJ1002" s="69"/>
      <c r="AK1002" s="69"/>
      <c r="AL1002" s="69"/>
      <c r="AM1002" s="70"/>
      <c r="AN1002" s="70"/>
      <c r="AO1002" s="5"/>
      <c r="AP1002" s="5"/>
    </row>
    <row r="1003" spans="1:42" ht="24.75" thickBot="1" x14ac:dyDescent="0.6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67"/>
      <c r="Y1003" s="67"/>
      <c r="Z1003" s="67"/>
      <c r="AA1003" s="67"/>
      <c r="AB1003" s="68"/>
      <c r="AC1003" s="68"/>
      <c r="AD1003" s="68"/>
      <c r="AE1003" s="68"/>
      <c r="AF1003" s="68"/>
      <c r="AG1003" s="69"/>
      <c r="AH1003" s="69"/>
      <c r="AI1003" s="69"/>
      <c r="AJ1003" s="69"/>
      <c r="AK1003" s="69"/>
      <c r="AL1003" s="69"/>
      <c r="AM1003" s="70"/>
      <c r="AN1003" s="70"/>
      <c r="AO1003" s="5"/>
      <c r="AP1003" s="5"/>
    </row>
    <row r="1004" spans="1:42" ht="24.75" thickBot="1" x14ac:dyDescent="0.6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67"/>
      <c r="Y1004" s="67"/>
      <c r="Z1004" s="67"/>
      <c r="AA1004" s="67"/>
      <c r="AB1004" s="68"/>
      <c r="AC1004" s="68"/>
      <c r="AD1004" s="68"/>
      <c r="AE1004" s="68"/>
      <c r="AF1004" s="68"/>
      <c r="AG1004" s="69"/>
      <c r="AH1004" s="69"/>
      <c r="AI1004" s="69"/>
      <c r="AJ1004" s="69"/>
      <c r="AK1004" s="69"/>
      <c r="AL1004" s="69"/>
      <c r="AM1004" s="70"/>
      <c r="AN1004" s="70"/>
      <c r="AO1004" s="5"/>
      <c r="AP1004" s="5"/>
    </row>
    <row r="1005" spans="1:42" ht="24.75" thickBot="1" x14ac:dyDescent="0.6">
      <c r="A1005" s="4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67"/>
      <c r="Y1005" s="67"/>
      <c r="Z1005" s="67"/>
      <c r="AA1005" s="67"/>
      <c r="AB1005" s="68"/>
      <c r="AC1005" s="68"/>
      <c r="AD1005" s="68"/>
      <c r="AE1005" s="68"/>
      <c r="AF1005" s="68"/>
      <c r="AG1005" s="69"/>
      <c r="AH1005" s="69"/>
      <c r="AI1005" s="69"/>
      <c r="AJ1005" s="69"/>
      <c r="AK1005" s="69"/>
      <c r="AL1005" s="69"/>
      <c r="AM1005" s="70"/>
      <c r="AN1005" s="70"/>
      <c r="AO1005" s="5"/>
      <c r="AP1005" s="5"/>
    </row>
    <row r="1006" spans="1:42" ht="24.75" thickBot="1" x14ac:dyDescent="0.6">
      <c r="A1006" s="4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67"/>
      <c r="Y1006" s="67"/>
      <c r="Z1006" s="67"/>
      <c r="AA1006" s="67"/>
      <c r="AB1006" s="68"/>
      <c r="AC1006" s="68"/>
      <c r="AD1006" s="68"/>
      <c r="AE1006" s="68"/>
      <c r="AF1006" s="68"/>
      <c r="AG1006" s="69"/>
      <c r="AH1006" s="69"/>
      <c r="AI1006" s="69"/>
      <c r="AJ1006" s="69"/>
      <c r="AK1006" s="69"/>
      <c r="AL1006" s="69"/>
      <c r="AM1006" s="70"/>
      <c r="AN1006" s="70"/>
      <c r="AO1006" s="5"/>
      <c r="AP1006" s="5"/>
    </row>
    <row r="1007" spans="1:42" ht="24.75" thickBot="1" x14ac:dyDescent="0.6">
      <c r="A1007" s="4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67"/>
      <c r="Y1007" s="67"/>
      <c r="Z1007" s="67"/>
      <c r="AA1007" s="67"/>
      <c r="AB1007" s="68"/>
      <c r="AC1007" s="68"/>
      <c r="AD1007" s="68"/>
      <c r="AE1007" s="68"/>
      <c r="AF1007" s="68"/>
      <c r="AG1007" s="69"/>
      <c r="AH1007" s="69"/>
      <c r="AI1007" s="69"/>
      <c r="AJ1007" s="69"/>
      <c r="AK1007" s="69"/>
      <c r="AL1007" s="69"/>
      <c r="AM1007" s="70"/>
      <c r="AN1007" s="70"/>
      <c r="AO1007" s="5"/>
      <c r="AP1007" s="5"/>
    </row>
    <row r="1008" spans="1:42" ht="24.75" thickBot="1" x14ac:dyDescent="0.6">
      <c r="A1008" s="4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67"/>
      <c r="Y1008" s="67"/>
      <c r="Z1008" s="67"/>
      <c r="AA1008" s="67"/>
      <c r="AB1008" s="68"/>
      <c r="AC1008" s="68"/>
      <c r="AD1008" s="68"/>
      <c r="AE1008" s="68"/>
      <c r="AF1008" s="68"/>
      <c r="AG1008" s="69"/>
      <c r="AH1008" s="69"/>
      <c r="AI1008" s="69"/>
      <c r="AJ1008" s="69"/>
      <c r="AK1008" s="69"/>
      <c r="AL1008" s="69"/>
      <c r="AM1008" s="70"/>
      <c r="AN1008" s="70"/>
      <c r="AO1008" s="5"/>
      <c r="AP1008" s="5"/>
    </row>
    <row r="1009" spans="1:42" ht="24.75" thickBot="1" x14ac:dyDescent="0.6">
      <c r="A1009" s="4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67"/>
      <c r="Y1009" s="67"/>
      <c r="Z1009" s="67"/>
      <c r="AA1009" s="67"/>
      <c r="AB1009" s="68"/>
      <c r="AC1009" s="68"/>
      <c r="AD1009" s="68"/>
      <c r="AE1009" s="68"/>
      <c r="AF1009" s="68"/>
      <c r="AG1009" s="69"/>
      <c r="AH1009" s="69"/>
      <c r="AI1009" s="69"/>
      <c r="AJ1009" s="69"/>
      <c r="AK1009" s="69"/>
      <c r="AL1009" s="69"/>
      <c r="AM1009" s="70"/>
      <c r="AN1009" s="70"/>
      <c r="AO1009" s="5"/>
      <c r="AP1009" s="5"/>
    </row>
    <row r="1010" spans="1:42" ht="24.75" thickBot="1" x14ac:dyDescent="0.6">
      <c r="A1010" s="4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67"/>
      <c r="Y1010" s="67"/>
      <c r="Z1010" s="67"/>
      <c r="AA1010" s="67"/>
      <c r="AB1010" s="68"/>
      <c r="AC1010" s="68"/>
      <c r="AD1010" s="68"/>
      <c r="AE1010" s="68"/>
      <c r="AF1010" s="68"/>
      <c r="AG1010" s="69"/>
      <c r="AH1010" s="69"/>
      <c r="AI1010" s="69"/>
      <c r="AJ1010" s="69"/>
      <c r="AK1010" s="69"/>
      <c r="AL1010" s="69"/>
      <c r="AM1010" s="70"/>
      <c r="AN1010" s="70"/>
      <c r="AO1010" s="5"/>
      <c r="AP1010" s="5"/>
    </row>
    <row r="1011" spans="1:42" ht="24.75" thickBot="1" x14ac:dyDescent="0.6">
      <c r="A1011" s="4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67"/>
      <c r="Y1011" s="67"/>
      <c r="Z1011" s="67"/>
      <c r="AA1011" s="67"/>
      <c r="AB1011" s="68"/>
      <c r="AC1011" s="68"/>
      <c r="AD1011" s="68"/>
      <c r="AE1011" s="68"/>
      <c r="AF1011" s="68"/>
      <c r="AG1011" s="69"/>
      <c r="AH1011" s="69"/>
      <c r="AI1011" s="69"/>
      <c r="AJ1011" s="69"/>
      <c r="AK1011" s="69"/>
      <c r="AL1011" s="69"/>
      <c r="AM1011" s="70"/>
      <c r="AN1011" s="70"/>
      <c r="AO1011" s="5"/>
      <c r="AP1011" s="5"/>
    </row>
    <row r="1012" spans="1:42" ht="24.75" thickBot="1" x14ac:dyDescent="0.6">
      <c r="A1012" s="4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67"/>
      <c r="Y1012" s="67"/>
      <c r="Z1012" s="67"/>
      <c r="AA1012" s="67"/>
      <c r="AB1012" s="68"/>
      <c r="AC1012" s="68"/>
      <c r="AD1012" s="68"/>
      <c r="AE1012" s="68"/>
      <c r="AF1012" s="68"/>
      <c r="AG1012" s="69"/>
      <c r="AH1012" s="69"/>
      <c r="AI1012" s="69"/>
      <c r="AJ1012" s="69"/>
      <c r="AK1012" s="69"/>
      <c r="AL1012" s="69"/>
      <c r="AM1012" s="70"/>
      <c r="AN1012" s="70"/>
      <c r="AO1012" s="5"/>
      <c r="AP1012" s="5"/>
    </row>
    <row r="1013" spans="1:42" ht="24.75" thickBot="1" x14ac:dyDescent="0.6">
      <c r="A1013" s="4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67"/>
      <c r="Y1013" s="67"/>
      <c r="Z1013" s="67"/>
      <c r="AA1013" s="67"/>
      <c r="AB1013" s="68"/>
      <c r="AC1013" s="68"/>
      <c r="AD1013" s="68"/>
      <c r="AE1013" s="68"/>
      <c r="AF1013" s="68"/>
      <c r="AG1013" s="69"/>
      <c r="AH1013" s="69"/>
      <c r="AI1013" s="69"/>
      <c r="AJ1013" s="69"/>
      <c r="AK1013" s="69"/>
      <c r="AL1013" s="69"/>
      <c r="AM1013" s="70"/>
      <c r="AN1013" s="70"/>
      <c r="AO1013" s="5"/>
      <c r="AP1013" s="5"/>
    </row>
    <row r="1014" spans="1:42" ht="24.75" thickBot="1" x14ac:dyDescent="0.6">
      <c r="A1014" s="4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67"/>
      <c r="Y1014" s="67"/>
      <c r="Z1014" s="67"/>
      <c r="AA1014" s="67"/>
      <c r="AB1014" s="68"/>
      <c r="AC1014" s="68"/>
      <c r="AD1014" s="68"/>
      <c r="AE1014" s="68"/>
      <c r="AF1014" s="68"/>
      <c r="AG1014" s="69"/>
      <c r="AH1014" s="69"/>
      <c r="AI1014" s="69"/>
      <c r="AJ1014" s="69"/>
      <c r="AK1014" s="69"/>
      <c r="AL1014" s="69"/>
      <c r="AM1014" s="70"/>
      <c r="AN1014" s="70"/>
      <c r="AO1014" s="5"/>
      <c r="AP1014" s="5"/>
    </row>
    <row r="1015" spans="1:42" ht="24.75" thickBot="1" x14ac:dyDescent="0.6">
      <c r="A1015" s="4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67"/>
      <c r="Y1015" s="67"/>
      <c r="Z1015" s="67"/>
      <c r="AA1015" s="67"/>
      <c r="AB1015" s="68"/>
      <c r="AC1015" s="68"/>
      <c r="AD1015" s="68"/>
      <c r="AE1015" s="68"/>
      <c r="AF1015" s="68"/>
      <c r="AG1015" s="69"/>
      <c r="AH1015" s="69"/>
      <c r="AI1015" s="69"/>
      <c r="AJ1015" s="69"/>
      <c r="AK1015" s="69"/>
      <c r="AL1015" s="69"/>
      <c r="AM1015" s="70"/>
      <c r="AN1015" s="70"/>
      <c r="AO1015" s="5"/>
      <c r="AP1015" s="5"/>
    </row>
    <row r="1016" spans="1:42" ht="24.75" thickBot="1" x14ac:dyDescent="0.6">
      <c r="A1016" s="4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67"/>
      <c r="Y1016" s="67"/>
      <c r="Z1016" s="67"/>
      <c r="AA1016" s="67"/>
      <c r="AB1016" s="68"/>
      <c r="AC1016" s="68"/>
      <c r="AD1016" s="68"/>
      <c r="AE1016" s="68"/>
      <c r="AF1016" s="68"/>
      <c r="AG1016" s="69"/>
      <c r="AH1016" s="69"/>
      <c r="AI1016" s="69"/>
      <c r="AJ1016" s="69"/>
      <c r="AK1016" s="69"/>
      <c r="AL1016" s="69"/>
      <c r="AM1016" s="70"/>
      <c r="AN1016" s="70"/>
      <c r="AO1016" s="5"/>
      <c r="AP1016" s="5"/>
    </row>
    <row r="1017" spans="1:42" ht="24.75" thickBot="1" x14ac:dyDescent="0.6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67"/>
      <c r="Y1017" s="67"/>
      <c r="Z1017" s="67"/>
      <c r="AA1017" s="67"/>
      <c r="AB1017" s="68"/>
      <c r="AC1017" s="68"/>
      <c r="AD1017" s="68"/>
      <c r="AE1017" s="68"/>
      <c r="AF1017" s="68"/>
      <c r="AG1017" s="69"/>
      <c r="AH1017" s="69"/>
      <c r="AI1017" s="69"/>
      <c r="AJ1017" s="69"/>
      <c r="AK1017" s="69"/>
      <c r="AL1017" s="69"/>
      <c r="AM1017" s="70"/>
      <c r="AN1017" s="70"/>
      <c r="AO1017" s="5"/>
      <c r="AP1017" s="5"/>
    </row>
    <row r="1018" spans="1:42" ht="24.75" thickBot="1" x14ac:dyDescent="0.6">
      <c r="A1018" s="4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67"/>
      <c r="Y1018" s="67"/>
      <c r="Z1018" s="67"/>
      <c r="AA1018" s="67"/>
      <c r="AB1018" s="68"/>
      <c r="AC1018" s="68"/>
      <c r="AD1018" s="68"/>
      <c r="AE1018" s="68"/>
      <c r="AF1018" s="68"/>
      <c r="AG1018" s="69"/>
      <c r="AH1018" s="69"/>
      <c r="AI1018" s="69"/>
      <c r="AJ1018" s="69"/>
      <c r="AK1018" s="69"/>
      <c r="AL1018" s="69"/>
      <c r="AM1018" s="70"/>
      <c r="AN1018" s="70"/>
      <c r="AO1018" s="5"/>
      <c r="AP1018" s="5"/>
    </row>
    <row r="1019" spans="1:42" ht="24.75" thickBot="1" x14ac:dyDescent="0.6">
      <c r="A1019" s="4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67"/>
      <c r="Y1019" s="67"/>
      <c r="Z1019" s="67"/>
      <c r="AA1019" s="67"/>
      <c r="AB1019" s="68"/>
      <c r="AC1019" s="68"/>
      <c r="AD1019" s="68"/>
      <c r="AE1019" s="68"/>
      <c r="AF1019" s="68"/>
      <c r="AG1019" s="69"/>
      <c r="AH1019" s="69"/>
      <c r="AI1019" s="69"/>
      <c r="AJ1019" s="69"/>
      <c r="AK1019" s="69"/>
      <c r="AL1019" s="69"/>
      <c r="AM1019" s="70"/>
      <c r="AN1019" s="70"/>
      <c r="AO1019" s="5"/>
      <c r="AP1019" s="5"/>
    </row>
    <row r="1020" spans="1:42" ht="24.75" thickBot="1" x14ac:dyDescent="0.6">
      <c r="A1020" s="4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67"/>
      <c r="Y1020" s="67"/>
      <c r="Z1020" s="67"/>
      <c r="AA1020" s="67"/>
      <c r="AB1020" s="68"/>
      <c r="AC1020" s="68"/>
      <c r="AD1020" s="68"/>
      <c r="AE1020" s="68"/>
      <c r="AF1020" s="68"/>
      <c r="AG1020" s="69"/>
      <c r="AH1020" s="69"/>
      <c r="AI1020" s="69"/>
      <c r="AJ1020" s="69"/>
      <c r="AK1020" s="69"/>
      <c r="AL1020" s="69"/>
      <c r="AM1020" s="70"/>
      <c r="AN1020" s="70"/>
      <c r="AO1020" s="5"/>
      <c r="AP1020" s="5"/>
    </row>
    <row r="1021" spans="1:42" ht="24.75" thickBot="1" x14ac:dyDescent="0.6">
      <c r="A1021" s="4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67"/>
      <c r="Y1021" s="67"/>
      <c r="Z1021" s="67"/>
      <c r="AA1021" s="67"/>
      <c r="AB1021" s="68"/>
      <c r="AC1021" s="68"/>
      <c r="AD1021" s="68"/>
      <c r="AE1021" s="68"/>
      <c r="AF1021" s="68"/>
      <c r="AG1021" s="69"/>
      <c r="AH1021" s="69"/>
      <c r="AI1021" s="69"/>
      <c r="AJ1021" s="69"/>
      <c r="AK1021" s="69"/>
      <c r="AL1021" s="69"/>
      <c r="AM1021" s="70"/>
      <c r="AN1021" s="70"/>
      <c r="AO1021" s="5"/>
      <c r="AP1021" s="5"/>
    </row>
    <row r="1022" spans="1:42" ht="24.75" thickBot="1" x14ac:dyDescent="0.6">
      <c r="A1022" s="4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67"/>
      <c r="Y1022" s="67"/>
      <c r="Z1022" s="67"/>
      <c r="AA1022" s="67"/>
      <c r="AB1022" s="68"/>
      <c r="AC1022" s="68"/>
      <c r="AD1022" s="68"/>
      <c r="AE1022" s="68"/>
      <c r="AF1022" s="68"/>
      <c r="AG1022" s="69"/>
      <c r="AH1022" s="69"/>
      <c r="AI1022" s="69"/>
      <c r="AJ1022" s="69"/>
      <c r="AK1022" s="69"/>
      <c r="AL1022" s="69"/>
      <c r="AM1022" s="70"/>
      <c r="AN1022" s="70"/>
      <c r="AO1022" s="5"/>
      <c r="AP1022" s="5"/>
    </row>
    <row r="1023" spans="1:42" ht="24.75" thickBot="1" x14ac:dyDescent="0.6">
      <c r="A1023" s="4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67"/>
      <c r="Y1023" s="67"/>
      <c r="Z1023" s="67"/>
      <c r="AA1023" s="67"/>
      <c r="AB1023" s="68"/>
      <c r="AC1023" s="68"/>
      <c r="AD1023" s="68"/>
      <c r="AE1023" s="68"/>
      <c r="AF1023" s="68"/>
      <c r="AG1023" s="69"/>
      <c r="AH1023" s="69"/>
      <c r="AI1023" s="69"/>
      <c r="AJ1023" s="69"/>
      <c r="AK1023" s="69"/>
      <c r="AL1023" s="69"/>
      <c r="AM1023" s="70"/>
      <c r="AN1023" s="70"/>
      <c r="AO1023" s="5"/>
      <c r="AP1023" s="5"/>
    </row>
    <row r="1024" spans="1:42" ht="24.75" thickBot="1" x14ac:dyDescent="0.6">
      <c r="A1024" s="4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67"/>
      <c r="Y1024" s="67"/>
      <c r="Z1024" s="67"/>
      <c r="AA1024" s="67"/>
      <c r="AB1024" s="68"/>
      <c r="AC1024" s="68"/>
      <c r="AD1024" s="68"/>
      <c r="AE1024" s="68"/>
      <c r="AF1024" s="68"/>
      <c r="AG1024" s="69"/>
      <c r="AH1024" s="69"/>
      <c r="AI1024" s="69"/>
      <c r="AJ1024" s="69"/>
      <c r="AK1024" s="69"/>
      <c r="AL1024" s="69"/>
      <c r="AM1024" s="70"/>
      <c r="AN1024" s="70"/>
      <c r="AO1024" s="5"/>
      <c r="AP1024" s="5"/>
    </row>
    <row r="1025" spans="1:42" ht="24.75" thickBot="1" x14ac:dyDescent="0.6">
      <c r="A1025" s="4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67"/>
      <c r="Y1025" s="67"/>
      <c r="Z1025" s="67"/>
      <c r="AA1025" s="67"/>
      <c r="AB1025" s="68"/>
      <c r="AC1025" s="68"/>
      <c r="AD1025" s="68"/>
      <c r="AE1025" s="68"/>
      <c r="AF1025" s="68"/>
      <c r="AG1025" s="69"/>
      <c r="AH1025" s="69"/>
      <c r="AI1025" s="69"/>
      <c r="AJ1025" s="69"/>
      <c r="AK1025" s="69"/>
      <c r="AL1025" s="69"/>
      <c r="AM1025" s="70"/>
      <c r="AN1025" s="70"/>
      <c r="AO1025" s="5"/>
      <c r="AP1025" s="5"/>
    </row>
    <row r="1026" spans="1:42" ht="24.75" thickBot="1" x14ac:dyDescent="0.6">
      <c r="A1026" s="4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67"/>
      <c r="Y1026" s="67"/>
      <c r="Z1026" s="67"/>
      <c r="AA1026" s="67"/>
      <c r="AB1026" s="68"/>
      <c r="AC1026" s="68"/>
      <c r="AD1026" s="68"/>
      <c r="AE1026" s="68"/>
      <c r="AF1026" s="68"/>
      <c r="AG1026" s="69"/>
      <c r="AH1026" s="69"/>
      <c r="AI1026" s="69"/>
      <c r="AJ1026" s="69"/>
      <c r="AK1026" s="69"/>
      <c r="AL1026" s="69"/>
      <c r="AM1026" s="70"/>
      <c r="AN1026" s="70"/>
      <c r="AO1026" s="5"/>
      <c r="AP1026" s="5"/>
    </row>
    <row r="1027" spans="1:42" ht="24.75" thickBot="1" x14ac:dyDescent="0.6">
      <c r="A1027" s="4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67"/>
      <c r="Y1027" s="67"/>
      <c r="Z1027" s="67"/>
      <c r="AA1027" s="67"/>
      <c r="AB1027" s="68"/>
      <c r="AC1027" s="68"/>
      <c r="AD1027" s="68"/>
      <c r="AE1027" s="68"/>
      <c r="AF1027" s="68"/>
      <c r="AG1027" s="69"/>
      <c r="AH1027" s="69"/>
      <c r="AI1027" s="69"/>
      <c r="AJ1027" s="69"/>
      <c r="AK1027" s="69"/>
      <c r="AL1027" s="69"/>
      <c r="AM1027" s="70"/>
      <c r="AN1027" s="70"/>
      <c r="AO1027" s="5"/>
      <c r="AP1027" s="5"/>
    </row>
    <row r="1028" spans="1:42" ht="24.75" thickBot="1" x14ac:dyDescent="0.6">
      <c r="A1028" s="4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67"/>
      <c r="Y1028" s="67"/>
      <c r="Z1028" s="67"/>
      <c r="AA1028" s="67"/>
      <c r="AB1028" s="68"/>
      <c r="AC1028" s="68"/>
      <c r="AD1028" s="68"/>
      <c r="AE1028" s="68"/>
      <c r="AF1028" s="68"/>
      <c r="AG1028" s="69"/>
      <c r="AH1028" s="69"/>
      <c r="AI1028" s="69"/>
      <c r="AJ1028" s="69"/>
      <c r="AK1028" s="69"/>
      <c r="AL1028" s="69"/>
      <c r="AM1028" s="70"/>
      <c r="AN1028" s="70"/>
      <c r="AO1028" s="5"/>
      <c r="AP1028" s="5"/>
    </row>
    <row r="1029" spans="1:42" ht="24.75" thickBot="1" x14ac:dyDescent="0.6">
      <c r="A1029" s="4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67"/>
      <c r="Y1029" s="67"/>
      <c r="Z1029" s="67"/>
      <c r="AA1029" s="67"/>
      <c r="AB1029" s="68"/>
      <c r="AC1029" s="68"/>
      <c r="AD1029" s="68"/>
      <c r="AE1029" s="68"/>
      <c r="AF1029" s="68"/>
      <c r="AG1029" s="69"/>
      <c r="AH1029" s="69"/>
      <c r="AI1029" s="69"/>
      <c r="AJ1029" s="69"/>
      <c r="AK1029" s="69"/>
      <c r="AL1029" s="69"/>
      <c r="AM1029" s="70"/>
      <c r="AN1029" s="70"/>
      <c r="AO1029" s="5"/>
      <c r="AP1029" s="5"/>
    </row>
    <row r="1030" spans="1:42" ht="24.75" thickBot="1" x14ac:dyDescent="0.6">
      <c r="A1030" s="4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67"/>
      <c r="Y1030" s="67"/>
      <c r="Z1030" s="67"/>
      <c r="AA1030" s="67"/>
      <c r="AB1030" s="68"/>
      <c r="AC1030" s="68"/>
      <c r="AD1030" s="68"/>
      <c r="AE1030" s="68"/>
      <c r="AF1030" s="68"/>
      <c r="AG1030" s="69"/>
      <c r="AH1030" s="69"/>
      <c r="AI1030" s="69"/>
      <c r="AJ1030" s="69"/>
      <c r="AK1030" s="69"/>
      <c r="AL1030" s="69"/>
      <c r="AM1030" s="70"/>
      <c r="AN1030" s="70"/>
      <c r="AO1030" s="5"/>
      <c r="AP1030" s="5"/>
    </row>
    <row r="1031" spans="1:42" ht="24.75" thickBot="1" x14ac:dyDescent="0.6">
      <c r="A1031" s="4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67"/>
      <c r="Y1031" s="67"/>
      <c r="Z1031" s="67"/>
      <c r="AA1031" s="67"/>
      <c r="AB1031" s="68"/>
      <c r="AC1031" s="68"/>
      <c r="AD1031" s="68"/>
      <c r="AE1031" s="68"/>
      <c r="AF1031" s="68"/>
      <c r="AG1031" s="69"/>
      <c r="AH1031" s="69"/>
      <c r="AI1031" s="69"/>
      <c r="AJ1031" s="69"/>
      <c r="AK1031" s="69"/>
      <c r="AL1031" s="69"/>
      <c r="AM1031" s="70"/>
      <c r="AN1031" s="70"/>
      <c r="AO1031" s="5"/>
      <c r="AP1031" s="5"/>
    </row>
    <row r="1032" spans="1:42" ht="24.75" thickBot="1" x14ac:dyDescent="0.6">
      <c r="A1032" s="4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67"/>
      <c r="Y1032" s="67"/>
      <c r="Z1032" s="67"/>
      <c r="AA1032" s="67"/>
      <c r="AB1032" s="68"/>
      <c r="AC1032" s="68"/>
      <c r="AD1032" s="68"/>
      <c r="AE1032" s="68"/>
      <c r="AF1032" s="68"/>
      <c r="AG1032" s="69"/>
      <c r="AH1032" s="69"/>
      <c r="AI1032" s="69"/>
      <c r="AJ1032" s="69"/>
      <c r="AK1032" s="69"/>
      <c r="AL1032" s="69"/>
      <c r="AM1032" s="70"/>
      <c r="AN1032" s="70"/>
      <c r="AO1032" s="5"/>
      <c r="AP1032" s="5"/>
    </row>
    <row r="1033" spans="1:42" ht="24.75" thickBot="1" x14ac:dyDescent="0.6">
      <c r="A1033" s="4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67"/>
      <c r="Y1033" s="67"/>
      <c r="Z1033" s="67"/>
      <c r="AA1033" s="67"/>
      <c r="AB1033" s="68"/>
      <c r="AC1033" s="68"/>
      <c r="AD1033" s="68"/>
      <c r="AE1033" s="68"/>
      <c r="AF1033" s="68"/>
      <c r="AG1033" s="69"/>
      <c r="AH1033" s="69"/>
      <c r="AI1033" s="69"/>
      <c r="AJ1033" s="69"/>
      <c r="AK1033" s="69"/>
      <c r="AL1033" s="69"/>
      <c r="AM1033" s="70"/>
      <c r="AN1033" s="70"/>
      <c r="AO1033" s="5"/>
      <c r="AP1033" s="5"/>
    </row>
    <row r="1034" spans="1:42" ht="24.75" thickBot="1" x14ac:dyDescent="0.6">
      <c r="A1034" s="4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67"/>
      <c r="Y1034" s="67"/>
      <c r="Z1034" s="67"/>
      <c r="AA1034" s="67"/>
      <c r="AB1034" s="68"/>
      <c r="AC1034" s="68"/>
      <c r="AD1034" s="68"/>
      <c r="AE1034" s="68"/>
      <c r="AF1034" s="68"/>
      <c r="AG1034" s="69"/>
      <c r="AH1034" s="69"/>
      <c r="AI1034" s="69"/>
      <c r="AJ1034" s="69"/>
      <c r="AK1034" s="69"/>
      <c r="AL1034" s="69"/>
      <c r="AM1034" s="70"/>
      <c r="AN1034" s="70"/>
      <c r="AO1034" s="5"/>
      <c r="AP1034" s="5"/>
    </row>
    <row r="1035" spans="1:42" ht="24.75" thickBot="1" x14ac:dyDescent="0.6">
      <c r="A1035" s="4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67"/>
      <c r="Y1035" s="67"/>
      <c r="Z1035" s="67"/>
      <c r="AA1035" s="67"/>
      <c r="AB1035" s="68"/>
      <c r="AC1035" s="68"/>
      <c r="AD1035" s="68"/>
      <c r="AE1035" s="68"/>
      <c r="AF1035" s="68"/>
      <c r="AG1035" s="69"/>
      <c r="AH1035" s="69"/>
      <c r="AI1035" s="69"/>
      <c r="AJ1035" s="69"/>
      <c r="AK1035" s="69"/>
      <c r="AL1035" s="69"/>
      <c r="AM1035" s="70"/>
      <c r="AN1035" s="70"/>
      <c r="AO1035" s="5"/>
      <c r="AP1035" s="5"/>
    </row>
    <row r="1036" spans="1:42" ht="24.75" thickBot="1" x14ac:dyDescent="0.6">
      <c r="A1036" s="4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67"/>
      <c r="Y1036" s="67"/>
      <c r="Z1036" s="67"/>
      <c r="AA1036" s="67"/>
      <c r="AB1036" s="68"/>
      <c r="AC1036" s="68"/>
      <c r="AD1036" s="68"/>
      <c r="AE1036" s="68"/>
      <c r="AF1036" s="68"/>
      <c r="AG1036" s="69"/>
      <c r="AH1036" s="69"/>
      <c r="AI1036" s="69"/>
      <c r="AJ1036" s="69"/>
      <c r="AK1036" s="69"/>
      <c r="AL1036" s="69"/>
      <c r="AM1036" s="70"/>
      <c r="AN1036" s="70"/>
      <c r="AO1036" s="5"/>
      <c r="AP1036" s="5"/>
    </row>
    <row r="1037" spans="1:42" ht="24.75" thickBot="1" x14ac:dyDescent="0.6">
      <c r="A1037" s="4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67"/>
      <c r="Y1037" s="67"/>
      <c r="Z1037" s="67"/>
      <c r="AA1037" s="67"/>
      <c r="AB1037" s="68"/>
      <c r="AC1037" s="68"/>
      <c r="AD1037" s="68"/>
      <c r="AE1037" s="68"/>
      <c r="AF1037" s="68"/>
      <c r="AG1037" s="69"/>
      <c r="AH1037" s="69"/>
      <c r="AI1037" s="69"/>
      <c r="AJ1037" s="69"/>
      <c r="AK1037" s="69"/>
      <c r="AL1037" s="69"/>
      <c r="AM1037" s="70"/>
      <c r="AN1037" s="70"/>
      <c r="AO1037" s="5"/>
      <c r="AP1037" s="5"/>
    </row>
    <row r="1038" spans="1:42" ht="24.75" thickBot="1" x14ac:dyDescent="0.6">
      <c r="A1038" s="4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67"/>
      <c r="Y1038" s="67"/>
      <c r="Z1038" s="67"/>
      <c r="AA1038" s="67"/>
      <c r="AB1038" s="68"/>
      <c r="AC1038" s="68"/>
      <c r="AD1038" s="68"/>
      <c r="AE1038" s="68"/>
      <c r="AF1038" s="68"/>
      <c r="AG1038" s="69"/>
      <c r="AH1038" s="69"/>
      <c r="AI1038" s="69"/>
      <c r="AJ1038" s="69"/>
      <c r="AK1038" s="69"/>
      <c r="AL1038" s="69"/>
      <c r="AM1038" s="70"/>
      <c r="AN1038" s="70"/>
      <c r="AO1038" s="5"/>
      <c r="AP1038" s="5"/>
    </row>
    <row r="1039" spans="1:42" ht="24.75" thickBot="1" x14ac:dyDescent="0.6">
      <c r="A1039" s="4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67"/>
      <c r="Y1039" s="67"/>
      <c r="Z1039" s="67"/>
      <c r="AA1039" s="67"/>
      <c r="AB1039" s="68"/>
      <c r="AC1039" s="68"/>
      <c r="AD1039" s="68"/>
      <c r="AE1039" s="68"/>
      <c r="AF1039" s="68"/>
      <c r="AG1039" s="69"/>
      <c r="AH1039" s="69"/>
      <c r="AI1039" s="69"/>
      <c r="AJ1039" s="69"/>
      <c r="AK1039" s="69"/>
      <c r="AL1039" s="69"/>
      <c r="AM1039" s="70"/>
      <c r="AN1039" s="70"/>
      <c r="AO1039" s="5"/>
      <c r="AP1039" s="5"/>
    </row>
    <row r="1040" spans="1:42" ht="24.75" thickBot="1" x14ac:dyDescent="0.6">
      <c r="A1040" s="4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67"/>
      <c r="Y1040" s="67"/>
      <c r="Z1040" s="67"/>
      <c r="AA1040" s="67"/>
      <c r="AB1040" s="68"/>
      <c r="AC1040" s="68"/>
      <c r="AD1040" s="68"/>
      <c r="AE1040" s="68"/>
      <c r="AF1040" s="68"/>
      <c r="AG1040" s="69"/>
      <c r="AH1040" s="69"/>
      <c r="AI1040" s="69"/>
      <c r="AJ1040" s="69"/>
      <c r="AK1040" s="69"/>
      <c r="AL1040" s="69"/>
      <c r="AM1040" s="70"/>
      <c r="AN1040" s="70"/>
      <c r="AO1040" s="5"/>
      <c r="AP1040" s="5"/>
    </row>
    <row r="1041" spans="1:42" ht="24.75" thickBot="1" x14ac:dyDescent="0.6">
      <c r="A1041" s="4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67"/>
      <c r="Y1041" s="67"/>
      <c r="Z1041" s="67"/>
      <c r="AA1041" s="67"/>
      <c r="AB1041" s="68"/>
      <c r="AC1041" s="68"/>
      <c r="AD1041" s="68"/>
      <c r="AE1041" s="68"/>
      <c r="AF1041" s="68"/>
      <c r="AG1041" s="69"/>
      <c r="AH1041" s="69"/>
      <c r="AI1041" s="69"/>
      <c r="AJ1041" s="69"/>
      <c r="AK1041" s="69"/>
      <c r="AL1041" s="69"/>
      <c r="AM1041" s="70"/>
      <c r="AN1041" s="70"/>
      <c r="AO1041" s="5"/>
      <c r="AP1041" s="5"/>
    </row>
    <row r="1042" spans="1:42" ht="24.75" thickBot="1" x14ac:dyDescent="0.6">
      <c r="A1042" s="4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67"/>
      <c r="Y1042" s="67"/>
      <c r="Z1042" s="67"/>
      <c r="AA1042" s="67"/>
      <c r="AB1042" s="68"/>
      <c r="AC1042" s="68"/>
      <c r="AD1042" s="68"/>
      <c r="AE1042" s="68"/>
      <c r="AF1042" s="68"/>
      <c r="AG1042" s="69"/>
      <c r="AH1042" s="69"/>
      <c r="AI1042" s="69"/>
      <c r="AJ1042" s="69"/>
      <c r="AK1042" s="69"/>
      <c r="AL1042" s="69"/>
      <c r="AM1042" s="70"/>
      <c r="AN1042" s="70"/>
      <c r="AO1042" s="5"/>
      <c r="AP1042" s="5"/>
    </row>
    <row r="1043" spans="1:42" x14ac:dyDescent="0.55000000000000004">
      <c r="H1043" s="65">
        <f t="shared" ref="H1043:T1043" si="7">COUNTIF(H2:H171,1)</f>
        <v>54</v>
      </c>
      <c r="I1043" s="65">
        <f t="shared" si="7"/>
        <v>146</v>
      </c>
      <c r="J1043" s="65">
        <f t="shared" si="7"/>
        <v>30</v>
      </c>
      <c r="K1043" s="65">
        <f t="shared" si="7"/>
        <v>63</v>
      </c>
      <c r="L1043" s="65">
        <f t="shared" si="7"/>
        <v>40</v>
      </c>
      <c r="M1043" s="65">
        <f t="shared" si="7"/>
        <v>6</v>
      </c>
      <c r="N1043" s="65">
        <f t="shared" si="7"/>
        <v>8</v>
      </c>
      <c r="O1043" s="65">
        <f t="shared" si="7"/>
        <v>3</v>
      </c>
      <c r="P1043" s="65">
        <f t="shared" si="7"/>
        <v>0</v>
      </c>
      <c r="Q1043" s="65">
        <f t="shared" si="7"/>
        <v>5</v>
      </c>
      <c r="R1043" s="65">
        <f t="shared" si="7"/>
        <v>34</v>
      </c>
      <c r="S1043" s="65">
        <f t="shared" si="7"/>
        <v>17</v>
      </c>
      <c r="T1043" s="65">
        <f t="shared" si="7"/>
        <v>19</v>
      </c>
      <c r="U1043" s="65"/>
      <c r="V1043" s="65"/>
    </row>
    <row r="1044" spans="1:42" x14ac:dyDescent="0.55000000000000004">
      <c r="H1044" s="66">
        <f t="shared" ref="H1044:T1044" si="8">STDEV(H2:H171)</f>
        <v>0.46693675574646931</v>
      </c>
      <c r="I1044" s="66">
        <f t="shared" si="8"/>
        <v>0.34923216456754758</v>
      </c>
      <c r="J1044" s="66">
        <f t="shared" si="8"/>
        <v>0.38234624749823726</v>
      </c>
      <c r="K1044" s="66">
        <f t="shared" si="8"/>
        <v>0.48438908743535214</v>
      </c>
      <c r="L1044" s="66">
        <f t="shared" si="8"/>
        <v>0.56047441492692451</v>
      </c>
      <c r="M1044" s="66">
        <f t="shared" si="8"/>
        <v>1.3486531420637147</v>
      </c>
      <c r="N1044" s="66">
        <f t="shared" si="8"/>
        <v>1.6156647031475522</v>
      </c>
      <c r="O1044" s="66">
        <f t="shared" si="8"/>
        <v>1.205625519158797</v>
      </c>
      <c r="P1044" s="66">
        <f t="shared" si="8"/>
        <v>1.1959002946704622</v>
      </c>
      <c r="Q1044" s="66">
        <f t="shared" si="8"/>
        <v>1.2836626374535842</v>
      </c>
      <c r="R1044" s="66">
        <f t="shared" si="8"/>
        <v>1.8001044174378</v>
      </c>
      <c r="S1044" s="66">
        <f t="shared" si="8"/>
        <v>1.8107560443473933</v>
      </c>
      <c r="T1044" s="66">
        <f t="shared" si="8"/>
        <v>1.8027032337115201</v>
      </c>
      <c r="U1044" s="66"/>
      <c r="V1044" s="66"/>
    </row>
  </sheetData>
  <autoFilter ref="E1:E1044"/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7" zoomScale="130" zoomScaleNormal="130" workbookViewId="0">
      <selection activeCell="A36" sqref="A36"/>
    </sheetView>
  </sheetViews>
  <sheetFormatPr defaultRowHeight="15" x14ac:dyDescent="0.25"/>
  <cols>
    <col min="1" max="1" width="4.85546875" customWidth="1"/>
    <col min="6" max="6" width="36.7109375" customWidth="1"/>
    <col min="7" max="7" width="8" customWidth="1"/>
  </cols>
  <sheetData>
    <row r="1" spans="1:8" s="27" customFormat="1" ht="24" x14ac:dyDescent="0.55000000000000004">
      <c r="A1" s="368" t="s">
        <v>499</v>
      </c>
      <c r="B1" s="368"/>
      <c r="C1" s="368"/>
      <c r="D1" s="368"/>
      <c r="E1" s="368"/>
      <c r="F1" s="368"/>
      <c r="G1" s="368"/>
    </row>
    <row r="2" spans="1:8" s="27" customFormat="1" ht="24" x14ac:dyDescent="0.55000000000000004"/>
    <row r="3" spans="1:8" s="27" customFormat="1" ht="24" x14ac:dyDescent="0.55000000000000004">
      <c r="A3" s="15" t="s">
        <v>107</v>
      </c>
      <c r="B3" s="2"/>
      <c r="C3" s="2"/>
      <c r="D3" s="2"/>
      <c r="E3" s="2"/>
      <c r="F3" s="2"/>
      <c r="G3" s="2"/>
    </row>
    <row r="4" spans="1:8" s="2" customFormat="1" ht="24.75" thickBot="1" x14ac:dyDescent="0.6">
      <c r="A4" s="436" t="s">
        <v>81</v>
      </c>
      <c r="B4" s="436"/>
      <c r="C4" s="436"/>
      <c r="D4" s="436"/>
      <c r="E4" s="436"/>
      <c r="F4" s="436"/>
      <c r="G4" s="436"/>
    </row>
    <row r="5" spans="1:8" s="27" customFormat="1" ht="25.5" thickTop="1" thickBot="1" x14ac:dyDescent="0.6">
      <c r="A5" s="114" t="s">
        <v>80</v>
      </c>
      <c r="B5" s="435" t="s">
        <v>73</v>
      </c>
      <c r="C5" s="435"/>
      <c r="D5" s="435"/>
      <c r="E5" s="435"/>
      <c r="F5" s="435"/>
      <c r="G5" s="132" t="s">
        <v>109</v>
      </c>
    </row>
    <row r="6" spans="1:8" s="27" customFormat="1" ht="24.75" thickTop="1" x14ac:dyDescent="0.55000000000000004">
      <c r="A6" s="19">
        <v>1</v>
      </c>
      <c r="B6" s="37" t="s">
        <v>181</v>
      </c>
      <c r="C6" s="37"/>
      <c r="D6" s="2"/>
      <c r="E6" s="2"/>
      <c r="F6" s="2"/>
      <c r="G6" s="17">
        <v>2</v>
      </c>
    </row>
    <row r="7" spans="1:8" s="2" customFormat="1" ht="24" x14ac:dyDescent="0.55000000000000004">
      <c r="A7" s="19">
        <v>2</v>
      </c>
      <c r="B7" s="2" t="s">
        <v>204</v>
      </c>
      <c r="C7" s="37"/>
      <c r="G7" s="19">
        <v>2</v>
      </c>
    </row>
    <row r="8" spans="1:8" s="2" customFormat="1" ht="24" x14ac:dyDescent="0.55000000000000004">
      <c r="A8" s="353">
        <v>3</v>
      </c>
      <c r="B8" s="2" t="s">
        <v>205</v>
      </c>
      <c r="C8" s="37"/>
      <c r="G8" s="19">
        <v>2</v>
      </c>
    </row>
    <row r="9" spans="1:8" s="2" customFormat="1" ht="24" x14ac:dyDescent="0.55000000000000004">
      <c r="A9" s="353">
        <v>4</v>
      </c>
      <c r="B9" s="37" t="s">
        <v>574</v>
      </c>
      <c r="C9" s="37"/>
      <c r="G9" s="17">
        <v>2</v>
      </c>
    </row>
    <row r="10" spans="1:8" s="2" customFormat="1" ht="24" x14ac:dyDescent="0.55000000000000004">
      <c r="A10" s="353">
        <v>5</v>
      </c>
      <c r="B10" s="37" t="s">
        <v>573</v>
      </c>
      <c r="C10" s="37"/>
      <c r="D10" s="20"/>
      <c r="E10" s="20"/>
      <c r="F10" s="20"/>
      <c r="G10" s="19">
        <v>2</v>
      </c>
      <c r="H10" s="20"/>
    </row>
    <row r="11" spans="1:8" s="2" customFormat="1" ht="24" x14ac:dyDescent="0.55000000000000004">
      <c r="A11" s="353">
        <v>6</v>
      </c>
      <c r="B11" s="37" t="s">
        <v>166</v>
      </c>
      <c r="C11" s="37"/>
      <c r="D11" s="20"/>
      <c r="E11" s="20"/>
      <c r="F11" s="20"/>
      <c r="G11" s="19">
        <v>1</v>
      </c>
    </row>
    <row r="12" spans="1:8" s="2" customFormat="1" ht="24" x14ac:dyDescent="0.55000000000000004">
      <c r="A12" s="353">
        <v>7</v>
      </c>
      <c r="B12" s="2" t="s">
        <v>173</v>
      </c>
      <c r="G12" s="17">
        <v>1</v>
      </c>
    </row>
    <row r="13" spans="1:8" s="2" customFormat="1" ht="24" x14ac:dyDescent="0.55000000000000004">
      <c r="A13" s="353">
        <v>8</v>
      </c>
      <c r="B13" s="37" t="s">
        <v>182</v>
      </c>
      <c r="C13" s="37"/>
      <c r="G13" s="17">
        <v>1</v>
      </c>
    </row>
    <row r="14" spans="1:8" s="2" customFormat="1" ht="24" x14ac:dyDescent="0.55000000000000004">
      <c r="A14" s="353">
        <v>9</v>
      </c>
      <c r="B14" s="37" t="s">
        <v>174</v>
      </c>
      <c r="C14" s="37"/>
      <c r="G14" s="17">
        <v>1</v>
      </c>
    </row>
    <row r="15" spans="1:8" s="2" customFormat="1" ht="24" x14ac:dyDescent="0.55000000000000004">
      <c r="A15" s="353">
        <v>10</v>
      </c>
      <c r="B15" s="37" t="s">
        <v>179</v>
      </c>
      <c r="C15" s="37"/>
      <c r="G15" s="17">
        <v>1</v>
      </c>
    </row>
    <row r="16" spans="1:8" s="2" customFormat="1" ht="24" x14ac:dyDescent="0.55000000000000004">
      <c r="A16" s="353">
        <v>11</v>
      </c>
      <c r="B16" s="37" t="s">
        <v>188</v>
      </c>
      <c r="C16" s="37"/>
      <c r="D16" s="20"/>
      <c r="E16" s="20"/>
      <c r="F16" s="20"/>
      <c r="G16" s="19">
        <v>1</v>
      </c>
      <c r="H16" s="20"/>
    </row>
    <row r="17" spans="1:7" s="2" customFormat="1" ht="24" x14ac:dyDescent="0.55000000000000004">
      <c r="A17" s="353">
        <v>12</v>
      </c>
      <c r="B17" s="37" t="s">
        <v>190</v>
      </c>
      <c r="C17" s="37"/>
      <c r="D17" s="20"/>
      <c r="E17" s="20"/>
      <c r="F17" s="20"/>
      <c r="G17" s="19">
        <v>1</v>
      </c>
    </row>
    <row r="18" spans="1:7" s="2" customFormat="1" ht="24" x14ac:dyDescent="0.55000000000000004">
      <c r="A18" s="34">
        <v>13</v>
      </c>
      <c r="B18" s="366" t="s">
        <v>206</v>
      </c>
      <c r="C18" s="366"/>
      <c r="D18" s="35"/>
      <c r="E18" s="35"/>
      <c r="F18" s="35"/>
      <c r="G18" s="34">
        <v>1</v>
      </c>
    </row>
    <row r="19" spans="1:7" s="27" customFormat="1" ht="24" x14ac:dyDescent="0.55000000000000004">
      <c r="A19" s="352"/>
      <c r="B19" s="36"/>
      <c r="C19" s="20"/>
      <c r="D19" s="20"/>
      <c r="E19" s="20"/>
      <c r="F19" s="20"/>
      <c r="G19" s="352"/>
    </row>
    <row r="20" spans="1:7" s="27" customFormat="1" ht="24" x14ac:dyDescent="0.55000000000000004">
      <c r="A20" s="350"/>
      <c r="B20" s="36"/>
      <c r="C20" s="20"/>
      <c r="D20" s="20"/>
      <c r="E20" s="20"/>
      <c r="F20" s="20"/>
      <c r="G20" s="350"/>
    </row>
    <row r="21" spans="1:7" s="27" customFormat="1" ht="24" x14ac:dyDescent="0.55000000000000004">
      <c r="A21" s="350"/>
      <c r="B21" s="36"/>
      <c r="C21" s="20"/>
      <c r="D21" s="20"/>
      <c r="E21" s="20"/>
      <c r="F21" s="20"/>
      <c r="G21" s="350"/>
    </row>
    <row r="22" spans="1:7" s="27" customFormat="1" ht="24" x14ac:dyDescent="0.55000000000000004">
      <c r="A22" s="350"/>
      <c r="B22" s="36"/>
      <c r="C22" s="20"/>
      <c r="D22" s="20"/>
      <c r="E22" s="20"/>
      <c r="F22" s="20"/>
      <c r="G22" s="350"/>
    </row>
    <row r="23" spans="1:7" s="27" customFormat="1" ht="24" x14ac:dyDescent="0.55000000000000004">
      <c r="A23" s="350"/>
      <c r="B23" s="36"/>
      <c r="C23" s="20"/>
      <c r="D23" s="20"/>
      <c r="E23" s="20"/>
      <c r="F23" s="20"/>
      <c r="G23" s="350"/>
    </row>
    <row r="24" spans="1:7" s="27" customFormat="1" ht="24" x14ac:dyDescent="0.55000000000000004">
      <c r="A24" s="350"/>
      <c r="B24" s="36"/>
      <c r="C24" s="20"/>
      <c r="D24" s="20"/>
      <c r="E24" s="20"/>
      <c r="F24" s="20"/>
      <c r="G24" s="350"/>
    </row>
    <row r="25" spans="1:7" s="27" customFormat="1" ht="24" x14ac:dyDescent="0.55000000000000004">
      <c r="A25" s="350"/>
      <c r="B25" s="36"/>
      <c r="C25" s="20"/>
      <c r="D25" s="20"/>
      <c r="E25" s="20"/>
      <c r="F25" s="20"/>
      <c r="G25" s="350"/>
    </row>
    <row r="26" spans="1:7" s="27" customFormat="1" ht="24" x14ac:dyDescent="0.55000000000000004">
      <c r="A26" s="350"/>
      <c r="B26" s="36"/>
      <c r="C26" s="20"/>
      <c r="D26" s="20"/>
      <c r="E26" s="20"/>
      <c r="F26" s="20"/>
      <c r="G26" s="350"/>
    </row>
    <row r="27" spans="1:7" s="27" customFormat="1" ht="24" x14ac:dyDescent="0.55000000000000004">
      <c r="A27" s="350"/>
      <c r="B27" s="36"/>
      <c r="C27" s="20"/>
      <c r="D27" s="20"/>
      <c r="E27" s="20"/>
      <c r="F27" s="20"/>
      <c r="G27" s="350"/>
    </row>
    <row r="28" spans="1:7" s="27" customFormat="1" ht="24" x14ac:dyDescent="0.55000000000000004">
      <c r="A28" s="350"/>
      <c r="B28" s="36"/>
      <c r="C28" s="20"/>
      <c r="D28" s="20"/>
      <c r="E28" s="20"/>
      <c r="F28" s="20"/>
      <c r="G28" s="350"/>
    </row>
    <row r="29" spans="1:7" s="27" customFormat="1" ht="24" x14ac:dyDescent="0.55000000000000004">
      <c r="A29" s="350"/>
      <c r="B29" s="36"/>
      <c r="C29" s="20"/>
      <c r="D29" s="20"/>
      <c r="E29" s="20"/>
      <c r="F29" s="20"/>
      <c r="G29" s="350"/>
    </row>
    <row r="30" spans="1:7" s="27" customFormat="1" ht="24" x14ac:dyDescent="0.55000000000000004">
      <c r="A30" s="365"/>
      <c r="B30" s="36"/>
      <c r="C30" s="20"/>
      <c r="D30" s="20"/>
      <c r="E30" s="20"/>
      <c r="F30" s="20"/>
      <c r="G30" s="365"/>
    </row>
    <row r="31" spans="1:7" s="27" customFormat="1" ht="24" x14ac:dyDescent="0.55000000000000004">
      <c r="A31" s="365"/>
      <c r="B31" s="36"/>
      <c r="C31" s="20"/>
      <c r="D31" s="20"/>
      <c r="E31" s="20"/>
      <c r="F31" s="20"/>
      <c r="G31" s="365"/>
    </row>
    <row r="32" spans="1:7" s="27" customFormat="1" ht="24" x14ac:dyDescent="0.55000000000000004">
      <c r="A32" s="368" t="s">
        <v>500</v>
      </c>
      <c r="B32" s="368"/>
      <c r="C32" s="368"/>
      <c r="D32" s="368"/>
      <c r="E32" s="368"/>
      <c r="F32" s="368"/>
      <c r="G32" s="368"/>
    </row>
    <row r="33" spans="1:8" s="27" customFormat="1" ht="24" x14ac:dyDescent="0.55000000000000004">
      <c r="A33" s="348"/>
      <c r="B33" s="348"/>
      <c r="C33" s="348"/>
      <c r="D33" s="348"/>
      <c r="E33" s="348"/>
      <c r="F33" s="348"/>
      <c r="G33" s="348"/>
    </row>
    <row r="34" spans="1:8" s="38" customFormat="1" ht="24.75" thickBot="1" x14ac:dyDescent="0.3">
      <c r="A34" s="38" t="s">
        <v>82</v>
      </c>
    </row>
    <row r="35" spans="1:8" s="27" customFormat="1" ht="25.5" thickTop="1" thickBot="1" x14ac:dyDescent="0.6">
      <c r="A35" s="114" t="s">
        <v>80</v>
      </c>
      <c r="B35" s="435" t="s">
        <v>73</v>
      </c>
      <c r="C35" s="435"/>
      <c r="D35" s="435"/>
      <c r="E35" s="435"/>
      <c r="F35" s="435"/>
      <c r="G35" s="132" t="s">
        <v>109</v>
      </c>
    </row>
    <row r="36" spans="1:8" s="2" customFormat="1" ht="24.75" thickTop="1" x14ac:dyDescent="0.55000000000000004">
      <c r="A36" s="17">
        <v>1</v>
      </c>
      <c r="B36" s="2" t="s">
        <v>175</v>
      </c>
      <c r="G36" s="17">
        <v>2</v>
      </c>
    </row>
    <row r="37" spans="1:8" s="2" customFormat="1" ht="24" x14ac:dyDescent="0.55000000000000004">
      <c r="A37" s="17">
        <v>2</v>
      </c>
      <c r="B37" s="2" t="s">
        <v>162</v>
      </c>
      <c r="G37" s="17">
        <v>1</v>
      </c>
    </row>
    <row r="38" spans="1:8" s="2" customFormat="1" ht="24" x14ac:dyDescent="0.55000000000000004">
      <c r="A38" s="351">
        <v>3</v>
      </c>
      <c r="B38" s="2" t="s">
        <v>167</v>
      </c>
      <c r="G38" s="17">
        <v>1</v>
      </c>
    </row>
    <row r="39" spans="1:8" s="2" customFormat="1" ht="24" x14ac:dyDescent="0.55000000000000004">
      <c r="A39" s="351">
        <v>4</v>
      </c>
      <c r="B39" s="2" t="s">
        <v>191</v>
      </c>
      <c r="G39" s="17">
        <v>1</v>
      </c>
    </row>
    <row r="40" spans="1:8" s="2" customFormat="1" ht="24" x14ac:dyDescent="0.55000000000000004">
      <c r="A40" s="351">
        <v>5</v>
      </c>
      <c r="B40" s="2" t="s">
        <v>195</v>
      </c>
      <c r="G40" s="17">
        <v>1</v>
      </c>
    </row>
    <row r="41" spans="1:8" s="2" customFormat="1" ht="24" x14ac:dyDescent="0.55000000000000004">
      <c r="A41" s="351">
        <v>6</v>
      </c>
      <c r="B41" s="2" t="s">
        <v>575</v>
      </c>
      <c r="G41" s="17">
        <v>1</v>
      </c>
    </row>
    <row r="42" spans="1:8" s="2" customFormat="1" ht="24" x14ac:dyDescent="0.55000000000000004">
      <c r="A42" s="351">
        <v>7</v>
      </c>
      <c r="B42" s="2" t="s">
        <v>200</v>
      </c>
      <c r="G42" s="17">
        <v>1</v>
      </c>
    </row>
    <row r="43" spans="1:8" s="2" customFormat="1" ht="24" x14ac:dyDescent="0.55000000000000004">
      <c r="A43" s="351">
        <v>8</v>
      </c>
      <c r="B43" s="20" t="s">
        <v>233</v>
      </c>
      <c r="C43" s="20"/>
      <c r="D43" s="20"/>
      <c r="E43" s="20"/>
      <c r="F43" s="20"/>
      <c r="G43" s="217">
        <v>1</v>
      </c>
    </row>
    <row r="44" spans="1:8" s="2" customFormat="1" ht="24" x14ac:dyDescent="0.55000000000000004">
      <c r="A44" s="351"/>
      <c r="B44" s="20" t="s">
        <v>234</v>
      </c>
      <c r="C44" s="20"/>
      <c r="D44" s="20"/>
      <c r="E44" s="20"/>
      <c r="F44" s="20"/>
      <c r="G44" s="217"/>
      <c r="H44" s="20"/>
    </row>
    <row r="45" spans="1:8" s="2" customFormat="1" ht="24" x14ac:dyDescent="0.55000000000000004">
      <c r="A45" s="351">
        <v>9</v>
      </c>
      <c r="B45" s="35" t="s">
        <v>522</v>
      </c>
      <c r="C45" s="35"/>
      <c r="D45" s="35"/>
      <c r="E45" s="35"/>
      <c r="F45" s="35"/>
      <c r="G45" s="34">
        <v>1</v>
      </c>
    </row>
    <row r="46" spans="1:8" s="27" customFormat="1" ht="24" x14ac:dyDescent="0.55000000000000004">
      <c r="A46" s="130"/>
      <c r="B46" s="130"/>
      <c r="C46" s="130"/>
      <c r="D46" s="130"/>
      <c r="E46" s="130"/>
      <c r="F46" s="130"/>
      <c r="G46" s="130"/>
    </row>
    <row r="47" spans="1:8" s="28" customFormat="1" ht="24.75" thickBot="1" x14ac:dyDescent="0.6">
      <c r="A47" s="3" t="s">
        <v>108</v>
      </c>
      <c r="B47" s="3"/>
      <c r="C47" s="3"/>
      <c r="D47" s="3"/>
      <c r="E47" s="3"/>
      <c r="F47" s="3"/>
      <c r="G47" s="3"/>
    </row>
    <row r="48" spans="1:8" s="27" customFormat="1" ht="25.5" thickTop="1" thickBot="1" x14ac:dyDescent="0.6">
      <c r="A48" s="114" t="s">
        <v>80</v>
      </c>
      <c r="B48" s="435" t="s">
        <v>73</v>
      </c>
      <c r="C48" s="435"/>
      <c r="D48" s="435"/>
      <c r="E48" s="435"/>
      <c r="F48" s="435"/>
      <c r="G48" s="114" t="s">
        <v>109</v>
      </c>
    </row>
    <row r="49" spans="1:7" s="2" customFormat="1" ht="24.75" thickTop="1" x14ac:dyDescent="0.55000000000000004">
      <c r="A49" s="17">
        <v>1</v>
      </c>
      <c r="B49" s="2" t="s">
        <v>163</v>
      </c>
      <c r="G49" s="17">
        <v>1</v>
      </c>
    </row>
    <row r="50" spans="1:7" s="2" customFormat="1" ht="24" x14ac:dyDescent="0.55000000000000004">
      <c r="A50" s="17">
        <v>2</v>
      </c>
      <c r="B50" s="2" t="s">
        <v>168</v>
      </c>
      <c r="G50" s="17">
        <v>1</v>
      </c>
    </row>
    <row r="51" spans="1:7" s="2" customFormat="1" ht="24" x14ac:dyDescent="0.55000000000000004">
      <c r="A51" s="17">
        <v>3</v>
      </c>
      <c r="B51" s="2" t="s">
        <v>176</v>
      </c>
      <c r="G51" s="17">
        <v>1</v>
      </c>
    </row>
    <row r="52" spans="1:7" s="2" customFormat="1" ht="24" x14ac:dyDescent="0.55000000000000004">
      <c r="A52" s="17">
        <v>4</v>
      </c>
      <c r="B52" s="2" t="s">
        <v>185</v>
      </c>
      <c r="G52" s="17">
        <v>1</v>
      </c>
    </row>
    <row r="53" spans="1:7" s="2" customFormat="1" ht="24" x14ac:dyDescent="0.55000000000000004">
      <c r="A53" s="17">
        <v>5</v>
      </c>
      <c r="B53" s="2" t="s">
        <v>192</v>
      </c>
      <c r="G53" s="17">
        <v>1</v>
      </c>
    </row>
    <row r="54" spans="1:7" s="2" customFormat="1" ht="24" x14ac:dyDescent="0.55000000000000004">
      <c r="A54" s="17"/>
      <c r="B54" s="2" t="s">
        <v>193</v>
      </c>
      <c r="G54" s="17"/>
    </row>
    <row r="55" spans="1:7" s="2" customFormat="1" ht="24" x14ac:dyDescent="0.55000000000000004">
      <c r="A55" s="217">
        <v>6</v>
      </c>
      <c r="B55" s="20" t="s">
        <v>197</v>
      </c>
      <c r="C55" s="20"/>
      <c r="D55" s="20"/>
      <c r="E55" s="20"/>
      <c r="F55" s="20"/>
      <c r="G55" s="217">
        <v>1</v>
      </c>
    </row>
    <row r="56" spans="1:7" s="2" customFormat="1" ht="24" x14ac:dyDescent="0.55000000000000004">
      <c r="A56" s="34">
        <v>7</v>
      </c>
      <c r="B56" s="35" t="s">
        <v>235</v>
      </c>
      <c r="C56" s="35"/>
      <c r="D56" s="35"/>
      <c r="E56" s="35"/>
      <c r="F56" s="35"/>
      <c r="G56" s="34">
        <v>1</v>
      </c>
    </row>
  </sheetData>
  <mergeCells count="6">
    <mergeCell ref="B48:F48"/>
    <mergeCell ref="A1:G1"/>
    <mergeCell ref="A4:G4"/>
    <mergeCell ref="B5:F5"/>
    <mergeCell ref="B35:F35"/>
    <mergeCell ref="A32:G3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zoomScale="130" zoomScaleNormal="130" workbookViewId="0">
      <selection activeCell="A13" sqref="A13"/>
    </sheetView>
  </sheetViews>
  <sheetFormatPr defaultRowHeight="24" x14ac:dyDescent="0.55000000000000004"/>
  <cols>
    <col min="1" max="16384" width="9.140625" style="27"/>
  </cols>
  <sheetData>
    <row r="2" spans="2:3" s="28" customFormat="1" x14ac:dyDescent="0.55000000000000004">
      <c r="C2" s="28" t="s">
        <v>130</v>
      </c>
    </row>
    <row r="4" spans="2:3" x14ac:dyDescent="0.55000000000000004">
      <c r="B4" s="28" t="s">
        <v>123</v>
      </c>
    </row>
    <row r="5" spans="2:3" x14ac:dyDescent="0.55000000000000004">
      <c r="B5" s="27" t="s">
        <v>124</v>
      </c>
    </row>
    <row r="6" spans="2:3" x14ac:dyDescent="0.55000000000000004">
      <c r="B6" s="27" t="s">
        <v>125</v>
      </c>
    </row>
    <row r="7" spans="2:3" x14ac:dyDescent="0.55000000000000004">
      <c r="B7" s="27" t="s">
        <v>126</v>
      </c>
    </row>
    <row r="8" spans="2:3" x14ac:dyDescent="0.55000000000000004">
      <c r="B8" s="27" t="s">
        <v>127</v>
      </c>
    </row>
    <row r="9" spans="2:3" x14ac:dyDescent="0.55000000000000004">
      <c r="B9" s="27" t="s">
        <v>128</v>
      </c>
    </row>
    <row r="11" spans="2:3" x14ac:dyDescent="0.55000000000000004">
      <c r="B11" s="28" t="s">
        <v>576</v>
      </c>
    </row>
    <row r="12" spans="2:3" x14ac:dyDescent="0.55000000000000004">
      <c r="B12" s="27" t="s">
        <v>129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46"/>
  <sheetViews>
    <sheetView topLeftCell="P71" zoomScaleNormal="100" workbookViewId="0">
      <selection activeCell="W80" sqref="W80"/>
    </sheetView>
  </sheetViews>
  <sheetFormatPr defaultRowHeight="24" x14ac:dyDescent="0.55000000000000004"/>
  <cols>
    <col min="1" max="1" width="44.42578125" style="324" bestFit="1" customWidth="1"/>
    <col min="2" max="2" width="18.85546875" style="2" customWidth="1"/>
    <col min="3" max="3" width="7.28515625" style="2" bestFit="1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1" width="9.28515625" style="2" customWidth="1"/>
    <col min="22" max="22" width="10.5703125" style="2" customWidth="1"/>
    <col min="23" max="23" width="11.5703125" style="2" bestFit="1" customWidth="1"/>
    <col min="24" max="24" width="11.7109375" style="2" bestFit="1" customWidth="1"/>
    <col min="25" max="25" width="12.85546875" style="2" bestFit="1" customWidth="1"/>
    <col min="26" max="29" width="9.28515625" style="2" bestFit="1" customWidth="1"/>
    <col min="30" max="30" width="11.7109375" style="2" bestFit="1" customWidth="1"/>
    <col min="31" max="34" width="9.28515625" style="2" bestFit="1" customWidth="1"/>
    <col min="35" max="35" width="10.7109375" style="2" bestFit="1" customWidth="1"/>
    <col min="36" max="39" width="9.28515625" style="2" bestFit="1" customWidth="1"/>
    <col min="40" max="40" width="11.7109375" style="2" bestFit="1" customWidth="1"/>
    <col min="41" max="257" width="9.140625" style="2"/>
    <col min="258" max="258" width="7.42578125" style="2" customWidth="1"/>
    <col min="259" max="259" width="5.28515625" style="2" customWidth="1"/>
    <col min="260" max="260" width="8.140625" style="2" customWidth="1"/>
    <col min="261" max="261" width="79.28515625" style="2" customWidth="1"/>
    <col min="262" max="262" width="14.140625" style="2" customWidth="1"/>
    <col min="263" max="513" width="9.140625" style="2"/>
    <col min="514" max="514" width="7.42578125" style="2" customWidth="1"/>
    <col min="515" max="515" width="5.28515625" style="2" customWidth="1"/>
    <col min="516" max="516" width="8.140625" style="2" customWidth="1"/>
    <col min="517" max="517" width="79.28515625" style="2" customWidth="1"/>
    <col min="518" max="518" width="14.140625" style="2" customWidth="1"/>
    <col min="519" max="769" width="9.140625" style="2"/>
    <col min="770" max="770" width="7.42578125" style="2" customWidth="1"/>
    <col min="771" max="771" width="5.28515625" style="2" customWidth="1"/>
    <col min="772" max="772" width="8.140625" style="2" customWidth="1"/>
    <col min="773" max="773" width="79.28515625" style="2" customWidth="1"/>
    <col min="774" max="774" width="14.140625" style="2" customWidth="1"/>
    <col min="775" max="1025" width="9.140625" style="2"/>
    <col min="1026" max="1026" width="7.42578125" style="2" customWidth="1"/>
    <col min="1027" max="1027" width="5.28515625" style="2" customWidth="1"/>
    <col min="1028" max="1028" width="8.140625" style="2" customWidth="1"/>
    <col min="1029" max="1029" width="79.28515625" style="2" customWidth="1"/>
    <col min="1030" max="1030" width="14.140625" style="2" customWidth="1"/>
    <col min="1031" max="1281" width="9.140625" style="2"/>
    <col min="1282" max="1282" width="7.42578125" style="2" customWidth="1"/>
    <col min="1283" max="1283" width="5.28515625" style="2" customWidth="1"/>
    <col min="1284" max="1284" width="8.140625" style="2" customWidth="1"/>
    <col min="1285" max="1285" width="79.28515625" style="2" customWidth="1"/>
    <col min="1286" max="1286" width="14.140625" style="2" customWidth="1"/>
    <col min="1287" max="1537" width="9.140625" style="2"/>
    <col min="1538" max="1538" width="7.42578125" style="2" customWidth="1"/>
    <col min="1539" max="1539" width="5.28515625" style="2" customWidth="1"/>
    <col min="1540" max="1540" width="8.140625" style="2" customWidth="1"/>
    <col min="1541" max="1541" width="79.28515625" style="2" customWidth="1"/>
    <col min="1542" max="1542" width="14.140625" style="2" customWidth="1"/>
    <col min="1543" max="1793" width="9.140625" style="2"/>
    <col min="1794" max="1794" width="7.42578125" style="2" customWidth="1"/>
    <col min="1795" max="1795" width="5.28515625" style="2" customWidth="1"/>
    <col min="1796" max="1796" width="8.140625" style="2" customWidth="1"/>
    <col min="1797" max="1797" width="79.28515625" style="2" customWidth="1"/>
    <col min="1798" max="1798" width="14.140625" style="2" customWidth="1"/>
    <col min="1799" max="2049" width="9.140625" style="2"/>
    <col min="2050" max="2050" width="7.42578125" style="2" customWidth="1"/>
    <col min="2051" max="2051" width="5.28515625" style="2" customWidth="1"/>
    <col min="2052" max="2052" width="8.140625" style="2" customWidth="1"/>
    <col min="2053" max="2053" width="79.28515625" style="2" customWidth="1"/>
    <col min="2054" max="2054" width="14.140625" style="2" customWidth="1"/>
    <col min="2055" max="2305" width="9.140625" style="2"/>
    <col min="2306" max="2306" width="7.42578125" style="2" customWidth="1"/>
    <col min="2307" max="2307" width="5.28515625" style="2" customWidth="1"/>
    <col min="2308" max="2308" width="8.140625" style="2" customWidth="1"/>
    <col min="2309" max="2309" width="79.28515625" style="2" customWidth="1"/>
    <col min="2310" max="2310" width="14.140625" style="2" customWidth="1"/>
    <col min="2311" max="2561" width="9.140625" style="2"/>
    <col min="2562" max="2562" width="7.42578125" style="2" customWidth="1"/>
    <col min="2563" max="2563" width="5.28515625" style="2" customWidth="1"/>
    <col min="2564" max="2564" width="8.140625" style="2" customWidth="1"/>
    <col min="2565" max="2565" width="79.28515625" style="2" customWidth="1"/>
    <col min="2566" max="2566" width="14.140625" style="2" customWidth="1"/>
    <col min="2567" max="2817" width="9.140625" style="2"/>
    <col min="2818" max="2818" width="7.42578125" style="2" customWidth="1"/>
    <col min="2819" max="2819" width="5.28515625" style="2" customWidth="1"/>
    <col min="2820" max="2820" width="8.140625" style="2" customWidth="1"/>
    <col min="2821" max="2821" width="79.28515625" style="2" customWidth="1"/>
    <col min="2822" max="2822" width="14.140625" style="2" customWidth="1"/>
    <col min="2823" max="3073" width="9.140625" style="2"/>
    <col min="3074" max="3074" width="7.42578125" style="2" customWidth="1"/>
    <col min="3075" max="3075" width="5.28515625" style="2" customWidth="1"/>
    <col min="3076" max="3076" width="8.140625" style="2" customWidth="1"/>
    <col min="3077" max="3077" width="79.28515625" style="2" customWidth="1"/>
    <col min="3078" max="3078" width="14.140625" style="2" customWidth="1"/>
    <col min="3079" max="3329" width="9.140625" style="2"/>
    <col min="3330" max="3330" width="7.42578125" style="2" customWidth="1"/>
    <col min="3331" max="3331" width="5.28515625" style="2" customWidth="1"/>
    <col min="3332" max="3332" width="8.140625" style="2" customWidth="1"/>
    <col min="3333" max="3333" width="79.28515625" style="2" customWidth="1"/>
    <col min="3334" max="3334" width="14.140625" style="2" customWidth="1"/>
    <col min="3335" max="3585" width="9.140625" style="2"/>
    <col min="3586" max="3586" width="7.42578125" style="2" customWidth="1"/>
    <col min="3587" max="3587" width="5.28515625" style="2" customWidth="1"/>
    <col min="3588" max="3588" width="8.140625" style="2" customWidth="1"/>
    <col min="3589" max="3589" width="79.28515625" style="2" customWidth="1"/>
    <col min="3590" max="3590" width="14.140625" style="2" customWidth="1"/>
    <col min="3591" max="3841" width="9.140625" style="2"/>
    <col min="3842" max="3842" width="7.42578125" style="2" customWidth="1"/>
    <col min="3843" max="3843" width="5.28515625" style="2" customWidth="1"/>
    <col min="3844" max="3844" width="8.140625" style="2" customWidth="1"/>
    <col min="3845" max="3845" width="79.28515625" style="2" customWidth="1"/>
    <col min="3846" max="3846" width="14.140625" style="2" customWidth="1"/>
    <col min="3847" max="4097" width="9.140625" style="2"/>
    <col min="4098" max="4098" width="7.42578125" style="2" customWidth="1"/>
    <col min="4099" max="4099" width="5.28515625" style="2" customWidth="1"/>
    <col min="4100" max="4100" width="8.140625" style="2" customWidth="1"/>
    <col min="4101" max="4101" width="79.28515625" style="2" customWidth="1"/>
    <col min="4102" max="4102" width="14.140625" style="2" customWidth="1"/>
    <col min="4103" max="4353" width="9.140625" style="2"/>
    <col min="4354" max="4354" width="7.42578125" style="2" customWidth="1"/>
    <col min="4355" max="4355" width="5.28515625" style="2" customWidth="1"/>
    <col min="4356" max="4356" width="8.140625" style="2" customWidth="1"/>
    <col min="4357" max="4357" width="79.28515625" style="2" customWidth="1"/>
    <col min="4358" max="4358" width="14.140625" style="2" customWidth="1"/>
    <col min="4359" max="4609" width="9.140625" style="2"/>
    <col min="4610" max="4610" width="7.42578125" style="2" customWidth="1"/>
    <col min="4611" max="4611" width="5.28515625" style="2" customWidth="1"/>
    <col min="4612" max="4612" width="8.140625" style="2" customWidth="1"/>
    <col min="4613" max="4613" width="79.28515625" style="2" customWidth="1"/>
    <col min="4614" max="4614" width="14.140625" style="2" customWidth="1"/>
    <col min="4615" max="4865" width="9.140625" style="2"/>
    <col min="4866" max="4866" width="7.42578125" style="2" customWidth="1"/>
    <col min="4867" max="4867" width="5.28515625" style="2" customWidth="1"/>
    <col min="4868" max="4868" width="8.140625" style="2" customWidth="1"/>
    <col min="4869" max="4869" width="79.28515625" style="2" customWidth="1"/>
    <col min="4870" max="4870" width="14.140625" style="2" customWidth="1"/>
    <col min="4871" max="5121" width="9.140625" style="2"/>
    <col min="5122" max="5122" width="7.42578125" style="2" customWidth="1"/>
    <col min="5123" max="5123" width="5.28515625" style="2" customWidth="1"/>
    <col min="5124" max="5124" width="8.140625" style="2" customWidth="1"/>
    <col min="5125" max="5125" width="79.28515625" style="2" customWidth="1"/>
    <col min="5126" max="5126" width="14.140625" style="2" customWidth="1"/>
    <col min="5127" max="5377" width="9.140625" style="2"/>
    <col min="5378" max="5378" width="7.42578125" style="2" customWidth="1"/>
    <col min="5379" max="5379" width="5.28515625" style="2" customWidth="1"/>
    <col min="5380" max="5380" width="8.140625" style="2" customWidth="1"/>
    <col min="5381" max="5381" width="79.28515625" style="2" customWidth="1"/>
    <col min="5382" max="5382" width="14.140625" style="2" customWidth="1"/>
    <col min="5383" max="5633" width="9.140625" style="2"/>
    <col min="5634" max="5634" width="7.42578125" style="2" customWidth="1"/>
    <col min="5635" max="5635" width="5.28515625" style="2" customWidth="1"/>
    <col min="5636" max="5636" width="8.140625" style="2" customWidth="1"/>
    <col min="5637" max="5637" width="79.28515625" style="2" customWidth="1"/>
    <col min="5638" max="5638" width="14.140625" style="2" customWidth="1"/>
    <col min="5639" max="5889" width="9.140625" style="2"/>
    <col min="5890" max="5890" width="7.42578125" style="2" customWidth="1"/>
    <col min="5891" max="5891" width="5.28515625" style="2" customWidth="1"/>
    <col min="5892" max="5892" width="8.140625" style="2" customWidth="1"/>
    <col min="5893" max="5893" width="79.28515625" style="2" customWidth="1"/>
    <col min="5894" max="5894" width="14.140625" style="2" customWidth="1"/>
    <col min="5895" max="6145" width="9.140625" style="2"/>
    <col min="6146" max="6146" width="7.42578125" style="2" customWidth="1"/>
    <col min="6147" max="6147" width="5.28515625" style="2" customWidth="1"/>
    <col min="6148" max="6148" width="8.140625" style="2" customWidth="1"/>
    <col min="6149" max="6149" width="79.28515625" style="2" customWidth="1"/>
    <col min="6150" max="6150" width="14.140625" style="2" customWidth="1"/>
    <col min="6151" max="6401" width="9.140625" style="2"/>
    <col min="6402" max="6402" width="7.42578125" style="2" customWidth="1"/>
    <col min="6403" max="6403" width="5.28515625" style="2" customWidth="1"/>
    <col min="6404" max="6404" width="8.140625" style="2" customWidth="1"/>
    <col min="6405" max="6405" width="79.28515625" style="2" customWidth="1"/>
    <col min="6406" max="6406" width="14.140625" style="2" customWidth="1"/>
    <col min="6407" max="6657" width="9.140625" style="2"/>
    <col min="6658" max="6658" width="7.42578125" style="2" customWidth="1"/>
    <col min="6659" max="6659" width="5.28515625" style="2" customWidth="1"/>
    <col min="6660" max="6660" width="8.140625" style="2" customWidth="1"/>
    <col min="6661" max="6661" width="79.28515625" style="2" customWidth="1"/>
    <col min="6662" max="6662" width="14.140625" style="2" customWidth="1"/>
    <col min="6663" max="6913" width="9.140625" style="2"/>
    <col min="6914" max="6914" width="7.42578125" style="2" customWidth="1"/>
    <col min="6915" max="6915" width="5.28515625" style="2" customWidth="1"/>
    <col min="6916" max="6916" width="8.140625" style="2" customWidth="1"/>
    <col min="6917" max="6917" width="79.28515625" style="2" customWidth="1"/>
    <col min="6918" max="6918" width="14.140625" style="2" customWidth="1"/>
    <col min="6919" max="7169" width="9.140625" style="2"/>
    <col min="7170" max="7170" width="7.42578125" style="2" customWidth="1"/>
    <col min="7171" max="7171" width="5.28515625" style="2" customWidth="1"/>
    <col min="7172" max="7172" width="8.140625" style="2" customWidth="1"/>
    <col min="7173" max="7173" width="79.28515625" style="2" customWidth="1"/>
    <col min="7174" max="7174" width="14.140625" style="2" customWidth="1"/>
    <col min="7175" max="7425" width="9.140625" style="2"/>
    <col min="7426" max="7426" width="7.42578125" style="2" customWidth="1"/>
    <col min="7427" max="7427" width="5.28515625" style="2" customWidth="1"/>
    <col min="7428" max="7428" width="8.140625" style="2" customWidth="1"/>
    <col min="7429" max="7429" width="79.28515625" style="2" customWidth="1"/>
    <col min="7430" max="7430" width="14.140625" style="2" customWidth="1"/>
    <col min="7431" max="7681" width="9.140625" style="2"/>
    <col min="7682" max="7682" width="7.42578125" style="2" customWidth="1"/>
    <col min="7683" max="7683" width="5.28515625" style="2" customWidth="1"/>
    <col min="7684" max="7684" width="8.140625" style="2" customWidth="1"/>
    <col min="7685" max="7685" width="79.28515625" style="2" customWidth="1"/>
    <col min="7686" max="7686" width="14.140625" style="2" customWidth="1"/>
    <col min="7687" max="7937" width="9.140625" style="2"/>
    <col min="7938" max="7938" width="7.42578125" style="2" customWidth="1"/>
    <col min="7939" max="7939" width="5.28515625" style="2" customWidth="1"/>
    <col min="7940" max="7940" width="8.140625" style="2" customWidth="1"/>
    <col min="7941" max="7941" width="79.28515625" style="2" customWidth="1"/>
    <col min="7942" max="7942" width="14.140625" style="2" customWidth="1"/>
    <col min="7943" max="8193" width="9.140625" style="2"/>
    <col min="8194" max="8194" width="7.42578125" style="2" customWidth="1"/>
    <col min="8195" max="8195" width="5.28515625" style="2" customWidth="1"/>
    <col min="8196" max="8196" width="8.140625" style="2" customWidth="1"/>
    <col min="8197" max="8197" width="79.28515625" style="2" customWidth="1"/>
    <col min="8198" max="8198" width="14.140625" style="2" customWidth="1"/>
    <col min="8199" max="8449" width="9.140625" style="2"/>
    <col min="8450" max="8450" width="7.42578125" style="2" customWidth="1"/>
    <col min="8451" max="8451" width="5.28515625" style="2" customWidth="1"/>
    <col min="8452" max="8452" width="8.140625" style="2" customWidth="1"/>
    <col min="8453" max="8453" width="79.28515625" style="2" customWidth="1"/>
    <col min="8454" max="8454" width="14.140625" style="2" customWidth="1"/>
    <col min="8455" max="8705" width="9.140625" style="2"/>
    <col min="8706" max="8706" width="7.42578125" style="2" customWidth="1"/>
    <col min="8707" max="8707" width="5.28515625" style="2" customWidth="1"/>
    <col min="8708" max="8708" width="8.140625" style="2" customWidth="1"/>
    <col min="8709" max="8709" width="79.28515625" style="2" customWidth="1"/>
    <col min="8710" max="8710" width="14.140625" style="2" customWidth="1"/>
    <col min="8711" max="8961" width="9.140625" style="2"/>
    <col min="8962" max="8962" width="7.42578125" style="2" customWidth="1"/>
    <col min="8963" max="8963" width="5.28515625" style="2" customWidth="1"/>
    <col min="8964" max="8964" width="8.140625" style="2" customWidth="1"/>
    <col min="8965" max="8965" width="79.28515625" style="2" customWidth="1"/>
    <col min="8966" max="8966" width="14.140625" style="2" customWidth="1"/>
    <col min="8967" max="9217" width="9.140625" style="2"/>
    <col min="9218" max="9218" width="7.42578125" style="2" customWidth="1"/>
    <col min="9219" max="9219" width="5.28515625" style="2" customWidth="1"/>
    <col min="9220" max="9220" width="8.140625" style="2" customWidth="1"/>
    <col min="9221" max="9221" width="79.28515625" style="2" customWidth="1"/>
    <col min="9222" max="9222" width="14.140625" style="2" customWidth="1"/>
    <col min="9223" max="9473" width="9.140625" style="2"/>
    <col min="9474" max="9474" width="7.42578125" style="2" customWidth="1"/>
    <col min="9475" max="9475" width="5.28515625" style="2" customWidth="1"/>
    <col min="9476" max="9476" width="8.140625" style="2" customWidth="1"/>
    <col min="9477" max="9477" width="79.28515625" style="2" customWidth="1"/>
    <col min="9478" max="9478" width="14.140625" style="2" customWidth="1"/>
    <col min="9479" max="9729" width="9.140625" style="2"/>
    <col min="9730" max="9730" width="7.42578125" style="2" customWidth="1"/>
    <col min="9731" max="9731" width="5.28515625" style="2" customWidth="1"/>
    <col min="9732" max="9732" width="8.140625" style="2" customWidth="1"/>
    <col min="9733" max="9733" width="79.28515625" style="2" customWidth="1"/>
    <col min="9734" max="9734" width="14.140625" style="2" customWidth="1"/>
    <col min="9735" max="9985" width="9.140625" style="2"/>
    <col min="9986" max="9986" width="7.42578125" style="2" customWidth="1"/>
    <col min="9987" max="9987" width="5.28515625" style="2" customWidth="1"/>
    <col min="9988" max="9988" width="8.140625" style="2" customWidth="1"/>
    <col min="9989" max="9989" width="79.28515625" style="2" customWidth="1"/>
    <col min="9990" max="9990" width="14.140625" style="2" customWidth="1"/>
    <col min="9991" max="10241" width="9.140625" style="2"/>
    <col min="10242" max="10242" width="7.42578125" style="2" customWidth="1"/>
    <col min="10243" max="10243" width="5.28515625" style="2" customWidth="1"/>
    <col min="10244" max="10244" width="8.140625" style="2" customWidth="1"/>
    <col min="10245" max="10245" width="79.28515625" style="2" customWidth="1"/>
    <col min="10246" max="10246" width="14.140625" style="2" customWidth="1"/>
    <col min="10247" max="10497" width="9.140625" style="2"/>
    <col min="10498" max="10498" width="7.42578125" style="2" customWidth="1"/>
    <col min="10499" max="10499" width="5.28515625" style="2" customWidth="1"/>
    <col min="10500" max="10500" width="8.140625" style="2" customWidth="1"/>
    <col min="10501" max="10501" width="79.28515625" style="2" customWidth="1"/>
    <col min="10502" max="10502" width="14.140625" style="2" customWidth="1"/>
    <col min="10503" max="10753" width="9.140625" style="2"/>
    <col min="10754" max="10754" width="7.42578125" style="2" customWidth="1"/>
    <col min="10755" max="10755" width="5.28515625" style="2" customWidth="1"/>
    <col min="10756" max="10756" width="8.140625" style="2" customWidth="1"/>
    <col min="10757" max="10757" width="79.28515625" style="2" customWidth="1"/>
    <col min="10758" max="10758" width="14.140625" style="2" customWidth="1"/>
    <col min="10759" max="11009" width="9.140625" style="2"/>
    <col min="11010" max="11010" width="7.42578125" style="2" customWidth="1"/>
    <col min="11011" max="11011" width="5.28515625" style="2" customWidth="1"/>
    <col min="11012" max="11012" width="8.140625" style="2" customWidth="1"/>
    <col min="11013" max="11013" width="79.28515625" style="2" customWidth="1"/>
    <col min="11014" max="11014" width="14.140625" style="2" customWidth="1"/>
    <col min="11015" max="11265" width="9.140625" style="2"/>
    <col min="11266" max="11266" width="7.42578125" style="2" customWidth="1"/>
    <col min="11267" max="11267" width="5.28515625" style="2" customWidth="1"/>
    <col min="11268" max="11268" width="8.140625" style="2" customWidth="1"/>
    <col min="11269" max="11269" width="79.28515625" style="2" customWidth="1"/>
    <col min="11270" max="11270" width="14.140625" style="2" customWidth="1"/>
    <col min="11271" max="11521" width="9.140625" style="2"/>
    <col min="11522" max="11522" width="7.42578125" style="2" customWidth="1"/>
    <col min="11523" max="11523" width="5.28515625" style="2" customWidth="1"/>
    <col min="11524" max="11524" width="8.140625" style="2" customWidth="1"/>
    <col min="11525" max="11525" width="79.28515625" style="2" customWidth="1"/>
    <col min="11526" max="11526" width="14.140625" style="2" customWidth="1"/>
    <col min="11527" max="11777" width="9.140625" style="2"/>
    <col min="11778" max="11778" width="7.42578125" style="2" customWidth="1"/>
    <col min="11779" max="11779" width="5.28515625" style="2" customWidth="1"/>
    <col min="11780" max="11780" width="8.140625" style="2" customWidth="1"/>
    <col min="11781" max="11781" width="79.28515625" style="2" customWidth="1"/>
    <col min="11782" max="11782" width="14.140625" style="2" customWidth="1"/>
    <col min="11783" max="12033" width="9.140625" style="2"/>
    <col min="12034" max="12034" width="7.42578125" style="2" customWidth="1"/>
    <col min="12035" max="12035" width="5.28515625" style="2" customWidth="1"/>
    <col min="12036" max="12036" width="8.140625" style="2" customWidth="1"/>
    <col min="12037" max="12037" width="79.28515625" style="2" customWidth="1"/>
    <col min="12038" max="12038" width="14.140625" style="2" customWidth="1"/>
    <col min="12039" max="12289" width="9.140625" style="2"/>
    <col min="12290" max="12290" width="7.42578125" style="2" customWidth="1"/>
    <col min="12291" max="12291" width="5.28515625" style="2" customWidth="1"/>
    <col min="12292" max="12292" width="8.140625" style="2" customWidth="1"/>
    <col min="12293" max="12293" width="79.28515625" style="2" customWidth="1"/>
    <col min="12294" max="12294" width="14.140625" style="2" customWidth="1"/>
    <col min="12295" max="12545" width="9.140625" style="2"/>
    <col min="12546" max="12546" width="7.42578125" style="2" customWidth="1"/>
    <col min="12547" max="12547" width="5.28515625" style="2" customWidth="1"/>
    <col min="12548" max="12548" width="8.140625" style="2" customWidth="1"/>
    <col min="12549" max="12549" width="79.28515625" style="2" customWidth="1"/>
    <col min="12550" max="12550" width="14.140625" style="2" customWidth="1"/>
    <col min="12551" max="12801" width="9.140625" style="2"/>
    <col min="12802" max="12802" width="7.42578125" style="2" customWidth="1"/>
    <col min="12803" max="12803" width="5.28515625" style="2" customWidth="1"/>
    <col min="12804" max="12804" width="8.140625" style="2" customWidth="1"/>
    <col min="12805" max="12805" width="79.28515625" style="2" customWidth="1"/>
    <col min="12806" max="12806" width="14.140625" style="2" customWidth="1"/>
    <col min="12807" max="13057" width="9.140625" style="2"/>
    <col min="13058" max="13058" width="7.42578125" style="2" customWidth="1"/>
    <col min="13059" max="13059" width="5.28515625" style="2" customWidth="1"/>
    <col min="13060" max="13060" width="8.140625" style="2" customWidth="1"/>
    <col min="13061" max="13061" width="79.28515625" style="2" customWidth="1"/>
    <col min="13062" max="13062" width="14.140625" style="2" customWidth="1"/>
    <col min="13063" max="13313" width="9.140625" style="2"/>
    <col min="13314" max="13314" width="7.42578125" style="2" customWidth="1"/>
    <col min="13315" max="13315" width="5.28515625" style="2" customWidth="1"/>
    <col min="13316" max="13316" width="8.140625" style="2" customWidth="1"/>
    <col min="13317" max="13317" width="79.28515625" style="2" customWidth="1"/>
    <col min="13318" max="13318" width="14.140625" style="2" customWidth="1"/>
    <col min="13319" max="13569" width="9.140625" style="2"/>
    <col min="13570" max="13570" width="7.42578125" style="2" customWidth="1"/>
    <col min="13571" max="13571" width="5.28515625" style="2" customWidth="1"/>
    <col min="13572" max="13572" width="8.140625" style="2" customWidth="1"/>
    <col min="13573" max="13573" width="79.28515625" style="2" customWidth="1"/>
    <col min="13574" max="13574" width="14.140625" style="2" customWidth="1"/>
    <col min="13575" max="13825" width="9.140625" style="2"/>
    <col min="13826" max="13826" width="7.42578125" style="2" customWidth="1"/>
    <col min="13827" max="13827" width="5.28515625" style="2" customWidth="1"/>
    <col min="13828" max="13828" width="8.140625" style="2" customWidth="1"/>
    <col min="13829" max="13829" width="79.28515625" style="2" customWidth="1"/>
    <col min="13830" max="13830" width="14.140625" style="2" customWidth="1"/>
    <col min="13831" max="14081" width="9.140625" style="2"/>
    <col min="14082" max="14082" width="7.42578125" style="2" customWidth="1"/>
    <col min="14083" max="14083" width="5.28515625" style="2" customWidth="1"/>
    <col min="14084" max="14084" width="8.140625" style="2" customWidth="1"/>
    <col min="14085" max="14085" width="79.28515625" style="2" customWidth="1"/>
    <col min="14086" max="14086" width="14.140625" style="2" customWidth="1"/>
    <col min="14087" max="14337" width="9.140625" style="2"/>
    <col min="14338" max="14338" width="7.42578125" style="2" customWidth="1"/>
    <col min="14339" max="14339" width="5.28515625" style="2" customWidth="1"/>
    <col min="14340" max="14340" width="8.140625" style="2" customWidth="1"/>
    <col min="14341" max="14341" width="79.28515625" style="2" customWidth="1"/>
    <col min="14342" max="14342" width="14.140625" style="2" customWidth="1"/>
    <col min="14343" max="14593" width="9.140625" style="2"/>
    <col min="14594" max="14594" width="7.42578125" style="2" customWidth="1"/>
    <col min="14595" max="14595" width="5.28515625" style="2" customWidth="1"/>
    <col min="14596" max="14596" width="8.140625" style="2" customWidth="1"/>
    <col min="14597" max="14597" width="79.28515625" style="2" customWidth="1"/>
    <col min="14598" max="14598" width="14.140625" style="2" customWidth="1"/>
    <col min="14599" max="14849" width="9.140625" style="2"/>
    <col min="14850" max="14850" width="7.42578125" style="2" customWidth="1"/>
    <col min="14851" max="14851" width="5.28515625" style="2" customWidth="1"/>
    <col min="14852" max="14852" width="8.140625" style="2" customWidth="1"/>
    <col min="14853" max="14853" width="79.28515625" style="2" customWidth="1"/>
    <col min="14854" max="14854" width="14.140625" style="2" customWidth="1"/>
    <col min="14855" max="15105" width="9.140625" style="2"/>
    <col min="15106" max="15106" width="7.42578125" style="2" customWidth="1"/>
    <col min="15107" max="15107" width="5.28515625" style="2" customWidth="1"/>
    <col min="15108" max="15108" width="8.140625" style="2" customWidth="1"/>
    <col min="15109" max="15109" width="79.28515625" style="2" customWidth="1"/>
    <col min="15110" max="15110" width="14.140625" style="2" customWidth="1"/>
    <col min="15111" max="15361" width="9.140625" style="2"/>
    <col min="15362" max="15362" width="7.42578125" style="2" customWidth="1"/>
    <col min="15363" max="15363" width="5.28515625" style="2" customWidth="1"/>
    <col min="15364" max="15364" width="8.140625" style="2" customWidth="1"/>
    <col min="15365" max="15365" width="79.28515625" style="2" customWidth="1"/>
    <col min="15366" max="15366" width="14.140625" style="2" customWidth="1"/>
    <col min="15367" max="15617" width="9.140625" style="2"/>
    <col min="15618" max="15618" width="7.42578125" style="2" customWidth="1"/>
    <col min="15619" max="15619" width="5.28515625" style="2" customWidth="1"/>
    <col min="15620" max="15620" width="8.140625" style="2" customWidth="1"/>
    <col min="15621" max="15621" width="79.28515625" style="2" customWidth="1"/>
    <col min="15622" max="15622" width="14.140625" style="2" customWidth="1"/>
    <col min="15623" max="15873" width="9.140625" style="2"/>
    <col min="15874" max="15874" width="7.42578125" style="2" customWidth="1"/>
    <col min="15875" max="15875" width="5.28515625" style="2" customWidth="1"/>
    <col min="15876" max="15876" width="8.140625" style="2" customWidth="1"/>
    <col min="15877" max="15877" width="79.28515625" style="2" customWidth="1"/>
    <col min="15878" max="15878" width="14.140625" style="2" customWidth="1"/>
    <col min="15879" max="16129" width="9.140625" style="2"/>
    <col min="16130" max="16130" width="7.42578125" style="2" customWidth="1"/>
    <col min="16131" max="16131" width="5.28515625" style="2" customWidth="1"/>
    <col min="16132" max="16132" width="8.140625" style="2" customWidth="1"/>
    <col min="16133" max="16133" width="79.28515625" style="2" customWidth="1"/>
    <col min="16134" max="16134" width="14.140625" style="2" customWidth="1"/>
    <col min="16135" max="16384" width="9.140625" style="2"/>
  </cols>
  <sheetData>
    <row r="1" spans="1:42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101" t="s">
        <v>8</v>
      </c>
      <c r="V1" s="101" t="s">
        <v>258</v>
      </c>
      <c r="W1" s="63" t="s">
        <v>16</v>
      </c>
      <c r="X1" s="63" t="s">
        <v>17</v>
      </c>
      <c r="Y1" s="63" t="s">
        <v>18</v>
      </c>
      <c r="Z1" s="63" t="s">
        <v>19</v>
      </c>
      <c r="AA1" s="63" t="s">
        <v>20</v>
      </c>
      <c r="AB1" s="63" t="s">
        <v>21</v>
      </c>
      <c r="AC1" s="63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3" t="s">
        <v>28</v>
      </c>
      <c r="AJ1" s="63" t="s">
        <v>29</v>
      </c>
      <c r="AK1" s="63" t="s">
        <v>30</v>
      </c>
      <c r="AL1" s="63" t="s">
        <v>31</v>
      </c>
      <c r="AM1" s="63" t="s">
        <v>32</v>
      </c>
      <c r="AN1" s="63" t="s">
        <v>33</v>
      </c>
      <c r="AO1" s="63"/>
      <c r="AP1" s="63"/>
    </row>
    <row r="2" spans="1:42" ht="48.75" thickBot="1" x14ac:dyDescent="0.6">
      <c r="A2" s="4">
        <v>1</v>
      </c>
      <c r="B2" s="4" t="s">
        <v>56</v>
      </c>
      <c r="C2" s="4"/>
      <c r="D2" s="4"/>
      <c r="E2" s="4" t="s">
        <v>117</v>
      </c>
      <c r="F2" s="4" t="s">
        <v>62</v>
      </c>
      <c r="G2" s="4"/>
      <c r="H2" s="100">
        <v>1</v>
      </c>
      <c r="I2" s="100">
        <v>1</v>
      </c>
      <c r="J2" s="100">
        <v>0</v>
      </c>
      <c r="K2" s="100">
        <v>1</v>
      </c>
      <c r="L2" s="100">
        <v>0</v>
      </c>
      <c r="M2" s="102">
        <v>4</v>
      </c>
      <c r="N2" s="102">
        <v>3</v>
      </c>
      <c r="O2" s="102">
        <v>4</v>
      </c>
      <c r="P2" s="102">
        <v>3</v>
      </c>
      <c r="Q2" s="102">
        <v>3</v>
      </c>
      <c r="R2" s="102">
        <v>3</v>
      </c>
      <c r="S2" s="102">
        <v>3</v>
      </c>
      <c r="T2" s="102">
        <v>3</v>
      </c>
      <c r="U2" s="102">
        <v>0</v>
      </c>
      <c r="V2" s="102">
        <v>0</v>
      </c>
      <c r="W2" s="5" t="s">
        <v>5</v>
      </c>
      <c r="X2" s="6">
        <v>4</v>
      </c>
      <c r="Y2" s="6">
        <v>4</v>
      </c>
      <c r="Z2" s="6">
        <v>4</v>
      </c>
      <c r="AA2" s="6">
        <v>4</v>
      </c>
      <c r="AB2" s="7">
        <v>5</v>
      </c>
      <c r="AC2" s="7">
        <v>5</v>
      </c>
      <c r="AD2" s="7">
        <v>5</v>
      </c>
      <c r="AE2" s="7">
        <v>5</v>
      </c>
      <c r="AF2" s="7">
        <v>5</v>
      </c>
      <c r="AG2" s="8">
        <v>4</v>
      </c>
      <c r="AH2" s="8">
        <v>4</v>
      </c>
      <c r="AI2" s="8">
        <v>4</v>
      </c>
      <c r="AJ2" s="8">
        <v>4</v>
      </c>
      <c r="AK2" s="8">
        <v>4</v>
      </c>
      <c r="AL2" s="8">
        <v>4</v>
      </c>
      <c r="AM2" s="9">
        <v>4</v>
      </c>
      <c r="AN2" s="9">
        <v>4</v>
      </c>
      <c r="AO2" s="5"/>
      <c r="AP2" s="5"/>
    </row>
    <row r="3" spans="1:42" ht="48.75" thickBot="1" x14ac:dyDescent="0.6">
      <c r="A3" s="4">
        <v>2</v>
      </c>
      <c r="B3" s="4" t="s">
        <v>56</v>
      </c>
      <c r="C3" s="4"/>
      <c r="D3" s="4"/>
      <c r="E3" s="4" t="s">
        <v>117</v>
      </c>
      <c r="F3" s="4" t="s">
        <v>62</v>
      </c>
      <c r="G3" s="4"/>
      <c r="H3" s="100">
        <v>1</v>
      </c>
      <c r="I3" s="100">
        <v>1</v>
      </c>
      <c r="J3" s="100">
        <v>1</v>
      </c>
      <c r="K3" s="100">
        <v>1</v>
      </c>
      <c r="L3" s="100">
        <v>1</v>
      </c>
      <c r="M3" s="102">
        <v>5</v>
      </c>
      <c r="N3" s="102">
        <v>0</v>
      </c>
      <c r="O3" s="102">
        <v>5</v>
      </c>
      <c r="P3" s="102">
        <v>4</v>
      </c>
      <c r="Q3" s="102">
        <v>3</v>
      </c>
      <c r="R3" s="102">
        <v>0</v>
      </c>
      <c r="S3" s="102">
        <v>0</v>
      </c>
      <c r="T3" s="102">
        <v>0</v>
      </c>
      <c r="U3" s="102">
        <v>0</v>
      </c>
      <c r="V3" s="102">
        <v>0</v>
      </c>
      <c r="W3" s="5" t="s">
        <v>5</v>
      </c>
      <c r="X3" s="6">
        <v>5</v>
      </c>
      <c r="Y3" s="6">
        <v>5</v>
      </c>
      <c r="Z3" s="6">
        <v>5</v>
      </c>
      <c r="AA3" s="6">
        <v>3</v>
      </c>
      <c r="AB3" s="7">
        <v>5</v>
      </c>
      <c r="AC3" s="7">
        <v>5</v>
      </c>
      <c r="AD3" s="7">
        <v>5</v>
      </c>
      <c r="AE3" s="7">
        <v>5</v>
      </c>
      <c r="AF3" s="7">
        <v>5</v>
      </c>
      <c r="AG3" s="8">
        <v>5</v>
      </c>
      <c r="AH3" s="8">
        <v>5</v>
      </c>
      <c r="AI3" s="8">
        <v>5</v>
      </c>
      <c r="AJ3" s="8">
        <v>4</v>
      </c>
      <c r="AK3" s="8">
        <v>5</v>
      </c>
      <c r="AL3" s="8">
        <v>5</v>
      </c>
      <c r="AM3" s="9">
        <v>4</v>
      </c>
      <c r="AN3" s="9">
        <v>4</v>
      </c>
      <c r="AO3" s="5"/>
      <c r="AP3" s="5"/>
    </row>
    <row r="4" spans="1:42" ht="48.75" thickBot="1" x14ac:dyDescent="0.6">
      <c r="A4" s="4">
        <v>3</v>
      </c>
      <c r="B4" s="4" t="s">
        <v>55</v>
      </c>
      <c r="C4" s="4"/>
      <c r="D4" s="4"/>
      <c r="E4" s="4" t="s">
        <v>117</v>
      </c>
      <c r="F4" s="4" t="s">
        <v>59</v>
      </c>
      <c r="G4" s="4"/>
      <c r="H4" s="100">
        <v>1</v>
      </c>
      <c r="I4" s="100">
        <v>0</v>
      </c>
      <c r="J4" s="100">
        <v>0</v>
      </c>
      <c r="K4" s="100">
        <v>0</v>
      </c>
      <c r="L4" s="100">
        <v>5</v>
      </c>
      <c r="M4" s="102">
        <v>4</v>
      </c>
      <c r="N4" s="102">
        <v>4</v>
      </c>
      <c r="O4" s="102">
        <v>3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5" t="s">
        <v>5</v>
      </c>
      <c r="X4" s="6">
        <v>5</v>
      </c>
      <c r="Y4" s="6">
        <v>5</v>
      </c>
      <c r="Z4" s="6">
        <v>5</v>
      </c>
      <c r="AA4" s="6">
        <v>5</v>
      </c>
      <c r="AB4" s="7">
        <v>5</v>
      </c>
      <c r="AC4" s="7">
        <v>5</v>
      </c>
      <c r="AD4" s="7">
        <v>5</v>
      </c>
      <c r="AE4" s="7">
        <v>5</v>
      </c>
      <c r="AF4" s="7">
        <v>5</v>
      </c>
      <c r="AG4" s="8">
        <v>5</v>
      </c>
      <c r="AH4" s="8">
        <v>5</v>
      </c>
      <c r="AI4" s="8">
        <v>5</v>
      </c>
      <c r="AJ4" s="8">
        <v>5</v>
      </c>
      <c r="AK4" s="8">
        <v>5</v>
      </c>
      <c r="AL4" s="8">
        <v>5</v>
      </c>
      <c r="AM4" s="9">
        <v>5</v>
      </c>
      <c r="AN4" s="9">
        <v>5</v>
      </c>
      <c r="AO4" s="5"/>
      <c r="AP4" s="5"/>
    </row>
    <row r="5" spans="1:42" ht="48.75" thickBot="1" x14ac:dyDescent="0.6">
      <c r="A5" s="4">
        <v>4</v>
      </c>
      <c r="B5" s="4" t="s">
        <v>56</v>
      </c>
      <c r="C5" s="4"/>
      <c r="D5" s="4"/>
      <c r="E5" s="4" t="s">
        <v>117</v>
      </c>
      <c r="F5" s="4" t="s">
        <v>59</v>
      </c>
      <c r="G5" s="4"/>
      <c r="H5" s="100">
        <v>1</v>
      </c>
      <c r="I5" s="100">
        <v>0</v>
      </c>
      <c r="J5" s="100">
        <v>0</v>
      </c>
      <c r="K5" s="100">
        <v>0</v>
      </c>
      <c r="L5" s="100">
        <v>0</v>
      </c>
      <c r="M5" s="102">
        <v>4</v>
      </c>
      <c r="N5" s="102">
        <v>5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5" t="s">
        <v>5</v>
      </c>
      <c r="X5" s="6">
        <v>5</v>
      </c>
      <c r="Y5" s="6">
        <v>5</v>
      </c>
      <c r="Z5" s="6">
        <v>5</v>
      </c>
      <c r="AA5" s="6">
        <v>5</v>
      </c>
      <c r="AB5" s="7">
        <v>5</v>
      </c>
      <c r="AC5" s="7">
        <v>5</v>
      </c>
      <c r="AD5" s="7">
        <v>5</v>
      </c>
      <c r="AE5" s="7">
        <v>5</v>
      </c>
      <c r="AF5" s="7">
        <v>5</v>
      </c>
      <c r="AG5" s="8">
        <v>5</v>
      </c>
      <c r="AH5" s="8">
        <v>5</v>
      </c>
      <c r="AI5" s="8">
        <v>5</v>
      </c>
      <c r="AJ5" s="8">
        <v>5</v>
      </c>
      <c r="AK5" s="8">
        <v>5</v>
      </c>
      <c r="AL5" s="8">
        <v>5</v>
      </c>
      <c r="AM5" s="9">
        <v>5</v>
      </c>
      <c r="AN5" s="9">
        <v>5</v>
      </c>
      <c r="AO5" s="5"/>
      <c r="AP5" s="5"/>
    </row>
    <row r="6" spans="1:42" ht="48.75" thickBot="1" x14ac:dyDescent="0.6">
      <c r="A6" s="4">
        <v>5</v>
      </c>
      <c r="B6" s="4" t="s">
        <v>55</v>
      </c>
      <c r="C6" s="4"/>
      <c r="D6" s="4"/>
      <c r="E6" s="4" t="s">
        <v>210</v>
      </c>
      <c r="F6" s="4" t="s">
        <v>169</v>
      </c>
      <c r="G6" s="4"/>
      <c r="H6" s="100">
        <v>1</v>
      </c>
      <c r="I6" s="100">
        <v>1</v>
      </c>
      <c r="J6" s="100">
        <v>1</v>
      </c>
      <c r="K6" s="100">
        <v>1</v>
      </c>
      <c r="L6" s="100">
        <v>0</v>
      </c>
      <c r="M6" s="102">
        <v>4</v>
      </c>
      <c r="N6" s="102">
        <v>4</v>
      </c>
      <c r="O6" s="102">
        <v>4</v>
      </c>
      <c r="P6" s="102">
        <v>3</v>
      </c>
      <c r="Q6" s="102">
        <v>3</v>
      </c>
      <c r="R6" s="102">
        <v>1</v>
      </c>
      <c r="S6" s="102">
        <v>2</v>
      </c>
      <c r="T6" s="102">
        <v>4</v>
      </c>
      <c r="U6" s="102">
        <v>0</v>
      </c>
      <c r="V6" s="102">
        <v>0</v>
      </c>
      <c r="W6" s="5" t="s">
        <v>5</v>
      </c>
      <c r="X6" s="6">
        <v>3</v>
      </c>
      <c r="Y6" s="6">
        <v>3</v>
      </c>
      <c r="Z6" s="6">
        <v>3</v>
      </c>
      <c r="AA6" s="6">
        <v>3</v>
      </c>
      <c r="AB6" s="7">
        <v>3</v>
      </c>
      <c r="AC6" s="7">
        <v>3</v>
      </c>
      <c r="AD6" s="7">
        <v>3</v>
      </c>
      <c r="AE6" s="7">
        <v>3</v>
      </c>
      <c r="AF6" s="7">
        <v>3</v>
      </c>
      <c r="AG6" s="8">
        <v>3</v>
      </c>
      <c r="AH6" s="8">
        <v>3</v>
      </c>
      <c r="AI6" s="8">
        <v>3</v>
      </c>
      <c r="AJ6" s="8">
        <v>3</v>
      </c>
      <c r="AK6" s="8">
        <v>3</v>
      </c>
      <c r="AL6" s="8">
        <v>3</v>
      </c>
      <c r="AM6" s="9">
        <v>3</v>
      </c>
      <c r="AN6" s="9">
        <v>3</v>
      </c>
      <c r="AO6" s="5"/>
      <c r="AP6" s="5"/>
    </row>
    <row r="7" spans="1:42" ht="48.75" thickBot="1" x14ac:dyDescent="0.6">
      <c r="A7" s="4">
        <v>6</v>
      </c>
      <c r="B7" s="4" t="s">
        <v>55</v>
      </c>
      <c r="C7" s="4"/>
      <c r="D7" s="4"/>
      <c r="E7" s="4" t="s">
        <v>210</v>
      </c>
      <c r="F7" s="4" t="s">
        <v>60</v>
      </c>
      <c r="G7" s="4" t="s">
        <v>170</v>
      </c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2">
        <v>3</v>
      </c>
      <c r="N7" s="102">
        <v>3</v>
      </c>
      <c r="O7" s="102">
        <v>4</v>
      </c>
      <c r="P7" s="102">
        <v>4</v>
      </c>
      <c r="Q7" s="102">
        <v>3</v>
      </c>
      <c r="R7" s="102">
        <v>2</v>
      </c>
      <c r="S7" s="102">
        <v>2</v>
      </c>
      <c r="T7" s="102">
        <v>2</v>
      </c>
      <c r="U7" s="102">
        <v>0</v>
      </c>
      <c r="V7" s="102">
        <v>0</v>
      </c>
      <c r="W7" s="5" t="s">
        <v>5</v>
      </c>
      <c r="X7" s="6">
        <v>4</v>
      </c>
      <c r="Y7" s="6">
        <v>4</v>
      </c>
      <c r="Z7" s="6">
        <v>4</v>
      </c>
      <c r="AA7" s="6">
        <v>4</v>
      </c>
      <c r="AB7" s="7">
        <v>4</v>
      </c>
      <c r="AC7" s="7">
        <v>4</v>
      </c>
      <c r="AD7" s="7">
        <v>4</v>
      </c>
      <c r="AE7" s="7">
        <v>4</v>
      </c>
      <c r="AF7" s="7">
        <v>4</v>
      </c>
      <c r="AG7" s="8">
        <v>4</v>
      </c>
      <c r="AH7" s="8">
        <v>4</v>
      </c>
      <c r="AI7" s="8">
        <v>4</v>
      </c>
      <c r="AJ7" s="8">
        <v>4</v>
      </c>
      <c r="AK7" s="8">
        <v>4</v>
      </c>
      <c r="AL7" s="8">
        <v>4</v>
      </c>
      <c r="AM7" s="9">
        <v>4</v>
      </c>
      <c r="AN7" s="9">
        <v>4</v>
      </c>
      <c r="AO7" s="5"/>
      <c r="AP7" s="5"/>
    </row>
    <row r="8" spans="1:42" ht="72.75" thickBot="1" x14ac:dyDescent="0.6">
      <c r="A8" s="4">
        <v>7</v>
      </c>
      <c r="B8" s="4" t="s">
        <v>55</v>
      </c>
      <c r="C8" s="4"/>
      <c r="D8" s="4"/>
      <c r="E8" s="4" t="s">
        <v>208</v>
      </c>
      <c r="F8" s="4" t="s">
        <v>60</v>
      </c>
      <c r="G8" s="4" t="s">
        <v>170</v>
      </c>
      <c r="H8" s="100">
        <v>1</v>
      </c>
      <c r="I8" s="100">
        <v>1</v>
      </c>
      <c r="J8" s="100">
        <v>0</v>
      </c>
      <c r="K8" s="100">
        <v>0</v>
      </c>
      <c r="L8" s="100">
        <v>0</v>
      </c>
      <c r="M8" s="102">
        <v>4</v>
      </c>
      <c r="N8" s="102">
        <v>4</v>
      </c>
      <c r="O8" s="102">
        <v>4</v>
      </c>
      <c r="P8" s="102">
        <v>4</v>
      </c>
      <c r="Q8" s="102">
        <v>4</v>
      </c>
      <c r="R8" s="102">
        <v>4</v>
      </c>
      <c r="S8" s="102">
        <v>4</v>
      </c>
      <c r="T8" s="102">
        <v>4</v>
      </c>
      <c r="U8" s="102">
        <v>4</v>
      </c>
      <c r="V8" s="102">
        <v>4</v>
      </c>
      <c r="W8" s="5" t="s">
        <v>5</v>
      </c>
      <c r="X8" s="6">
        <v>4</v>
      </c>
      <c r="Y8" s="6">
        <v>4</v>
      </c>
      <c r="Z8" s="6">
        <v>4</v>
      </c>
      <c r="AA8" s="6">
        <v>4</v>
      </c>
      <c r="AB8" s="7">
        <v>4</v>
      </c>
      <c r="AC8" s="7">
        <v>4</v>
      </c>
      <c r="AD8" s="7">
        <v>4</v>
      </c>
      <c r="AE8" s="7">
        <v>4</v>
      </c>
      <c r="AF8" s="7">
        <v>4</v>
      </c>
      <c r="AG8" s="8">
        <v>4</v>
      </c>
      <c r="AH8" s="8">
        <v>4</v>
      </c>
      <c r="AI8" s="8">
        <v>4</v>
      </c>
      <c r="AJ8" s="8">
        <v>4</v>
      </c>
      <c r="AK8" s="8">
        <v>4</v>
      </c>
      <c r="AL8" s="8">
        <v>4</v>
      </c>
      <c r="AM8" s="9">
        <v>4</v>
      </c>
      <c r="AN8" s="9">
        <v>4</v>
      </c>
      <c r="AO8" s="5"/>
      <c r="AP8" s="5"/>
    </row>
    <row r="9" spans="1:42" ht="72.75" thickBot="1" x14ac:dyDescent="0.6">
      <c r="A9" s="4">
        <v>8</v>
      </c>
      <c r="B9" s="4" t="s">
        <v>55</v>
      </c>
      <c r="C9" s="4"/>
      <c r="D9" s="4"/>
      <c r="E9" s="4" t="s">
        <v>208</v>
      </c>
      <c r="F9" s="4" t="s">
        <v>60</v>
      </c>
      <c r="G9" s="4" t="s">
        <v>170</v>
      </c>
      <c r="H9" s="100">
        <v>1</v>
      </c>
      <c r="I9" s="100">
        <v>1</v>
      </c>
      <c r="J9" s="100">
        <v>0</v>
      </c>
      <c r="K9" s="100">
        <v>0</v>
      </c>
      <c r="L9" s="100">
        <v>0</v>
      </c>
      <c r="M9" s="102">
        <v>0</v>
      </c>
      <c r="N9" s="102">
        <v>0</v>
      </c>
      <c r="O9" s="102">
        <v>3</v>
      </c>
      <c r="P9" s="102">
        <v>4</v>
      </c>
      <c r="Q9" s="102">
        <v>4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5" t="s">
        <v>5</v>
      </c>
      <c r="X9" s="6">
        <v>3</v>
      </c>
      <c r="Y9" s="6">
        <v>4</v>
      </c>
      <c r="Z9" s="6">
        <v>4</v>
      </c>
      <c r="AA9" s="6">
        <v>4</v>
      </c>
      <c r="AB9" s="7">
        <v>4</v>
      </c>
      <c r="AC9" s="7">
        <v>4</v>
      </c>
      <c r="AD9" s="7">
        <v>4</v>
      </c>
      <c r="AE9" s="7">
        <v>3</v>
      </c>
      <c r="AF9" s="7">
        <v>4</v>
      </c>
      <c r="AG9" s="8">
        <v>4</v>
      </c>
      <c r="AH9" s="8">
        <v>4</v>
      </c>
      <c r="AI9" s="8">
        <v>3</v>
      </c>
      <c r="AJ9" s="8">
        <v>4</v>
      </c>
      <c r="AK9" s="8">
        <v>3</v>
      </c>
      <c r="AL9" s="8">
        <v>3</v>
      </c>
      <c r="AM9" s="9">
        <v>4</v>
      </c>
      <c r="AN9" s="9">
        <v>4</v>
      </c>
      <c r="AO9" s="5"/>
      <c r="AP9" s="5"/>
    </row>
    <row r="10" spans="1:42" ht="72.75" thickBot="1" x14ac:dyDescent="0.6">
      <c r="A10" s="4">
        <v>9</v>
      </c>
      <c r="B10" s="4" t="s">
        <v>56</v>
      </c>
      <c r="C10" s="4"/>
      <c r="D10" s="4"/>
      <c r="E10" s="4" t="s">
        <v>208</v>
      </c>
      <c r="F10" s="4" t="s">
        <v>60</v>
      </c>
      <c r="G10" s="4" t="s">
        <v>170</v>
      </c>
      <c r="H10" s="100">
        <v>1</v>
      </c>
      <c r="I10" s="100">
        <v>1</v>
      </c>
      <c r="J10" s="100">
        <v>0</v>
      </c>
      <c r="K10" s="100">
        <v>1</v>
      </c>
      <c r="L10" s="100">
        <v>0</v>
      </c>
      <c r="M10" s="102">
        <v>3</v>
      </c>
      <c r="N10" s="102">
        <v>3</v>
      </c>
      <c r="O10" s="102">
        <v>4</v>
      </c>
      <c r="P10" s="102">
        <v>5</v>
      </c>
      <c r="Q10" s="102">
        <v>3</v>
      </c>
      <c r="R10" s="102">
        <v>2</v>
      </c>
      <c r="S10" s="102">
        <v>3</v>
      </c>
      <c r="T10" s="102">
        <v>2</v>
      </c>
      <c r="U10" s="102">
        <v>0</v>
      </c>
      <c r="V10" s="102">
        <v>0</v>
      </c>
      <c r="W10" s="5" t="s">
        <v>5</v>
      </c>
      <c r="X10" s="6">
        <v>3</v>
      </c>
      <c r="Y10" s="6">
        <v>5</v>
      </c>
      <c r="Z10" s="6">
        <v>5</v>
      </c>
      <c r="AA10" s="6">
        <v>3</v>
      </c>
      <c r="AB10" s="7">
        <v>5</v>
      </c>
      <c r="AC10" s="7">
        <v>5</v>
      </c>
      <c r="AD10" s="7">
        <v>5</v>
      </c>
      <c r="AE10" s="7">
        <v>4</v>
      </c>
      <c r="AF10" s="7">
        <v>4</v>
      </c>
      <c r="AG10" s="8">
        <v>5</v>
      </c>
      <c r="AH10" s="8">
        <v>5</v>
      </c>
      <c r="AI10" s="8">
        <v>4</v>
      </c>
      <c r="AJ10" s="8">
        <v>5</v>
      </c>
      <c r="AK10" s="8">
        <v>4</v>
      </c>
      <c r="AL10" s="8">
        <v>3</v>
      </c>
      <c r="AM10" s="9">
        <v>4</v>
      </c>
      <c r="AN10" s="9">
        <v>5</v>
      </c>
      <c r="AO10" s="5"/>
      <c r="AP10" s="5"/>
    </row>
    <row r="11" spans="1:42" ht="72.75" thickBot="1" x14ac:dyDescent="0.6">
      <c r="A11" s="4">
        <v>10</v>
      </c>
      <c r="B11" s="4" t="s">
        <v>56</v>
      </c>
      <c r="C11" s="4"/>
      <c r="D11" s="4"/>
      <c r="E11" s="4" t="s">
        <v>208</v>
      </c>
      <c r="F11" s="4" t="s">
        <v>62</v>
      </c>
      <c r="G11" s="4"/>
      <c r="H11" s="100">
        <v>0</v>
      </c>
      <c r="I11" s="100">
        <v>1</v>
      </c>
      <c r="J11" s="100">
        <v>0</v>
      </c>
      <c r="K11" s="100">
        <v>0</v>
      </c>
      <c r="L11" s="100">
        <v>0</v>
      </c>
      <c r="M11" s="102">
        <v>5</v>
      </c>
      <c r="N11" s="102">
        <v>4</v>
      </c>
      <c r="O11" s="102">
        <v>3</v>
      </c>
      <c r="P11" s="102">
        <v>4</v>
      </c>
      <c r="Q11" s="102">
        <v>4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5" t="s">
        <v>5</v>
      </c>
      <c r="X11" s="6">
        <v>4</v>
      </c>
      <c r="Y11" s="6">
        <v>4</v>
      </c>
      <c r="Z11" s="6">
        <v>4</v>
      </c>
      <c r="AA11" s="6">
        <v>4</v>
      </c>
      <c r="AB11" s="7">
        <v>4</v>
      </c>
      <c r="AC11" s="7">
        <v>4</v>
      </c>
      <c r="AD11" s="7">
        <v>4</v>
      </c>
      <c r="AE11" s="7">
        <v>4</v>
      </c>
      <c r="AF11" s="7">
        <v>4</v>
      </c>
      <c r="AG11" s="8">
        <v>4</v>
      </c>
      <c r="AH11" s="8">
        <v>3</v>
      </c>
      <c r="AI11" s="8">
        <v>3</v>
      </c>
      <c r="AJ11" s="8">
        <v>4</v>
      </c>
      <c r="AK11" s="8">
        <v>4</v>
      </c>
      <c r="AL11" s="8">
        <v>4</v>
      </c>
      <c r="AM11" s="9">
        <v>4</v>
      </c>
      <c r="AN11" s="9">
        <v>4</v>
      </c>
      <c r="AO11" s="5"/>
      <c r="AP11" s="5"/>
    </row>
    <row r="12" spans="1:42" ht="72.75" thickBot="1" x14ac:dyDescent="0.6">
      <c r="A12" s="4">
        <v>11</v>
      </c>
      <c r="B12" s="4" t="s">
        <v>55</v>
      </c>
      <c r="C12" s="4"/>
      <c r="D12" s="4"/>
      <c r="E12" s="4" t="s">
        <v>208</v>
      </c>
      <c r="F12" s="4" t="s">
        <v>169</v>
      </c>
      <c r="G12" s="4"/>
      <c r="H12" s="100">
        <v>0</v>
      </c>
      <c r="I12" s="100">
        <v>1</v>
      </c>
      <c r="J12" s="100">
        <v>0</v>
      </c>
      <c r="K12" s="100">
        <v>1</v>
      </c>
      <c r="L12" s="100">
        <v>0</v>
      </c>
      <c r="M12" s="102">
        <v>4</v>
      </c>
      <c r="N12" s="102">
        <v>4</v>
      </c>
      <c r="O12" s="102">
        <v>2</v>
      </c>
      <c r="P12" s="102">
        <v>2</v>
      </c>
      <c r="Q12" s="102">
        <v>1</v>
      </c>
      <c r="R12" s="102">
        <v>1</v>
      </c>
      <c r="S12" s="102">
        <v>2</v>
      </c>
      <c r="T12" s="102">
        <v>2</v>
      </c>
      <c r="U12" s="102">
        <v>0</v>
      </c>
      <c r="V12" s="102">
        <v>0</v>
      </c>
      <c r="W12" s="5" t="s">
        <v>5</v>
      </c>
      <c r="X12" s="6">
        <v>5</v>
      </c>
      <c r="Y12" s="6">
        <v>5</v>
      </c>
      <c r="Z12" s="6">
        <v>5</v>
      </c>
      <c r="AA12" s="6">
        <v>5</v>
      </c>
      <c r="AB12" s="7">
        <v>5</v>
      </c>
      <c r="AC12" s="7">
        <v>5</v>
      </c>
      <c r="AD12" s="7">
        <v>5</v>
      </c>
      <c r="AE12" s="7">
        <v>5</v>
      </c>
      <c r="AF12" s="7">
        <v>5</v>
      </c>
      <c r="AG12" s="8">
        <v>5</v>
      </c>
      <c r="AH12" s="8">
        <v>5</v>
      </c>
      <c r="AI12" s="8">
        <v>5</v>
      </c>
      <c r="AJ12" s="8">
        <v>5</v>
      </c>
      <c r="AK12" s="8">
        <v>5</v>
      </c>
      <c r="AL12" s="8">
        <v>5</v>
      </c>
      <c r="AM12" s="9">
        <v>5</v>
      </c>
      <c r="AN12" s="9">
        <v>5</v>
      </c>
      <c r="AO12" s="5"/>
      <c r="AP12" s="5"/>
    </row>
    <row r="13" spans="1:42" ht="72.75" thickBot="1" x14ac:dyDescent="0.6">
      <c r="A13" s="4">
        <v>12</v>
      </c>
      <c r="B13" s="4" t="s">
        <v>56</v>
      </c>
      <c r="C13" s="4"/>
      <c r="D13" s="4"/>
      <c r="E13" s="4" t="s">
        <v>208</v>
      </c>
      <c r="F13" s="4" t="s">
        <v>60</v>
      </c>
      <c r="G13" s="4" t="s">
        <v>170</v>
      </c>
      <c r="H13" s="100">
        <v>0</v>
      </c>
      <c r="I13" s="100">
        <v>1</v>
      </c>
      <c r="J13" s="100">
        <v>0</v>
      </c>
      <c r="K13" s="100">
        <v>0</v>
      </c>
      <c r="L13" s="100">
        <v>0</v>
      </c>
      <c r="M13" s="102">
        <v>4</v>
      </c>
      <c r="N13" s="102">
        <v>4</v>
      </c>
      <c r="O13" s="102">
        <v>4</v>
      </c>
      <c r="P13" s="102">
        <v>4</v>
      </c>
      <c r="Q13" s="102">
        <v>4</v>
      </c>
      <c r="R13" s="102">
        <v>4</v>
      </c>
      <c r="S13" s="102">
        <v>4</v>
      </c>
      <c r="T13" s="102">
        <v>4</v>
      </c>
      <c r="U13" s="102">
        <v>0</v>
      </c>
      <c r="V13" s="102">
        <v>0</v>
      </c>
      <c r="W13" s="5" t="s">
        <v>5</v>
      </c>
      <c r="X13" s="6">
        <v>5</v>
      </c>
      <c r="Y13" s="6">
        <v>5</v>
      </c>
      <c r="Z13" s="6">
        <v>5</v>
      </c>
      <c r="AA13" s="6">
        <v>4</v>
      </c>
      <c r="AB13" s="7">
        <v>5</v>
      </c>
      <c r="AC13" s="7">
        <v>5</v>
      </c>
      <c r="AD13" s="7">
        <v>5</v>
      </c>
      <c r="AE13" s="7">
        <v>5</v>
      </c>
      <c r="AF13" s="7">
        <v>5</v>
      </c>
      <c r="AG13" s="8">
        <v>5</v>
      </c>
      <c r="AH13" s="8">
        <v>5</v>
      </c>
      <c r="AI13" s="8">
        <v>5</v>
      </c>
      <c r="AJ13" s="8">
        <v>5</v>
      </c>
      <c r="AK13" s="8">
        <v>5</v>
      </c>
      <c r="AL13" s="8">
        <v>5</v>
      </c>
      <c r="AM13" s="9">
        <v>5</v>
      </c>
      <c r="AN13" s="9">
        <v>5</v>
      </c>
      <c r="AO13" s="5"/>
      <c r="AP13" s="5"/>
    </row>
    <row r="14" spans="1:42" ht="72.75" thickBot="1" x14ac:dyDescent="0.6">
      <c r="A14" s="4">
        <v>13</v>
      </c>
      <c r="B14" s="4" t="s">
        <v>56</v>
      </c>
      <c r="C14" s="4"/>
      <c r="D14" s="4"/>
      <c r="E14" s="4" t="s">
        <v>208</v>
      </c>
      <c r="F14" s="4" t="s">
        <v>60</v>
      </c>
      <c r="G14" s="4" t="s">
        <v>170</v>
      </c>
      <c r="H14" s="100">
        <v>1</v>
      </c>
      <c r="I14" s="100">
        <v>1</v>
      </c>
      <c r="J14" s="100">
        <v>0</v>
      </c>
      <c r="K14" s="100">
        <v>0</v>
      </c>
      <c r="L14" s="100">
        <v>0</v>
      </c>
      <c r="M14" s="102">
        <v>4</v>
      </c>
      <c r="N14" s="102">
        <v>4</v>
      </c>
      <c r="O14" s="102">
        <v>3</v>
      </c>
      <c r="P14" s="102">
        <v>4</v>
      </c>
      <c r="Q14" s="102">
        <v>4</v>
      </c>
      <c r="R14" s="102">
        <v>4</v>
      </c>
      <c r="S14" s="102">
        <v>4</v>
      </c>
      <c r="T14" s="102">
        <v>0</v>
      </c>
      <c r="U14" s="102">
        <v>0</v>
      </c>
      <c r="V14" s="102">
        <v>0</v>
      </c>
      <c r="W14" s="5" t="s">
        <v>5</v>
      </c>
      <c r="X14" s="6">
        <v>4</v>
      </c>
      <c r="Y14" s="6">
        <v>4</v>
      </c>
      <c r="Z14" s="6">
        <v>5</v>
      </c>
      <c r="AA14" s="6">
        <v>5</v>
      </c>
      <c r="AB14" s="7">
        <v>5</v>
      </c>
      <c r="AC14" s="7">
        <v>5</v>
      </c>
      <c r="AD14" s="7">
        <v>5</v>
      </c>
      <c r="AE14" s="7">
        <v>4</v>
      </c>
      <c r="AF14" s="7">
        <v>5</v>
      </c>
      <c r="AG14" s="8">
        <v>5</v>
      </c>
      <c r="AH14" s="8">
        <v>5</v>
      </c>
      <c r="AI14" s="8">
        <v>4</v>
      </c>
      <c r="AJ14" s="8">
        <v>5</v>
      </c>
      <c r="AK14" s="8">
        <v>4</v>
      </c>
      <c r="AL14" s="8">
        <v>4</v>
      </c>
      <c r="AM14" s="9">
        <v>5</v>
      </c>
      <c r="AN14" s="9">
        <v>5</v>
      </c>
      <c r="AO14" s="5"/>
      <c r="AP14" s="5"/>
    </row>
    <row r="15" spans="1:42" ht="72.75" thickBot="1" x14ac:dyDescent="0.6">
      <c r="A15" s="4">
        <v>14</v>
      </c>
      <c r="B15" s="4" t="s">
        <v>56</v>
      </c>
      <c r="C15" s="4"/>
      <c r="D15" s="4"/>
      <c r="E15" s="4" t="s">
        <v>208</v>
      </c>
      <c r="F15" s="4" t="s">
        <v>60</v>
      </c>
      <c r="G15" s="4" t="s">
        <v>170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2">
        <v>4</v>
      </c>
      <c r="N15" s="102">
        <v>3</v>
      </c>
      <c r="O15" s="102">
        <v>4</v>
      </c>
      <c r="P15" s="102">
        <v>4</v>
      </c>
      <c r="Q15" s="102">
        <v>4</v>
      </c>
      <c r="R15" s="102">
        <v>3</v>
      </c>
      <c r="S15" s="102">
        <v>3</v>
      </c>
      <c r="T15" s="102">
        <v>3</v>
      </c>
      <c r="U15" s="102">
        <v>0</v>
      </c>
      <c r="V15" s="102">
        <v>0</v>
      </c>
      <c r="W15" s="5" t="s">
        <v>5</v>
      </c>
      <c r="X15" s="6">
        <v>4</v>
      </c>
      <c r="Y15" s="6">
        <v>4</v>
      </c>
      <c r="Z15" s="6">
        <v>4</v>
      </c>
      <c r="AA15" s="6">
        <v>4</v>
      </c>
      <c r="AB15" s="7">
        <v>4</v>
      </c>
      <c r="AC15" s="7">
        <v>4</v>
      </c>
      <c r="AD15" s="7">
        <v>4</v>
      </c>
      <c r="AE15" s="7">
        <v>4</v>
      </c>
      <c r="AF15" s="7">
        <v>4</v>
      </c>
      <c r="AG15" s="8">
        <v>4</v>
      </c>
      <c r="AH15" s="8">
        <v>4</v>
      </c>
      <c r="AI15" s="8">
        <v>4</v>
      </c>
      <c r="AJ15" s="8">
        <v>4</v>
      </c>
      <c r="AK15" s="8">
        <v>4</v>
      </c>
      <c r="AL15" s="8">
        <v>4</v>
      </c>
      <c r="AM15" s="9">
        <v>4</v>
      </c>
      <c r="AN15" s="9">
        <v>4</v>
      </c>
      <c r="AO15" s="5"/>
      <c r="AP15" s="5"/>
    </row>
    <row r="16" spans="1:42" ht="72.75" thickBot="1" x14ac:dyDescent="0.6">
      <c r="A16" s="4">
        <v>15</v>
      </c>
      <c r="B16" s="4" t="s">
        <v>56</v>
      </c>
      <c r="C16" s="4"/>
      <c r="D16" s="4"/>
      <c r="E16" s="4" t="s">
        <v>208</v>
      </c>
      <c r="F16" s="4" t="s">
        <v>60</v>
      </c>
      <c r="G16" s="4" t="s">
        <v>170</v>
      </c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5</v>
      </c>
      <c r="N16" s="102">
        <v>3</v>
      </c>
      <c r="O16" s="102">
        <v>4</v>
      </c>
      <c r="P16" s="102">
        <v>4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5" t="s">
        <v>5</v>
      </c>
      <c r="X16" s="6">
        <v>5</v>
      </c>
      <c r="Y16" s="6">
        <v>5</v>
      </c>
      <c r="Z16" s="6">
        <v>5</v>
      </c>
      <c r="AA16" s="6">
        <v>5</v>
      </c>
      <c r="AB16" s="7">
        <v>5</v>
      </c>
      <c r="AC16" s="7">
        <v>5</v>
      </c>
      <c r="AD16" s="7">
        <v>5</v>
      </c>
      <c r="AE16" s="7">
        <v>5</v>
      </c>
      <c r="AF16" s="7">
        <v>5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8">
        <v>4</v>
      </c>
      <c r="AM16" s="9">
        <v>5</v>
      </c>
      <c r="AN16" s="9">
        <v>5</v>
      </c>
      <c r="AO16" s="5"/>
      <c r="AP16" s="5"/>
    </row>
    <row r="17" spans="1:42" ht="72.75" thickBot="1" x14ac:dyDescent="0.6">
      <c r="A17" s="4">
        <v>16</v>
      </c>
      <c r="B17" s="4" t="s">
        <v>56</v>
      </c>
      <c r="C17" s="4"/>
      <c r="D17" s="4"/>
      <c r="E17" s="4" t="s">
        <v>208</v>
      </c>
      <c r="F17" s="4" t="s">
        <v>62</v>
      </c>
      <c r="G17" s="4"/>
      <c r="H17" s="100">
        <v>1</v>
      </c>
      <c r="I17" s="100">
        <v>1</v>
      </c>
      <c r="J17" s="100">
        <v>0</v>
      </c>
      <c r="K17" s="100">
        <v>0</v>
      </c>
      <c r="L17" s="100">
        <v>0</v>
      </c>
      <c r="M17" s="102">
        <v>5</v>
      </c>
      <c r="N17" s="102">
        <v>5</v>
      </c>
      <c r="O17" s="102">
        <v>5</v>
      </c>
      <c r="P17" s="102">
        <v>5</v>
      </c>
      <c r="Q17" s="102">
        <v>5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5" t="s">
        <v>5</v>
      </c>
      <c r="X17" s="6">
        <v>5</v>
      </c>
      <c r="Y17" s="6">
        <v>5</v>
      </c>
      <c r="Z17" s="6">
        <v>5</v>
      </c>
      <c r="AA17" s="6">
        <v>5</v>
      </c>
      <c r="AB17" s="7">
        <v>5</v>
      </c>
      <c r="AC17" s="7">
        <v>5</v>
      </c>
      <c r="AD17" s="7">
        <v>5</v>
      </c>
      <c r="AE17" s="7">
        <v>5</v>
      </c>
      <c r="AF17" s="7">
        <v>5</v>
      </c>
      <c r="AG17" s="8">
        <v>4</v>
      </c>
      <c r="AH17" s="8">
        <v>4</v>
      </c>
      <c r="AI17" s="8">
        <v>5</v>
      </c>
      <c r="AJ17" s="8">
        <v>5</v>
      </c>
      <c r="AK17" s="8">
        <v>5</v>
      </c>
      <c r="AL17" s="8">
        <v>5</v>
      </c>
      <c r="AM17" s="9">
        <v>5</v>
      </c>
      <c r="AN17" s="9">
        <v>5</v>
      </c>
      <c r="AO17" s="5"/>
      <c r="AP17" s="5"/>
    </row>
    <row r="18" spans="1:42" ht="48.75" thickBot="1" x14ac:dyDescent="0.6">
      <c r="A18" s="4">
        <v>17</v>
      </c>
      <c r="B18" s="4" t="s">
        <v>55</v>
      </c>
      <c r="C18" s="4"/>
      <c r="D18" s="4"/>
      <c r="E18" s="4" t="s">
        <v>213</v>
      </c>
      <c r="F18" s="4" t="s">
        <v>60</v>
      </c>
      <c r="G18" s="4"/>
      <c r="H18" s="100">
        <v>0</v>
      </c>
      <c r="I18" s="100">
        <v>1</v>
      </c>
      <c r="J18" s="100">
        <v>0</v>
      </c>
      <c r="K18" s="100">
        <v>0</v>
      </c>
      <c r="L18" s="100">
        <v>0</v>
      </c>
      <c r="M18" s="102">
        <v>1</v>
      </c>
      <c r="N18" s="102">
        <v>1</v>
      </c>
      <c r="O18" s="102">
        <v>1</v>
      </c>
      <c r="P18" s="102">
        <v>4</v>
      </c>
      <c r="Q18" s="102">
        <v>4</v>
      </c>
      <c r="R18" s="102">
        <v>1</v>
      </c>
      <c r="S18" s="102">
        <v>2</v>
      </c>
      <c r="T18" s="102">
        <v>2</v>
      </c>
      <c r="U18" s="102">
        <v>0</v>
      </c>
      <c r="V18" s="102">
        <v>0</v>
      </c>
      <c r="W18" s="5" t="s">
        <v>5</v>
      </c>
      <c r="X18" s="6">
        <v>0</v>
      </c>
      <c r="Y18" s="6">
        <v>0</v>
      </c>
      <c r="Z18" s="6">
        <v>0</v>
      </c>
      <c r="AA18" s="6">
        <v>0</v>
      </c>
      <c r="AB18" s="7">
        <v>0</v>
      </c>
      <c r="AC18" s="7">
        <v>0</v>
      </c>
      <c r="AD18" s="7">
        <v>5</v>
      </c>
      <c r="AE18" s="7">
        <v>0</v>
      </c>
      <c r="AF18" s="7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9">
        <v>5</v>
      </c>
      <c r="AN18" s="9">
        <v>5</v>
      </c>
      <c r="AO18" s="5"/>
      <c r="AP18" s="5"/>
    </row>
    <row r="19" spans="1:42" ht="48.75" thickBot="1" x14ac:dyDescent="0.6">
      <c r="A19" s="4">
        <v>18</v>
      </c>
      <c r="B19" s="4" t="s">
        <v>56</v>
      </c>
      <c r="C19" s="4"/>
      <c r="D19" s="4"/>
      <c r="E19" s="4" t="s">
        <v>213</v>
      </c>
      <c r="F19" s="4" t="s">
        <v>62</v>
      </c>
      <c r="G19" s="4"/>
      <c r="H19" s="100">
        <v>0</v>
      </c>
      <c r="I19" s="100">
        <v>1</v>
      </c>
      <c r="J19" s="100">
        <v>0</v>
      </c>
      <c r="K19" s="100">
        <v>0</v>
      </c>
      <c r="L19" s="100">
        <v>0</v>
      </c>
      <c r="M19" s="102">
        <v>3</v>
      </c>
      <c r="N19" s="102">
        <v>4</v>
      </c>
      <c r="O19" s="102">
        <v>3</v>
      </c>
      <c r="P19" s="102">
        <v>3</v>
      </c>
      <c r="Q19" s="102">
        <v>4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5" t="s">
        <v>5</v>
      </c>
      <c r="X19" s="6">
        <v>0</v>
      </c>
      <c r="Y19" s="6">
        <v>0</v>
      </c>
      <c r="Z19" s="6">
        <v>5</v>
      </c>
      <c r="AA19" s="6">
        <v>5</v>
      </c>
      <c r="AB19" s="7">
        <v>5</v>
      </c>
      <c r="AC19" s="7">
        <v>5</v>
      </c>
      <c r="AD19" s="7">
        <v>0</v>
      </c>
      <c r="AE19" s="7">
        <v>5</v>
      </c>
      <c r="AF19" s="7">
        <v>0</v>
      </c>
      <c r="AG19" s="8">
        <v>5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9">
        <v>5</v>
      </c>
      <c r="AN19" s="9">
        <v>5</v>
      </c>
      <c r="AO19" s="5"/>
      <c r="AP19" s="5"/>
    </row>
    <row r="20" spans="1:42" ht="48.75" thickBot="1" x14ac:dyDescent="0.6">
      <c r="A20" s="4">
        <v>19</v>
      </c>
      <c r="B20" s="4" t="s">
        <v>56</v>
      </c>
      <c r="C20" s="4"/>
      <c r="D20" s="4"/>
      <c r="E20" s="4" t="s">
        <v>116</v>
      </c>
      <c r="F20" s="4" t="s">
        <v>60</v>
      </c>
      <c r="G20" s="4" t="s">
        <v>170</v>
      </c>
      <c r="H20" s="100">
        <v>0</v>
      </c>
      <c r="I20" s="100">
        <v>1</v>
      </c>
      <c r="J20" s="100">
        <v>1</v>
      </c>
      <c r="K20" s="100">
        <v>1</v>
      </c>
      <c r="L20" s="100">
        <v>1</v>
      </c>
      <c r="M20" s="102">
        <v>5</v>
      </c>
      <c r="N20" s="102">
        <v>4</v>
      </c>
      <c r="O20" s="102">
        <v>5</v>
      </c>
      <c r="P20" s="102">
        <v>5</v>
      </c>
      <c r="Q20" s="102">
        <v>5</v>
      </c>
      <c r="R20" s="102">
        <v>4</v>
      </c>
      <c r="S20" s="102">
        <v>5</v>
      </c>
      <c r="T20" s="102">
        <v>4</v>
      </c>
      <c r="U20" s="102">
        <v>0</v>
      </c>
      <c r="V20" s="102">
        <v>0</v>
      </c>
      <c r="W20" s="5" t="s">
        <v>5</v>
      </c>
      <c r="X20" s="6">
        <v>0</v>
      </c>
      <c r="Y20" s="6">
        <v>0</v>
      </c>
      <c r="Z20" s="6">
        <v>0</v>
      </c>
      <c r="AA20" s="6">
        <v>0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8">
        <v>5</v>
      </c>
      <c r="AH20" s="8">
        <v>5</v>
      </c>
      <c r="AI20" s="8">
        <v>5</v>
      </c>
      <c r="AJ20" s="8">
        <v>5</v>
      </c>
      <c r="AK20" s="8">
        <v>5</v>
      </c>
      <c r="AL20" s="8">
        <v>5</v>
      </c>
      <c r="AM20" s="9">
        <v>5</v>
      </c>
      <c r="AN20" s="9">
        <v>5</v>
      </c>
      <c r="AO20" s="5"/>
      <c r="AP20" s="5"/>
    </row>
    <row r="21" spans="1:42" ht="48.75" thickBot="1" x14ac:dyDescent="0.6">
      <c r="A21" s="4">
        <v>20</v>
      </c>
      <c r="B21" s="4" t="s">
        <v>55</v>
      </c>
      <c r="C21" s="4"/>
      <c r="D21" s="4"/>
      <c r="E21" s="4" t="s">
        <v>116</v>
      </c>
      <c r="F21" s="4" t="s">
        <v>60</v>
      </c>
      <c r="G21" s="4" t="s">
        <v>170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2">
        <v>5</v>
      </c>
      <c r="N21" s="102">
        <v>4</v>
      </c>
      <c r="O21" s="102">
        <v>5</v>
      </c>
      <c r="P21" s="102">
        <v>5</v>
      </c>
      <c r="Q21" s="102">
        <v>4</v>
      </c>
      <c r="R21" s="102">
        <v>5</v>
      </c>
      <c r="S21" s="102">
        <v>4</v>
      </c>
      <c r="T21" s="102">
        <v>4</v>
      </c>
      <c r="U21" s="102">
        <v>0</v>
      </c>
      <c r="V21" s="102">
        <v>0</v>
      </c>
      <c r="W21" s="5" t="s">
        <v>5</v>
      </c>
      <c r="X21" s="6">
        <v>3</v>
      </c>
      <c r="Y21" s="6">
        <v>3</v>
      </c>
      <c r="Z21" s="6">
        <v>3</v>
      </c>
      <c r="AA21" s="6">
        <v>3</v>
      </c>
      <c r="AB21" s="7">
        <v>3</v>
      </c>
      <c r="AC21" s="7">
        <v>3</v>
      </c>
      <c r="AD21" s="7">
        <v>2</v>
      </c>
      <c r="AE21" s="7">
        <v>3</v>
      </c>
      <c r="AF21" s="7">
        <v>3</v>
      </c>
      <c r="AG21" s="8">
        <v>2</v>
      </c>
      <c r="AH21" s="8">
        <v>3</v>
      </c>
      <c r="AI21" s="8">
        <v>2</v>
      </c>
      <c r="AJ21" s="8">
        <v>2</v>
      </c>
      <c r="AK21" s="8">
        <v>3</v>
      </c>
      <c r="AL21" s="8">
        <v>2</v>
      </c>
      <c r="AM21" s="9">
        <v>3</v>
      </c>
      <c r="AN21" s="9">
        <v>4</v>
      </c>
      <c r="AO21" s="5"/>
      <c r="AP21" s="5"/>
    </row>
    <row r="22" spans="1:42" ht="48.75" thickBot="1" x14ac:dyDescent="0.6">
      <c r="A22" s="4">
        <v>21</v>
      </c>
      <c r="B22" s="4" t="s">
        <v>56</v>
      </c>
      <c r="C22" s="4"/>
      <c r="D22" s="4"/>
      <c r="E22" s="4" t="s">
        <v>116</v>
      </c>
      <c r="F22" s="4" t="s">
        <v>60</v>
      </c>
      <c r="G22" s="4" t="s">
        <v>170</v>
      </c>
      <c r="H22" s="100">
        <v>1</v>
      </c>
      <c r="I22" s="100">
        <v>0</v>
      </c>
      <c r="J22" s="100">
        <v>0</v>
      </c>
      <c r="K22" s="100">
        <v>0</v>
      </c>
      <c r="L22" s="100">
        <v>0</v>
      </c>
      <c r="M22" s="102">
        <v>5</v>
      </c>
      <c r="N22" s="102">
        <v>3</v>
      </c>
      <c r="O22" s="102">
        <v>5</v>
      </c>
      <c r="P22" s="102">
        <v>4</v>
      </c>
      <c r="Q22" s="102">
        <v>4</v>
      </c>
      <c r="R22" s="102">
        <v>2</v>
      </c>
      <c r="S22" s="102">
        <v>2</v>
      </c>
      <c r="T22" s="102">
        <v>2</v>
      </c>
      <c r="U22" s="102">
        <v>0</v>
      </c>
      <c r="V22" s="102">
        <v>0</v>
      </c>
      <c r="W22" s="5" t="s">
        <v>5</v>
      </c>
      <c r="X22" s="6">
        <v>4</v>
      </c>
      <c r="Y22" s="6">
        <v>4</v>
      </c>
      <c r="Z22" s="6">
        <v>4</v>
      </c>
      <c r="AA22" s="6">
        <v>4</v>
      </c>
      <c r="AB22" s="7">
        <v>5</v>
      </c>
      <c r="AC22" s="7">
        <v>5</v>
      </c>
      <c r="AD22" s="7">
        <v>5</v>
      </c>
      <c r="AE22" s="7">
        <v>5</v>
      </c>
      <c r="AF22" s="7">
        <v>5</v>
      </c>
      <c r="AG22" s="8">
        <v>5</v>
      </c>
      <c r="AH22" s="8">
        <v>5</v>
      </c>
      <c r="AI22" s="8">
        <v>5</v>
      </c>
      <c r="AJ22" s="8">
        <v>5</v>
      </c>
      <c r="AK22" s="8">
        <v>5</v>
      </c>
      <c r="AL22" s="8">
        <v>5</v>
      </c>
      <c r="AM22" s="9">
        <v>5</v>
      </c>
      <c r="AN22" s="9">
        <v>5</v>
      </c>
      <c r="AO22" s="5"/>
      <c r="AP22" s="5"/>
    </row>
    <row r="23" spans="1:42" ht="48.75" thickBot="1" x14ac:dyDescent="0.6">
      <c r="A23" s="4">
        <v>22</v>
      </c>
      <c r="B23" s="4" t="s">
        <v>56</v>
      </c>
      <c r="C23" s="4"/>
      <c r="D23" s="4"/>
      <c r="E23" s="4" t="s">
        <v>116</v>
      </c>
      <c r="F23" s="4" t="s">
        <v>60</v>
      </c>
      <c r="G23" s="4" t="s">
        <v>170</v>
      </c>
      <c r="H23" s="100">
        <v>1</v>
      </c>
      <c r="I23" s="100">
        <v>1</v>
      </c>
      <c r="J23" s="100">
        <v>0</v>
      </c>
      <c r="K23" s="100">
        <v>1</v>
      </c>
      <c r="L23" s="100">
        <v>0</v>
      </c>
      <c r="M23" s="102">
        <v>3</v>
      </c>
      <c r="N23" s="102">
        <v>3</v>
      </c>
      <c r="O23" s="102">
        <v>4</v>
      </c>
      <c r="P23" s="102">
        <v>4</v>
      </c>
      <c r="Q23" s="102">
        <v>4</v>
      </c>
      <c r="R23" s="102">
        <v>3</v>
      </c>
      <c r="S23" s="102">
        <v>3</v>
      </c>
      <c r="T23" s="102">
        <v>3</v>
      </c>
      <c r="U23" s="102">
        <v>0</v>
      </c>
      <c r="V23" s="102">
        <v>0</v>
      </c>
      <c r="W23" s="5" t="s">
        <v>5</v>
      </c>
      <c r="X23" s="6">
        <v>5</v>
      </c>
      <c r="Y23" s="6">
        <v>4</v>
      </c>
      <c r="Z23" s="6">
        <v>4</v>
      </c>
      <c r="AA23" s="6">
        <v>4</v>
      </c>
      <c r="AB23" s="7">
        <v>5</v>
      </c>
      <c r="AC23" s="7">
        <v>5</v>
      </c>
      <c r="AD23" s="7">
        <v>5</v>
      </c>
      <c r="AE23" s="7">
        <v>5</v>
      </c>
      <c r="AF23" s="7">
        <v>5</v>
      </c>
      <c r="AG23" s="8">
        <v>5</v>
      </c>
      <c r="AH23" s="8">
        <v>5</v>
      </c>
      <c r="AI23" s="8">
        <v>4</v>
      </c>
      <c r="AJ23" s="8">
        <v>5</v>
      </c>
      <c r="AK23" s="8">
        <v>4</v>
      </c>
      <c r="AL23" s="8">
        <v>4</v>
      </c>
      <c r="AM23" s="9">
        <v>4</v>
      </c>
      <c r="AN23" s="9">
        <v>5</v>
      </c>
      <c r="AO23" s="5"/>
      <c r="AP23" s="5"/>
    </row>
    <row r="24" spans="1:42" ht="48.75" thickBot="1" x14ac:dyDescent="0.6">
      <c r="A24" s="4">
        <v>23</v>
      </c>
      <c r="B24" s="4" t="s">
        <v>55</v>
      </c>
      <c r="C24" s="4"/>
      <c r="D24" s="4"/>
      <c r="E24" s="4" t="s">
        <v>180</v>
      </c>
      <c r="F24" s="4" t="s">
        <v>60</v>
      </c>
      <c r="G24" s="4" t="s">
        <v>172</v>
      </c>
      <c r="H24" s="100">
        <v>1</v>
      </c>
      <c r="I24" s="100">
        <v>1</v>
      </c>
      <c r="J24" s="100">
        <v>0</v>
      </c>
      <c r="K24" s="100">
        <v>0</v>
      </c>
      <c r="L24" s="100">
        <v>0</v>
      </c>
      <c r="M24" s="102">
        <v>4</v>
      </c>
      <c r="N24" s="102">
        <v>2</v>
      </c>
      <c r="O24" s="102">
        <v>4</v>
      </c>
      <c r="P24" s="102">
        <v>4</v>
      </c>
      <c r="Q24" s="102">
        <v>3</v>
      </c>
      <c r="R24" s="102">
        <v>1</v>
      </c>
      <c r="S24" s="102">
        <v>1</v>
      </c>
      <c r="T24" s="102">
        <v>1</v>
      </c>
      <c r="U24" s="102">
        <v>0</v>
      </c>
      <c r="V24" s="102">
        <v>0</v>
      </c>
      <c r="W24" s="5" t="s">
        <v>5</v>
      </c>
      <c r="X24" s="6">
        <v>1</v>
      </c>
      <c r="Y24" s="6">
        <v>1</v>
      </c>
      <c r="Z24" s="6">
        <v>5</v>
      </c>
      <c r="AA24" s="6">
        <v>2</v>
      </c>
      <c r="AB24" s="7">
        <v>4</v>
      </c>
      <c r="AC24" s="7">
        <v>2</v>
      </c>
      <c r="AD24" s="7">
        <v>2</v>
      </c>
      <c r="AE24" s="7">
        <v>3</v>
      </c>
      <c r="AF24" s="7">
        <v>3</v>
      </c>
      <c r="AG24" s="8">
        <v>4</v>
      </c>
      <c r="AH24" s="8">
        <v>4</v>
      </c>
      <c r="AI24" s="8">
        <v>3</v>
      </c>
      <c r="AJ24" s="8">
        <v>2</v>
      </c>
      <c r="AK24" s="8">
        <v>5</v>
      </c>
      <c r="AL24" s="8">
        <v>4</v>
      </c>
      <c r="AM24" s="9">
        <v>1</v>
      </c>
      <c r="AN24" s="9">
        <v>2</v>
      </c>
      <c r="AO24" s="103"/>
      <c r="AP24" s="5"/>
    </row>
    <row r="25" spans="1:42" ht="48.75" thickBot="1" x14ac:dyDescent="0.6">
      <c r="A25" s="4">
        <v>24</v>
      </c>
      <c r="B25" s="4" t="s">
        <v>55</v>
      </c>
      <c r="C25" s="4"/>
      <c r="D25" s="4"/>
      <c r="E25" s="4" t="s">
        <v>180</v>
      </c>
      <c r="F25" s="4" t="s">
        <v>60</v>
      </c>
      <c r="G25" s="4" t="s">
        <v>172</v>
      </c>
      <c r="H25" s="100">
        <v>1</v>
      </c>
      <c r="I25" s="100">
        <v>1</v>
      </c>
      <c r="J25" s="100">
        <v>1</v>
      </c>
      <c r="K25" s="100">
        <v>0</v>
      </c>
      <c r="L25" s="100">
        <v>0</v>
      </c>
      <c r="M25" s="102">
        <v>4</v>
      </c>
      <c r="N25" s="102">
        <v>3</v>
      </c>
      <c r="O25" s="102">
        <v>4</v>
      </c>
      <c r="P25" s="102">
        <v>4</v>
      </c>
      <c r="Q25" s="102">
        <v>4</v>
      </c>
      <c r="R25" s="102">
        <v>3</v>
      </c>
      <c r="S25" s="102">
        <v>3</v>
      </c>
      <c r="T25" s="102">
        <v>3</v>
      </c>
      <c r="U25" s="102">
        <v>0</v>
      </c>
      <c r="V25" s="102">
        <v>0</v>
      </c>
      <c r="W25" s="5" t="s">
        <v>5</v>
      </c>
      <c r="X25" s="6">
        <v>4</v>
      </c>
      <c r="Y25" s="6">
        <v>4</v>
      </c>
      <c r="Z25" s="6">
        <v>4</v>
      </c>
      <c r="AA25" s="6">
        <v>4</v>
      </c>
      <c r="AB25" s="7">
        <v>4</v>
      </c>
      <c r="AC25" s="7">
        <v>4</v>
      </c>
      <c r="AD25" s="7">
        <v>4</v>
      </c>
      <c r="AE25" s="7">
        <v>4</v>
      </c>
      <c r="AF25" s="7">
        <v>4</v>
      </c>
      <c r="AG25" s="8">
        <v>4</v>
      </c>
      <c r="AH25" s="8">
        <v>4</v>
      </c>
      <c r="AI25" s="8">
        <v>3</v>
      </c>
      <c r="AJ25" s="8">
        <v>3</v>
      </c>
      <c r="AK25" s="8">
        <v>4</v>
      </c>
      <c r="AL25" s="8">
        <v>4</v>
      </c>
      <c r="AM25" s="9">
        <v>4</v>
      </c>
      <c r="AN25" s="9">
        <v>4</v>
      </c>
      <c r="AO25" s="103"/>
      <c r="AP25" s="5"/>
    </row>
    <row r="26" spans="1:42" ht="48.75" thickBot="1" x14ac:dyDescent="0.6">
      <c r="A26" s="4">
        <v>25</v>
      </c>
      <c r="B26" s="4" t="s">
        <v>56</v>
      </c>
      <c r="C26" s="4"/>
      <c r="D26" s="4"/>
      <c r="E26" s="4" t="s">
        <v>180</v>
      </c>
      <c r="F26" s="4" t="s">
        <v>62</v>
      </c>
      <c r="G26" s="4"/>
      <c r="H26" s="100">
        <v>1</v>
      </c>
      <c r="I26" s="100">
        <v>1</v>
      </c>
      <c r="J26" s="100">
        <v>0</v>
      </c>
      <c r="K26" s="100">
        <v>1</v>
      </c>
      <c r="L26" s="100">
        <v>0</v>
      </c>
      <c r="M26" s="102">
        <v>5</v>
      </c>
      <c r="N26" s="102">
        <v>5</v>
      </c>
      <c r="O26" s="102">
        <v>5</v>
      </c>
      <c r="P26" s="102">
        <v>4</v>
      </c>
      <c r="Q26" s="102">
        <v>5</v>
      </c>
      <c r="R26" s="102">
        <v>3</v>
      </c>
      <c r="S26" s="102">
        <v>4</v>
      </c>
      <c r="T26" s="102">
        <v>3</v>
      </c>
      <c r="U26" s="102">
        <v>0</v>
      </c>
      <c r="V26" s="102">
        <v>0</v>
      </c>
      <c r="W26" s="5" t="s">
        <v>5</v>
      </c>
      <c r="X26" s="6">
        <v>4</v>
      </c>
      <c r="Y26" s="6">
        <v>5</v>
      </c>
      <c r="Z26" s="6">
        <v>5</v>
      </c>
      <c r="AA26" s="6">
        <v>4</v>
      </c>
      <c r="AB26" s="7">
        <v>5</v>
      </c>
      <c r="AC26" s="7">
        <v>5</v>
      </c>
      <c r="AD26" s="7">
        <v>5</v>
      </c>
      <c r="AE26" s="7">
        <v>5</v>
      </c>
      <c r="AF26" s="7">
        <v>5</v>
      </c>
      <c r="AG26" s="8">
        <v>4</v>
      </c>
      <c r="AH26" s="8">
        <v>4</v>
      </c>
      <c r="AI26" s="8">
        <v>5</v>
      </c>
      <c r="AJ26" s="8">
        <v>4</v>
      </c>
      <c r="AK26" s="8">
        <v>4</v>
      </c>
      <c r="AL26" s="8">
        <v>5</v>
      </c>
      <c r="AM26" s="9">
        <v>5</v>
      </c>
      <c r="AN26" s="9">
        <v>4</v>
      </c>
      <c r="AO26" s="103"/>
      <c r="AP26" s="5"/>
    </row>
    <row r="27" spans="1:42" ht="48.75" thickBot="1" x14ac:dyDescent="0.6">
      <c r="A27" s="4">
        <v>26</v>
      </c>
      <c r="B27" s="4" t="s">
        <v>55</v>
      </c>
      <c r="C27" s="4"/>
      <c r="D27" s="4"/>
      <c r="E27" s="4" t="s">
        <v>180</v>
      </c>
      <c r="F27" s="4" t="s">
        <v>60</v>
      </c>
      <c r="G27" s="4" t="s">
        <v>170</v>
      </c>
      <c r="H27" s="100">
        <v>0</v>
      </c>
      <c r="I27" s="100">
        <v>1</v>
      </c>
      <c r="J27" s="100">
        <v>0</v>
      </c>
      <c r="K27" s="100">
        <v>0</v>
      </c>
      <c r="L27" s="100">
        <v>0</v>
      </c>
      <c r="M27" s="102">
        <v>3</v>
      </c>
      <c r="N27" s="102">
        <v>3</v>
      </c>
      <c r="O27" s="102">
        <v>3</v>
      </c>
      <c r="P27" s="102">
        <v>3</v>
      </c>
      <c r="Q27" s="102">
        <v>3</v>
      </c>
      <c r="R27" s="102">
        <v>3</v>
      </c>
      <c r="S27" s="102">
        <v>3</v>
      </c>
      <c r="T27" s="102">
        <v>3</v>
      </c>
      <c r="U27" s="102">
        <v>0</v>
      </c>
      <c r="V27" s="102">
        <v>0</v>
      </c>
      <c r="W27" s="5" t="s">
        <v>5</v>
      </c>
      <c r="X27" s="6">
        <v>4</v>
      </c>
      <c r="Y27" s="6">
        <v>4</v>
      </c>
      <c r="Z27" s="6">
        <v>4</v>
      </c>
      <c r="AA27" s="6">
        <v>4</v>
      </c>
      <c r="AB27" s="7">
        <v>3</v>
      </c>
      <c r="AC27" s="7">
        <v>3</v>
      </c>
      <c r="AD27" s="7">
        <v>3</v>
      </c>
      <c r="AE27" s="7">
        <v>3</v>
      </c>
      <c r="AF27" s="7">
        <v>3</v>
      </c>
      <c r="AG27" s="8">
        <v>3</v>
      </c>
      <c r="AH27" s="8">
        <v>3</v>
      </c>
      <c r="AI27" s="8">
        <v>3</v>
      </c>
      <c r="AJ27" s="8">
        <v>3</v>
      </c>
      <c r="AK27" s="8">
        <v>3</v>
      </c>
      <c r="AL27" s="8">
        <v>3</v>
      </c>
      <c r="AM27" s="9">
        <v>3</v>
      </c>
      <c r="AN27" s="9">
        <v>3</v>
      </c>
      <c r="AO27" s="103"/>
      <c r="AP27" s="5"/>
    </row>
    <row r="28" spans="1:42" ht="48.75" thickBot="1" x14ac:dyDescent="0.6">
      <c r="A28" s="4">
        <v>27</v>
      </c>
      <c r="B28" s="4" t="s">
        <v>55</v>
      </c>
      <c r="C28" s="4"/>
      <c r="D28" s="4"/>
      <c r="E28" s="4" t="s">
        <v>180</v>
      </c>
      <c r="F28" s="4" t="s">
        <v>60</v>
      </c>
      <c r="G28" s="4" t="s">
        <v>170</v>
      </c>
      <c r="H28" s="100">
        <v>0</v>
      </c>
      <c r="I28" s="100">
        <v>1</v>
      </c>
      <c r="J28" s="100">
        <v>0</v>
      </c>
      <c r="K28" s="100">
        <v>0</v>
      </c>
      <c r="L28" s="100">
        <v>0</v>
      </c>
      <c r="M28" s="102">
        <v>4</v>
      </c>
      <c r="N28" s="102">
        <v>3</v>
      </c>
      <c r="O28" s="102">
        <v>5</v>
      </c>
      <c r="P28" s="102">
        <v>3</v>
      </c>
      <c r="Q28" s="102">
        <v>3</v>
      </c>
      <c r="R28" s="102">
        <v>1</v>
      </c>
      <c r="S28" s="102">
        <v>1</v>
      </c>
      <c r="T28" s="102">
        <v>1</v>
      </c>
      <c r="U28" s="102">
        <v>0</v>
      </c>
      <c r="V28" s="102">
        <v>0</v>
      </c>
      <c r="W28" s="5" t="s">
        <v>5</v>
      </c>
      <c r="X28" s="6">
        <v>4</v>
      </c>
      <c r="Y28" s="6">
        <v>4</v>
      </c>
      <c r="Z28" s="6">
        <v>4</v>
      </c>
      <c r="AA28" s="6">
        <v>4</v>
      </c>
      <c r="AB28" s="7">
        <v>3</v>
      </c>
      <c r="AC28" s="7">
        <v>3</v>
      </c>
      <c r="AD28" s="7">
        <v>3</v>
      </c>
      <c r="AE28" s="7">
        <v>3</v>
      </c>
      <c r="AF28" s="7">
        <v>3</v>
      </c>
      <c r="AG28" s="8">
        <v>3</v>
      </c>
      <c r="AH28" s="8">
        <v>3</v>
      </c>
      <c r="AI28" s="8">
        <v>3</v>
      </c>
      <c r="AJ28" s="8">
        <v>3</v>
      </c>
      <c r="AK28" s="8">
        <v>3</v>
      </c>
      <c r="AL28" s="8">
        <v>3</v>
      </c>
      <c r="AM28" s="9">
        <v>3</v>
      </c>
      <c r="AN28" s="9">
        <v>3</v>
      </c>
      <c r="AO28" s="103"/>
      <c r="AP28" s="5"/>
    </row>
    <row r="29" spans="1:42" ht="48.75" thickBot="1" x14ac:dyDescent="0.6">
      <c r="A29" s="4">
        <v>28</v>
      </c>
      <c r="B29" s="4" t="s">
        <v>55</v>
      </c>
      <c r="C29" s="4"/>
      <c r="D29" s="4"/>
      <c r="E29" s="4" t="s">
        <v>180</v>
      </c>
      <c r="F29" s="4" t="s">
        <v>60</v>
      </c>
      <c r="G29" s="4" t="s">
        <v>170</v>
      </c>
      <c r="H29" s="100">
        <v>1</v>
      </c>
      <c r="I29" s="100">
        <v>1</v>
      </c>
      <c r="J29" s="100">
        <v>1</v>
      </c>
      <c r="K29" s="100">
        <v>0</v>
      </c>
      <c r="L29" s="100">
        <v>0</v>
      </c>
      <c r="M29" s="102">
        <v>3</v>
      </c>
      <c r="N29" s="102">
        <v>2</v>
      </c>
      <c r="O29" s="102">
        <v>4</v>
      </c>
      <c r="P29" s="102">
        <v>3</v>
      </c>
      <c r="Q29" s="102">
        <v>3</v>
      </c>
      <c r="R29" s="102">
        <v>1</v>
      </c>
      <c r="S29" s="102">
        <v>3</v>
      </c>
      <c r="T29" s="102">
        <v>3</v>
      </c>
      <c r="U29" s="102">
        <v>0</v>
      </c>
      <c r="V29" s="102">
        <v>0</v>
      </c>
      <c r="W29" s="5" t="s">
        <v>5</v>
      </c>
      <c r="X29" s="6">
        <v>4</v>
      </c>
      <c r="Y29" s="6">
        <v>3</v>
      </c>
      <c r="Z29" s="6">
        <v>4</v>
      </c>
      <c r="AA29" s="6">
        <v>4</v>
      </c>
      <c r="AB29" s="7">
        <v>4</v>
      </c>
      <c r="AC29" s="7">
        <v>4</v>
      </c>
      <c r="AD29" s="7">
        <v>4</v>
      </c>
      <c r="AE29" s="7">
        <v>4</v>
      </c>
      <c r="AF29" s="7">
        <v>4</v>
      </c>
      <c r="AG29" s="8">
        <v>4</v>
      </c>
      <c r="AH29" s="8">
        <v>3</v>
      </c>
      <c r="AI29" s="8">
        <v>3</v>
      </c>
      <c r="AJ29" s="8">
        <v>4</v>
      </c>
      <c r="AK29" s="8">
        <v>4</v>
      </c>
      <c r="AL29" s="8">
        <v>4</v>
      </c>
      <c r="AM29" s="9">
        <v>4</v>
      </c>
      <c r="AN29" s="9">
        <v>4</v>
      </c>
      <c r="AO29" s="103"/>
      <c r="AP29" s="5"/>
    </row>
    <row r="30" spans="1:42" ht="96.75" thickBot="1" x14ac:dyDescent="0.6">
      <c r="A30" s="4">
        <v>29</v>
      </c>
      <c r="B30" s="4" t="s">
        <v>56</v>
      </c>
      <c r="C30" s="4"/>
      <c r="D30" s="4"/>
      <c r="E30" s="4" t="s">
        <v>261</v>
      </c>
      <c r="F30" s="4" t="s">
        <v>183</v>
      </c>
      <c r="G30" s="4"/>
      <c r="H30" s="100">
        <v>1</v>
      </c>
      <c r="I30" s="100">
        <v>0</v>
      </c>
      <c r="J30" s="100">
        <v>0</v>
      </c>
      <c r="K30" s="100">
        <v>0</v>
      </c>
      <c r="L30" s="100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5" t="s">
        <v>5</v>
      </c>
      <c r="X30" s="6">
        <v>5</v>
      </c>
      <c r="Y30" s="6">
        <v>5</v>
      </c>
      <c r="Z30" s="6">
        <v>5</v>
      </c>
      <c r="AA30" s="6">
        <v>5</v>
      </c>
      <c r="AB30" s="7">
        <v>5</v>
      </c>
      <c r="AC30" s="7">
        <v>5</v>
      </c>
      <c r="AD30" s="7">
        <v>5</v>
      </c>
      <c r="AE30" s="7">
        <v>5</v>
      </c>
      <c r="AF30" s="7">
        <v>5</v>
      </c>
      <c r="AG30" s="8">
        <v>5</v>
      </c>
      <c r="AH30" s="8">
        <v>5</v>
      </c>
      <c r="AI30" s="8">
        <v>5</v>
      </c>
      <c r="AJ30" s="8">
        <v>5</v>
      </c>
      <c r="AK30" s="8">
        <v>5</v>
      </c>
      <c r="AL30" s="8">
        <v>5</v>
      </c>
      <c r="AM30" s="9">
        <v>5</v>
      </c>
      <c r="AN30" s="9">
        <v>5</v>
      </c>
      <c r="AO30" s="103"/>
      <c r="AP30" s="5"/>
    </row>
    <row r="31" spans="1:42" ht="48.75" thickBot="1" x14ac:dyDescent="0.6">
      <c r="A31" s="4">
        <v>30</v>
      </c>
      <c r="B31" s="4" t="s">
        <v>56</v>
      </c>
      <c r="C31" s="4"/>
      <c r="D31" s="4"/>
      <c r="E31" s="4" t="s">
        <v>261</v>
      </c>
      <c r="F31" s="4" t="s">
        <v>60</v>
      </c>
      <c r="G31" s="4" t="s">
        <v>170</v>
      </c>
      <c r="H31" s="100">
        <v>1</v>
      </c>
      <c r="I31" s="100">
        <v>1</v>
      </c>
      <c r="J31" s="100">
        <v>0</v>
      </c>
      <c r="K31" s="100">
        <v>0</v>
      </c>
      <c r="L31" s="100">
        <v>0</v>
      </c>
      <c r="M31" s="102">
        <v>5</v>
      </c>
      <c r="N31" s="102">
        <v>5</v>
      </c>
      <c r="O31" s="102">
        <v>5</v>
      </c>
      <c r="P31" s="102">
        <v>5</v>
      </c>
      <c r="Q31" s="102">
        <v>5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5" t="s">
        <v>5</v>
      </c>
      <c r="X31" s="6">
        <v>5</v>
      </c>
      <c r="Y31" s="6">
        <v>5</v>
      </c>
      <c r="Z31" s="6">
        <v>5</v>
      </c>
      <c r="AA31" s="6">
        <v>5</v>
      </c>
      <c r="AB31" s="7">
        <v>5</v>
      </c>
      <c r="AC31" s="7">
        <v>5</v>
      </c>
      <c r="AD31" s="7">
        <v>5</v>
      </c>
      <c r="AE31" s="7">
        <v>5</v>
      </c>
      <c r="AF31" s="7">
        <v>5</v>
      </c>
      <c r="AG31" s="8">
        <v>5</v>
      </c>
      <c r="AH31" s="8">
        <v>5</v>
      </c>
      <c r="AI31" s="8">
        <v>5</v>
      </c>
      <c r="AJ31" s="8">
        <v>5</v>
      </c>
      <c r="AK31" s="8">
        <v>5</v>
      </c>
      <c r="AL31" s="8">
        <v>5</v>
      </c>
      <c r="AM31" s="9">
        <v>5</v>
      </c>
      <c r="AN31" s="9">
        <v>5</v>
      </c>
      <c r="AO31" s="103"/>
      <c r="AP31" s="5"/>
    </row>
    <row r="32" spans="1:42" ht="48.75" thickBot="1" x14ac:dyDescent="0.6">
      <c r="A32" s="4">
        <v>31</v>
      </c>
      <c r="B32" s="4" t="s">
        <v>56</v>
      </c>
      <c r="C32" s="4"/>
      <c r="D32" s="4"/>
      <c r="E32" s="4" t="s">
        <v>261</v>
      </c>
      <c r="F32" s="4" t="s">
        <v>60</v>
      </c>
      <c r="G32" s="4" t="s">
        <v>170</v>
      </c>
      <c r="H32" s="100">
        <v>1</v>
      </c>
      <c r="I32" s="100">
        <v>1</v>
      </c>
      <c r="J32" s="100">
        <v>0</v>
      </c>
      <c r="K32" s="100">
        <v>0</v>
      </c>
      <c r="L32" s="100">
        <v>0</v>
      </c>
      <c r="M32" s="102">
        <v>4</v>
      </c>
      <c r="N32" s="102">
        <v>3</v>
      </c>
      <c r="O32" s="102">
        <v>4</v>
      </c>
      <c r="P32" s="102">
        <v>4</v>
      </c>
      <c r="Q32" s="102">
        <v>4</v>
      </c>
      <c r="R32" s="102">
        <v>3</v>
      </c>
      <c r="S32" s="102">
        <v>3</v>
      </c>
      <c r="T32" s="102">
        <v>4</v>
      </c>
      <c r="U32" s="102">
        <v>0</v>
      </c>
      <c r="V32" s="102">
        <v>0</v>
      </c>
      <c r="W32" s="5" t="s">
        <v>5</v>
      </c>
      <c r="X32" s="6">
        <v>4</v>
      </c>
      <c r="Y32" s="6">
        <v>4</v>
      </c>
      <c r="Z32" s="6">
        <v>4</v>
      </c>
      <c r="AA32" s="6">
        <v>4</v>
      </c>
      <c r="AB32" s="7">
        <v>4</v>
      </c>
      <c r="AC32" s="7">
        <v>4</v>
      </c>
      <c r="AD32" s="7">
        <v>4</v>
      </c>
      <c r="AE32" s="7">
        <v>4</v>
      </c>
      <c r="AF32" s="7">
        <v>4</v>
      </c>
      <c r="AG32" s="8">
        <v>4</v>
      </c>
      <c r="AH32" s="8">
        <v>4</v>
      </c>
      <c r="AI32" s="8">
        <v>4</v>
      </c>
      <c r="AJ32" s="8">
        <v>4</v>
      </c>
      <c r="AK32" s="8">
        <v>4</v>
      </c>
      <c r="AL32" s="8">
        <v>4</v>
      </c>
      <c r="AM32" s="9">
        <v>5</v>
      </c>
      <c r="AN32" s="9">
        <v>5</v>
      </c>
      <c r="AO32" s="103"/>
      <c r="AP32" s="5"/>
    </row>
    <row r="33" spans="1:42" ht="48.75" thickBot="1" x14ac:dyDescent="0.6">
      <c r="A33" s="4">
        <v>32</v>
      </c>
      <c r="B33" s="4" t="s">
        <v>56</v>
      </c>
      <c r="C33" s="4"/>
      <c r="D33" s="4"/>
      <c r="E33" s="4" t="s">
        <v>261</v>
      </c>
      <c r="F33" s="4" t="s">
        <v>59</v>
      </c>
      <c r="G33" s="4"/>
      <c r="H33" s="100">
        <v>1</v>
      </c>
      <c r="I33" s="100">
        <v>0</v>
      </c>
      <c r="J33" s="100">
        <v>0</v>
      </c>
      <c r="K33" s="100">
        <v>0</v>
      </c>
      <c r="L33" s="100">
        <v>0</v>
      </c>
      <c r="M33" s="102">
        <v>4</v>
      </c>
      <c r="N33" s="102">
        <v>3</v>
      </c>
      <c r="O33" s="102">
        <v>3</v>
      </c>
      <c r="P33" s="102">
        <v>3</v>
      </c>
      <c r="Q33" s="102">
        <v>3</v>
      </c>
      <c r="R33" s="102">
        <v>3</v>
      </c>
      <c r="S33" s="102">
        <v>3</v>
      </c>
      <c r="T33" s="102">
        <v>3</v>
      </c>
      <c r="U33" s="102">
        <v>0</v>
      </c>
      <c r="V33" s="102">
        <v>0</v>
      </c>
      <c r="W33" s="5" t="s">
        <v>5</v>
      </c>
      <c r="X33" s="6">
        <v>3</v>
      </c>
      <c r="Y33" s="6">
        <v>3</v>
      </c>
      <c r="Z33" s="6">
        <v>3</v>
      </c>
      <c r="AA33" s="6">
        <v>3</v>
      </c>
      <c r="AB33" s="7">
        <v>3</v>
      </c>
      <c r="AC33" s="7">
        <v>3</v>
      </c>
      <c r="AD33" s="7">
        <v>3</v>
      </c>
      <c r="AE33" s="7">
        <v>3</v>
      </c>
      <c r="AF33" s="7">
        <v>3</v>
      </c>
      <c r="AG33" s="8">
        <v>3</v>
      </c>
      <c r="AH33" s="8">
        <v>3</v>
      </c>
      <c r="AI33" s="8">
        <v>3</v>
      </c>
      <c r="AJ33" s="8">
        <v>3</v>
      </c>
      <c r="AK33" s="8">
        <v>3</v>
      </c>
      <c r="AL33" s="8">
        <v>3</v>
      </c>
      <c r="AM33" s="9">
        <v>3</v>
      </c>
      <c r="AN33" s="9">
        <v>3</v>
      </c>
      <c r="AO33" s="103"/>
      <c r="AP33" s="5"/>
    </row>
    <row r="34" spans="1:42" ht="48.75" thickBot="1" x14ac:dyDescent="0.6">
      <c r="A34" s="4">
        <v>33</v>
      </c>
      <c r="B34" s="4" t="s">
        <v>55</v>
      </c>
      <c r="C34" s="4"/>
      <c r="D34" s="4"/>
      <c r="E34" s="4" t="s">
        <v>261</v>
      </c>
      <c r="F34" s="4" t="s">
        <v>186</v>
      </c>
      <c r="G34" s="4"/>
      <c r="H34" s="100">
        <v>1</v>
      </c>
      <c r="I34" s="100">
        <v>1</v>
      </c>
      <c r="J34" s="100">
        <v>0</v>
      </c>
      <c r="K34" s="100">
        <v>1</v>
      </c>
      <c r="L34" s="100">
        <v>0</v>
      </c>
      <c r="M34" s="102">
        <v>4</v>
      </c>
      <c r="N34" s="102">
        <v>4</v>
      </c>
      <c r="O34" s="102">
        <v>4</v>
      </c>
      <c r="P34" s="102">
        <v>3</v>
      </c>
      <c r="Q34" s="102">
        <v>4</v>
      </c>
      <c r="R34" s="102">
        <v>5</v>
      </c>
      <c r="S34" s="102">
        <v>0</v>
      </c>
      <c r="T34" s="102">
        <v>0</v>
      </c>
      <c r="U34" s="102">
        <v>0</v>
      </c>
      <c r="V34" s="102">
        <v>0</v>
      </c>
      <c r="W34" s="5" t="s">
        <v>5</v>
      </c>
      <c r="X34" s="6">
        <v>5</v>
      </c>
      <c r="Y34" s="6">
        <v>5</v>
      </c>
      <c r="Z34" s="6">
        <v>5</v>
      </c>
      <c r="AA34" s="6">
        <v>4</v>
      </c>
      <c r="AB34" s="7">
        <v>5</v>
      </c>
      <c r="AC34" s="7">
        <v>4</v>
      </c>
      <c r="AD34" s="7">
        <v>5</v>
      </c>
      <c r="AE34" s="7">
        <v>4</v>
      </c>
      <c r="AF34" s="7">
        <v>4</v>
      </c>
      <c r="AG34" s="8">
        <v>5</v>
      </c>
      <c r="AH34" s="8">
        <v>5</v>
      </c>
      <c r="AI34" s="8">
        <v>4</v>
      </c>
      <c r="AJ34" s="8">
        <v>4</v>
      </c>
      <c r="AK34" s="8">
        <v>4</v>
      </c>
      <c r="AL34" s="8">
        <v>4</v>
      </c>
      <c r="AM34" s="9">
        <v>5</v>
      </c>
      <c r="AN34" s="9">
        <v>5</v>
      </c>
      <c r="AO34" s="103"/>
      <c r="AP34" s="5"/>
    </row>
    <row r="35" spans="1:42" ht="48.75" thickBot="1" x14ac:dyDescent="0.6">
      <c r="A35" s="4">
        <v>34</v>
      </c>
      <c r="B35" s="4" t="s">
        <v>56</v>
      </c>
      <c r="C35" s="4"/>
      <c r="D35" s="4"/>
      <c r="E35" s="4" t="s">
        <v>261</v>
      </c>
      <c r="F35" s="4" t="s">
        <v>62</v>
      </c>
      <c r="G35" s="4"/>
      <c r="H35" s="100">
        <v>1</v>
      </c>
      <c r="I35" s="100">
        <v>1</v>
      </c>
      <c r="J35" s="100">
        <v>1</v>
      </c>
      <c r="K35" s="100">
        <v>0</v>
      </c>
      <c r="L35" s="100">
        <v>1</v>
      </c>
      <c r="M35" s="102">
        <v>5</v>
      </c>
      <c r="N35" s="102">
        <v>0</v>
      </c>
      <c r="O35" s="102">
        <v>5</v>
      </c>
      <c r="P35" s="102">
        <v>5</v>
      </c>
      <c r="Q35" s="102">
        <v>5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5" t="s">
        <v>5</v>
      </c>
      <c r="X35" s="6">
        <v>5</v>
      </c>
      <c r="Y35" s="6">
        <v>5</v>
      </c>
      <c r="Z35" s="6">
        <v>5</v>
      </c>
      <c r="AA35" s="6">
        <v>5</v>
      </c>
      <c r="AB35" s="7">
        <v>5</v>
      </c>
      <c r="AC35" s="7">
        <v>5</v>
      </c>
      <c r="AD35" s="7">
        <v>5</v>
      </c>
      <c r="AE35" s="7">
        <v>5</v>
      </c>
      <c r="AF35" s="7">
        <v>5</v>
      </c>
      <c r="AG35" s="8">
        <v>5</v>
      </c>
      <c r="AH35" s="8">
        <v>5</v>
      </c>
      <c r="AI35" s="8">
        <v>5</v>
      </c>
      <c r="AJ35" s="8">
        <v>5</v>
      </c>
      <c r="AK35" s="8">
        <v>5</v>
      </c>
      <c r="AL35" s="8">
        <v>5</v>
      </c>
      <c r="AM35" s="9">
        <v>5</v>
      </c>
      <c r="AN35" s="9">
        <v>5</v>
      </c>
      <c r="AO35" s="103"/>
      <c r="AP35" s="5"/>
    </row>
    <row r="36" spans="1:42" ht="48.75" thickBot="1" x14ac:dyDescent="0.6">
      <c r="A36" s="4">
        <v>35</v>
      </c>
      <c r="B36" s="4" t="s">
        <v>56</v>
      </c>
      <c r="C36" s="4"/>
      <c r="D36" s="4"/>
      <c r="E36" s="4" t="s">
        <v>214</v>
      </c>
      <c r="F36" s="4" t="s">
        <v>60</v>
      </c>
      <c r="G36" s="4" t="s">
        <v>170</v>
      </c>
      <c r="H36" s="100">
        <v>1</v>
      </c>
      <c r="I36" s="100">
        <v>1</v>
      </c>
      <c r="J36" s="100">
        <v>0</v>
      </c>
      <c r="K36" s="100">
        <v>0</v>
      </c>
      <c r="L36" s="100">
        <v>0</v>
      </c>
      <c r="M36" s="102">
        <v>0</v>
      </c>
      <c r="N36" s="102">
        <v>0</v>
      </c>
      <c r="O36" s="102">
        <v>4</v>
      </c>
      <c r="P36" s="102">
        <v>4</v>
      </c>
      <c r="Q36" s="102">
        <v>3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5" t="s">
        <v>5</v>
      </c>
      <c r="X36" s="6">
        <v>4</v>
      </c>
      <c r="Y36" s="6">
        <v>4</v>
      </c>
      <c r="Z36" s="6">
        <v>4</v>
      </c>
      <c r="AA36" s="6">
        <v>4</v>
      </c>
      <c r="AB36" s="7">
        <v>4</v>
      </c>
      <c r="AC36" s="7">
        <v>4</v>
      </c>
      <c r="AD36" s="7">
        <v>4</v>
      </c>
      <c r="AE36" s="7">
        <v>4</v>
      </c>
      <c r="AF36" s="7">
        <v>4</v>
      </c>
      <c r="AG36" s="8">
        <v>4</v>
      </c>
      <c r="AH36" s="8">
        <v>4</v>
      </c>
      <c r="AI36" s="8">
        <v>4</v>
      </c>
      <c r="AJ36" s="8">
        <v>4</v>
      </c>
      <c r="AK36" s="8">
        <v>4</v>
      </c>
      <c r="AL36" s="8">
        <v>4</v>
      </c>
      <c r="AM36" s="9">
        <v>4</v>
      </c>
      <c r="AN36" s="9">
        <v>4</v>
      </c>
      <c r="AO36" s="103"/>
      <c r="AP36" s="5"/>
    </row>
    <row r="37" spans="1:42" ht="48.75" thickBot="1" x14ac:dyDescent="0.6">
      <c r="A37" s="4">
        <v>36</v>
      </c>
      <c r="B37" s="4" t="s">
        <v>55</v>
      </c>
      <c r="C37" s="4"/>
      <c r="D37" s="4"/>
      <c r="E37" s="4" t="s">
        <v>214</v>
      </c>
      <c r="F37" s="4" t="s">
        <v>60</v>
      </c>
      <c r="G37" s="4" t="s">
        <v>170</v>
      </c>
      <c r="H37" s="100">
        <v>1</v>
      </c>
      <c r="I37" s="100">
        <v>1</v>
      </c>
      <c r="J37" s="100">
        <v>0</v>
      </c>
      <c r="K37" s="100">
        <v>0</v>
      </c>
      <c r="L37" s="100">
        <v>1</v>
      </c>
      <c r="M37" s="102">
        <v>4</v>
      </c>
      <c r="N37" s="102">
        <v>4</v>
      </c>
      <c r="O37" s="102">
        <v>4</v>
      </c>
      <c r="P37" s="102">
        <v>4</v>
      </c>
      <c r="Q37" s="102">
        <v>4</v>
      </c>
      <c r="R37" s="102">
        <v>4</v>
      </c>
      <c r="S37" s="102">
        <v>4</v>
      </c>
      <c r="T37" s="102">
        <v>4</v>
      </c>
      <c r="U37" s="102">
        <v>0</v>
      </c>
      <c r="V37" s="102">
        <v>0</v>
      </c>
      <c r="W37" s="5" t="s">
        <v>5</v>
      </c>
      <c r="X37" s="6">
        <v>4</v>
      </c>
      <c r="Y37" s="6">
        <v>4</v>
      </c>
      <c r="Z37" s="6">
        <v>5</v>
      </c>
      <c r="AA37" s="6">
        <v>5</v>
      </c>
      <c r="AB37" s="7">
        <v>5</v>
      </c>
      <c r="AC37" s="7">
        <v>5</v>
      </c>
      <c r="AD37" s="7">
        <v>5</v>
      </c>
      <c r="AE37" s="7">
        <v>5</v>
      </c>
      <c r="AF37" s="7">
        <v>5</v>
      </c>
      <c r="AG37" s="8">
        <v>4</v>
      </c>
      <c r="AH37" s="8">
        <v>4</v>
      </c>
      <c r="AI37" s="8">
        <v>4</v>
      </c>
      <c r="AJ37" s="8">
        <v>4</v>
      </c>
      <c r="AK37" s="8">
        <v>4</v>
      </c>
      <c r="AL37" s="8">
        <v>4</v>
      </c>
      <c r="AM37" s="9">
        <v>5</v>
      </c>
      <c r="AN37" s="9">
        <v>5</v>
      </c>
      <c r="AO37" s="103"/>
      <c r="AP37" s="5"/>
    </row>
    <row r="38" spans="1:42" ht="72.75" thickBot="1" x14ac:dyDescent="0.6">
      <c r="A38" s="4">
        <v>37</v>
      </c>
      <c r="B38" s="4" t="s">
        <v>55</v>
      </c>
      <c r="C38" s="4"/>
      <c r="D38" s="4"/>
      <c r="E38" s="4" t="s">
        <v>208</v>
      </c>
      <c r="F38" s="4" t="s">
        <v>60</v>
      </c>
      <c r="G38" s="4" t="s">
        <v>170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2">
        <v>4</v>
      </c>
      <c r="N38" s="102">
        <v>4</v>
      </c>
      <c r="O38" s="102">
        <v>4</v>
      </c>
      <c r="P38" s="102">
        <v>4</v>
      </c>
      <c r="Q38" s="102">
        <v>4</v>
      </c>
      <c r="R38" s="102">
        <v>3</v>
      </c>
      <c r="S38" s="102">
        <v>4</v>
      </c>
      <c r="T38" s="102">
        <v>3</v>
      </c>
      <c r="U38" s="102">
        <v>0</v>
      </c>
      <c r="V38" s="102">
        <v>0</v>
      </c>
      <c r="W38" s="5" t="s">
        <v>5</v>
      </c>
      <c r="X38" s="6">
        <v>4</v>
      </c>
      <c r="Y38" s="6">
        <v>4</v>
      </c>
      <c r="Z38" s="6">
        <v>4</v>
      </c>
      <c r="AA38" s="6">
        <v>4</v>
      </c>
      <c r="AB38" s="7">
        <v>4</v>
      </c>
      <c r="AC38" s="7">
        <v>4</v>
      </c>
      <c r="AD38" s="7">
        <v>4</v>
      </c>
      <c r="AE38" s="7">
        <v>4</v>
      </c>
      <c r="AF38" s="7">
        <v>4</v>
      </c>
      <c r="AG38" s="8">
        <v>4</v>
      </c>
      <c r="AH38" s="8">
        <v>4</v>
      </c>
      <c r="AI38" s="8">
        <v>4</v>
      </c>
      <c r="AJ38" s="8">
        <v>4</v>
      </c>
      <c r="AK38" s="8">
        <v>4</v>
      </c>
      <c r="AL38" s="8">
        <v>4</v>
      </c>
      <c r="AM38" s="9">
        <v>4</v>
      </c>
      <c r="AN38" s="9">
        <v>4</v>
      </c>
      <c r="AO38" s="103"/>
      <c r="AP38" s="5"/>
    </row>
    <row r="39" spans="1:42" ht="72.75" thickBot="1" x14ac:dyDescent="0.6">
      <c r="A39" s="4">
        <v>38</v>
      </c>
      <c r="B39" s="4" t="s">
        <v>55</v>
      </c>
      <c r="C39" s="4"/>
      <c r="D39" s="4"/>
      <c r="E39" s="4" t="s">
        <v>208</v>
      </c>
      <c r="F39" s="4" t="s">
        <v>62</v>
      </c>
      <c r="G39" s="4"/>
      <c r="H39" s="100">
        <v>0</v>
      </c>
      <c r="I39" s="100">
        <v>1</v>
      </c>
      <c r="J39" s="100">
        <v>1</v>
      </c>
      <c r="K39" s="100">
        <v>1</v>
      </c>
      <c r="L39" s="100">
        <v>0</v>
      </c>
      <c r="M39" s="102">
        <v>4</v>
      </c>
      <c r="N39" s="102">
        <v>4</v>
      </c>
      <c r="O39" s="102">
        <v>4</v>
      </c>
      <c r="P39" s="102">
        <v>4</v>
      </c>
      <c r="Q39" s="102">
        <v>4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5" t="s">
        <v>5</v>
      </c>
      <c r="X39" s="6">
        <v>4</v>
      </c>
      <c r="Y39" s="6">
        <v>4</v>
      </c>
      <c r="Z39" s="6">
        <v>4</v>
      </c>
      <c r="AA39" s="6">
        <v>3</v>
      </c>
      <c r="AB39" s="7">
        <v>4</v>
      </c>
      <c r="AC39" s="7">
        <v>4</v>
      </c>
      <c r="AD39" s="7">
        <v>4</v>
      </c>
      <c r="AE39" s="7">
        <v>4</v>
      </c>
      <c r="AF39" s="7">
        <v>4</v>
      </c>
      <c r="AG39" s="8">
        <v>4</v>
      </c>
      <c r="AH39" s="8">
        <v>4</v>
      </c>
      <c r="AI39" s="8">
        <v>4</v>
      </c>
      <c r="AJ39" s="8">
        <v>4</v>
      </c>
      <c r="AK39" s="8">
        <v>4</v>
      </c>
      <c r="AL39" s="8">
        <v>4</v>
      </c>
      <c r="AM39" s="9">
        <v>4</v>
      </c>
      <c r="AN39" s="9">
        <v>4</v>
      </c>
      <c r="AO39" s="103"/>
      <c r="AP39" s="5"/>
    </row>
    <row r="40" spans="1:42" ht="48.75" thickBot="1" x14ac:dyDescent="0.6">
      <c r="A40" s="4">
        <v>39</v>
      </c>
      <c r="B40" s="4" t="s">
        <v>55</v>
      </c>
      <c r="C40" s="4"/>
      <c r="D40" s="4"/>
      <c r="E40" s="4" t="s">
        <v>49</v>
      </c>
      <c r="F40" s="4" t="s">
        <v>62</v>
      </c>
      <c r="G40" s="4"/>
      <c r="H40" s="100">
        <v>1</v>
      </c>
      <c r="I40" s="100">
        <v>0</v>
      </c>
      <c r="J40" s="100">
        <v>1</v>
      </c>
      <c r="K40" s="100">
        <v>0</v>
      </c>
      <c r="L40" s="100">
        <v>0</v>
      </c>
      <c r="M40" s="102">
        <v>0</v>
      </c>
      <c r="N40" s="102">
        <v>0</v>
      </c>
      <c r="O40" s="102">
        <v>4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5" t="s">
        <v>5</v>
      </c>
      <c r="X40" s="6">
        <v>3</v>
      </c>
      <c r="Y40" s="6">
        <v>3</v>
      </c>
      <c r="Z40" s="6">
        <v>3</v>
      </c>
      <c r="AA40" s="6">
        <v>4</v>
      </c>
      <c r="AB40" s="7">
        <v>3</v>
      </c>
      <c r="AC40" s="7">
        <v>3</v>
      </c>
      <c r="AD40" s="7">
        <v>3</v>
      </c>
      <c r="AE40" s="7">
        <v>3</v>
      </c>
      <c r="AF40" s="7">
        <v>3</v>
      </c>
      <c r="AG40" s="8">
        <v>4</v>
      </c>
      <c r="AH40" s="8">
        <v>4</v>
      </c>
      <c r="AI40" s="8">
        <v>4</v>
      </c>
      <c r="AJ40" s="8">
        <v>3</v>
      </c>
      <c r="AK40" s="8">
        <v>4</v>
      </c>
      <c r="AL40" s="8">
        <v>4</v>
      </c>
      <c r="AM40" s="9">
        <v>4</v>
      </c>
      <c r="AN40" s="9">
        <v>3</v>
      </c>
      <c r="AO40" s="103"/>
      <c r="AP40" s="5"/>
    </row>
    <row r="41" spans="1:42" ht="48.75" thickBot="1" x14ac:dyDescent="0.6">
      <c r="A41" s="4">
        <v>40</v>
      </c>
      <c r="B41" s="4" t="s">
        <v>56</v>
      </c>
      <c r="C41" s="4"/>
      <c r="D41" s="4"/>
      <c r="E41" s="4" t="s">
        <v>49</v>
      </c>
      <c r="F41" s="4" t="s">
        <v>62</v>
      </c>
      <c r="G41" s="4"/>
      <c r="H41" s="100">
        <v>1</v>
      </c>
      <c r="I41" s="100">
        <v>1</v>
      </c>
      <c r="J41" s="100">
        <v>0</v>
      </c>
      <c r="K41" s="100">
        <v>1</v>
      </c>
      <c r="L41" s="100">
        <v>0</v>
      </c>
      <c r="M41" s="102">
        <v>2</v>
      </c>
      <c r="N41" s="102">
        <v>1</v>
      </c>
      <c r="O41" s="102">
        <v>3</v>
      </c>
      <c r="P41" s="102">
        <v>4</v>
      </c>
      <c r="Q41" s="102">
        <v>4</v>
      </c>
      <c r="R41" s="102">
        <v>1</v>
      </c>
      <c r="S41" s="102">
        <v>1</v>
      </c>
      <c r="T41" s="102">
        <v>1</v>
      </c>
      <c r="U41" s="102">
        <v>0</v>
      </c>
      <c r="V41" s="102">
        <v>0</v>
      </c>
      <c r="W41" s="5" t="s">
        <v>5</v>
      </c>
      <c r="X41" s="6">
        <v>4</v>
      </c>
      <c r="Y41" s="6">
        <v>4</v>
      </c>
      <c r="Z41" s="6">
        <v>4</v>
      </c>
      <c r="AA41" s="6">
        <v>3</v>
      </c>
      <c r="AB41" s="7">
        <v>3</v>
      </c>
      <c r="AC41" s="7">
        <v>4</v>
      </c>
      <c r="AD41" s="7">
        <v>4</v>
      </c>
      <c r="AE41" s="7">
        <v>3</v>
      </c>
      <c r="AF41" s="7">
        <v>3</v>
      </c>
      <c r="AG41" s="8">
        <v>4</v>
      </c>
      <c r="AH41" s="8">
        <v>4</v>
      </c>
      <c r="AI41" s="8">
        <v>4</v>
      </c>
      <c r="AJ41" s="8">
        <v>4</v>
      </c>
      <c r="AK41" s="8">
        <v>4</v>
      </c>
      <c r="AL41" s="8">
        <v>4</v>
      </c>
      <c r="AM41" s="9">
        <v>4</v>
      </c>
      <c r="AN41" s="9">
        <v>4</v>
      </c>
      <c r="AO41" s="103"/>
      <c r="AP41" s="5"/>
    </row>
    <row r="42" spans="1:42" ht="48.75" thickBot="1" x14ac:dyDescent="0.6">
      <c r="A42" s="4">
        <v>41</v>
      </c>
      <c r="B42" s="4" t="s">
        <v>56</v>
      </c>
      <c r="C42" s="4"/>
      <c r="D42" s="4"/>
      <c r="E42" s="4" t="s">
        <v>54</v>
      </c>
      <c r="F42" s="4" t="s">
        <v>62</v>
      </c>
      <c r="G42" s="4"/>
      <c r="H42" s="100">
        <v>1</v>
      </c>
      <c r="I42" s="100">
        <v>0</v>
      </c>
      <c r="J42" s="100">
        <v>0</v>
      </c>
      <c r="K42" s="100">
        <v>0</v>
      </c>
      <c r="L42" s="100">
        <v>0</v>
      </c>
      <c r="M42" s="102">
        <v>3</v>
      </c>
      <c r="N42" s="102">
        <v>3</v>
      </c>
      <c r="O42" s="102">
        <v>3</v>
      </c>
      <c r="P42" s="102">
        <v>3</v>
      </c>
      <c r="Q42" s="102">
        <v>3</v>
      </c>
      <c r="R42" s="102">
        <v>4</v>
      </c>
      <c r="S42" s="102">
        <v>3</v>
      </c>
      <c r="T42" s="102">
        <v>3</v>
      </c>
      <c r="U42" s="102">
        <v>0</v>
      </c>
      <c r="V42" s="102">
        <v>0</v>
      </c>
      <c r="W42" s="5" t="s">
        <v>5</v>
      </c>
      <c r="X42" s="6">
        <v>4</v>
      </c>
      <c r="Y42" s="6">
        <v>4</v>
      </c>
      <c r="Z42" s="6">
        <v>4</v>
      </c>
      <c r="AA42" s="6">
        <v>4</v>
      </c>
      <c r="AB42" s="7">
        <v>4</v>
      </c>
      <c r="AC42" s="7">
        <v>4</v>
      </c>
      <c r="AD42" s="7">
        <v>4</v>
      </c>
      <c r="AE42" s="7">
        <v>4</v>
      </c>
      <c r="AF42" s="7">
        <v>4</v>
      </c>
      <c r="AG42" s="8">
        <v>4</v>
      </c>
      <c r="AH42" s="8">
        <v>4</v>
      </c>
      <c r="AI42" s="8">
        <v>4</v>
      </c>
      <c r="AJ42" s="8">
        <v>4</v>
      </c>
      <c r="AK42" s="8">
        <v>4</v>
      </c>
      <c r="AL42" s="8">
        <v>4</v>
      </c>
      <c r="AM42" s="9">
        <v>4</v>
      </c>
      <c r="AN42" s="9">
        <v>4</v>
      </c>
      <c r="AO42" s="103"/>
      <c r="AP42" s="5"/>
    </row>
    <row r="43" spans="1:42" ht="48.75" thickBot="1" x14ac:dyDescent="0.6">
      <c r="A43" s="4">
        <v>42</v>
      </c>
      <c r="B43" s="4" t="s">
        <v>56</v>
      </c>
      <c r="C43" s="4"/>
      <c r="D43" s="4"/>
      <c r="E43" s="4" t="s">
        <v>54</v>
      </c>
      <c r="F43" s="4" t="s">
        <v>62</v>
      </c>
      <c r="G43" s="4"/>
      <c r="H43" s="100">
        <v>1</v>
      </c>
      <c r="I43" s="100">
        <v>0</v>
      </c>
      <c r="J43" s="100">
        <v>0</v>
      </c>
      <c r="K43" s="100">
        <v>0</v>
      </c>
      <c r="L43" s="100">
        <v>0</v>
      </c>
      <c r="M43" s="102">
        <v>4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5" t="s">
        <v>5</v>
      </c>
      <c r="X43" s="6">
        <v>3</v>
      </c>
      <c r="Y43" s="6">
        <v>4</v>
      </c>
      <c r="Z43" s="6">
        <v>4</v>
      </c>
      <c r="AA43" s="6">
        <v>3</v>
      </c>
      <c r="AB43" s="7">
        <v>4</v>
      </c>
      <c r="AC43" s="7">
        <v>4</v>
      </c>
      <c r="AD43" s="7">
        <v>4</v>
      </c>
      <c r="AE43" s="7">
        <v>4</v>
      </c>
      <c r="AF43" s="7">
        <v>4</v>
      </c>
      <c r="AG43" s="8">
        <v>4</v>
      </c>
      <c r="AH43" s="8">
        <v>4</v>
      </c>
      <c r="AI43" s="8">
        <v>3</v>
      </c>
      <c r="AJ43" s="8">
        <v>3</v>
      </c>
      <c r="AK43" s="8">
        <v>3</v>
      </c>
      <c r="AL43" s="8">
        <v>3</v>
      </c>
      <c r="AM43" s="9">
        <v>4</v>
      </c>
      <c r="AN43" s="9">
        <v>4</v>
      </c>
      <c r="AO43" s="103"/>
      <c r="AP43" s="5"/>
    </row>
    <row r="44" spans="1:42" ht="48.75" thickBot="1" x14ac:dyDescent="0.6">
      <c r="A44" s="4">
        <v>43</v>
      </c>
      <c r="B44" s="4" t="s">
        <v>56</v>
      </c>
      <c r="C44" s="4"/>
      <c r="D44" s="4"/>
      <c r="E44" s="4" t="s">
        <v>212</v>
      </c>
      <c r="F44" s="4" t="s">
        <v>62</v>
      </c>
      <c r="G44" s="4"/>
      <c r="H44" s="100">
        <v>0</v>
      </c>
      <c r="I44" s="100">
        <v>1</v>
      </c>
      <c r="J44" s="100">
        <v>0</v>
      </c>
      <c r="K44" s="100">
        <v>1</v>
      </c>
      <c r="L44" s="100">
        <v>0</v>
      </c>
      <c r="M44" s="102">
        <v>4</v>
      </c>
      <c r="N44" s="102">
        <v>4</v>
      </c>
      <c r="O44" s="102">
        <v>3</v>
      </c>
      <c r="P44" s="102">
        <v>3</v>
      </c>
      <c r="Q44" s="102">
        <v>4</v>
      </c>
      <c r="R44" s="102">
        <v>4</v>
      </c>
      <c r="S44" s="102">
        <v>4</v>
      </c>
      <c r="T44" s="102">
        <v>3</v>
      </c>
      <c r="U44" s="102">
        <v>0</v>
      </c>
      <c r="V44" s="102">
        <v>0</v>
      </c>
      <c r="W44" s="5" t="s">
        <v>5</v>
      </c>
      <c r="X44" s="6">
        <v>0</v>
      </c>
      <c r="Y44" s="6">
        <v>0</v>
      </c>
      <c r="Z44" s="6">
        <v>4</v>
      </c>
      <c r="AA44" s="6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8">
        <v>5</v>
      </c>
      <c r="AH44" s="8">
        <v>5</v>
      </c>
      <c r="AI44" s="8">
        <v>5</v>
      </c>
      <c r="AJ44" s="8">
        <v>5</v>
      </c>
      <c r="AK44" s="8">
        <v>5</v>
      </c>
      <c r="AL44" s="8">
        <v>5</v>
      </c>
      <c r="AM44" s="9">
        <v>5</v>
      </c>
      <c r="AN44" s="9">
        <v>0</v>
      </c>
      <c r="AO44" s="103"/>
      <c r="AP44" s="5"/>
    </row>
    <row r="45" spans="1:42" ht="48.75" thickBot="1" x14ac:dyDescent="0.6">
      <c r="A45" s="4">
        <v>44</v>
      </c>
      <c r="B45" s="4" t="s">
        <v>56</v>
      </c>
      <c r="C45" s="4"/>
      <c r="D45" s="4"/>
      <c r="E45" s="4" t="s">
        <v>212</v>
      </c>
      <c r="F45" s="4" t="s">
        <v>60</v>
      </c>
      <c r="G45" s="4" t="s">
        <v>172</v>
      </c>
      <c r="H45" s="100">
        <v>0</v>
      </c>
      <c r="I45" s="100">
        <v>1</v>
      </c>
      <c r="J45" s="100">
        <v>0</v>
      </c>
      <c r="K45" s="100">
        <v>0</v>
      </c>
      <c r="L45" s="100">
        <v>0</v>
      </c>
      <c r="M45" s="102">
        <v>4</v>
      </c>
      <c r="N45" s="102">
        <v>3</v>
      </c>
      <c r="O45" s="102">
        <v>4</v>
      </c>
      <c r="P45" s="102">
        <v>3</v>
      </c>
      <c r="Q45" s="102">
        <v>3</v>
      </c>
      <c r="R45" s="102">
        <v>3</v>
      </c>
      <c r="S45" s="102">
        <v>3</v>
      </c>
      <c r="T45" s="102">
        <v>0</v>
      </c>
      <c r="U45" s="102">
        <v>0</v>
      </c>
      <c r="V45" s="102">
        <v>0</v>
      </c>
      <c r="W45" s="5" t="s">
        <v>5</v>
      </c>
      <c r="X45" s="6">
        <v>3</v>
      </c>
      <c r="Y45" s="6">
        <v>3</v>
      </c>
      <c r="Z45" s="6">
        <v>3</v>
      </c>
      <c r="AA45" s="6">
        <v>3</v>
      </c>
      <c r="AB45" s="7">
        <v>3</v>
      </c>
      <c r="AC45" s="7">
        <v>3</v>
      </c>
      <c r="AD45" s="7">
        <v>3</v>
      </c>
      <c r="AE45" s="7">
        <v>3</v>
      </c>
      <c r="AF45" s="7">
        <v>3</v>
      </c>
      <c r="AG45" s="8">
        <v>3</v>
      </c>
      <c r="AH45" s="8">
        <v>3</v>
      </c>
      <c r="AI45" s="8">
        <v>3</v>
      </c>
      <c r="AJ45" s="8">
        <v>3</v>
      </c>
      <c r="AK45" s="8">
        <v>3</v>
      </c>
      <c r="AL45" s="8">
        <v>3</v>
      </c>
      <c r="AM45" s="9">
        <v>3</v>
      </c>
      <c r="AN45" s="9">
        <v>3</v>
      </c>
      <c r="AO45" s="103"/>
      <c r="AP45" s="5"/>
    </row>
    <row r="46" spans="1:42" ht="48.75" thickBot="1" x14ac:dyDescent="0.6">
      <c r="A46" s="4">
        <v>45</v>
      </c>
      <c r="B46" s="4" t="s">
        <v>55</v>
      </c>
      <c r="C46" s="4"/>
      <c r="D46" s="4"/>
      <c r="E46" s="4" t="s">
        <v>212</v>
      </c>
      <c r="F46" s="4" t="s">
        <v>59</v>
      </c>
      <c r="G46" s="4"/>
      <c r="H46" s="100">
        <v>1</v>
      </c>
      <c r="I46" s="100">
        <v>1</v>
      </c>
      <c r="J46" s="100">
        <v>0</v>
      </c>
      <c r="K46" s="100">
        <v>1</v>
      </c>
      <c r="L46" s="100">
        <v>0</v>
      </c>
      <c r="M46" s="102">
        <v>4</v>
      </c>
      <c r="N46" s="102">
        <v>4</v>
      </c>
      <c r="O46" s="102">
        <v>3</v>
      </c>
      <c r="P46" s="102">
        <v>3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5" t="s">
        <v>5</v>
      </c>
      <c r="X46" s="6">
        <v>4</v>
      </c>
      <c r="Y46" s="6">
        <v>3</v>
      </c>
      <c r="Z46" s="6">
        <v>3</v>
      </c>
      <c r="AA46" s="6">
        <v>3</v>
      </c>
      <c r="AB46" s="7">
        <v>3</v>
      </c>
      <c r="AC46" s="7">
        <v>3</v>
      </c>
      <c r="AD46" s="7">
        <v>3</v>
      </c>
      <c r="AE46" s="7">
        <v>3</v>
      </c>
      <c r="AF46" s="7">
        <v>3</v>
      </c>
      <c r="AG46" s="8">
        <v>3</v>
      </c>
      <c r="AH46" s="8">
        <v>4</v>
      </c>
      <c r="AI46" s="8">
        <v>3</v>
      </c>
      <c r="AJ46" s="8">
        <v>3</v>
      </c>
      <c r="AK46" s="8">
        <v>3</v>
      </c>
      <c r="AL46" s="8">
        <v>3</v>
      </c>
      <c r="AM46" s="9">
        <v>3</v>
      </c>
      <c r="AN46" s="9">
        <v>4</v>
      </c>
      <c r="AO46" s="103"/>
      <c r="AP46" s="5"/>
    </row>
    <row r="47" spans="1:42" ht="48.75" thickBot="1" x14ac:dyDescent="0.6">
      <c r="A47" s="4">
        <v>46</v>
      </c>
      <c r="B47" s="4" t="s">
        <v>56</v>
      </c>
      <c r="C47" s="4"/>
      <c r="D47" s="4"/>
      <c r="E47" s="4" t="s">
        <v>213</v>
      </c>
      <c r="F47" s="4" t="s">
        <v>62</v>
      </c>
      <c r="G47" s="4"/>
      <c r="H47" s="100">
        <v>0</v>
      </c>
      <c r="I47" s="100">
        <v>1</v>
      </c>
      <c r="J47" s="100">
        <v>0</v>
      </c>
      <c r="K47" s="100">
        <v>0</v>
      </c>
      <c r="L47" s="100">
        <v>0</v>
      </c>
      <c r="M47" s="102">
        <v>4</v>
      </c>
      <c r="N47" s="102">
        <v>4</v>
      </c>
      <c r="O47" s="102">
        <v>4</v>
      </c>
      <c r="P47" s="102">
        <v>4</v>
      </c>
      <c r="Q47" s="102">
        <v>4</v>
      </c>
      <c r="R47" s="102">
        <v>4</v>
      </c>
      <c r="S47" s="102">
        <v>4</v>
      </c>
      <c r="T47" s="102">
        <v>4</v>
      </c>
      <c r="U47" s="102">
        <v>0</v>
      </c>
      <c r="V47" s="102">
        <v>0</v>
      </c>
      <c r="W47" s="5" t="s">
        <v>5</v>
      </c>
      <c r="X47" s="6">
        <v>4</v>
      </c>
      <c r="Y47" s="6">
        <v>4</v>
      </c>
      <c r="Z47" s="6">
        <v>4</v>
      </c>
      <c r="AA47" s="6">
        <v>3</v>
      </c>
      <c r="AB47" s="7">
        <v>4</v>
      </c>
      <c r="AC47" s="7">
        <v>3</v>
      </c>
      <c r="AD47" s="7">
        <v>3</v>
      </c>
      <c r="AE47" s="7">
        <v>3</v>
      </c>
      <c r="AF47" s="7">
        <v>3</v>
      </c>
      <c r="AG47" s="8">
        <v>3</v>
      </c>
      <c r="AH47" s="8">
        <v>3</v>
      </c>
      <c r="AI47" s="8">
        <v>3</v>
      </c>
      <c r="AJ47" s="8">
        <v>3</v>
      </c>
      <c r="AK47" s="8">
        <v>3</v>
      </c>
      <c r="AL47" s="8">
        <v>3</v>
      </c>
      <c r="AM47" s="9">
        <v>3</v>
      </c>
      <c r="AN47" s="9">
        <v>3</v>
      </c>
      <c r="AO47" s="103"/>
      <c r="AP47" s="5"/>
    </row>
    <row r="48" spans="1:42" ht="48.75" thickBot="1" x14ac:dyDescent="0.6">
      <c r="A48" s="4">
        <v>47</v>
      </c>
      <c r="B48" s="4" t="s">
        <v>56</v>
      </c>
      <c r="C48" s="4"/>
      <c r="D48" s="4"/>
      <c r="E48" s="4" t="s">
        <v>189</v>
      </c>
      <c r="F48" s="4" t="s">
        <v>62</v>
      </c>
      <c r="G48" s="4"/>
      <c r="H48" s="100">
        <v>1</v>
      </c>
      <c r="I48" s="100">
        <v>0</v>
      </c>
      <c r="J48" s="100">
        <v>0</v>
      </c>
      <c r="K48" s="100">
        <v>0</v>
      </c>
      <c r="L48" s="100">
        <v>0</v>
      </c>
      <c r="M48" s="102">
        <v>4</v>
      </c>
      <c r="N48" s="102">
        <v>4</v>
      </c>
      <c r="O48" s="102">
        <v>4</v>
      </c>
      <c r="P48" s="102">
        <v>4</v>
      </c>
      <c r="Q48" s="102">
        <v>4</v>
      </c>
      <c r="R48" s="102">
        <v>4</v>
      </c>
      <c r="S48" s="102">
        <v>4</v>
      </c>
      <c r="T48" s="102">
        <v>4</v>
      </c>
      <c r="U48" s="102">
        <v>0</v>
      </c>
      <c r="V48" s="102">
        <v>0</v>
      </c>
      <c r="W48" s="5" t="s">
        <v>5</v>
      </c>
      <c r="X48" s="6">
        <v>4</v>
      </c>
      <c r="Y48" s="6">
        <v>3</v>
      </c>
      <c r="Z48" s="6">
        <v>4</v>
      </c>
      <c r="AA48" s="6">
        <v>5</v>
      </c>
      <c r="AB48" s="7">
        <v>4</v>
      </c>
      <c r="AC48" s="7">
        <v>3</v>
      </c>
      <c r="AD48" s="7">
        <v>4</v>
      </c>
      <c r="AE48" s="7">
        <v>3</v>
      </c>
      <c r="AF48" s="7">
        <v>3</v>
      </c>
      <c r="AG48" s="8">
        <v>3</v>
      </c>
      <c r="AH48" s="8">
        <v>4</v>
      </c>
      <c r="AI48" s="8">
        <v>4</v>
      </c>
      <c r="AJ48" s="8">
        <v>3</v>
      </c>
      <c r="AK48" s="8">
        <v>3</v>
      </c>
      <c r="AL48" s="8">
        <v>3</v>
      </c>
      <c r="AM48" s="9">
        <v>4</v>
      </c>
      <c r="AN48" s="9">
        <v>4</v>
      </c>
      <c r="AO48" s="103"/>
      <c r="AP48" s="5"/>
    </row>
    <row r="49" spans="1:42" ht="48.75" thickBot="1" x14ac:dyDescent="0.6">
      <c r="A49" s="4">
        <v>48</v>
      </c>
      <c r="B49" s="4" t="s">
        <v>56</v>
      </c>
      <c r="C49" s="4"/>
      <c r="D49" s="4"/>
      <c r="E49" s="4" t="s">
        <v>114</v>
      </c>
      <c r="F49" s="4" t="s">
        <v>62</v>
      </c>
      <c r="G49" s="4"/>
      <c r="H49" s="100">
        <v>1</v>
      </c>
      <c r="I49" s="100">
        <v>1</v>
      </c>
      <c r="J49" s="100">
        <v>1</v>
      </c>
      <c r="K49" s="100">
        <v>1</v>
      </c>
      <c r="L49" s="100">
        <v>1</v>
      </c>
      <c r="M49" s="102">
        <v>4</v>
      </c>
      <c r="N49" s="102">
        <v>0</v>
      </c>
      <c r="O49" s="102">
        <v>4</v>
      </c>
      <c r="P49" s="102">
        <v>4</v>
      </c>
      <c r="Q49" s="102">
        <v>4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5" t="s">
        <v>5</v>
      </c>
      <c r="X49" s="6">
        <v>5</v>
      </c>
      <c r="Y49" s="6">
        <v>5</v>
      </c>
      <c r="Z49" s="6">
        <v>5</v>
      </c>
      <c r="AA49" s="6">
        <v>4</v>
      </c>
      <c r="AB49" s="7">
        <v>5</v>
      </c>
      <c r="AC49" s="7">
        <v>5</v>
      </c>
      <c r="AD49" s="7">
        <v>5</v>
      </c>
      <c r="AE49" s="7">
        <v>5</v>
      </c>
      <c r="AF49" s="7">
        <v>5</v>
      </c>
      <c r="AG49" s="8">
        <v>0</v>
      </c>
      <c r="AH49" s="8">
        <v>0</v>
      </c>
      <c r="AI49" s="8">
        <v>0</v>
      </c>
      <c r="AJ49" s="8">
        <v>5</v>
      </c>
      <c r="AK49" s="8">
        <v>4</v>
      </c>
      <c r="AL49" s="8">
        <v>4</v>
      </c>
      <c r="AM49" s="9">
        <v>5</v>
      </c>
      <c r="AN49" s="9">
        <v>5</v>
      </c>
      <c r="AO49" s="103"/>
      <c r="AP49" s="5"/>
    </row>
    <row r="50" spans="1:42" ht="72.75" thickBot="1" x14ac:dyDescent="0.6">
      <c r="A50" s="4">
        <v>49</v>
      </c>
      <c r="B50" s="4" t="s">
        <v>56</v>
      </c>
      <c r="C50" s="4"/>
      <c r="D50" s="4"/>
      <c r="E50" s="4" t="s">
        <v>198</v>
      </c>
      <c r="F50" s="4" t="s">
        <v>62</v>
      </c>
      <c r="G50" s="4"/>
      <c r="H50" s="100">
        <v>1</v>
      </c>
      <c r="I50" s="100">
        <v>1</v>
      </c>
      <c r="J50" s="100">
        <v>0</v>
      </c>
      <c r="K50" s="100">
        <v>1</v>
      </c>
      <c r="L50" s="100">
        <v>0</v>
      </c>
      <c r="M50" s="102">
        <v>5</v>
      </c>
      <c r="N50" s="102">
        <v>5</v>
      </c>
      <c r="O50" s="102">
        <v>5</v>
      </c>
      <c r="P50" s="102">
        <v>5</v>
      </c>
      <c r="Q50" s="102">
        <v>5</v>
      </c>
      <c r="R50" s="102">
        <v>5</v>
      </c>
      <c r="S50" s="102">
        <v>5</v>
      </c>
      <c r="T50" s="102">
        <v>5</v>
      </c>
      <c r="U50" s="102">
        <v>0</v>
      </c>
      <c r="V50" s="102">
        <v>0</v>
      </c>
      <c r="W50" s="5" t="s">
        <v>5</v>
      </c>
      <c r="X50" s="6">
        <v>4</v>
      </c>
      <c r="Y50" s="6">
        <v>4</v>
      </c>
      <c r="Z50" s="6">
        <v>4</v>
      </c>
      <c r="AA50" s="6">
        <v>4</v>
      </c>
      <c r="AB50" s="7">
        <v>4</v>
      </c>
      <c r="AC50" s="7">
        <v>4</v>
      </c>
      <c r="AD50" s="7">
        <v>4</v>
      </c>
      <c r="AE50" s="7">
        <v>4</v>
      </c>
      <c r="AF50" s="7">
        <v>4</v>
      </c>
      <c r="AG50" s="8">
        <v>4</v>
      </c>
      <c r="AH50" s="8">
        <v>4</v>
      </c>
      <c r="AI50" s="8">
        <v>4</v>
      </c>
      <c r="AJ50" s="8">
        <v>4</v>
      </c>
      <c r="AK50" s="8">
        <v>4</v>
      </c>
      <c r="AL50" s="8">
        <v>4</v>
      </c>
      <c r="AM50" s="9">
        <v>4</v>
      </c>
      <c r="AN50" s="9">
        <v>4</v>
      </c>
      <c r="AO50" s="103"/>
      <c r="AP50" s="5"/>
    </row>
    <row r="51" spans="1:42" ht="72.75" thickBot="1" x14ac:dyDescent="0.6">
      <c r="A51" s="4">
        <v>50</v>
      </c>
      <c r="B51" s="4" t="s">
        <v>56</v>
      </c>
      <c r="C51" s="4"/>
      <c r="D51" s="4"/>
      <c r="E51" s="4" t="s">
        <v>198</v>
      </c>
      <c r="F51" s="4" t="s">
        <v>62</v>
      </c>
      <c r="G51" s="4"/>
      <c r="H51" s="100">
        <v>1</v>
      </c>
      <c r="I51" s="100">
        <v>0</v>
      </c>
      <c r="J51" s="100">
        <v>0</v>
      </c>
      <c r="K51" s="100">
        <v>0</v>
      </c>
      <c r="L51" s="100">
        <v>0</v>
      </c>
      <c r="M51" s="102">
        <v>4</v>
      </c>
      <c r="N51" s="102">
        <v>4</v>
      </c>
      <c r="O51" s="102">
        <v>4</v>
      </c>
      <c r="P51" s="102">
        <v>4</v>
      </c>
      <c r="Q51" s="102">
        <v>4</v>
      </c>
      <c r="R51" s="102">
        <v>4</v>
      </c>
      <c r="S51" s="102">
        <v>4</v>
      </c>
      <c r="T51" s="102">
        <v>4</v>
      </c>
      <c r="U51" s="102">
        <v>0</v>
      </c>
      <c r="V51" s="102">
        <v>0</v>
      </c>
      <c r="W51" s="5" t="s">
        <v>5</v>
      </c>
      <c r="X51" s="6">
        <v>4</v>
      </c>
      <c r="Y51" s="6">
        <v>4</v>
      </c>
      <c r="Z51" s="6">
        <v>4</v>
      </c>
      <c r="AA51" s="6">
        <v>4</v>
      </c>
      <c r="AB51" s="7">
        <v>4</v>
      </c>
      <c r="AC51" s="7">
        <v>4</v>
      </c>
      <c r="AD51" s="7">
        <v>4</v>
      </c>
      <c r="AE51" s="7">
        <v>4</v>
      </c>
      <c r="AF51" s="7">
        <v>4</v>
      </c>
      <c r="AG51" s="8">
        <v>4</v>
      </c>
      <c r="AH51" s="8">
        <v>4</v>
      </c>
      <c r="AI51" s="8">
        <v>4</v>
      </c>
      <c r="AJ51" s="8">
        <v>4</v>
      </c>
      <c r="AK51" s="8">
        <v>4</v>
      </c>
      <c r="AL51" s="8">
        <v>4</v>
      </c>
      <c r="AM51" s="9">
        <v>4</v>
      </c>
      <c r="AN51" s="9">
        <v>4</v>
      </c>
      <c r="AO51" s="103"/>
      <c r="AP51" s="5"/>
    </row>
    <row r="52" spans="1:42" ht="72.75" thickBot="1" x14ac:dyDescent="0.6">
      <c r="A52" s="4">
        <v>51</v>
      </c>
      <c r="B52" s="4" t="s">
        <v>56</v>
      </c>
      <c r="C52" s="4"/>
      <c r="D52" s="4"/>
      <c r="E52" s="4" t="s">
        <v>198</v>
      </c>
      <c r="F52" s="4" t="s">
        <v>62</v>
      </c>
      <c r="G52" s="4"/>
      <c r="H52" s="100">
        <v>1</v>
      </c>
      <c r="I52" s="100">
        <v>0</v>
      </c>
      <c r="J52" s="100">
        <v>0</v>
      </c>
      <c r="K52" s="100">
        <v>0</v>
      </c>
      <c r="L52" s="100">
        <v>1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5" t="s">
        <v>5</v>
      </c>
      <c r="X52" s="6">
        <v>3</v>
      </c>
      <c r="Y52" s="6">
        <v>3</v>
      </c>
      <c r="Z52" s="6">
        <v>3</v>
      </c>
      <c r="AA52" s="6">
        <v>3</v>
      </c>
      <c r="AB52" s="7">
        <v>4</v>
      </c>
      <c r="AC52" s="7">
        <v>4</v>
      </c>
      <c r="AD52" s="7">
        <v>3</v>
      </c>
      <c r="AE52" s="7">
        <v>3</v>
      </c>
      <c r="AF52" s="7">
        <v>3</v>
      </c>
      <c r="AG52" s="8">
        <v>5</v>
      </c>
      <c r="AH52" s="8">
        <v>5</v>
      </c>
      <c r="AI52" s="8">
        <v>5</v>
      </c>
      <c r="AJ52" s="8">
        <v>5</v>
      </c>
      <c r="AK52" s="8">
        <v>5</v>
      </c>
      <c r="AL52" s="8">
        <v>5</v>
      </c>
      <c r="AM52" s="9">
        <v>4</v>
      </c>
      <c r="AN52" s="9">
        <v>4</v>
      </c>
      <c r="AO52" s="103"/>
      <c r="AP52" s="5"/>
    </row>
    <row r="53" spans="1:42" ht="72.75" thickBot="1" x14ac:dyDescent="0.6">
      <c r="A53" s="4">
        <v>52</v>
      </c>
      <c r="B53" s="4" t="s">
        <v>56</v>
      </c>
      <c r="C53" s="4"/>
      <c r="D53" s="4"/>
      <c r="E53" s="4" t="s">
        <v>198</v>
      </c>
      <c r="F53" s="4" t="s">
        <v>62</v>
      </c>
      <c r="G53" s="4"/>
      <c r="H53" s="100">
        <v>1</v>
      </c>
      <c r="I53" s="100">
        <v>0</v>
      </c>
      <c r="J53" s="100">
        <v>0</v>
      </c>
      <c r="K53" s="100">
        <v>0</v>
      </c>
      <c r="L53" s="100">
        <v>1</v>
      </c>
      <c r="M53" s="102">
        <v>1</v>
      </c>
      <c r="N53" s="102">
        <v>1</v>
      </c>
      <c r="O53" s="102">
        <v>2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5" t="s">
        <v>5</v>
      </c>
      <c r="X53" s="6">
        <v>2</v>
      </c>
      <c r="Y53" s="6">
        <v>2</v>
      </c>
      <c r="Z53" s="6">
        <v>2</v>
      </c>
      <c r="AA53" s="6">
        <v>2</v>
      </c>
      <c r="AB53" s="7">
        <v>2</v>
      </c>
      <c r="AC53" s="7">
        <v>2</v>
      </c>
      <c r="AD53" s="7">
        <v>2</v>
      </c>
      <c r="AE53" s="7">
        <v>2</v>
      </c>
      <c r="AF53" s="7">
        <v>2</v>
      </c>
      <c r="AG53" s="8">
        <v>4</v>
      </c>
      <c r="AH53" s="8">
        <v>4</v>
      </c>
      <c r="AI53" s="8">
        <v>4</v>
      </c>
      <c r="AJ53" s="8">
        <v>4</v>
      </c>
      <c r="AK53" s="8">
        <v>4</v>
      </c>
      <c r="AL53" s="8">
        <v>4</v>
      </c>
      <c r="AM53" s="9">
        <v>4</v>
      </c>
      <c r="AN53" s="9">
        <v>4</v>
      </c>
      <c r="AO53" s="103"/>
      <c r="AP53" s="5"/>
    </row>
    <row r="54" spans="1:42" ht="48.75" thickBot="1" x14ac:dyDescent="0.6">
      <c r="A54" s="4">
        <v>53</v>
      </c>
      <c r="B54" s="4" t="s">
        <v>56</v>
      </c>
      <c r="C54" s="4"/>
      <c r="D54" s="4"/>
      <c r="E54" s="4" t="s">
        <v>199</v>
      </c>
      <c r="F54" s="4" t="s">
        <v>62</v>
      </c>
      <c r="G54" s="4"/>
      <c r="H54" s="100">
        <v>1</v>
      </c>
      <c r="I54" s="100">
        <v>0</v>
      </c>
      <c r="J54" s="100">
        <v>0</v>
      </c>
      <c r="K54" s="100">
        <v>0</v>
      </c>
      <c r="L54" s="100">
        <v>0</v>
      </c>
      <c r="M54" s="102">
        <v>4</v>
      </c>
      <c r="N54" s="102">
        <v>4</v>
      </c>
      <c r="O54" s="102">
        <v>4</v>
      </c>
      <c r="P54" s="102">
        <v>4</v>
      </c>
      <c r="Q54" s="102">
        <v>4</v>
      </c>
      <c r="R54" s="102">
        <v>4</v>
      </c>
      <c r="S54" s="102">
        <v>4</v>
      </c>
      <c r="T54" s="102">
        <v>4</v>
      </c>
      <c r="U54" s="102">
        <v>4</v>
      </c>
      <c r="V54" s="102">
        <v>4</v>
      </c>
      <c r="W54" s="5" t="s">
        <v>5</v>
      </c>
      <c r="X54" s="6">
        <v>4</v>
      </c>
      <c r="Y54" s="6">
        <v>4</v>
      </c>
      <c r="Z54" s="6">
        <v>4</v>
      </c>
      <c r="AA54" s="6">
        <v>5</v>
      </c>
      <c r="AB54" s="7">
        <v>4</v>
      </c>
      <c r="AC54" s="7">
        <v>4</v>
      </c>
      <c r="AD54" s="7">
        <v>4</v>
      </c>
      <c r="AE54" s="7">
        <v>4</v>
      </c>
      <c r="AF54" s="7">
        <v>4</v>
      </c>
      <c r="AG54" s="8">
        <v>4</v>
      </c>
      <c r="AH54" s="8">
        <v>4</v>
      </c>
      <c r="AI54" s="8">
        <v>4</v>
      </c>
      <c r="AJ54" s="8">
        <v>5</v>
      </c>
      <c r="AK54" s="8">
        <v>5</v>
      </c>
      <c r="AL54" s="8">
        <v>5</v>
      </c>
      <c r="AM54" s="9">
        <v>4</v>
      </c>
      <c r="AN54" s="9">
        <v>4</v>
      </c>
      <c r="AO54" s="103"/>
      <c r="AP54" s="5"/>
    </row>
    <row r="55" spans="1:42" ht="48.75" thickBot="1" x14ac:dyDescent="0.6">
      <c r="A55" s="4">
        <v>54</v>
      </c>
      <c r="B55" s="4" t="s">
        <v>56</v>
      </c>
      <c r="C55" s="4"/>
      <c r="D55" s="4"/>
      <c r="E55" s="4" t="s">
        <v>199</v>
      </c>
      <c r="F55" s="4" t="s">
        <v>62</v>
      </c>
      <c r="G55" s="4"/>
      <c r="H55" s="100">
        <v>1</v>
      </c>
      <c r="I55" s="100">
        <v>0</v>
      </c>
      <c r="J55" s="100">
        <v>0</v>
      </c>
      <c r="K55" s="100">
        <v>0</v>
      </c>
      <c r="L55" s="100">
        <v>1</v>
      </c>
      <c r="M55" s="102">
        <v>3</v>
      </c>
      <c r="N55" s="102">
        <v>2</v>
      </c>
      <c r="O55" s="102">
        <v>3</v>
      </c>
      <c r="P55" s="102">
        <v>3</v>
      </c>
      <c r="Q55" s="102">
        <v>3</v>
      </c>
      <c r="R55" s="102">
        <v>2</v>
      </c>
      <c r="S55" s="102">
        <v>3</v>
      </c>
      <c r="T55" s="102">
        <v>3</v>
      </c>
      <c r="U55" s="102">
        <v>0</v>
      </c>
      <c r="V55" s="102">
        <v>0</v>
      </c>
      <c r="W55" s="5" t="s">
        <v>5</v>
      </c>
      <c r="X55" s="6">
        <v>3</v>
      </c>
      <c r="Y55" s="6">
        <v>3</v>
      </c>
      <c r="Z55" s="6">
        <v>4</v>
      </c>
      <c r="AA55" s="6">
        <v>4</v>
      </c>
      <c r="AB55" s="7">
        <v>3</v>
      </c>
      <c r="AC55" s="7">
        <v>3</v>
      </c>
      <c r="AD55" s="7">
        <v>3</v>
      </c>
      <c r="AE55" s="7">
        <v>3</v>
      </c>
      <c r="AF55" s="7">
        <v>3</v>
      </c>
      <c r="AG55" s="8">
        <v>4</v>
      </c>
      <c r="AH55" s="8">
        <v>4</v>
      </c>
      <c r="AI55" s="8">
        <v>4</v>
      </c>
      <c r="AJ55" s="8">
        <v>3</v>
      </c>
      <c r="AK55" s="8">
        <v>4</v>
      </c>
      <c r="AL55" s="8">
        <v>4</v>
      </c>
      <c r="AM55" s="9">
        <v>4</v>
      </c>
      <c r="AN55" s="9">
        <v>4</v>
      </c>
      <c r="AO55" s="103"/>
      <c r="AP55" s="5"/>
    </row>
    <row r="56" spans="1:42" ht="48.75" thickBot="1" x14ac:dyDescent="0.6">
      <c r="A56" s="4">
        <v>55</v>
      </c>
      <c r="B56" s="4" t="s">
        <v>56</v>
      </c>
      <c r="C56" s="4"/>
      <c r="D56" s="4"/>
      <c r="E56" s="4" t="s">
        <v>199</v>
      </c>
      <c r="F56" s="4" t="s">
        <v>62</v>
      </c>
      <c r="G56" s="4"/>
      <c r="H56" s="100">
        <v>1</v>
      </c>
      <c r="I56" s="100">
        <v>0</v>
      </c>
      <c r="J56" s="100">
        <v>0</v>
      </c>
      <c r="K56" s="100">
        <v>0</v>
      </c>
      <c r="L56" s="100">
        <v>0</v>
      </c>
      <c r="M56" s="102">
        <v>4</v>
      </c>
      <c r="N56" s="102">
        <v>4</v>
      </c>
      <c r="O56" s="102">
        <v>5</v>
      </c>
      <c r="P56" s="102">
        <v>4</v>
      </c>
      <c r="Q56" s="102">
        <v>4</v>
      </c>
      <c r="R56" s="102">
        <v>4</v>
      </c>
      <c r="S56" s="102">
        <v>4</v>
      </c>
      <c r="T56" s="102">
        <v>3</v>
      </c>
      <c r="U56" s="102">
        <v>0</v>
      </c>
      <c r="V56" s="102">
        <v>0</v>
      </c>
      <c r="W56" s="5" t="s">
        <v>5</v>
      </c>
      <c r="X56" s="6">
        <v>4</v>
      </c>
      <c r="Y56" s="6">
        <v>4</v>
      </c>
      <c r="Z56" s="6">
        <v>4</v>
      </c>
      <c r="AA56" s="6">
        <v>3</v>
      </c>
      <c r="AB56" s="7">
        <v>5</v>
      </c>
      <c r="AC56" s="7">
        <v>5</v>
      </c>
      <c r="AD56" s="7">
        <v>4</v>
      </c>
      <c r="AE56" s="7">
        <v>4</v>
      </c>
      <c r="AF56" s="7">
        <v>4</v>
      </c>
      <c r="AG56" s="8">
        <v>5</v>
      </c>
      <c r="AH56" s="8">
        <v>4</v>
      </c>
      <c r="AI56" s="8">
        <v>4</v>
      </c>
      <c r="AJ56" s="8">
        <v>4</v>
      </c>
      <c r="AK56" s="8">
        <v>4</v>
      </c>
      <c r="AL56" s="8">
        <v>4</v>
      </c>
      <c r="AM56" s="9">
        <v>4</v>
      </c>
      <c r="AN56" s="9">
        <v>4</v>
      </c>
      <c r="AO56" s="103"/>
      <c r="AP56" s="5"/>
    </row>
    <row r="57" spans="1:42" ht="48.75" thickBot="1" x14ac:dyDescent="0.6">
      <c r="A57" s="4">
        <v>56</v>
      </c>
      <c r="B57" s="4" t="s">
        <v>55</v>
      </c>
      <c r="C57" s="4"/>
      <c r="D57" s="4"/>
      <c r="E57" s="4" t="s">
        <v>209</v>
      </c>
      <c r="F57" s="4" t="s">
        <v>60</v>
      </c>
      <c r="G57" s="4" t="s">
        <v>172</v>
      </c>
      <c r="H57" s="100">
        <v>0</v>
      </c>
      <c r="I57" s="100">
        <v>1</v>
      </c>
      <c r="J57" s="100">
        <v>0</v>
      </c>
      <c r="K57" s="100">
        <v>0</v>
      </c>
      <c r="L57" s="100">
        <v>0</v>
      </c>
      <c r="M57" s="102">
        <v>4</v>
      </c>
      <c r="N57" s="102">
        <v>1</v>
      </c>
      <c r="O57" s="102">
        <v>4</v>
      </c>
      <c r="P57" s="102">
        <v>4</v>
      </c>
      <c r="Q57" s="102">
        <v>4</v>
      </c>
      <c r="R57" s="102">
        <v>1</v>
      </c>
      <c r="S57" s="102">
        <v>2</v>
      </c>
      <c r="T57" s="102">
        <v>2</v>
      </c>
      <c r="U57" s="102">
        <v>0</v>
      </c>
      <c r="V57" s="102">
        <v>0</v>
      </c>
      <c r="W57" s="5" t="s">
        <v>5</v>
      </c>
      <c r="X57" s="6">
        <v>3</v>
      </c>
      <c r="Y57" s="6">
        <v>4</v>
      </c>
      <c r="Z57" s="6">
        <v>3</v>
      </c>
      <c r="AA57" s="6">
        <v>3</v>
      </c>
      <c r="AB57" s="7">
        <v>4</v>
      </c>
      <c r="AC57" s="7">
        <v>4</v>
      </c>
      <c r="AD57" s="7">
        <v>5</v>
      </c>
      <c r="AE57" s="7">
        <v>4</v>
      </c>
      <c r="AF57" s="7">
        <v>4</v>
      </c>
      <c r="AG57" s="8">
        <v>3</v>
      </c>
      <c r="AH57" s="8">
        <v>5</v>
      </c>
      <c r="AI57" s="8">
        <v>4</v>
      </c>
      <c r="AJ57" s="8">
        <v>3</v>
      </c>
      <c r="AK57" s="8">
        <v>4</v>
      </c>
      <c r="AL57" s="8">
        <v>4</v>
      </c>
      <c r="AM57" s="9">
        <v>4</v>
      </c>
      <c r="AN57" s="9">
        <v>4</v>
      </c>
      <c r="AO57" s="103"/>
      <c r="AP57" s="5"/>
    </row>
    <row r="58" spans="1:42" ht="48.75" thickBot="1" x14ac:dyDescent="0.6">
      <c r="A58" s="4">
        <v>57</v>
      </c>
      <c r="B58" s="4" t="s">
        <v>56</v>
      </c>
      <c r="C58" s="4"/>
      <c r="D58" s="4"/>
      <c r="E58" s="4" t="s">
        <v>209</v>
      </c>
      <c r="F58" s="4" t="s">
        <v>60</v>
      </c>
      <c r="G58" s="4" t="s">
        <v>170</v>
      </c>
      <c r="H58" s="100">
        <v>0</v>
      </c>
      <c r="I58" s="100">
        <v>1</v>
      </c>
      <c r="J58" s="100">
        <v>0</v>
      </c>
      <c r="K58" s="100">
        <v>0</v>
      </c>
      <c r="L58" s="100">
        <v>1</v>
      </c>
      <c r="M58" s="102">
        <v>4</v>
      </c>
      <c r="N58" s="102">
        <v>1</v>
      </c>
      <c r="O58" s="102">
        <v>4</v>
      </c>
      <c r="P58" s="102">
        <v>4</v>
      </c>
      <c r="Q58" s="102">
        <v>3</v>
      </c>
      <c r="R58" s="102">
        <v>3</v>
      </c>
      <c r="S58" s="102">
        <v>4</v>
      </c>
      <c r="T58" s="102">
        <v>0</v>
      </c>
      <c r="U58" s="102">
        <v>0</v>
      </c>
      <c r="V58" s="102">
        <v>0</v>
      </c>
      <c r="W58" s="5" t="s">
        <v>5</v>
      </c>
      <c r="X58" s="6">
        <v>3</v>
      </c>
      <c r="Y58" s="6">
        <v>3</v>
      </c>
      <c r="Z58" s="6">
        <v>5</v>
      </c>
      <c r="AA58" s="6">
        <v>2</v>
      </c>
      <c r="AB58" s="7">
        <v>5</v>
      </c>
      <c r="AC58" s="7">
        <v>4</v>
      </c>
      <c r="AD58" s="7">
        <v>3</v>
      </c>
      <c r="AE58" s="7">
        <v>4</v>
      </c>
      <c r="AF58" s="7">
        <v>4</v>
      </c>
      <c r="AG58" s="8">
        <v>3</v>
      </c>
      <c r="AH58" s="8">
        <v>3</v>
      </c>
      <c r="AI58" s="8">
        <v>3</v>
      </c>
      <c r="AJ58" s="8">
        <v>3</v>
      </c>
      <c r="AK58" s="8">
        <v>3</v>
      </c>
      <c r="AL58" s="8">
        <v>4</v>
      </c>
      <c r="AM58" s="9">
        <v>4</v>
      </c>
      <c r="AN58" s="9">
        <v>4</v>
      </c>
      <c r="AO58" s="103"/>
      <c r="AP58" s="5"/>
    </row>
    <row r="59" spans="1:42" ht="48.75" thickBot="1" x14ac:dyDescent="0.6">
      <c r="A59" s="4">
        <v>58</v>
      </c>
      <c r="B59" s="4" t="s">
        <v>55</v>
      </c>
      <c r="C59" s="4"/>
      <c r="D59" s="4"/>
      <c r="E59" s="4" t="s">
        <v>209</v>
      </c>
      <c r="F59" s="4" t="s">
        <v>59</v>
      </c>
      <c r="G59" s="4"/>
      <c r="H59" s="100">
        <v>1</v>
      </c>
      <c r="I59" s="100">
        <v>1</v>
      </c>
      <c r="J59" s="100">
        <v>0</v>
      </c>
      <c r="K59" s="100">
        <v>1</v>
      </c>
      <c r="L59" s="100">
        <v>0</v>
      </c>
      <c r="M59" s="102">
        <v>4</v>
      </c>
      <c r="N59" s="102">
        <v>1</v>
      </c>
      <c r="O59" s="102">
        <v>2</v>
      </c>
      <c r="P59" s="102">
        <v>3</v>
      </c>
      <c r="Q59" s="102">
        <v>4</v>
      </c>
      <c r="R59" s="102">
        <v>1</v>
      </c>
      <c r="S59" s="102">
        <v>4</v>
      </c>
      <c r="T59" s="102">
        <v>5</v>
      </c>
      <c r="U59" s="102">
        <v>0</v>
      </c>
      <c r="V59" s="102">
        <v>0</v>
      </c>
      <c r="W59" s="5" t="s">
        <v>5</v>
      </c>
      <c r="X59" s="6">
        <v>4</v>
      </c>
      <c r="Y59" s="6">
        <v>4</v>
      </c>
      <c r="Z59" s="6">
        <v>4</v>
      </c>
      <c r="AA59" s="6">
        <v>4</v>
      </c>
      <c r="AB59" s="7">
        <v>4</v>
      </c>
      <c r="AC59" s="7">
        <v>4</v>
      </c>
      <c r="AD59" s="7">
        <v>4</v>
      </c>
      <c r="AE59" s="7">
        <v>4</v>
      </c>
      <c r="AF59" s="7">
        <v>4</v>
      </c>
      <c r="AG59" s="8">
        <v>3</v>
      </c>
      <c r="AH59" s="8">
        <v>3</v>
      </c>
      <c r="AI59" s="8">
        <v>3</v>
      </c>
      <c r="AJ59" s="8">
        <v>3</v>
      </c>
      <c r="AK59" s="8">
        <v>4</v>
      </c>
      <c r="AL59" s="8">
        <v>4</v>
      </c>
      <c r="AM59" s="9">
        <v>4</v>
      </c>
      <c r="AN59" s="9">
        <v>4</v>
      </c>
      <c r="AO59" s="103"/>
      <c r="AP59" s="5"/>
    </row>
    <row r="60" spans="1:42" ht="48.75" thickBot="1" x14ac:dyDescent="0.6">
      <c r="A60" s="4">
        <v>59</v>
      </c>
      <c r="B60" s="4" t="s">
        <v>56</v>
      </c>
      <c r="C60" s="4"/>
      <c r="D60" s="4"/>
      <c r="E60" s="4" t="s">
        <v>260</v>
      </c>
      <c r="F60" s="4" t="s">
        <v>60</v>
      </c>
      <c r="G60" s="4" t="s">
        <v>170</v>
      </c>
      <c r="H60" s="100">
        <v>0</v>
      </c>
      <c r="I60" s="100">
        <v>1</v>
      </c>
      <c r="J60" s="100">
        <v>0</v>
      </c>
      <c r="K60" s="100">
        <v>0</v>
      </c>
      <c r="L60" s="100">
        <v>1</v>
      </c>
      <c r="M60" s="102">
        <v>3</v>
      </c>
      <c r="N60" s="102">
        <v>3</v>
      </c>
      <c r="O60" s="102">
        <v>4</v>
      </c>
      <c r="P60" s="102">
        <v>5</v>
      </c>
      <c r="Q60" s="102">
        <v>3</v>
      </c>
      <c r="R60" s="102">
        <v>2</v>
      </c>
      <c r="S60" s="102">
        <v>5</v>
      </c>
      <c r="T60" s="102">
        <v>3</v>
      </c>
      <c r="U60" s="102">
        <v>0</v>
      </c>
      <c r="V60" s="102">
        <v>0</v>
      </c>
      <c r="W60" s="5" t="s">
        <v>5</v>
      </c>
      <c r="X60" s="6">
        <v>4</v>
      </c>
      <c r="Y60" s="6">
        <v>5</v>
      </c>
      <c r="Z60" s="6">
        <v>4</v>
      </c>
      <c r="AA60" s="6">
        <v>4</v>
      </c>
      <c r="AB60" s="7">
        <v>5</v>
      </c>
      <c r="AC60" s="7">
        <v>4</v>
      </c>
      <c r="AD60" s="7">
        <v>5</v>
      </c>
      <c r="AE60" s="7">
        <v>4</v>
      </c>
      <c r="AF60" s="7">
        <v>4</v>
      </c>
      <c r="AG60" s="8">
        <v>4</v>
      </c>
      <c r="AH60" s="8">
        <v>5</v>
      </c>
      <c r="AI60" s="8">
        <v>4</v>
      </c>
      <c r="AJ60" s="8">
        <v>5</v>
      </c>
      <c r="AK60" s="8">
        <v>4</v>
      </c>
      <c r="AL60" s="8">
        <v>4</v>
      </c>
      <c r="AM60" s="9">
        <v>5</v>
      </c>
      <c r="AN60" s="9">
        <v>5</v>
      </c>
      <c r="AO60" s="103"/>
      <c r="AP60" s="5"/>
    </row>
    <row r="61" spans="1:42" ht="48.75" thickBot="1" x14ac:dyDescent="0.6">
      <c r="A61" s="4">
        <v>60</v>
      </c>
      <c r="B61" s="4" t="s">
        <v>55</v>
      </c>
      <c r="C61" s="4"/>
      <c r="D61" s="4"/>
      <c r="E61" s="4" t="s">
        <v>260</v>
      </c>
      <c r="F61" s="4" t="s">
        <v>60</v>
      </c>
      <c r="G61" s="4" t="s">
        <v>170</v>
      </c>
      <c r="H61" s="100">
        <v>1</v>
      </c>
      <c r="I61" s="100">
        <v>1</v>
      </c>
      <c r="J61" s="100">
        <v>0</v>
      </c>
      <c r="K61" s="100">
        <v>0</v>
      </c>
      <c r="L61" s="100">
        <v>0</v>
      </c>
      <c r="M61" s="102">
        <v>5</v>
      </c>
      <c r="N61" s="102">
        <v>5</v>
      </c>
      <c r="O61" s="102">
        <v>5</v>
      </c>
      <c r="P61" s="102">
        <v>5</v>
      </c>
      <c r="Q61" s="102">
        <v>5</v>
      </c>
      <c r="R61" s="102">
        <v>5</v>
      </c>
      <c r="S61" s="102">
        <v>5</v>
      </c>
      <c r="T61" s="102">
        <v>5</v>
      </c>
      <c r="U61" s="102">
        <v>0</v>
      </c>
      <c r="V61" s="102">
        <v>0</v>
      </c>
      <c r="W61" s="5" t="s">
        <v>5</v>
      </c>
      <c r="X61" s="6">
        <v>4</v>
      </c>
      <c r="Y61" s="6">
        <v>4</v>
      </c>
      <c r="Z61" s="6">
        <v>4</v>
      </c>
      <c r="AA61" s="6">
        <v>5</v>
      </c>
      <c r="AB61" s="7">
        <v>5</v>
      </c>
      <c r="AC61" s="7">
        <v>5</v>
      </c>
      <c r="AD61" s="7">
        <v>4</v>
      </c>
      <c r="AE61" s="7">
        <v>5</v>
      </c>
      <c r="AF61" s="7">
        <v>5</v>
      </c>
      <c r="AG61" s="8">
        <v>5</v>
      </c>
      <c r="AH61" s="8">
        <v>4</v>
      </c>
      <c r="AI61" s="8">
        <v>4</v>
      </c>
      <c r="AJ61" s="8">
        <v>5</v>
      </c>
      <c r="AK61" s="8">
        <v>4</v>
      </c>
      <c r="AL61" s="8">
        <v>4</v>
      </c>
      <c r="AM61" s="9">
        <v>4</v>
      </c>
      <c r="AN61" s="9">
        <v>4</v>
      </c>
      <c r="AO61" s="103"/>
      <c r="AP61" s="5"/>
    </row>
    <row r="62" spans="1:42" ht="48.75" thickBot="1" x14ac:dyDescent="0.6">
      <c r="A62" s="4">
        <v>61</v>
      </c>
      <c r="B62" s="4" t="s">
        <v>56</v>
      </c>
      <c r="C62" s="4"/>
      <c r="D62" s="4"/>
      <c r="E62" s="4" t="s">
        <v>260</v>
      </c>
      <c r="F62" s="4" t="s">
        <v>60</v>
      </c>
      <c r="G62" s="4" t="s">
        <v>172</v>
      </c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2">
        <v>3</v>
      </c>
      <c r="N62" s="102">
        <v>2</v>
      </c>
      <c r="O62" s="102">
        <v>5</v>
      </c>
      <c r="P62" s="102">
        <v>5</v>
      </c>
      <c r="Q62" s="102">
        <v>4</v>
      </c>
      <c r="R62" s="102">
        <v>1</v>
      </c>
      <c r="S62" s="102">
        <v>1</v>
      </c>
      <c r="T62" s="102">
        <v>4</v>
      </c>
      <c r="U62" s="102">
        <v>0</v>
      </c>
      <c r="V62" s="102">
        <v>0</v>
      </c>
      <c r="W62" s="5" t="s">
        <v>5</v>
      </c>
      <c r="X62" s="6">
        <v>4</v>
      </c>
      <c r="Y62" s="6">
        <v>4</v>
      </c>
      <c r="Z62" s="6">
        <v>4</v>
      </c>
      <c r="AA62" s="6">
        <v>4</v>
      </c>
      <c r="AB62" s="7">
        <v>4</v>
      </c>
      <c r="AC62" s="7">
        <v>4</v>
      </c>
      <c r="AD62" s="7">
        <v>4</v>
      </c>
      <c r="AE62" s="7">
        <v>4</v>
      </c>
      <c r="AF62" s="7">
        <v>4</v>
      </c>
      <c r="AG62" s="8">
        <v>4</v>
      </c>
      <c r="AH62" s="8">
        <v>4</v>
      </c>
      <c r="AI62" s="8">
        <v>4</v>
      </c>
      <c r="AJ62" s="8">
        <v>4</v>
      </c>
      <c r="AK62" s="8">
        <v>4</v>
      </c>
      <c r="AL62" s="8">
        <v>4</v>
      </c>
      <c r="AM62" s="9">
        <v>4</v>
      </c>
      <c r="AN62" s="9">
        <v>4</v>
      </c>
      <c r="AO62" s="103"/>
      <c r="AP62" s="5"/>
    </row>
    <row r="63" spans="1:42" ht="48.75" thickBot="1" x14ac:dyDescent="0.6">
      <c r="A63" s="4">
        <v>62</v>
      </c>
      <c r="B63" s="4" t="s">
        <v>56</v>
      </c>
      <c r="C63" s="4"/>
      <c r="D63" s="4"/>
      <c r="E63" s="4" t="s">
        <v>260</v>
      </c>
      <c r="F63" s="4" t="s">
        <v>60</v>
      </c>
      <c r="G63" s="4" t="s">
        <v>172</v>
      </c>
      <c r="H63" s="100">
        <v>0</v>
      </c>
      <c r="I63" s="100">
        <v>1</v>
      </c>
      <c r="J63" s="100">
        <v>0</v>
      </c>
      <c r="K63" s="100">
        <v>1</v>
      </c>
      <c r="L63" s="100">
        <v>0</v>
      </c>
      <c r="M63" s="102">
        <v>3</v>
      </c>
      <c r="N63" s="102">
        <v>1</v>
      </c>
      <c r="O63" s="102">
        <v>4</v>
      </c>
      <c r="P63" s="102">
        <v>5</v>
      </c>
      <c r="Q63" s="102">
        <v>5</v>
      </c>
      <c r="R63" s="102">
        <v>1</v>
      </c>
      <c r="S63" s="102">
        <v>2</v>
      </c>
      <c r="T63" s="102">
        <v>3</v>
      </c>
      <c r="U63" s="102">
        <v>0</v>
      </c>
      <c r="V63" s="102">
        <v>0</v>
      </c>
      <c r="W63" s="5" t="s">
        <v>5</v>
      </c>
      <c r="X63" s="6">
        <v>4</v>
      </c>
      <c r="Y63" s="6">
        <v>4</v>
      </c>
      <c r="Z63" s="6">
        <v>4</v>
      </c>
      <c r="AA63" s="6">
        <v>4</v>
      </c>
      <c r="AB63" s="7">
        <v>4</v>
      </c>
      <c r="AC63" s="7">
        <v>4</v>
      </c>
      <c r="AD63" s="7">
        <v>4</v>
      </c>
      <c r="AE63" s="7">
        <v>4</v>
      </c>
      <c r="AF63" s="7">
        <v>4</v>
      </c>
      <c r="AG63" s="8">
        <v>4</v>
      </c>
      <c r="AH63" s="8">
        <v>4</v>
      </c>
      <c r="AI63" s="8">
        <v>4</v>
      </c>
      <c r="AJ63" s="8">
        <v>4</v>
      </c>
      <c r="AK63" s="8">
        <v>4</v>
      </c>
      <c r="AL63" s="8">
        <v>4</v>
      </c>
      <c r="AM63" s="9">
        <v>4</v>
      </c>
      <c r="AN63" s="9">
        <v>4</v>
      </c>
      <c r="AO63" s="103"/>
      <c r="AP63" s="5"/>
    </row>
    <row r="64" spans="1:42" ht="48.75" thickBot="1" x14ac:dyDescent="0.6">
      <c r="A64" s="4">
        <v>63</v>
      </c>
      <c r="B64" s="4" t="s">
        <v>55</v>
      </c>
      <c r="C64" s="4"/>
      <c r="D64" s="4"/>
      <c r="E64" s="4" t="s">
        <v>54</v>
      </c>
      <c r="F64" s="4" t="s">
        <v>62</v>
      </c>
      <c r="G64" s="4"/>
      <c r="H64" s="100">
        <v>1</v>
      </c>
      <c r="I64" s="100">
        <v>0</v>
      </c>
      <c r="J64" s="100">
        <v>0</v>
      </c>
      <c r="K64" s="100">
        <v>0</v>
      </c>
      <c r="L64" s="100">
        <v>0</v>
      </c>
      <c r="M64" s="102">
        <v>3</v>
      </c>
      <c r="N64" s="102">
        <v>1</v>
      </c>
      <c r="O64" s="102">
        <v>3</v>
      </c>
      <c r="P64" s="102">
        <v>2</v>
      </c>
      <c r="Q64" s="102">
        <v>3</v>
      </c>
      <c r="R64" s="102">
        <v>3</v>
      </c>
      <c r="S64" s="102">
        <v>1</v>
      </c>
      <c r="T64" s="102">
        <v>1</v>
      </c>
      <c r="U64" s="102">
        <v>0</v>
      </c>
      <c r="V64" s="102">
        <v>0</v>
      </c>
      <c r="W64" s="5" t="s">
        <v>5</v>
      </c>
      <c r="X64" s="6">
        <v>5</v>
      </c>
      <c r="Y64" s="6">
        <v>5</v>
      </c>
      <c r="Z64" s="6">
        <v>5</v>
      </c>
      <c r="AA64" s="6">
        <v>5</v>
      </c>
      <c r="AB64" s="7">
        <v>5</v>
      </c>
      <c r="AC64" s="7">
        <v>5</v>
      </c>
      <c r="AD64" s="7">
        <v>5</v>
      </c>
      <c r="AE64" s="7">
        <v>5</v>
      </c>
      <c r="AF64" s="7">
        <v>5</v>
      </c>
      <c r="AG64" s="8">
        <v>5</v>
      </c>
      <c r="AH64" s="8">
        <v>5</v>
      </c>
      <c r="AI64" s="8">
        <v>5</v>
      </c>
      <c r="AJ64" s="8">
        <v>5</v>
      </c>
      <c r="AK64" s="8">
        <v>5</v>
      </c>
      <c r="AL64" s="8">
        <v>5</v>
      </c>
      <c r="AM64" s="9">
        <v>5</v>
      </c>
      <c r="AN64" s="9">
        <v>5</v>
      </c>
      <c r="AO64" s="103"/>
      <c r="AP64" s="5"/>
    </row>
    <row r="65" spans="1:42" ht="72.75" thickBot="1" x14ac:dyDescent="0.6">
      <c r="A65" s="4">
        <v>64</v>
      </c>
      <c r="B65" s="4" t="s">
        <v>55</v>
      </c>
      <c r="C65" s="4"/>
      <c r="D65" s="4"/>
      <c r="E65" s="4" t="s">
        <v>203</v>
      </c>
      <c r="F65" s="4" t="s">
        <v>62</v>
      </c>
      <c r="G65" s="4"/>
      <c r="H65" s="100">
        <v>0</v>
      </c>
      <c r="I65" s="100">
        <v>0</v>
      </c>
      <c r="J65" s="100">
        <v>1</v>
      </c>
      <c r="K65" s="100">
        <v>0</v>
      </c>
      <c r="L65" s="100">
        <v>0</v>
      </c>
      <c r="M65" s="102">
        <v>1</v>
      </c>
      <c r="N65" s="102">
        <v>1</v>
      </c>
      <c r="O65" s="102">
        <v>1</v>
      </c>
      <c r="P65" s="102">
        <v>3</v>
      </c>
      <c r="Q65" s="102">
        <v>1</v>
      </c>
      <c r="R65" s="102">
        <v>1</v>
      </c>
      <c r="S65" s="102">
        <v>3</v>
      </c>
      <c r="T65" s="102">
        <v>1</v>
      </c>
      <c r="U65" s="102">
        <v>0</v>
      </c>
      <c r="V65" s="102">
        <v>0</v>
      </c>
      <c r="W65" s="5" t="s">
        <v>5</v>
      </c>
      <c r="X65" s="6">
        <v>3</v>
      </c>
      <c r="Y65" s="6">
        <v>3</v>
      </c>
      <c r="Z65" s="6">
        <v>3</v>
      </c>
      <c r="AA65" s="6">
        <v>3</v>
      </c>
      <c r="AB65" s="7">
        <v>3</v>
      </c>
      <c r="AC65" s="7">
        <v>3</v>
      </c>
      <c r="AD65" s="7">
        <v>3</v>
      </c>
      <c r="AE65" s="7">
        <v>3</v>
      </c>
      <c r="AF65" s="7">
        <v>3</v>
      </c>
      <c r="AG65" s="8">
        <v>3</v>
      </c>
      <c r="AH65" s="8">
        <v>3</v>
      </c>
      <c r="AI65" s="8">
        <v>3</v>
      </c>
      <c r="AJ65" s="8">
        <v>3</v>
      </c>
      <c r="AK65" s="8">
        <v>3</v>
      </c>
      <c r="AL65" s="8">
        <v>3</v>
      </c>
      <c r="AM65" s="9">
        <v>3</v>
      </c>
      <c r="AN65" s="9">
        <v>3</v>
      </c>
      <c r="AO65" s="103"/>
      <c r="AP65" s="5"/>
    </row>
    <row r="66" spans="1:42" ht="72.75" thickBot="1" x14ac:dyDescent="0.6">
      <c r="A66" s="4">
        <v>65</v>
      </c>
      <c r="B66" s="4" t="s">
        <v>56</v>
      </c>
      <c r="C66" s="4"/>
      <c r="D66" s="4"/>
      <c r="E66" s="4" t="s">
        <v>203</v>
      </c>
      <c r="F66" s="4" t="s">
        <v>62</v>
      </c>
      <c r="G66" s="4"/>
      <c r="H66" s="100">
        <v>1</v>
      </c>
      <c r="I66" s="100">
        <v>0</v>
      </c>
      <c r="J66" s="100">
        <v>0</v>
      </c>
      <c r="K66" s="100">
        <v>0</v>
      </c>
      <c r="L66" s="100">
        <v>0</v>
      </c>
      <c r="M66" s="102">
        <v>3</v>
      </c>
      <c r="N66" s="102">
        <v>1</v>
      </c>
      <c r="O66" s="102">
        <v>2</v>
      </c>
      <c r="P66" s="102">
        <v>3</v>
      </c>
      <c r="Q66" s="102">
        <v>4</v>
      </c>
      <c r="R66" s="102">
        <v>4</v>
      </c>
      <c r="S66" s="102">
        <v>2</v>
      </c>
      <c r="T66" s="102">
        <v>2</v>
      </c>
      <c r="U66" s="102">
        <v>0</v>
      </c>
      <c r="V66" s="102">
        <v>0</v>
      </c>
      <c r="W66" s="5" t="s">
        <v>5</v>
      </c>
      <c r="X66" s="6">
        <v>3</v>
      </c>
      <c r="Y66" s="6">
        <v>3</v>
      </c>
      <c r="Z66" s="6">
        <v>3</v>
      </c>
      <c r="AA66" s="6">
        <v>3</v>
      </c>
      <c r="AB66" s="7">
        <v>3</v>
      </c>
      <c r="AC66" s="7">
        <v>3</v>
      </c>
      <c r="AD66" s="7">
        <v>3</v>
      </c>
      <c r="AE66" s="7">
        <v>3</v>
      </c>
      <c r="AF66" s="7">
        <v>3</v>
      </c>
      <c r="AG66" s="8">
        <v>3</v>
      </c>
      <c r="AH66" s="8">
        <v>5</v>
      </c>
      <c r="AI66" s="8">
        <v>4</v>
      </c>
      <c r="AJ66" s="8">
        <v>4</v>
      </c>
      <c r="AK66" s="8">
        <v>4</v>
      </c>
      <c r="AL66" s="8">
        <v>4</v>
      </c>
      <c r="AM66" s="9">
        <v>3</v>
      </c>
      <c r="AN66" s="9">
        <v>3</v>
      </c>
      <c r="AO66" s="103"/>
      <c r="AP66" s="5"/>
    </row>
    <row r="67" spans="1:42" ht="72.75" thickBot="1" x14ac:dyDescent="0.6">
      <c r="A67" s="4">
        <v>66</v>
      </c>
      <c r="B67" s="4" t="s">
        <v>56</v>
      </c>
      <c r="C67" s="4"/>
      <c r="D67" s="4"/>
      <c r="E67" s="4" t="s">
        <v>203</v>
      </c>
      <c r="F67" s="4" t="s">
        <v>62</v>
      </c>
      <c r="G67" s="4"/>
      <c r="H67" s="100">
        <v>0</v>
      </c>
      <c r="I67" s="100">
        <v>1</v>
      </c>
      <c r="J67" s="100">
        <v>0</v>
      </c>
      <c r="K67" s="100">
        <v>1</v>
      </c>
      <c r="L67" s="100">
        <v>0</v>
      </c>
      <c r="M67" s="102">
        <v>3</v>
      </c>
      <c r="N67" s="102">
        <v>1</v>
      </c>
      <c r="O67" s="102">
        <v>2</v>
      </c>
      <c r="P67" s="102">
        <v>3</v>
      </c>
      <c r="Q67" s="102">
        <v>4</v>
      </c>
      <c r="R67" s="102">
        <v>1</v>
      </c>
      <c r="S67" s="102">
        <v>1</v>
      </c>
      <c r="T67" s="102">
        <v>1</v>
      </c>
      <c r="U67" s="102">
        <v>0</v>
      </c>
      <c r="V67" s="102">
        <v>0</v>
      </c>
      <c r="W67" s="5" t="s">
        <v>5</v>
      </c>
      <c r="X67" s="6">
        <v>0</v>
      </c>
      <c r="Y67" s="6">
        <v>5</v>
      </c>
      <c r="Z67" s="6">
        <v>0</v>
      </c>
      <c r="AA67" s="6">
        <v>5</v>
      </c>
      <c r="AB67" s="7">
        <v>5</v>
      </c>
      <c r="AC67" s="7">
        <v>0</v>
      </c>
      <c r="AD67" s="7">
        <v>0</v>
      </c>
      <c r="AE67" s="7">
        <v>0</v>
      </c>
      <c r="AF67" s="7">
        <v>0</v>
      </c>
      <c r="AG67" s="8">
        <v>0</v>
      </c>
      <c r="AH67" s="8">
        <v>0</v>
      </c>
      <c r="AI67" s="8">
        <v>0</v>
      </c>
      <c r="AJ67" s="8">
        <v>5</v>
      </c>
      <c r="AK67" s="8">
        <v>0</v>
      </c>
      <c r="AL67" s="8">
        <v>0</v>
      </c>
      <c r="AM67" s="9">
        <v>0</v>
      </c>
      <c r="AN67" s="9">
        <v>0</v>
      </c>
      <c r="AO67" s="103"/>
      <c r="AP67" s="5"/>
    </row>
    <row r="68" spans="1:42" ht="72.75" thickBot="1" x14ac:dyDescent="0.6">
      <c r="A68" s="4">
        <v>67</v>
      </c>
      <c r="B68" s="4" t="s">
        <v>56</v>
      </c>
      <c r="C68" s="4"/>
      <c r="D68" s="4"/>
      <c r="E68" s="4" t="s">
        <v>203</v>
      </c>
      <c r="F68" s="4" t="s">
        <v>62</v>
      </c>
      <c r="G68" s="4"/>
      <c r="H68" s="100">
        <v>0</v>
      </c>
      <c r="I68" s="100">
        <v>1</v>
      </c>
      <c r="J68" s="100">
        <v>0</v>
      </c>
      <c r="K68" s="100">
        <v>0</v>
      </c>
      <c r="L68" s="100">
        <v>0</v>
      </c>
      <c r="M68" s="102">
        <v>3</v>
      </c>
      <c r="N68" s="102">
        <v>3</v>
      </c>
      <c r="O68" s="102">
        <v>3</v>
      </c>
      <c r="P68" s="102">
        <v>3</v>
      </c>
      <c r="Q68" s="102">
        <v>3</v>
      </c>
      <c r="R68" s="102">
        <v>3</v>
      </c>
      <c r="S68" s="102">
        <v>3</v>
      </c>
      <c r="T68" s="102">
        <v>3</v>
      </c>
      <c r="U68" s="102">
        <v>3</v>
      </c>
      <c r="V68" s="102">
        <v>3</v>
      </c>
      <c r="W68" s="5" t="s">
        <v>5</v>
      </c>
      <c r="X68" s="6">
        <v>3</v>
      </c>
      <c r="Y68" s="6">
        <v>3</v>
      </c>
      <c r="Z68" s="6">
        <v>3</v>
      </c>
      <c r="AA68" s="6">
        <v>3</v>
      </c>
      <c r="AB68" s="7">
        <v>3</v>
      </c>
      <c r="AC68" s="7">
        <v>3</v>
      </c>
      <c r="AD68" s="7">
        <v>3</v>
      </c>
      <c r="AE68" s="7">
        <v>3</v>
      </c>
      <c r="AF68" s="7">
        <v>3</v>
      </c>
      <c r="AG68" s="8">
        <v>3</v>
      </c>
      <c r="AH68" s="8">
        <v>3</v>
      </c>
      <c r="AI68" s="8">
        <v>3</v>
      </c>
      <c r="AJ68" s="8">
        <v>3</v>
      </c>
      <c r="AK68" s="8">
        <v>3</v>
      </c>
      <c r="AL68" s="8">
        <v>3</v>
      </c>
      <c r="AM68" s="9">
        <v>3</v>
      </c>
      <c r="AN68" s="9">
        <v>3</v>
      </c>
      <c r="AO68" s="103"/>
      <c r="AP68" s="5"/>
    </row>
    <row r="69" spans="1:42" ht="72.75" thickBot="1" x14ac:dyDescent="0.6">
      <c r="A69" s="4">
        <v>68</v>
      </c>
      <c r="B69" s="4" t="s">
        <v>55</v>
      </c>
      <c r="C69" s="4"/>
      <c r="D69" s="4"/>
      <c r="E69" s="4" t="s">
        <v>203</v>
      </c>
      <c r="F69" s="4" t="s">
        <v>62</v>
      </c>
      <c r="G69" s="4"/>
      <c r="H69" s="100">
        <v>0</v>
      </c>
      <c r="I69" s="100">
        <v>0</v>
      </c>
      <c r="J69" s="100">
        <v>0</v>
      </c>
      <c r="K69" s="100">
        <v>0</v>
      </c>
      <c r="L69" s="100">
        <v>1</v>
      </c>
      <c r="M69" s="102">
        <v>4</v>
      </c>
      <c r="N69" s="102">
        <v>4</v>
      </c>
      <c r="O69" s="102">
        <v>4</v>
      </c>
      <c r="P69" s="102">
        <v>4</v>
      </c>
      <c r="Q69" s="102">
        <v>4</v>
      </c>
      <c r="R69" s="102">
        <v>4</v>
      </c>
      <c r="S69" s="102">
        <v>4</v>
      </c>
      <c r="T69" s="102">
        <v>4</v>
      </c>
      <c r="U69" s="102">
        <v>0</v>
      </c>
      <c r="V69" s="102">
        <v>0</v>
      </c>
      <c r="W69" s="5" t="s">
        <v>5</v>
      </c>
      <c r="X69" s="6">
        <v>4</v>
      </c>
      <c r="Y69" s="6">
        <v>4</v>
      </c>
      <c r="Z69" s="6">
        <v>4</v>
      </c>
      <c r="AA69" s="6">
        <v>3</v>
      </c>
      <c r="AB69" s="7">
        <v>4</v>
      </c>
      <c r="AC69" s="7">
        <v>4</v>
      </c>
      <c r="AD69" s="7">
        <v>4</v>
      </c>
      <c r="AE69" s="7">
        <v>4</v>
      </c>
      <c r="AF69" s="7">
        <v>4</v>
      </c>
      <c r="AG69" s="8">
        <v>4</v>
      </c>
      <c r="AH69" s="8">
        <v>4</v>
      </c>
      <c r="AI69" s="8">
        <v>4</v>
      </c>
      <c r="AJ69" s="8">
        <v>4</v>
      </c>
      <c r="AK69" s="8">
        <v>4</v>
      </c>
      <c r="AL69" s="8">
        <v>4</v>
      </c>
      <c r="AM69" s="9">
        <v>4</v>
      </c>
      <c r="AN69" s="9">
        <v>4</v>
      </c>
      <c r="AO69" s="103"/>
      <c r="AP69" s="5"/>
    </row>
    <row r="70" spans="1:42" ht="48.75" thickBot="1" x14ac:dyDescent="0.6">
      <c r="A70" s="4">
        <v>69</v>
      </c>
      <c r="B70" s="4" t="s">
        <v>56</v>
      </c>
      <c r="C70" s="4"/>
      <c r="D70" s="4"/>
      <c r="E70" s="4" t="s">
        <v>44</v>
      </c>
      <c r="F70" s="4" t="s">
        <v>62</v>
      </c>
      <c r="G70" s="4"/>
      <c r="H70" s="100">
        <v>1</v>
      </c>
      <c r="I70" s="100">
        <v>0</v>
      </c>
      <c r="J70" s="100">
        <v>0</v>
      </c>
      <c r="K70" s="100">
        <v>0</v>
      </c>
      <c r="L70" s="100">
        <v>0</v>
      </c>
      <c r="M70" s="102">
        <v>5</v>
      </c>
      <c r="N70" s="102">
        <v>0</v>
      </c>
      <c r="O70" s="102">
        <v>4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5" t="s">
        <v>5</v>
      </c>
      <c r="X70" s="6">
        <v>0</v>
      </c>
      <c r="Y70" s="6">
        <v>0</v>
      </c>
      <c r="Z70" s="6">
        <v>0</v>
      </c>
      <c r="AA70" s="6">
        <v>0</v>
      </c>
      <c r="AB70" s="7">
        <v>5</v>
      </c>
      <c r="AC70" s="7">
        <v>4</v>
      </c>
      <c r="AD70" s="7">
        <v>5</v>
      </c>
      <c r="AE70" s="7">
        <v>5</v>
      </c>
      <c r="AF70" s="7">
        <v>4</v>
      </c>
      <c r="AG70" s="8">
        <v>4</v>
      </c>
      <c r="AH70" s="8">
        <v>4</v>
      </c>
      <c r="AI70" s="8">
        <v>4</v>
      </c>
      <c r="AJ70" s="8">
        <v>4</v>
      </c>
      <c r="AK70" s="8">
        <v>4</v>
      </c>
      <c r="AL70" s="8">
        <v>4</v>
      </c>
      <c r="AM70" s="9">
        <v>4</v>
      </c>
      <c r="AN70" s="9">
        <v>4</v>
      </c>
      <c r="AO70" s="103"/>
      <c r="AP70" s="5"/>
    </row>
    <row r="71" spans="1:42" ht="96.75" thickBot="1" x14ac:dyDescent="0.6">
      <c r="A71" s="4">
        <v>70</v>
      </c>
      <c r="B71" s="4" t="s">
        <v>56</v>
      </c>
      <c r="C71" s="4"/>
      <c r="D71" s="4"/>
      <c r="E71" s="4" t="s">
        <v>44</v>
      </c>
      <c r="F71" s="4" t="s">
        <v>183</v>
      </c>
      <c r="G71" s="4"/>
      <c r="H71" s="100">
        <v>1</v>
      </c>
      <c r="I71" s="100">
        <v>1</v>
      </c>
      <c r="J71" s="100">
        <v>0</v>
      </c>
      <c r="K71" s="100">
        <v>0</v>
      </c>
      <c r="L71" s="100">
        <v>0</v>
      </c>
      <c r="M71" s="102">
        <v>4</v>
      </c>
      <c r="N71" s="102">
        <v>4</v>
      </c>
      <c r="O71" s="102">
        <v>4</v>
      </c>
      <c r="P71" s="102">
        <v>4</v>
      </c>
      <c r="Q71" s="102">
        <v>4</v>
      </c>
      <c r="R71" s="102">
        <v>4</v>
      </c>
      <c r="S71" s="102">
        <v>4</v>
      </c>
      <c r="T71" s="102">
        <v>4</v>
      </c>
      <c r="U71" s="102">
        <v>0</v>
      </c>
      <c r="V71" s="102">
        <v>0</v>
      </c>
      <c r="W71" s="5" t="s">
        <v>5</v>
      </c>
      <c r="X71" s="6">
        <v>5</v>
      </c>
      <c r="Y71" s="6">
        <v>5</v>
      </c>
      <c r="Z71" s="6">
        <v>5</v>
      </c>
      <c r="AA71" s="6">
        <v>5</v>
      </c>
      <c r="AB71" s="7">
        <v>5</v>
      </c>
      <c r="AC71" s="7">
        <v>5</v>
      </c>
      <c r="AD71" s="7">
        <v>5</v>
      </c>
      <c r="AE71" s="7">
        <v>5</v>
      </c>
      <c r="AF71" s="7">
        <v>5</v>
      </c>
      <c r="AG71" s="8">
        <v>5</v>
      </c>
      <c r="AH71" s="8">
        <v>5</v>
      </c>
      <c r="AI71" s="8">
        <v>5</v>
      </c>
      <c r="AJ71" s="8">
        <v>5</v>
      </c>
      <c r="AK71" s="8">
        <v>5</v>
      </c>
      <c r="AL71" s="8">
        <v>5</v>
      </c>
      <c r="AM71" s="9">
        <v>5</v>
      </c>
      <c r="AN71" s="9">
        <v>5</v>
      </c>
      <c r="AO71" s="103"/>
      <c r="AP71" s="5"/>
    </row>
    <row r="72" spans="1:42" ht="72.75" thickBot="1" x14ac:dyDescent="0.6">
      <c r="A72" s="4">
        <v>71</v>
      </c>
      <c r="B72" s="4" t="s">
        <v>55</v>
      </c>
      <c r="C72" s="4"/>
      <c r="D72" s="4"/>
      <c r="E72" s="4" t="s">
        <v>236</v>
      </c>
      <c r="F72" s="4" t="s">
        <v>184</v>
      </c>
      <c r="G72" s="4"/>
      <c r="H72" s="100">
        <v>0</v>
      </c>
      <c r="I72" s="100">
        <v>1</v>
      </c>
      <c r="J72" s="100">
        <v>0</v>
      </c>
      <c r="K72" s="100">
        <v>0</v>
      </c>
      <c r="L72" s="100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4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5" t="s">
        <v>5</v>
      </c>
      <c r="X72" s="6">
        <v>4</v>
      </c>
      <c r="Y72" s="6">
        <v>4</v>
      </c>
      <c r="Z72" s="6">
        <v>0</v>
      </c>
      <c r="AA72" s="6">
        <v>0</v>
      </c>
      <c r="AB72" s="7">
        <v>5</v>
      </c>
      <c r="AC72" s="7">
        <v>5</v>
      </c>
      <c r="AD72" s="7">
        <v>5</v>
      </c>
      <c r="AE72" s="7">
        <v>5</v>
      </c>
      <c r="AF72" s="7">
        <v>5</v>
      </c>
      <c r="AG72" s="8">
        <v>5</v>
      </c>
      <c r="AH72" s="8">
        <v>5</v>
      </c>
      <c r="AI72" s="8">
        <v>5</v>
      </c>
      <c r="AJ72" s="8">
        <v>5</v>
      </c>
      <c r="AK72" s="8">
        <v>5</v>
      </c>
      <c r="AL72" s="8">
        <v>5</v>
      </c>
      <c r="AM72" s="9">
        <v>5</v>
      </c>
      <c r="AN72" s="9">
        <v>5</v>
      </c>
      <c r="AO72" s="103"/>
      <c r="AP72" s="5"/>
    </row>
    <row r="73" spans="1:42" ht="48.75" thickBot="1" x14ac:dyDescent="0.6">
      <c r="A73" s="4">
        <v>72</v>
      </c>
      <c r="B73" s="4" t="s">
        <v>56</v>
      </c>
      <c r="C73" s="4"/>
      <c r="D73" s="4"/>
      <c r="E73" s="4" t="s">
        <v>213</v>
      </c>
      <c r="F73" s="4" t="s">
        <v>60</v>
      </c>
      <c r="G73" s="4" t="s">
        <v>172</v>
      </c>
      <c r="H73" s="100">
        <v>0</v>
      </c>
      <c r="I73" s="100">
        <v>1</v>
      </c>
      <c r="J73" s="100">
        <v>0</v>
      </c>
      <c r="K73" s="100">
        <v>0</v>
      </c>
      <c r="L73" s="100">
        <v>0</v>
      </c>
      <c r="M73" s="102">
        <v>4</v>
      </c>
      <c r="N73" s="102">
        <v>5</v>
      </c>
      <c r="O73" s="102">
        <v>4</v>
      </c>
      <c r="P73" s="102">
        <v>5</v>
      </c>
      <c r="Q73" s="102">
        <v>4</v>
      </c>
      <c r="R73" s="102">
        <v>1</v>
      </c>
      <c r="S73" s="102">
        <v>3</v>
      </c>
      <c r="T73" s="102">
        <v>3</v>
      </c>
      <c r="U73" s="102">
        <v>0</v>
      </c>
      <c r="V73" s="102">
        <v>0</v>
      </c>
      <c r="W73" s="5" t="s">
        <v>5</v>
      </c>
      <c r="X73" s="6">
        <v>4</v>
      </c>
      <c r="Y73" s="6">
        <v>4</v>
      </c>
      <c r="Z73" s="6">
        <v>4</v>
      </c>
      <c r="AA73" s="6">
        <v>4</v>
      </c>
      <c r="AB73" s="7">
        <v>5</v>
      </c>
      <c r="AC73" s="7">
        <v>5</v>
      </c>
      <c r="AD73" s="7">
        <v>4</v>
      </c>
      <c r="AE73" s="7">
        <v>5</v>
      </c>
      <c r="AF73" s="7">
        <v>5</v>
      </c>
      <c r="AG73" s="8">
        <v>4</v>
      </c>
      <c r="AH73" s="8">
        <v>5</v>
      </c>
      <c r="AI73" s="8">
        <v>5</v>
      </c>
      <c r="AJ73" s="8">
        <v>5</v>
      </c>
      <c r="AK73" s="8">
        <v>5</v>
      </c>
      <c r="AL73" s="8">
        <v>5</v>
      </c>
      <c r="AM73" s="9">
        <v>4</v>
      </c>
      <c r="AN73" s="9">
        <v>5</v>
      </c>
      <c r="AO73" s="103"/>
      <c r="AP73" s="5"/>
    </row>
    <row r="74" spans="1:42" ht="24.75" thickBot="1" x14ac:dyDescent="0.6">
      <c r="A74" s="4"/>
      <c r="B74" s="4"/>
      <c r="C74" s="4"/>
      <c r="D74" s="4"/>
      <c r="E74" s="4"/>
      <c r="F74" s="4"/>
      <c r="G74" s="4"/>
      <c r="H74" s="65">
        <f t="shared" ref="H74:V74" si="0">COUNTIF(H2:H73,1)</f>
        <v>45</v>
      </c>
      <c r="I74" s="65">
        <f t="shared" si="0"/>
        <v>50</v>
      </c>
      <c r="J74" s="65">
        <f t="shared" si="0"/>
        <v>11</v>
      </c>
      <c r="K74" s="65">
        <f t="shared" si="0"/>
        <v>19</v>
      </c>
      <c r="L74" s="65">
        <f t="shared" si="0"/>
        <v>12</v>
      </c>
      <c r="M74" s="65">
        <f t="shared" si="0"/>
        <v>3</v>
      </c>
      <c r="N74" s="65">
        <f t="shared" si="0"/>
        <v>11</v>
      </c>
      <c r="O74" s="65">
        <f t="shared" si="0"/>
        <v>2</v>
      </c>
      <c r="P74" s="65">
        <f t="shared" si="0"/>
        <v>0</v>
      </c>
      <c r="Q74" s="65">
        <f t="shared" si="0"/>
        <v>2</v>
      </c>
      <c r="R74" s="65">
        <f t="shared" si="0"/>
        <v>14</v>
      </c>
      <c r="S74" s="65">
        <f t="shared" si="0"/>
        <v>6</v>
      </c>
      <c r="T74" s="65">
        <f t="shared" si="0"/>
        <v>6</v>
      </c>
      <c r="U74" s="65">
        <f t="shared" si="0"/>
        <v>0</v>
      </c>
      <c r="V74" s="65">
        <f t="shared" si="0"/>
        <v>0</v>
      </c>
      <c r="W74" s="5"/>
      <c r="X74" s="110">
        <f t="shared" ref="X74:AN74" si="1">AVERAGE(X2:X73)</f>
        <v>3.5972222222222223</v>
      </c>
      <c r="Y74" s="110">
        <f t="shared" si="1"/>
        <v>3.7083333333333335</v>
      </c>
      <c r="Z74" s="110">
        <f t="shared" si="1"/>
        <v>3.8333333333333335</v>
      </c>
      <c r="AA74" s="110">
        <f t="shared" si="1"/>
        <v>3.625</v>
      </c>
      <c r="AB74" s="110">
        <f t="shared" si="1"/>
        <v>4.1111111111111107</v>
      </c>
      <c r="AC74" s="110">
        <f t="shared" si="1"/>
        <v>3.9444444444444446</v>
      </c>
      <c r="AD74" s="110">
        <f t="shared" si="1"/>
        <v>3.9305555555555554</v>
      </c>
      <c r="AE74" s="110">
        <f t="shared" si="1"/>
        <v>3.8888888888888888</v>
      </c>
      <c r="AF74" s="110">
        <f t="shared" si="1"/>
        <v>3.8333333333333335</v>
      </c>
      <c r="AG74" s="110">
        <f t="shared" si="1"/>
        <v>3.9166666666666665</v>
      </c>
      <c r="AH74" s="110">
        <f t="shared" si="1"/>
        <v>3.9166666666666665</v>
      </c>
      <c r="AI74" s="110">
        <f t="shared" si="1"/>
        <v>3.7638888888888888</v>
      </c>
      <c r="AJ74" s="110">
        <f t="shared" si="1"/>
        <v>3.9305555555555554</v>
      </c>
      <c r="AK74" s="110">
        <f t="shared" si="1"/>
        <v>3.9027777777777777</v>
      </c>
      <c r="AL74" s="110">
        <f t="shared" si="1"/>
        <v>3.8888888888888888</v>
      </c>
      <c r="AM74" s="110">
        <f t="shared" si="1"/>
        <v>4.083333333333333</v>
      </c>
      <c r="AN74" s="110">
        <f t="shared" si="1"/>
        <v>4.0694444444444446</v>
      </c>
      <c r="AO74" s="113">
        <f>AVERAGE(X74:AF74,AG74:AN74)</f>
        <v>3.8790849673202614</v>
      </c>
      <c r="AP74" s="5"/>
    </row>
    <row r="75" spans="1:42" ht="24.75" thickBot="1" x14ac:dyDescent="0.6">
      <c r="A75" s="4"/>
      <c r="B75" s="5"/>
      <c r="C75" s="5"/>
      <c r="D75" s="5"/>
      <c r="E75" s="5"/>
      <c r="F75" s="5"/>
      <c r="G75" s="103"/>
      <c r="H75" s="66">
        <f t="shared" ref="H75:V75" si="2">STDEV(H1:H73)</f>
        <v>0.48752031376961941</v>
      </c>
      <c r="I75" s="66">
        <f t="shared" si="2"/>
        <v>0.46387494942181939</v>
      </c>
      <c r="J75" s="66">
        <f t="shared" si="2"/>
        <v>0.36229791733829803</v>
      </c>
      <c r="K75" s="66">
        <f t="shared" si="2"/>
        <v>0.44383271672803104</v>
      </c>
      <c r="L75" s="66">
        <f t="shared" si="2"/>
        <v>0.6816106764429396</v>
      </c>
      <c r="M75" s="66">
        <f t="shared" si="2"/>
        <v>1.383942679301825</v>
      </c>
      <c r="N75" s="66">
        <f t="shared" si="2"/>
        <v>1.6413571238879476</v>
      </c>
      <c r="O75" s="66">
        <f t="shared" si="2"/>
        <v>1.3320856838696895</v>
      </c>
      <c r="P75" s="66">
        <f t="shared" si="2"/>
        <v>1.4661010433017838</v>
      </c>
      <c r="Q75" s="66">
        <f t="shared" si="2"/>
        <v>1.5032567670455477</v>
      </c>
      <c r="R75" s="66">
        <f t="shared" si="2"/>
        <v>1.7074241826778469</v>
      </c>
      <c r="S75" s="66">
        <f t="shared" si="2"/>
        <v>1.7252043946857079</v>
      </c>
      <c r="T75" s="66">
        <f t="shared" si="2"/>
        <v>1.7031224201714823</v>
      </c>
      <c r="U75" s="66">
        <f t="shared" si="2"/>
        <v>0.7441740335266166</v>
      </c>
      <c r="V75" s="66">
        <f t="shared" si="2"/>
        <v>0.7441740335266166</v>
      </c>
      <c r="W75" s="5"/>
      <c r="X75" s="110">
        <f t="shared" ref="X75:AN75" si="3">STDEVA(X2:X73)</f>
        <v>1.3391159814943527</v>
      </c>
      <c r="Y75" s="110">
        <f t="shared" si="3"/>
        <v>1.2939458159628969</v>
      </c>
      <c r="Z75" s="110">
        <f t="shared" si="3"/>
        <v>1.2671360632611248</v>
      </c>
      <c r="AA75" s="110">
        <f t="shared" si="3"/>
        <v>1.2830147156456859</v>
      </c>
      <c r="AB75" s="110">
        <f t="shared" si="3"/>
        <v>1.0555761467392795</v>
      </c>
      <c r="AC75" s="110">
        <f t="shared" si="3"/>
        <v>1.1614571819927348</v>
      </c>
      <c r="AD75" s="110">
        <f t="shared" si="3"/>
        <v>1.190648880834938</v>
      </c>
      <c r="AE75" s="110">
        <f t="shared" si="3"/>
        <v>1.1451742662828632</v>
      </c>
      <c r="AF75" s="110">
        <f t="shared" si="3"/>
        <v>1.2218665010871168</v>
      </c>
      <c r="AG75" s="110">
        <f t="shared" si="3"/>
        <v>1.1101325894672145</v>
      </c>
      <c r="AH75" s="110">
        <f t="shared" si="3"/>
        <v>1.1838109860548791</v>
      </c>
      <c r="AI75" s="110">
        <f t="shared" si="3"/>
        <v>1.1807500069996755</v>
      </c>
      <c r="AJ75" s="110">
        <f t="shared" si="3"/>
        <v>1.0658117172317163</v>
      </c>
      <c r="AK75" s="110">
        <f t="shared" si="3"/>
        <v>1.0636069673087267</v>
      </c>
      <c r="AL75" s="110">
        <f t="shared" si="3"/>
        <v>1.08193300612097</v>
      </c>
      <c r="AM75" s="110">
        <f t="shared" si="3"/>
        <v>0.91543878496275466</v>
      </c>
      <c r="AN75" s="110">
        <f t="shared" si="3"/>
        <v>0.99755177618301338</v>
      </c>
      <c r="AO75" s="113">
        <f>AVERAGE(X75:AG75,AH75:AN75)</f>
        <v>1.1504100816252907</v>
      </c>
      <c r="AP75" s="5"/>
    </row>
    <row r="76" spans="1:42" ht="24.75" thickBot="1" x14ac:dyDescent="0.6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110">
        <f>AVERAGE(X2:AA73)</f>
        <v>3.6909722222222223</v>
      </c>
      <c r="AB76" s="13"/>
      <c r="AC76" s="13"/>
      <c r="AD76" s="13"/>
      <c r="AE76" s="13"/>
      <c r="AF76" s="110">
        <f>AVERAGE(AB2:AF73)</f>
        <v>3.9416666666666669</v>
      </c>
      <c r="AG76" s="13"/>
      <c r="AH76" s="13"/>
      <c r="AI76" s="13"/>
      <c r="AJ76" s="13"/>
      <c r="AK76" s="13"/>
      <c r="AL76" s="110">
        <f>AVERAGE(AG2:AL73)</f>
        <v>3.886574074074074</v>
      </c>
      <c r="AM76" s="13"/>
      <c r="AN76" s="110">
        <f>AVERAGE(AM2:AN73)</f>
        <v>4.0763888888888893</v>
      </c>
      <c r="AO76" s="5"/>
      <c r="AP76" s="5"/>
    </row>
    <row r="77" spans="1:42" ht="24.75" thickBot="1" x14ac:dyDescent="0.6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10">
        <f>STDEVA(X2:AA73)</f>
        <v>1.2925631934191089</v>
      </c>
      <c r="AB77" s="13"/>
      <c r="AC77" s="13"/>
      <c r="AD77" s="13"/>
      <c r="AE77" s="13"/>
      <c r="AF77" s="110">
        <f>STDEVA(AB2:AF73)</f>
        <v>1.1536245412493187</v>
      </c>
      <c r="AG77" s="13"/>
      <c r="AH77" s="13"/>
      <c r="AI77" s="13"/>
      <c r="AJ77" s="13"/>
      <c r="AK77" s="13"/>
      <c r="AL77" s="110">
        <f>STDEVA(AG2:AL73)</f>
        <v>1.1104253168455247</v>
      </c>
      <c r="AM77" s="13"/>
      <c r="AN77" s="110">
        <f>STDEVA(AM2:AN73)</f>
        <v>0.95404813699721014</v>
      </c>
      <c r="AO77" s="5"/>
      <c r="AP77" s="5"/>
    </row>
    <row r="78" spans="1:42" ht="24.75" thickBot="1" x14ac:dyDescent="0.6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110"/>
      <c r="AB78" s="13"/>
      <c r="AC78" s="13"/>
      <c r="AD78" s="13"/>
      <c r="AE78" s="13"/>
      <c r="AF78" s="110"/>
      <c r="AG78" s="13"/>
      <c r="AH78" s="13"/>
      <c r="AI78" s="13"/>
      <c r="AJ78" s="13"/>
      <c r="AK78" s="13"/>
      <c r="AL78" s="340"/>
      <c r="AM78" s="13"/>
      <c r="AN78" s="340"/>
      <c r="AO78" s="5"/>
      <c r="AP78" s="5"/>
    </row>
    <row r="79" spans="1:42" ht="24.75" thickBot="1" x14ac:dyDescent="0.6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110"/>
      <c r="AB79" s="13"/>
      <c r="AC79" s="13"/>
      <c r="AD79" s="13"/>
      <c r="AE79" s="13"/>
      <c r="AF79" s="110"/>
      <c r="AG79" s="13"/>
      <c r="AH79" s="13"/>
      <c r="AI79" s="13"/>
      <c r="AJ79" s="13"/>
      <c r="AK79" s="13"/>
      <c r="AL79" s="340"/>
      <c r="AM79" s="13"/>
      <c r="AN79" s="340"/>
      <c r="AO79" s="5"/>
      <c r="AP79" s="5"/>
    </row>
    <row r="80" spans="1:42" ht="24.75" thickBot="1" x14ac:dyDescent="0.6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110"/>
      <c r="AB80" s="13"/>
      <c r="AC80" s="13"/>
      <c r="AD80" s="13"/>
      <c r="AE80" s="13"/>
      <c r="AF80" s="110"/>
      <c r="AG80" s="13"/>
      <c r="AH80" s="13"/>
      <c r="AI80" s="13"/>
      <c r="AJ80" s="13"/>
      <c r="AK80" s="13"/>
      <c r="AL80" s="340"/>
      <c r="AM80" s="13"/>
      <c r="AN80" s="340"/>
      <c r="AO80" s="5"/>
      <c r="AP80" s="5"/>
    </row>
    <row r="81" spans="1:42" ht="24.75" thickBot="1" x14ac:dyDescent="0.6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110"/>
      <c r="AB81" s="13"/>
      <c r="AC81" s="13"/>
      <c r="AD81" s="13"/>
      <c r="AE81" s="13"/>
      <c r="AF81" s="110"/>
      <c r="AG81" s="13"/>
      <c r="AH81" s="13"/>
      <c r="AI81" s="13"/>
      <c r="AJ81" s="13"/>
      <c r="AK81" s="13"/>
      <c r="AL81" s="340"/>
      <c r="AM81" s="13"/>
      <c r="AN81" s="340"/>
      <c r="AO81" s="5"/>
      <c r="AP81" s="5"/>
    </row>
    <row r="82" spans="1:42" s="13" customFormat="1" x14ac:dyDescent="0.55000000000000004">
      <c r="A82" s="331" t="s">
        <v>4</v>
      </c>
      <c r="B82" s="328"/>
      <c r="C82" s="329"/>
    </row>
    <row r="83" spans="1:42" s="13" customFormat="1" x14ac:dyDescent="0.55000000000000004">
      <c r="A83" s="327" t="s">
        <v>55</v>
      </c>
      <c r="B83" s="332">
        <f>COUNTIF(B2:B73,"ชาย")</f>
        <v>26</v>
      </c>
      <c r="C83" s="333">
        <f>B83*100/B$85</f>
        <v>36.111111111111114</v>
      </c>
    </row>
    <row r="84" spans="1:42" s="13" customFormat="1" x14ac:dyDescent="0.55000000000000004">
      <c r="A84" s="327" t="s">
        <v>56</v>
      </c>
      <c r="B84" s="332">
        <f>COUNTIF(B2:B73,"หญิง")</f>
        <v>46</v>
      </c>
      <c r="C84" s="333">
        <f t="shared" ref="C84:C85" si="4">B84*100/B$85</f>
        <v>63.888888888888886</v>
      </c>
    </row>
    <row r="85" spans="1:42" s="13" customFormat="1" ht="24.75" thickBot="1" x14ac:dyDescent="0.6">
      <c r="A85" s="328"/>
      <c r="B85" s="334">
        <f>SUM(B2:B84)</f>
        <v>72</v>
      </c>
      <c r="C85" s="335">
        <f t="shared" si="4"/>
        <v>100</v>
      </c>
    </row>
    <row r="86" spans="1:42" ht="24.75" thickBot="1" x14ac:dyDescent="0.6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s="13" customFormat="1" x14ac:dyDescent="0.55000000000000004">
      <c r="A87" s="331" t="s">
        <v>58</v>
      </c>
      <c r="B87" s="328"/>
      <c r="C87" s="328"/>
      <c r="D87" s="329"/>
    </row>
    <row r="88" spans="1:42" s="13" customFormat="1" x14ac:dyDescent="0.55000000000000004">
      <c r="A88" s="336" t="s">
        <v>60</v>
      </c>
      <c r="B88" s="330"/>
      <c r="C88" s="332">
        <f>COUNTIF(F2:F73,"นิสิตบัณฑิตศึกษา")</f>
        <v>31</v>
      </c>
      <c r="D88" s="337">
        <f t="shared" ref="D88:D95" si="5">C88*100/C$95</f>
        <v>43.055555555555557</v>
      </c>
    </row>
    <row r="89" spans="1:42" s="13" customFormat="1" x14ac:dyDescent="0.55000000000000004">
      <c r="A89" s="336" t="s">
        <v>62</v>
      </c>
      <c r="B89" s="330"/>
      <c r="C89" s="332">
        <f>COUNTIF(F2:F74,"เจ้าหน้าที่")</f>
        <v>30</v>
      </c>
      <c r="D89" s="337">
        <f t="shared" si="5"/>
        <v>41.666666666666664</v>
      </c>
    </row>
    <row r="90" spans="1:42" s="13" customFormat="1" x14ac:dyDescent="0.55000000000000004">
      <c r="A90" s="336" t="s">
        <v>59</v>
      </c>
      <c r="B90" s="330"/>
      <c r="C90" s="332">
        <f>COUNTIF(F2:F75,"คณาจารย์บัณฑิตศึกษา")</f>
        <v>5</v>
      </c>
      <c r="D90" s="337">
        <f t="shared" si="5"/>
        <v>6.9444444444444446</v>
      </c>
    </row>
    <row r="91" spans="1:42" s="13" customFormat="1" x14ac:dyDescent="0.55000000000000004">
      <c r="A91" s="336" t="s">
        <v>183</v>
      </c>
      <c r="B91" s="330"/>
      <c r="C91" s="332">
        <f>COUNTIF(F2:F76,"ผอ.กอง/สถาน/หัวหน้าสำนักงานเลขานุการฯ")</f>
        <v>2</v>
      </c>
      <c r="D91" s="337">
        <f t="shared" si="5"/>
        <v>2.7777777777777777</v>
      </c>
    </row>
    <row r="92" spans="1:42" s="13" customFormat="1" x14ac:dyDescent="0.55000000000000004">
      <c r="A92" s="336" t="s">
        <v>186</v>
      </c>
      <c r="B92" s="330"/>
      <c r="C92" s="332">
        <f>COUNTIF(F2:F77,"คณบดี/ผอ.วิทยาลัย")</f>
        <v>1</v>
      </c>
      <c r="D92" s="337">
        <f t="shared" si="5"/>
        <v>1.3888888888888888</v>
      </c>
    </row>
    <row r="93" spans="1:42" s="13" customFormat="1" x14ac:dyDescent="0.55000000000000004">
      <c r="A93" s="336" t="s">
        <v>169</v>
      </c>
      <c r="B93" s="330"/>
      <c r="C93" s="332">
        <f>COUNTIF(F2:F81,"รองคณบดี")</f>
        <v>2</v>
      </c>
      <c r="D93" s="337">
        <f t="shared" si="5"/>
        <v>2.7777777777777777</v>
      </c>
    </row>
    <row r="94" spans="1:42" s="13" customFormat="1" x14ac:dyDescent="0.55000000000000004">
      <c r="A94" s="336" t="s">
        <v>184</v>
      </c>
      <c r="B94" s="330"/>
      <c r="C94" s="332">
        <f>COUNTIF(F2:F82,"หัวหน้าภาควิชา/ประธานสาขาวิชา")</f>
        <v>1</v>
      </c>
      <c r="D94" s="337">
        <f t="shared" si="5"/>
        <v>1.3888888888888888</v>
      </c>
    </row>
    <row r="95" spans="1:42" s="13" customFormat="1" ht="24.75" thickBot="1" x14ac:dyDescent="0.6">
      <c r="A95" s="328"/>
      <c r="B95" s="329"/>
      <c r="C95" s="334">
        <f>SUM(C88:C94)</f>
        <v>72</v>
      </c>
      <c r="D95" s="338">
        <f t="shared" si="5"/>
        <v>100</v>
      </c>
    </row>
    <row r="96" spans="1:42" ht="24.75" thickBot="1" x14ac:dyDescent="0.6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" s="13" customFormat="1" x14ac:dyDescent="0.55000000000000004">
      <c r="A97" s="331" t="s">
        <v>110</v>
      </c>
      <c r="B97" s="328"/>
      <c r="C97" s="328"/>
      <c r="D97" s="329"/>
    </row>
    <row r="98" spans="1:4" s="13" customFormat="1" x14ac:dyDescent="0.55000000000000004">
      <c r="A98" s="336" t="s">
        <v>236</v>
      </c>
      <c r="B98" s="330"/>
      <c r="C98" s="332">
        <f>COUNTIF(E2:E75,"คณะเกษตรศาสตร์ ทรัพยากรธรรมชาติและสิ่งแวดล้อม")</f>
        <v>1</v>
      </c>
      <c r="D98" s="337">
        <f t="shared" ref="D98:D118" si="6">C98*100/C$118</f>
        <v>1.3888888888888888</v>
      </c>
    </row>
    <row r="99" spans="1:4" s="13" customFormat="1" x14ac:dyDescent="0.55000000000000004">
      <c r="A99" s="336" t="s">
        <v>214</v>
      </c>
      <c r="B99" s="330"/>
      <c r="C99" s="332">
        <f>COUNTIF(E2:E76,"คณะแพทยศาสตร์")</f>
        <v>2</v>
      </c>
      <c r="D99" s="337">
        <f t="shared" si="6"/>
        <v>2.7777777777777777</v>
      </c>
    </row>
    <row r="100" spans="1:4" s="13" customFormat="1" x14ac:dyDescent="0.55000000000000004">
      <c r="A100" s="336" t="s">
        <v>260</v>
      </c>
      <c r="B100" s="330"/>
      <c r="C100" s="332">
        <f>COUNTIF(E2:E77,"คณะโลจิสติกส์และดิจิทัลซัพพลายเชน")</f>
        <v>4</v>
      </c>
      <c r="D100" s="337">
        <f t="shared" si="6"/>
        <v>5.5555555555555554</v>
      </c>
    </row>
    <row r="101" spans="1:4" s="13" customFormat="1" x14ac:dyDescent="0.55000000000000004">
      <c r="A101" s="336" t="s">
        <v>49</v>
      </c>
      <c r="B101" s="330"/>
      <c r="C101" s="332">
        <f>COUNTIF(E2:E81,"กองกฎหมาย")</f>
        <v>2</v>
      </c>
      <c r="D101" s="337">
        <f t="shared" si="6"/>
        <v>2.7777777777777777</v>
      </c>
    </row>
    <row r="102" spans="1:4" s="13" customFormat="1" x14ac:dyDescent="0.55000000000000004">
      <c r="A102" s="336" t="s">
        <v>44</v>
      </c>
      <c r="B102" s="330"/>
      <c r="C102" s="332">
        <f>COUNTIF(E2:E82,"กองกลาง")</f>
        <v>2</v>
      </c>
      <c r="D102" s="337">
        <f t="shared" si="6"/>
        <v>2.7777777777777777</v>
      </c>
    </row>
    <row r="103" spans="1:4" s="13" customFormat="1" x14ac:dyDescent="0.55000000000000004">
      <c r="A103" s="336" t="s">
        <v>199</v>
      </c>
      <c r="B103" s="330"/>
      <c r="C103" s="332">
        <f>COUNTIF(E2:E83,"กองการบริหารงานบุคคล")</f>
        <v>3</v>
      </c>
      <c r="D103" s="337">
        <f t="shared" si="6"/>
        <v>4.166666666666667</v>
      </c>
    </row>
    <row r="104" spans="1:4" s="13" customFormat="1" x14ac:dyDescent="0.55000000000000004">
      <c r="A104" s="336" t="s">
        <v>189</v>
      </c>
      <c r="B104" s="330"/>
      <c r="C104" s="332">
        <f>COUNTIF(E2:E84,"กองการวิจัยและนวัตกรรม")</f>
        <v>1</v>
      </c>
      <c r="D104" s="337">
        <f t="shared" si="6"/>
        <v>1.3888888888888888</v>
      </c>
    </row>
    <row r="105" spans="1:4" s="13" customFormat="1" ht="24" customHeight="1" x14ac:dyDescent="0.55000000000000004">
      <c r="A105" s="336" t="s">
        <v>54</v>
      </c>
      <c r="B105" s="330"/>
      <c r="C105" s="332">
        <f>COUNTIF(E2:E85,"กองกิจการนิสิต")</f>
        <v>3</v>
      </c>
      <c r="D105" s="337">
        <f t="shared" si="6"/>
        <v>4.166666666666667</v>
      </c>
    </row>
    <row r="106" spans="1:4" s="13" customFormat="1" ht="24" customHeight="1" x14ac:dyDescent="0.55000000000000004">
      <c r="A106" s="336" t="s">
        <v>198</v>
      </c>
      <c r="B106" s="330"/>
      <c r="C106" s="332">
        <f>COUNTIF(E2:E86,"กองตรวจสอบและกำกับกิจการมหาวิทยาลัย")</f>
        <v>4</v>
      </c>
      <c r="D106" s="337">
        <f t="shared" si="6"/>
        <v>5.5555555555555554</v>
      </c>
    </row>
    <row r="107" spans="1:4" s="13" customFormat="1" x14ac:dyDescent="0.55000000000000004">
      <c r="A107" s="336" t="s">
        <v>117</v>
      </c>
      <c r="B107" s="330"/>
      <c r="C107" s="332">
        <f>COUNTIF(E2:E88,"คณะทันตแพทยศาสตร์")</f>
        <v>4</v>
      </c>
      <c r="D107" s="337">
        <f t="shared" si="6"/>
        <v>5.5555555555555554</v>
      </c>
    </row>
    <row r="108" spans="1:4" s="13" customFormat="1" x14ac:dyDescent="0.55000000000000004">
      <c r="A108" s="336" t="s">
        <v>208</v>
      </c>
      <c r="B108" s="330"/>
      <c r="C108" s="332">
        <f>COUNTIF(E2:E89,"คณะบริหารธุรกิจ เศรษฐศาสตร์และการสื่อสาร")</f>
        <v>12</v>
      </c>
      <c r="D108" s="337">
        <f t="shared" si="6"/>
        <v>16.666666666666668</v>
      </c>
    </row>
    <row r="109" spans="1:4" s="13" customFormat="1" x14ac:dyDescent="0.55000000000000004">
      <c r="A109" s="336" t="s">
        <v>210</v>
      </c>
      <c r="B109" s="330"/>
      <c r="C109" s="332">
        <f>COUNTIF(E2:E91,"คณะมนุษยศาสตร์")</f>
        <v>2</v>
      </c>
      <c r="D109" s="337">
        <f t="shared" si="6"/>
        <v>2.7777777777777777</v>
      </c>
    </row>
    <row r="110" spans="1:4" s="13" customFormat="1" x14ac:dyDescent="0.55000000000000004">
      <c r="A110" s="336" t="s">
        <v>180</v>
      </c>
      <c r="B110" s="330"/>
      <c r="C110" s="332">
        <f>COUNTIF(E2:E92,"วิทยาลัยเพื่อการค้นคว้าระดับรากฐาน")</f>
        <v>6</v>
      </c>
      <c r="D110" s="337">
        <f t="shared" si="6"/>
        <v>8.3333333333333339</v>
      </c>
    </row>
    <row r="111" spans="1:4" s="13" customFormat="1" ht="24" customHeight="1" x14ac:dyDescent="0.55000000000000004">
      <c r="A111" s="336" t="s">
        <v>203</v>
      </c>
      <c r="B111" s="330"/>
      <c r="C111" s="332">
        <f>COUNTIF(E2:E93,"วิทยาลัยพลังงานทดแทนและสมาร์ต กริดเทคโนโลยี")</f>
        <v>5</v>
      </c>
      <c r="D111" s="337">
        <f t="shared" si="6"/>
        <v>6.9444444444444446</v>
      </c>
    </row>
    <row r="112" spans="1:4" s="13" customFormat="1" ht="24" customHeight="1" x14ac:dyDescent="0.55000000000000004">
      <c r="A112" s="336" t="s">
        <v>213</v>
      </c>
      <c r="B112" s="330"/>
      <c r="C112" s="332">
        <f>COUNTIF(E2:E94,"คณะวิทยาศาสตร์")</f>
        <v>4</v>
      </c>
      <c r="D112" s="337">
        <f t="shared" si="6"/>
        <v>5.5555555555555554</v>
      </c>
    </row>
    <row r="113" spans="1:42" s="13" customFormat="1" ht="24" customHeight="1" x14ac:dyDescent="0.55000000000000004">
      <c r="A113" s="330" t="s">
        <v>114</v>
      </c>
      <c r="B113" s="330"/>
      <c r="C113" s="332">
        <f>COUNTIF(E2:E94,"คณะวิศวกรรมศาสตร์")</f>
        <v>1</v>
      </c>
      <c r="D113" s="337">
        <f t="shared" si="6"/>
        <v>1.3888888888888888</v>
      </c>
    </row>
    <row r="114" spans="1:42" s="13" customFormat="1" x14ac:dyDescent="0.55000000000000004">
      <c r="A114" s="336" t="s">
        <v>209</v>
      </c>
      <c r="B114" s="330"/>
      <c r="C114" s="332">
        <f>COUNTIF(E2:E94,"คณะศึกษาศาสตร์")</f>
        <v>3</v>
      </c>
      <c r="D114" s="337">
        <f t="shared" si="6"/>
        <v>4.166666666666667</v>
      </c>
    </row>
    <row r="115" spans="1:42" s="13" customFormat="1" x14ac:dyDescent="0.55000000000000004">
      <c r="A115" s="336" t="s">
        <v>261</v>
      </c>
      <c r="B115" s="330"/>
      <c r="C115" s="332">
        <f>COUNTIF(E2:E95,"คณะสถาปัตกรรมศาสตร์")</f>
        <v>6</v>
      </c>
      <c r="D115" s="337">
        <f t="shared" si="6"/>
        <v>8.3333333333333339</v>
      </c>
    </row>
    <row r="116" spans="1:42" s="13" customFormat="1" x14ac:dyDescent="0.55000000000000004">
      <c r="A116" s="336" t="s">
        <v>212</v>
      </c>
      <c r="B116" s="330"/>
      <c r="C116" s="332">
        <f>COUNTIF(E2:E96,"คณะสหเวชศาสตร์")</f>
        <v>3</v>
      </c>
      <c r="D116" s="337">
        <f t="shared" si="6"/>
        <v>4.166666666666667</v>
      </c>
    </row>
    <row r="117" spans="1:42" s="13" customFormat="1" x14ac:dyDescent="0.55000000000000004">
      <c r="A117" s="336" t="s">
        <v>116</v>
      </c>
      <c r="B117" s="330"/>
      <c r="C117" s="332">
        <f>COUNTIF(E2:E96,"คณะสาธารณสุขศาสตร์")</f>
        <v>4</v>
      </c>
      <c r="D117" s="337">
        <f t="shared" si="6"/>
        <v>5.5555555555555554</v>
      </c>
    </row>
    <row r="118" spans="1:42" s="13" customFormat="1" ht="24.75" thickBot="1" x14ac:dyDescent="0.6">
      <c r="A118" s="328"/>
      <c r="B118" s="329"/>
      <c r="C118" s="334">
        <f>SUM(C98:C117)</f>
        <v>72</v>
      </c>
      <c r="D118" s="338">
        <f t="shared" si="6"/>
        <v>100</v>
      </c>
    </row>
    <row r="119" spans="1:42" ht="24.75" thickBot="1" x14ac:dyDescent="0.6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ht="24.75" thickBot="1" x14ac:dyDescent="0.6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ht="24.75" thickBot="1" x14ac:dyDescent="0.6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ht="24.75" thickBot="1" x14ac:dyDescent="0.6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ht="24.75" thickBot="1" x14ac:dyDescent="0.6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ht="24.75" thickBot="1" x14ac:dyDescent="0.6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ht="24.75" thickBot="1" x14ac:dyDescent="0.6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ht="24.75" thickBot="1" x14ac:dyDescent="0.6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ht="24.75" thickBot="1" x14ac:dyDescent="0.6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24.75" thickBot="1" x14ac:dyDescent="0.6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ht="24.75" thickBot="1" x14ac:dyDescent="0.6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ht="24.75" thickBot="1" x14ac:dyDescent="0.6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ht="24.75" thickBot="1" x14ac:dyDescent="0.6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ht="24.75" thickBot="1" x14ac:dyDescent="0.6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ht="24.75" thickBot="1" x14ac:dyDescent="0.6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ht="24.75" thickBot="1" x14ac:dyDescent="0.6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ht="24.75" thickBot="1" x14ac:dyDescent="0.6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ht="24.75" thickBot="1" x14ac:dyDescent="0.6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ht="24.75" thickBot="1" x14ac:dyDescent="0.6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ht="24.75" thickBot="1" x14ac:dyDescent="0.6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ht="24.75" thickBot="1" x14ac:dyDescent="0.6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ht="24.75" thickBot="1" x14ac:dyDescent="0.6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ht="24.75" thickBot="1" x14ac:dyDescent="0.6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ht="24.75" thickBot="1" x14ac:dyDescent="0.6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:42" ht="24.75" thickBot="1" x14ac:dyDescent="0.6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ht="24.75" thickBot="1" x14ac:dyDescent="0.6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ht="24.75" thickBot="1" x14ac:dyDescent="0.6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</row>
    <row r="146" spans="1:42" ht="24.75" thickBot="1" x14ac:dyDescent="0.6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</row>
    <row r="147" spans="1:42" ht="24.75" thickBot="1" x14ac:dyDescent="0.6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ht="24.75" thickBot="1" x14ac:dyDescent="0.6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42" ht="24.75" thickBot="1" x14ac:dyDescent="0.6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</row>
    <row r="150" spans="1:42" ht="24.75" thickBot="1" x14ac:dyDescent="0.6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ht="24.75" thickBot="1" x14ac:dyDescent="0.6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7"/>
      <c r="Y151" s="67"/>
      <c r="Z151" s="67"/>
      <c r="AA151" s="67"/>
      <c r="AB151" s="68"/>
      <c r="AC151" s="68"/>
      <c r="AD151" s="68"/>
      <c r="AE151" s="68"/>
      <c r="AF151" s="68"/>
      <c r="AG151" s="69"/>
      <c r="AH151" s="69"/>
      <c r="AI151" s="69"/>
      <c r="AJ151" s="69"/>
      <c r="AK151" s="69"/>
      <c r="AL151" s="69"/>
      <c r="AM151" s="70"/>
      <c r="AN151" s="70"/>
      <c r="AO151" s="5"/>
      <c r="AP151" s="5"/>
    </row>
    <row r="152" spans="1:42" ht="24.75" thickBot="1" x14ac:dyDescent="0.6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7"/>
      <c r="Y152" s="67"/>
      <c r="Z152" s="67"/>
      <c r="AA152" s="67"/>
      <c r="AB152" s="68"/>
      <c r="AC152" s="68"/>
      <c r="AD152" s="68"/>
      <c r="AE152" s="68"/>
      <c r="AF152" s="68"/>
      <c r="AG152" s="69"/>
      <c r="AH152" s="69"/>
      <c r="AI152" s="69"/>
      <c r="AJ152" s="69"/>
      <c r="AK152" s="69"/>
      <c r="AL152" s="69"/>
      <c r="AM152" s="70"/>
      <c r="AN152" s="70"/>
      <c r="AO152" s="5"/>
      <c r="AP152" s="5"/>
    </row>
    <row r="153" spans="1:42" ht="24.75" thickBot="1" x14ac:dyDescent="0.6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7"/>
      <c r="Y153" s="67"/>
      <c r="Z153" s="67"/>
      <c r="AA153" s="67"/>
      <c r="AB153" s="68"/>
      <c r="AC153" s="68"/>
      <c r="AD153" s="68"/>
      <c r="AE153" s="68"/>
      <c r="AF153" s="68"/>
      <c r="AG153" s="69"/>
      <c r="AH153" s="69"/>
      <c r="AI153" s="69"/>
      <c r="AJ153" s="69"/>
      <c r="AK153" s="69"/>
      <c r="AL153" s="69"/>
      <c r="AM153" s="70"/>
      <c r="AN153" s="70"/>
      <c r="AO153" s="5"/>
      <c r="AP153" s="5"/>
    </row>
    <row r="154" spans="1:42" ht="24.75" thickBot="1" x14ac:dyDescent="0.6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7"/>
      <c r="Y154" s="67"/>
      <c r="Z154" s="67"/>
      <c r="AA154" s="67"/>
      <c r="AB154" s="68"/>
      <c r="AC154" s="68"/>
      <c r="AD154" s="68"/>
      <c r="AE154" s="68"/>
      <c r="AF154" s="68"/>
      <c r="AG154" s="69"/>
      <c r="AH154" s="69"/>
      <c r="AI154" s="69"/>
      <c r="AJ154" s="69"/>
      <c r="AK154" s="69"/>
      <c r="AL154" s="69"/>
      <c r="AM154" s="70"/>
      <c r="AN154" s="70"/>
      <c r="AO154" s="5"/>
      <c r="AP154" s="5"/>
    </row>
    <row r="155" spans="1:42" ht="24.75" thickBot="1" x14ac:dyDescent="0.6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7"/>
      <c r="Y155" s="67"/>
      <c r="Z155" s="67"/>
      <c r="AA155" s="67"/>
      <c r="AB155" s="68"/>
      <c r="AC155" s="68"/>
      <c r="AD155" s="68"/>
      <c r="AE155" s="68"/>
      <c r="AF155" s="68"/>
      <c r="AG155" s="69"/>
      <c r="AH155" s="69"/>
      <c r="AI155" s="69"/>
      <c r="AJ155" s="69"/>
      <c r="AK155" s="69"/>
      <c r="AL155" s="69"/>
      <c r="AM155" s="70"/>
      <c r="AN155" s="70"/>
      <c r="AO155" s="5"/>
      <c r="AP155" s="5"/>
    </row>
    <row r="156" spans="1:42" ht="24.75" thickBot="1" x14ac:dyDescent="0.6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7"/>
      <c r="Y156" s="67"/>
      <c r="Z156" s="67"/>
      <c r="AA156" s="67"/>
      <c r="AB156" s="68"/>
      <c r="AC156" s="68"/>
      <c r="AD156" s="68"/>
      <c r="AE156" s="68"/>
      <c r="AF156" s="68"/>
      <c r="AG156" s="69"/>
      <c r="AH156" s="69"/>
      <c r="AI156" s="69"/>
      <c r="AJ156" s="69"/>
      <c r="AK156" s="69"/>
      <c r="AL156" s="69"/>
      <c r="AM156" s="70"/>
      <c r="AN156" s="70"/>
      <c r="AO156" s="5"/>
      <c r="AP156" s="5"/>
    </row>
    <row r="157" spans="1:42" ht="24.75" thickBot="1" x14ac:dyDescent="0.6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7"/>
      <c r="Y157" s="67"/>
      <c r="Z157" s="67"/>
      <c r="AA157" s="67"/>
      <c r="AB157" s="68"/>
      <c r="AC157" s="68"/>
      <c r="AD157" s="68"/>
      <c r="AE157" s="68"/>
      <c r="AF157" s="68"/>
      <c r="AG157" s="69"/>
      <c r="AH157" s="69"/>
      <c r="AI157" s="69"/>
      <c r="AJ157" s="69"/>
      <c r="AK157" s="69"/>
      <c r="AL157" s="69"/>
      <c r="AM157" s="70"/>
      <c r="AN157" s="70"/>
      <c r="AO157" s="5"/>
      <c r="AP157" s="5"/>
    </row>
    <row r="158" spans="1:42" ht="24.75" thickBot="1" x14ac:dyDescent="0.6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7"/>
      <c r="Y158" s="67"/>
      <c r="Z158" s="67"/>
      <c r="AA158" s="67"/>
      <c r="AB158" s="68"/>
      <c r="AC158" s="68"/>
      <c r="AD158" s="68"/>
      <c r="AE158" s="68"/>
      <c r="AF158" s="68"/>
      <c r="AG158" s="69"/>
      <c r="AH158" s="69"/>
      <c r="AI158" s="69"/>
      <c r="AJ158" s="69"/>
      <c r="AK158" s="69"/>
      <c r="AL158" s="69"/>
      <c r="AM158" s="70"/>
      <c r="AN158" s="70"/>
      <c r="AO158" s="5"/>
      <c r="AP158" s="5"/>
    </row>
    <row r="159" spans="1:42" ht="24.75" thickBot="1" x14ac:dyDescent="0.6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7"/>
      <c r="Y159" s="67"/>
      <c r="Z159" s="67"/>
      <c r="AA159" s="67"/>
      <c r="AB159" s="68"/>
      <c r="AC159" s="68"/>
      <c r="AD159" s="68"/>
      <c r="AE159" s="68"/>
      <c r="AF159" s="68"/>
      <c r="AG159" s="69"/>
      <c r="AH159" s="69"/>
      <c r="AI159" s="69"/>
      <c r="AJ159" s="69"/>
      <c r="AK159" s="69"/>
      <c r="AL159" s="69"/>
      <c r="AM159" s="70"/>
      <c r="AN159" s="70"/>
      <c r="AO159" s="5"/>
      <c r="AP159" s="5"/>
    </row>
    <row r="160" spans="1:42" ht="24.75" thickBot="1" x14ac:dyDescent="0.6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7"/>
      <c r="Y160" s="67"/>
      <c r="Z160" s="67"/>
      <c r="AA160" s="67"/>
      <c r="AB160" s="68"/>
      <c r="AC160" s="68"/>
      <c r="AD160" s="68"/>
      <c r="AE160" s="68"/>
      <c r="AF160" s="68"/>
      <c r="AG160" s="69"/>
      <c r="AH160" s="69"/>
      <c r="AI160" s="69"/>
      <c r="AJ160" s="69"/>
      <c r="AK160" s="69"/>
      <c r="AL160" s="69"/>
      <c r="AM160" s="70"/>
      <c r="AN160" s="70"/>
      <c r="AO160" s="5"/>
      <c r="AP160" s="5"/>
    </row>
    <row r="161" spans="1:42" ht="24.75" thickBot="1" x14ac:dyDescent="0.6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7"/>
      <c r="Y161" s="67"/>
      <c r="Z161" s="67"/>
      <c r="AA161" s="67"/>
      <c r="AB161" s="68"/>
      <c r="AC161" s="68"/>
      <c r="AD161" s="68"/>
      <c r="AE161" s="68"/>
      <c r="AF161" s="68"/>
      <c r="AG161" s="69"/>
      <c r="AH161" s="69"/>
      <c r="AI161" s="69"/>
      <c r="AJ161" s="69"/>
      <c r="AK161" s="69"/>
      <c r="AL161" s="69"/>
      <c r="AM161" s="70"/>
      <c r="AN161" s="70"/>
      <c r="AO161" s="5"/>
      <c r="AP161" s="5"/>
    </row>
    <row r="162" spans="1:42" ht="24.75" thickBot="1" x14ac:dyDescent="0.6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7"/>
      <c r="Y162" s="67"/>
      <c r="Z162" s="67"/>
      <c r="AA162" s="67"/>
      <c r="AB162" s="68"/>
      <c r="AC162" s="68"/>
      <c r="AD162" s="68"/>
      <c r="AE162" s="68"/>
      <c r="AF162" s="68"/>
      <c r="AG162" s="69"/>
      <c r="AH162" s="69"/>
      <c r="AI162" s="69"/>
      <c r="AJ162" s="69"/>
      <c r="AK162" s="69"/>
      <c r="AL162" s="69"/>
      <c r="AM162" s="70"/>
      <c r="AN162" s="70"/>
      <c r="AO162" s="5"/>
      <c r="AP162" s="5"/>
    </row>
    <row r="163" spans="1:42" ht="24.75" thickBot="1" x14ac:dyDescent="0.6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7"/>
      <c r="Y163" s="67"/>
      <c r="Z163" s="67"/>
      <c r="AA163" s="67"/>
      <c r="AB163" s="68"/>
      <c r="AC163" s="68"/>
      <c r="AD163" s="68"/>
      <c r="AE163" s="68"/>
      <c r="AF163" s="68"/>
      <c r="AG163" s="69"/>
      <c r="AH163" s="69"/>
      <c r="AI163" s="69"/>
      <c r="AJ163" s="69"/>
      <c r="AK163" s="69"/>
      <c r="AL163" s="69"/>
      <c r="AM163" s="70"/>
      <c r="AN163" s="70"/>
      <c r="AO163" s="5"/>
      <c r="AP163" s="5"/>
    </row>
    <row r="164" spans="1:42" ht="24.75" thickBot="1" x14ac:dyDescent="0.6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7"/>
      <c r="Y164" s="67"/>
      <c r="Z164" s="67"/>
      <c r="AA164" s="67"/>
      <c r="AB164" s="68"/>
      <c r="AC164" s="68"/>
      <c r="AD164" s="68"/>
      <c r="AE164" s="68"/>
      <c r="AF164" s="68"/>
      <c r="AG164" s="69"/>
      <c r="AH164" s="69"/>
      <c r="AI164" s="69"/>
      <c r="AJ164" s="69"/>
      <c r="AK164" s="69"/>
      <c r="AL164" s="69"/>
      <c r="AM164" s="70"/>
      <c r="AN164" s="70"/>
      <c r="AO164" s="5"/>
      <c r="AP164" s="5"/>
    </row>
    <row r="165" spans="1:42" ht="24.75" thickBot="1" x14ac:dyDescent="0.6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7"/>
      <c r="Y165" s="67"/>
      <c r="Z165" s="67"/>
      <c r="AA165" s="67"/>
      <c r="AB165" s="68"/>
      <c r="AC165" s="68"/>
      <c r="AD165" s="68"/>
      <c r="AE165" s="68"/>
      <c r="AF165" s="68"/>
      <c r="AG165" s="69"/>
      <c r="AH165" s="69"/>
      <c r="AI165" s="69"/>
      <c r="AJ165" s="69"/>
      <c r="AK165" s="69"/>
      <c r="AL165" s="69"/>
      <c r="AM165" s="70"/>
      <c r="AN165" s="70"/>
      <c r="AO165" s="5"/>
      <c r="AP165" s="5"/>
    </row>
    <row r="166" spans="1:42" ht="24.75" thickBot="1" x14ac:dyDescent="0.6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7"/>
      <c r="Y166" s="67"/>
      <c r="Z166" s="67"/>
      <c r="AA166" s="67"/>
      <c r="AB166" s="68"/>
      <c r="AC166" s="68"/>
      <c r="AD166" s="68"/>
      <c r="AE166" s="68"/>
      <c r="AF166" s="68"/>
      <c r="AG166" s="69"/>
      <c r="AH166" s="69"/>
      <c r="AI166" s="69"/>
      <c r="AJ166" s="69"/>
      <c r="AK166" s="69"/>
      <c r="AL166" s="69"/>
      <c r="AM166" s="70"/>
      <c r="AN166" s="70"/>
      <c r="AO166" s="5"/>
      <c r="AP166" s="5"/>
    </row>
    <row r="167" spans="1:42" ht="24.75" thickBot="1" x14ac:dyDescent="0.6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7"/>
      <c r="Y167" s="67"/>
      <c r="Z167" s="67"/>
      <c r="AA167" s="67"/>
      <c r="AB167" s="68"/>
      <c r="AC167" s="68"/>
      <c r="AD167" s="68"/>
      <c r="AE167" s="68"/>
      <c r="AF167" s="68"/>
      <c r="AG167" s="69"/>
      <c r="AH167" s="69"/>
      <c r="AI167" s="69"/>
      <c r="AJ167" s="69"/>
      <c r="AK167" s="69"/>
      <c r="AL167" s="69"/>
      <c r="AM167" s="70"/>
      <c r="AN167" s="70"/>
      <c r="AO167" s="5"/>
      <c r="AP167" s="5"/>
    </row>
    <row r="168" spans="1:42" ht="24.75" thickBot="1" x14ac:dyDescent="0.6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7"/>
      <c r="Y168" s="67"/>
      <c r="Z168" s="67"/>
      <c r="AA168" s="67"/>
      <c r="AB168" s="68"/>
      <c r="AC168" s="68"/>
      <c r="AD168" s="68"/>
      <c r="AE168" s="68"/>
      <c r="AF168" s="68"/>
      <c r="AG168" s="69"/>
      <c r="AH168" s="69"/>
      <c r="AI168" s="69"/>
      <c r="AJ168" s="69"/>
      <c r="AK168" s="69"/>
      <c r="AL168" s="69"/>
      <c r="AM168" s="70"/>
      <c r="AN168" s="70"/>
      <c r="AO168" s="5"/>
      <c r="AP168" s="5"/>
    </row>
    <row r="169" spans="1:42" ht="24.75" thickBot="1" x14ac:dyDescent="0.6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7"/>
      <c r="Y169" s="67"/>
      <c r="Z169" s="67"/>
      <c r="AA169" s="67"/>
      <c r="AB169" s="68"/>
      <c r="AC169" s="68"/>
      <c r="AD169" s="68"/>
      <c r="AE169" s="68"/>
      <c r="AF169" s="68"/>
      <c r="AG169" s="69"/>
      <c r="AH169" s="69"/>
      <c r="AI169" s="69"/>
      <c r="AJ169" s="69"/>
      <c r="AK169" s="69"/>
      <c r="AL169" s="69"/>
      <c r="AM169" s="70"/>
      <c r="AN169" s="70"/>
      <c r="AO169" s="5"/>
      <c r="AP169" s="5"/>
    </row>
    <row r="170" spans="1:42" ht="24.75" thickBot="1" x14ac:dyDescent="0.6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7"/>
      <c r="Y170" s="67"/>
      <c r="Z170" s="67"/>
      <c r="AA170" s="67"/>
      <c r="AB170" s="68"/>
      <c r="AC170" s="68"/>
      <c r="AD170" s="68"/>
      <c r="AE170" s="68"/>
      <c r="AF170" s="68"/>
      <c r="AG170" s="69"/>
      <c r="AH170" s="69"/>
      <c r="AI170" s="69"/>
      <c r="AJ170" s="69"/>
      <c r="AK170" s="69"/>
      <c r="AL170" s="69"/>
      <c r="AM170" s="70"/>
      <c r="AN170" s="70"/>
      <c r="AO170" s="5"/>
      <c r="AP170" s="5"/>
    </row>
    <row r="171" spans="1:42" ht="24.75" thickBot="1" x14ac:dyDescent="0.6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7"/>
      <c r="Y171" s="67"/>
      <c r="Z171" s="67"/>
      <c r="AA171" s="67"/>
      <c r="AB171" s="68"/>
      <c r="AC171" s="68"/>
      <c r="AD171" s="68"/>
      <c r="AE171" s="68"/>
      <c r="AF171" s="68"/>
      <c r="AG171" s="69"/>
      <c r="AH171" s="69"/>
      <c r="AI171" s="69"/>
      <c r="AJ171" s="69"/>
      <c r="AK171" s="69"/>
      <c r="AL171" s="69"/>
      <c r="AM171" s="70"/>
      <c r="AN171" s="70"/>
      <c r="AO171" s="5"/>
      <c r="AP171" s="5"/>
    </row>
    <row r="172" spans="1:42" ht="24.75" thickBot="1" x14ac:dyDescent="0.6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7"/>
      <c r="Y172" s="67"/>
      <c r="Z172" s="67"/>
      <c r="AA172" s="67"/>
      <c r="AB172" s="68"/>
      <c r="AC172" s="68"/>
      <c r="AD172" s="68"/>
      <c r="AE172" s="68"/>
      <c r="AF172" s="68"/>
      <c r="AG172" s="69"/>
      <c r="AH172" s="69"/>
      <c r="AI172" s="69"/>
      <c r="AJ172" s="69"/>
      <c r="AK172" s="69"/>
      <c r="AL172" s="69"/>
      <c r="AM172" s="70"/>
      <c r="AN172" s="70"/>
      <c r="AO172" s="5"/>
      <c r="AP172" s="5"/>
    </row>
    <row r="173" spans="1:42" ht="24.75" thickBot="1" x14ac:dyDescent="0.6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7"/>
      <c r="Y173" s="67"/>
      <c r="Z173" s="67"/>
      <c r="AA173" s="67"/>
      <c r="AB173" s="68"/>
      <c r="AC173" s="68"/>
      <c r="AD173" s="68"/>
      <c r="AE173" s="68"/>
      <c r="AF173" s="68"/>
      <c r="AG173" s="69"/>
      <c r="AH173" s="69"/>
      <c r="AI173" s="69"/>
      <c r="AJ173" s="69"/>
      <c r="AK173" s="69"/>
      <c r="AL173" s="69"/>
      <c r="AM173" s="70"/>
      <c r="AN173" s="70"/>
      <c r="AO173" s="5"/>
      <c r="AP173" s="5"/>
    </row>
    <row r="174" spans="1:42" ht="24.75" thickBot="1" x14ac:dyDescent="0.6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7"/>
      <c r="Y174" s="67"/>
      <c r="Z174" s="67"/>
      <c r="AA174" s="67"/>
      <c r="AB174" s="68"/>
      <c r="AC174" s="68"/>
      <c r="AD174" s="68"/>
      <c r="AE174" s="68"/>
      <c r="AF174" s="68"/>
      <c r="AG174" s="69"/>
      <c r="AH174" s="69"/>
      <c r="AI174" s="69"/>
      <c r="AJ174" s="69"/>
      <c r="AK174" s="69"/>
      <c r="AL174" s="69"/>
      <c r="AM174" s="70"/>
      <c r="AN174" s="70"/>
      <c r="AO174" s="5"/>
      <c r="AP174" s="5"/>
    </row>
    <row r="175" spans="1:42" ht="24.75" thickBot="1" x14ac:dyDescent="0.6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7"/>
      <c r="Y175" s="67"/>
      <c r="Z175" s="67"/>
      <c r="AA175" s="67"/>
      <c r="AB175" s="68"/>
      <c r="AC175" s="68"/>
      <c r="AD175" s="68"/>
      <c r="AE175" s="68"/>
      <c r="AF175" s="68"/>
      <c r="AG175" s="69"/>
      <c r="AH175" s="69"/>
      <c r="AI175" s="69"/>
      <c r="AJ175" s="69"/>
      <c r="AK175" s="69"/>
      <c r="AL175" s="69"/>
      <c r="AM175" s="70"/>
      <c r="AN175" s="70"/>
      <c r="AO175" s="5"/>
      <c r="AP175" s="5"/>
    </row>
    <row r="176" spans="1:42" ht="24.75" thickBot="1" x14ac:dyDescent="0.6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7"/>
      <c r="Y176" s="67"/>
      <c r="Z176" s="67"/>
      <c r="AA176" s="67"/>
      <c r="AB176" s="68"/>
      <c r="AC176" s="68"/>
      <c r="AD176" s="68"/>
      <c r="AE176" s="68"/>
      <c r="AF176" s="68"/>
      <c r="AG176" s="69"/>
      <c r="AH176" s="69"/>
      <c r="AI176" s="69"/>
      <c r="AJ176" s="69"/>
      <c r="AK176" s="69"/>
      <c r="AL176" s="69"/>
      <c r="AM176" s="70"/>
      <c r="AN176" s="70"/>
      <c r="AO176" s="5"/>
      <c r="AP176" s="5"/>
    </row>
    <row r="177" spans="1:42" ht="24.75" thickBot="1" x14ac:dyDescent="0.6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7"/>
      <c r="Y177" s="67"/>
      <c r="Z177" s="67"/>
      <c r="AA177" s="67"/>
      <c r="AB177" s="68"/>
      <c r="AC177" s="68"/>
      <c r="AD177" s="68"/>
      <c r="AE177" s="68"/>
      <c r="AF177" s="68"/>
      <c r="AG177" s="69"/>
      <c r="AH177" s="69"/>
      <c r="AI177" s="69"/>
      <c r="AJ177" s="69"/>
      <c r="AK177" s="69"/>
      <c r="AL177" s="69"/>
      <c r="AM177" s="70"/>
      <c r="AN177" s="70"/>
      <c r="AO177" s="5"/>
      <c r="AP177" s="5"/>
    </row>
    <row r="178" spans="1:42" ht="24.75" thickBot="1" x14ac:dyDescent="0.6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7"/>
      <c r="Y178" s="67"/>
      <c r="Z178" s="67"/>
      <c r="AA178" s="67"/>
      <c r="AB178" s="68"/>
      <c r="AC178" s="68"/>
      <c r="AD178" s="68"/>
      <c r="AE178" s="68"/>
      <c r="AF178" s="68"/>
      <c r="AG178" s="69"/>
      <c r="AH178" s="69"/>
      <c r="AI178" s="69"/>
      <c r="AJ178" s="69"/>
      <c r="AK178" s="69"/>
      <c r="AL178" s="69"/>
      <c r="AM178" s="70"/>
      <c r="AN178" s="70"/>
      <c r="AO178" s="5"/>
      <c r="AP178" s="5"/>
    </row>
    <row r="179" spans="1:42" ht="24.75" thickBot="1" x14ac:dyDescent="0.6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7"/>
      <c r="Y179" s="67"/>
      <c r="Z179" s="67"/>
      <c r="AA179" s="67"/>
      <c r="AB179" s="68"/>
      <c r="AC179" s="68"/>
      <c r="AD179" s="68"/>
      <c r="AE179" s="68"/>
      <c r="AF179" s="68"/>
      <c r="AG179" s="69"/>
      <c r="AH179" s="69"/>
      <c r="AI179" s="69"/>
      <c r="AJ179" s="69"/>
      <c r="AK179" s="69"/>
      <c r="AL179" s="69"/>
      <c r="AM179" s="70"/>
      <c r="AN179" s="70"/>
      <c r="AO179" s="5"/>
      <c r="AP179" s="5"/>
    </row>
    <row r="180" spans="1:42" ht="24.75" thickBot="1" x14ac:dyDescent="0.6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7"/>
      <c r="Y180" s="67"/>
      <c r="Z180" s="67"/>
      <c r="AA180" s="67"/>
      <c r="AB180" s="68"/>
      <c r="AC180" s="68"/>
      <c r="AD180" s="68"/>
      <c r="AE180" s="68"/>
      <c r="AF180" s="68"/>
      <c r="AG180" s="69"/>
      <c r="AH180" s="69"/>
      <c r="AI180" s="69"/>
      <c r="AJ180" s="69"/>
      <c r="AK180" s="69"/>
      <c r="AL180" s="69"/>
      <c r="AM180" s="70"/>
      <c r="AN180" s="70"/>
      <c r="AO180" s="5"/>
      <c r="AP180" s="5"/>
    </row>
    <row r="181" spans="1:42" ht="24.75" thickBot="1" x14ac:dyDescent="0.6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7"/>
      <c r="Y181" s="67"/>
      <c r="Z181" s="67"/>
      <c r="AA181" s="67"/>
      <c r="AB181" s="68"/>
      <c r="AC181" s="68"/>
      <c r="AD181" s="68"/>
      <c r="AE181" s="68"/>
      <c r="AF181" s="68"/>
      <c r="AG181" s="69"/>
      <c r="AH181" s="69"/>
      <c r="AI181" s="69"/>
      <c r="AJ181" s="69"/>
      <c r="AK181" s="69"/>
      <c r="AL181" s="69"/>
      <c r="AM181" s="70"/>
      <c r="AN181" s="70"/>
      <c r="AO181" s="5"/>
      <c r="AP181" s="5"/>
    </row>
    <row r="182" spans="1:42" ht="24.75" thickBot="1" x14ac:dyDescent="0.6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7"/>
      <c r="Y182" s="67"/>
      <c r="Z182" s="67"/>
      <c r="AA182" s="67"/>
      <c r="AB182" s="68"/>
      <c r="AC182" s="68"/>
      <c r="AD182" s="68"/>
      <c r="AE182" s="68"/>
      <c r="AF182" s="68"/>
      <c r="AG182" s="69"/>
      <c r="AH182" s="69"/>
      <c r="AI182" s="69"/>
      <c r="AJ182" s="69"/>
      <c r="AK182" s="69"/>
      <c r="AL182" s="69"/>
      <c r="AM182" s="70"/>
      <c r="AN182" s="70"/>
      <c r="AO182" s="5"/>
      <c r="AP182" s="5"/>
    </row>
    <row r="183" spans="1:42" ht="24.75" thickBot="1" x14ac:dyDescent="0.6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7"/>
      <c r="Y183" s="67"/>
      <c r="Z183" s="67"/>
      <c r="AA183" s="67"/>
      <c r="AB183" s="68"/>
      <c r="AC183" s="68"/>
      <c r="AD183" s="68"/>
      <c r="AE183" s="68"/>
      <c r="AF183" s="68"/>
      <c r="AG183" s="69"/>
      <c r="AH183" s="69"/>
      <c r="AI183" s="69"/>
      <c r="AJ183" s="69"/>
      <c r="AK183" s="69"/>
      <c r="AL183" s="69"/>
      <c r="AM183" s="70"/>
      <c r="AN183" s="70"/>
      <c r="AO183" s="5"/>
      <c r="AP183" s="5"/>
    </row>
    <row r="184" spans="1:42" ht="24.75" thickBot="1" x14ac:dyDescent="0.6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7"/>
      <c r="Y184" s="67"/>
      <c r="Z184" s="67"/>
      <c r="AA184" s="67"/>
      <c r="AB184" s="68"/>
      <c r="AC184" s="68"/>
      <c r="AD184" s="68"/>
      <c r="AE184" s="68"/>
      <c r="AF184" s="68"/>
      <c r="AG184" s="69"/>
      <c r="AH184" s="69"/>
      <c r="AI184" s="69"/>
      <c r="AJ184" s="69"/>
      <c r="AK184" s="69"/>
      <c r="AL184" s="69"/>
      <c r="AM184" s="70"/>
      <c r="AN184" s="70"/>
      <c r="AO184" s="5"/>
      <c r="AP184" s="5"/>
    </row>
    <row r="185" spans="1:42" ht="24.75" thickBot="1" x14ac:dyDescent="0.6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7"/>
      <c r="Y185" s="67"/>
      <c r="Z185" s="67"/>
      <c r="AA185" s="67"/>
      <c r="AB185" s="68"/>
      <c r="AC185" s="68"/>
      <c r="AD185" s="68"/>
      <c r="AE185" s="68"/>
      <c r="AF185" s="68"/>
      <c r="AG185" s="69"/>
      <c r="AH185" s="69"/>
      <c r="AI185" s="69"/>
      <c r="AJ185" s="69"/>
      <c r="AK185" s="69"/>
      <c r="AL185" s="69"/>
      <c r="AM185" s="70"/>
      <c r="AN185" s="70"/>
      <c r="AO185" s="5"/>
      <c r="AP185" s="5"/>
    </row>
    <row r="186" spans="1:42" ht="24.75" thickBot="1" x14ac:dyDescent="0.6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7"/>
      <c r="Y186" s="67"/>
      <c r="Z186" s="67"/>
      <c r="AA186" s="67"/>
      <c r="AB186" s="68"/>
      <c r="AC186" s="68"/>
      <c r="AD186" s="68"/>
      <c r="AE186" s="68"/>
      <c r="AF186" s="68"/>
      <c r="AG186" s="69"/>
      <c r="AH186" s="69"/>
      <c r="AI186" s="69"/>
      <c r="AJ186" s="69"/>
      <c r="AK186" s="69"/>
      <c r="AL186" s="69"/>
      <c r="AM186" s="70"/>
      <c r="AN186" s="70"/>
      <c r="AO186" s="5"/>
      <c r="AP186" s="5"/>
    </row>
    <row r="187" spans="1:42" ht="24.75" thickBot="1" x14ac:dyDescent="0.6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7"/>
      <c r="Y187" s="67"/>
      <c r="Z187" s="67"/>
      <c r="AA187" s="67"/>
      <c r="AB187" s="68"/>
      <c r="AC187" s="68"/>
      <c r="AD187" s="68"/>
      <c r="AE187" s="68"/>
      <c r="AF187" s="68"/>
      <c r="AG187" s="69"/>
      <c r="AH187" s="69"/>
      <c r="AI187" s="69"/>
      <c r="AJ187" s="69"/>
      <c r="AK187" s="69"/>
      <c r="AL187" s="69"/>
      <c r="AM187" s="70"/>
      <c r="AN187" s="70"/>
      <c r="AO187" s="5"/>
      <c r="AP187" s="5"/>
    </row>
    <row r="188" spans="1:42" ht="24.75" thickBot="1" x14ac:dyDescent="0.6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7"/>
      <c r="Y188" s="67"/>
      <c r="Z188" s="67"/>
      <c r="AA188" s="67"/>
      <c r="AB188" s="68"/>
      <c r="AC188" s="68"/>
      <c r="AD188" s="68"/>
      <c r="AE188" s="68"/>
      <c r="AF188" s="68"/>
      <c r="AG188" s="69"/>
      <c r="AH188" s="69"/>
      <c r="AI188" s="69"/>
      <c r="AJ188" s="69"/>
      <c r="AK188" s="69"/>
      <c r="AL188" s="69"/>
      <c r="AM188" s="70"/>
      <c r="AN188" s="70"/>
      <c r="AO188" s="5"/>
      <c r="AP188" s="5"/>
    </row>
    <row r="189" spans="1:42" ht="24.75" thickBot="1" x14ac:dyDescent="0.6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7"/>
      <c r="Y189" s="67"/>
      <c r="Z189" s="67"/>
      <c r="AA189" s="67"/>
      <c r="AB189" s="68"/>
      <c r="AC189" s="68"/>
      <c r="AD189" s="68"/>
      <c r="AE189" s="68"/>
      <c r="AF189" s="68"/>
      <c r="AG189" s="69"/>
      <c r="AH189" s="69"/>
      <c r="AI189" s="69"/>
      <c r="AJ189" s="69"/>
      <c r="AK189" s="69"/>
      <c r="AL189" s="69"/>
      <c r="AM189" s="70"/>
      <c r="AN189" s="70"/>
      <c r="AO189" s="5"/>
      <c r="AP189" s="5"/>
    </row>
    <row r="190" spans="1:42" ht="24.75" thickBot="1" x14ac:dyDescent="0.6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7"/>
      <c r="Y190" s="67"/>
      <c r="Z190" s="67"/>
      <c r="AA190" s="67"/>
      <c r="AB190" s="68"/>
      <c r="AC190" s="68"/>
      <c r="AD190" s="68"/>
      <c r="AE190" s="68"/>
      <c r="AF190" s="68"/>
      <c r="AG190" s="69"/>
      <c r="AH190" s="69"/>
      <c r="AI190" s="69"/>
      <c r="AJ190" s="69"/>
      <c r="AK190" s="69"/>
      <c r="AL190" s="69"/>
      <c r="AM190" s="70"/>
      <c r="AN190" s="70"/>
      <c r="AO190" s="5"/>
      <c r="AP190" s="5"/>
    </row>
    <row r="191" spans="1:42" ht="24.75" thickBot="1" x14ac:dyDescent="0.6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7"/>
      <c r="Y191" s="67"/>
      <c r="Z191" s="67"/>
      <c r="AA191" s="67"/>
      <c r="AB191" s="68"/>
      <c r="AC191" s="68"/>
      <c r="AD191" s="68"/>
      <c r="AE191" s="68"/>
      <c r="AF191" s="68"/>
      <c r="AG191" s="69"/>
      <c r="AH191" s="69"/>
      <c r="AI191" s="69"/>
      <c r="AJ191" s="69"/>
      <c r="AK191" s="69"/>
      <c r="AL191" s="69"/>
      <c r="AM191" s="70"/>
      <c r="AN191" s="70"/>
      <c r="AO191" s="5"/>
      <c r="AP191" s="5"/>
    </row>
    <row r="192" spans="1:42" ht="24.75" thickBot="1" x14ac:dyDescent="0.6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7"/>
      <c r="Y192" s="67"/>
      <c r="Z192" s="67"/>
      <c r="AA192" s="67"/>
      <c r="AB192" s="68"/>
      <c r="AC192" s="68"/>
      <c r="AD192" s="68"/>
      <c r="AE192" s="68"/>
      <c r="AF192" s="68"/>
      <c r="AG192" s="69"/>
      <c r="AH192" s="69"/>
      <c r="AI192" s="69"/>
      <c r="AJ192" s="69"/>
      <c r="AK192" s="69"/>
      <c r="AL192" s="69"/>
      <c r="AM192" s="70"/>
      <c r="AN192" s="70"/>
      <c r="AO192" s="5"/>
      <c r="AP192" s="5"/>
    </row>
    <row r="193" spans="1:42" ht="24.75" thickBot="1" x14ac:dyDescent="0.6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7"/>
      <c r="Y193" s="67"/>
      <c r="Z193" s="67"/>
      <c r="AA193" s="67"/>
      <c r="AB193" s="68"/>
      <c r="AC193" s="68"/>
      <c r="AD193" s="68"/>
      <c r="AE193" s="68"/>
      <c r="AF193" s="68"/>
      <c r="AG193" s="69"/>
      <c r="AH193" s="69"/>
      <c r="AI193" s="69"/>
      <c r="AJ193" s="69"/>
      <c r="AK193" s="69"/>
      <c r="AL193" s="69"/>
      <c r="AM193" s="70"/>
      <c r="AN193" s="70"/>
      <c r="AO193" s="5"/>
      <c r="AP193" s="5"/>
    </row>
    <row r="194" spans="1:42" ht="24.75" thickBot="1" x14ac:dyDescent="0.6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7"/>
      <c r="Y194" s="67"/>
      <c r="Z194" s="67"/>
      <c r="AA194" s="67"/>
      <c r="AB194" s="68"/>
      <c r="AC194" s="68"/>
      <c r="AD194" s="68"/>
      <c r="AE194" s="68"/>
      <c r="AF194" s="68"/>
      <c r="AG194" s="69"/>
      <c r="AH194" s="69"/>
      <c r="AI194" s="69"/>
      <c r="AJ194" s="69"/>
      <c r="AK194" s="69"/>
      <c r="AL194" s="69"/>
      <c r="AM194" s="70"/>
      <c r="AN194" s="70"/>
      <c r="AO194" s="5"/>
      <c r="AP194" s="5"/>
    </row>
    <row r="195" spans="1:42" ht="24.75" thickBot="1" x14ac:dyDescent="0.6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7"/>
      <c r="Y195" s="67"/>
      <c r="Z195" s="67"/>
      <c r="AA195" s="67"/>
      <c r="AB195" s="68"/>
      <c r="AC195" s="68"/>
      <c r="AD195" s="68"/>
      <c r="AE195" s="68"/>
      <c r="AF195" s="68"/>
      <c r="AG195" s="69"/>
      <c r="AH195" s="69"/>
      <c r="AI195" s="69"/>
      <c r="AJ195" s="69"/>
      <c r="AK195" s="69"/>
      <c r="AL195" s="69"/>
      <c r="AM195" s="70"/>
      <c r="AN195" s="70"/>
      <c r="AO195" s="5"/>
      <c r="AP195" s="5"/>
    </row>
    <row r="196" spans="1:42" ht="24.75" thickBot="1" x14ac:dyDescent="0.6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7"/>
      <c r="Y196" s="67"/>
      <c r="Z196" s="67"/>
      <c r="AA196" s="67"/>
      <c r="AB196" s="68"/>
      <c r="AC196" s="68"/>
      <c r="AD196" s="68"/>
      <c r="AE196" s="68"/>
      <c r="AF196" s="68"/>
      <c r="AG196" s="69"/>
      <c r="AH196" s="69"/>
      <c r="AI196" s="69"/>
      <c r="AJ196" s="69"/>
      <c r="AK196" s="69"/>
      <c r="AL196" s="69"/>
      <c r="AM196" s="70"/>
      <c r="AN196" s="70"/>
      <c r="AO196" s="5"/>
      <c r="AP196" s="5"/>
    </row>
    <row r="197" spans="1:42" ht="24.75" thickBot="1" x14ac:dyDescent="0.6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7"/>
      <c r="Y197" s="67"/>
      <c r="Z197" s="67"/>
      <c r="AA197" s="67"/>
      <c r="AB197" s="68"/>
      <c r="AC197" s="68"/>
      <c r="AD197" s="68"/>
      <c r="AE197" s="68"/>
      <c r="AF197" s="68"/>
      <c r="AG197" s="69"/>
      <c r="AH197" s="69"/>
      <c r="AI197" s="69"/>
      <c r="AJ197" s="69"/>
      <c r="AK197" s="69"/>
      <c r="AL197" s="69"/>
      <c r="AM197" s="70"/>
      <c r="AN197" s="70"/>
      <c r="AO197" s="5"/>
      <c r="AP197" s="5"/>
    </row>
    <row r="198" spans="1:42" ht="24.75" thickBot="1" x14ac:dyDescent="0.6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7"/>
      <c r="Y198" s="67"/>
      <c r="Z198" s="67"/>
      <c r="AA198" s="67"/>
      <c r="AB198" s="68"/>
      <c r="AC198" s="68"/>
      <c r="AD198" s="68"/>
      <c r="AE198" s="68"/>
      <c r="AF198" s="68"/>
      <c r="AG198" s="69"/>
      <c r="AH198" s="69"/>
      <c r="AI198" s="69"/>
      <c r="AJ198" s="69"/>
      <c r="AK198" s="69"/>
      <c r="AL198" s="69"/>
      <c r="AM198" s="70"/>
      <c r="AN198" s="70"/>
      <c r="AO198" s="5"/>
      <c r="AP198" s="5"/>
    </row>
    <row r="199" spans="1:42" ht="24.75" thickBot="1" x14ac:dyDescent="0.6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7"/>
      <c r="Y199" s="67"/>
      <c r="Z199" s="67"/>
      <c r="AA199" s="67"/>
      <c r="AB199" s="68"/>
      <c r="AC199" s="68"/>
      <c r="AD199" s="68"/>
      <c r="AE199" s="68"/>
      <c r="AF199" s="68"/>
      <c r="AG199" s="69"/>
      <c r="AH199" s="69"/>
      <c r="AI199" s="69"/>
      <c r="AJ199" s="69"/>
      <c r="AK199" s="69"/>
      <c r="AL199" s="69"/>
      <c r="AM199" s="70"/>
      <c r="AN199" s="70"/>
      <c r="AO199" s="5"/>
      <c r="AP199" s="5"/>
    </row>
    <row r="200" spans="1:42" ht="24.75" thickBot="1" x14ac:dyDescent="0.6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7"/>
      <c r="Y200" s="67"/>
      <c r="Z200" s="67"/>
      <c r="AA200" s="67"/>
      <c r="AB200" s="68"/>
      <c r="AC200" s="68"/>
      <c r="AD200" s="68"/>
      <c r="AE200" s="68"/>
      <c r="AF200" s="68"/>
      <c r="AG200" s="69"/>
      <c r="AH200" s="69"/>
      <c r="AI200" s="69"/>
      <c r="AJ200" s="69"/>
      <c r="AK200" s="69"/>
      <c r="AL200" s="69"/>
      <c r="AM200" s="70"/>
      <c r="AN200" s="70"/>
      <c r="AO200" s="5"/>
      <c r="AP200" s="5"/>
    </row>
    <row r="201" spans="1:42" ht="24.75" thickBot="1" x14ac:dyDescent="0.6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7"/>
      <c r="Y201" s="67"/>
      <c r="Z201" s="67"/>
      <c r="AA201" s="67"/>
      <c r="AB201" s="68"/>
      <c r="AC201" s="68"/>
      <c r="AD201" s="68"/>
      <c r="AE201" s="68"/>
      <c r="AF201" s="68"/>
      <c r="AG201" s="69"/>
      <c r="AH201" s="69"/>
      <c r="AI201" s="69"/>
      <c r="AJ201" s="69"/>
      <c r="AK201" s="69"/>
      <c r="AL201" s="69"/>
      <c r="AM201" s="70"/>
      <c r="AN201" s="70"/>
      <c r="AO201" s="5"/>
      <c r="AP201" s="5"/>
    </row>
    <row r="202" spans="1:42" ht="24.75" thickBot="1" x14ac:dyDescent="0.6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7"/>
      <c r="Y202" s="67"/>
      <c r="Z202" s="67"/>
      <c r="AA202" s="67"/>
      <c r="AB202" s="68"/>
      <c r="AC202" s="68"/>
      <c r="AD202" s="68"/>
      <c r="AE202" s="68"/>
      <c r="AF202" s="68"/>
      <c r="AG202" s="69"/>
      <c r="AH202" s="69"/>
      <c r="AI202" s="69"/>
      <c r="AJ202" s="69"/>
      <c r="AK202" s="69"/>
      <c r="AL202" s="69"/>
      <c r="AM202" s="70"/>
      <c r="AN202" s="70"/>
      <c r="AO202" s="5"/>
      <c r="AP202" s="5"/>
    </row>
    <row r="203" spans="1:42" ht="24.75" thickBot="1" x14ac:dyDescent="0.6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7"/>
      <c r="Y203" s="67"/>
      <c r="Z203" s="67"/>
      <c r="AA203" s="67"/>
      <c r="AB203" s="68"/>
      <c r="AC203" s="68"/>
      <c r="AD203" s="68"/>
      <c r="AE203" s="68"/>
      <c r="AF203" s="68"/>
      <c r="AG203" s="69"/>
      <c r="AH203" s="69"/>
      <c r="AI203" s="69"/>
      <c r="AJ203" s="69"/>
      <c r="AK203" s="69"/>
      <c r="AL203" s="69"/>
      <c r="AM203" s="70"/>
      <c r="AN203" s="70"/>
      <c r="AO203" s="5"/>
      <c r="AP203" s="5"/>
    </row>
    <row r="204" spans="1:42" ht="24.75" thickBot="1" x14ac:dyDescent="0.6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7"/>
      <c r="Y204" s="67"/>
      <c r="Z204" s="67"/>
      <c r="AA204" s="67"/>
      <c r="AB204" s="68"/>
      <c r="AC204" s="68"/>
      <c r="AD204" s="68"/>
      <c r="AE204" s="68"/>
      <c r="AF204" s="68"/>
      <c r="AG204" s="69"/>
      <c r="AH204" s="69"/>
      <c r="AI204" s="69"/>
      <c r="AJ204" s="69"/>
      <c r="AK204" s="69"/>
      <c r="AL204" s="69"/>
      <c r="AM204" s="70"/>
      <c r="AN204" s="70"/>
      <c r="AO204" s="5"/>
      <c r="AP204" s="5"/>
    </row>
    <row r="205" spans="1:42" ht="24.75" thickBot="1" x14ac:dyDescent="0.6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7"/>
      <c r="Y205" s="67"/>
      <c r="Z205" s="67"/>
      <c r="AA205" s="67"/>
      <c r="AB205" s="68"/>
      <c r="AC205" s="68"/>
      <c r="AD205" s="68"/>
      <c r="AE205" s="68"/>
      <c r="AF205" s="68"/>
      <c r="AG205" s="69"/>
      <c r="AH205" s="69"/>
      <c r="AI205" s="69"/>
      <c r="AJ205" s="69"/>
      <c r="AK205" s="69"/>
      <c r="AL205" s="69"/>
      <c r="AM205" s="70"/>
      <c r="AN205" s="70"/>
      <c r="AO205" s="5"/>
      <c r="AP205" s="5"/>
    </row>
    <row r="206" spans="1:42" ht="24.75" thickBot="1" x14ac:dyDescent="0.6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7"/>
      <c r="Y206" s="67"/>
      <c r="Z206" s="67"/>
      <c r="AA206" s="67"/>
      <c r="AB206" s="68"/>
      <c r="AC206" s="68"/>
      <c r="AD206" s="68"/>
      <c r="AE206" s="68"/>
      <c r="AF206" s="68"/>
      <c r="AG206" s="69"/>
      <c r="AH206" s="69"/>
      <c r="AI206" s="69"/>
      <c r="AJ206" s="69"/>
      <c r="AK206" s="69"/>
      <c r="AL206" s="69"/>
      <c r="AM206" s="70"/>
      <c r="AN206" s="70"/>
      <c r="AO206" s="5"/>
      <c r="AP206" s="5"/>
    </row>
    <row r="207" spans="1:42" ht="24.75" thickBot="1" x14ac:dyDescent="0.6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7"/>
      <c r="Y207" s="67"/>
      <c r="Z207" s="67"/>
      <c r="AA207" s="67"/>
      <c r="AB207" s="68"/>
      <c r="AC207" s="68"/>
      <c r="AD207" s="68"/>
      <c r="AE207" s="68"/>
      <c r="AF207" s="68"/>
      <c r="AG207" s="69"/>
      <c r="AH207" s="69"/>
      <c r="AI207" s="69"/>
      <c r="AJ207" s="69"/>
      <c r="AK207" s="69"/>
      <c r="AL207" s="69"/>
      <c r="AM207" s="70"/>
      <c r="AN207" s="70"/>
      <c r="AO207" s="5"/>
      <c r="AP207" s="5"/>
    </row>
    <row r="208" spans="1:42" ht="24.75" thickBot="1" x14ac:dyDescent="0.6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7"/>
      <c r="Y208" s="67"/>
      <c r="Z208" s="67"/>
      <c r="AA208" s="67"/>
      <c r="AB208" s="68"/>
      <c r="AC208" s="68"/>
      <c r="AD208" s="68"/>
      <c r="AE208" s="68"/>
      <c r="AF208" s="68"/>
      <c r="AG208" s="69"/>
      <c r="AH208" s="69"/>
      <c r="AI208" s="69"/>
      <c r="AJ208" s="69"/>
      <c r="AK208" s="69"/>
      <c r="AL208" s="69"/>
      <c r="AM208" s="70"/>
      <c r="AN208" s="70"/>
      <c r="AO208" s="5"/>
      <c r="AP208" s="5"/>
    </row>
    <row r="209" spans="1:42" ht="24.75" thickBot="1" x14ac:dyDescent="0.6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7"/>
      <c r="Y209" s="67"/>
      <c r="Z209" s="67"/>
      <c r="AA209" s="67"/>
      <c r="AB209" s="68"/>
      <c r="AC209" s="68"/>
      <c r="AD209" s="68"/>
      <c r="AE209" s="68"/>
      <c r="AF209" s="68"/>
      <c r="AG209" s="69"/>
      <c r="AH209" s="69"/>
      <c r="AI209" s="69"/>
      <c r="AJ209" s="69"/>
      <c r="AK209" s="69"/>
      <c r="AL209" s="69"/>
      <c r="AM209" s="70"/>
      <c r="AN209" s="70"/>
      <c r="AO209" s="5"/>
      <c r="AP209" s="5"/>
    </row>
    <row r="210" spans="1:42" ht="24.75" thickBot="1" x14ac:dyDescent="0.6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7"/>
      <c r="Y210" s="67"/>
      <c r="Z210" s="67"/>
      <c r="AA210" s="67"/>
      <c r="AB210" s="68"/>
      <c r="AC210" s="68"/>
      <c r="AD210" s="68"/>
      <c r="AE210" s="68"/>
      <c r="AF210" s="68"/>
      <c r="AG210" s="69"/>
      <c r="AH210" s="69"/>
      <c r="AI210" s="69"/>
      <c r="AJ210" s="69"/>
      <c r="AK210" s="69"/>
      <c r="AL210" s="69"/>
      <c r="AM210" s="70"/>
      <c r="AN210" s="70"/>
      <c r="AO210" s="5"/>
      <c r="AP210" s="5"/>
    </row>
    <row r="211" spans="1:42" ht="24.75" thickBot="1" x14ac:dyDescent="0.6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7"/>
      <c r="Y211" s="67"/>
      <c r="Z211" s="67"/>
      <c r="AA211" s="67"/>
      <c r="AB211" s="68"/>
      <c r="AC211" s="68"/>
      <c r="AD211" s="68"/>
      <c r="AE211" s="68"/>
      <c r="AF211" s="68"/>
      <c r="AG211" s="69"/>
      <c r="AH211" s="69"/>
      <c r="AI211" s="69"/>
      <c r="AJ211" s="69"/>
      <c r="AK211" s="69"/>
      <c r="AL211" s="69"/>
      <c r="AM211" s="70"/>
      <c r="AN211" s="70"/>
      <c r="AO211" s="5"/>
      <c r="AP211" s="5"/>
    </row>
    <row r="212" spans="1:42" ht="24.75" thickBot="1" x14ac:dyDescent="0.6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7"/>
      <c r="Y212" s="67"/>
      <c r="Z212" s="67"/>
      <c r="AA212" s="67"/>
      <c r="AB212" s="68"/>
      <c r="AC212" s="68"/>
      <c r="AD212" s="68"/>
      <c r="AE212" s="68"/>
      <c r="AF212" s="68"/>
      <c r="AG212" s="69"/>
      <c r="AH212" s="69"/>
      <c r="AI212" s="69"/>
      <c r="AJ212" s="69"/>
      <c r="AK212" s="69"/>
      <c r="AL212" s="69"/>
      <c r="AM212" s="70"/>
      <c r="AN212" s="70"/>
      <c r="AO212" s="5"/>
      <c r="AP212" s="5"/>
    </row>
    <row r="213" spans="1:42" ht="24.75" thickBot="1" x14ac:dyDescent="0.6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7"/>
      <c r="Y213" s="67"/>
      <c r="Z213" s="67"/>
      <c r="AA213" s="67"/>
      <c r="AB213" s="68"/>
      <c r="AC213" s="68"/>
      <c r="AD213" s="68"/>
      <c r="AE213" s="68"/>
      <c r="AF213" s="68"/>
      <c r="AG213" s="69"/>
      <c r="AH213" s="69"/>
      <c r="AI213" s="69"/>
      <c r="AJ213" s="69"/>
      <c r="AK213" s="69"/>
      <c r="AL213" s="69"/>
      <c r="AM213" s="70"/>
      <c r="AN213" s="70"/>
      <c r="AO213" s="5"/>
      <c r="AP213" s="5"/>
    </row>
    <row r="214" spans="1:42" ht="24.75" thickBot="1" x14ac:dyDescent="0.6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7"/>
      <c r="Y214" s="67"/>
      <c r="Z214" s="67"/>
      <c r="AA214" s="67"/>
      <c r="AB214" s="68"/>
      <c r="AC214" s="68"/>
      <c r="AD214" s="68"/>
      <c r="AE214" s="68"/>
      <c r="AF214" s="68"/>
      <c r="AG214" s="69"/>
      <c r="AH214" s="69"/>
      <c r="AI214" s="69"/>
      <c r="AJ214" s="69"/>
      <c r="AK214" s="69"/>
      <c r="AL214" s="69"/>
      <c r="AM214" s="70"/>
      <c r="AN214" s="70"/>
      <c r="AO214" s="5"/>
      <c r="AP214" s="5"/>
    </row>
    <row r="215" spans="1:42" ht="24.75" thickBot="1" x14ac:dyDescent="0.6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7"/>
      <c r="Y215" s="67"/>
      <c r="Z215" s="67"/>
      <c r="AA215" s="67"/>
      <c r="AB215" s="68"/>
      <c r="AC215" s="68"/>
      <c r="AD215" s="68"/>
      <c r="AE215" s="68"/>
      <c r="AF215" s="68"/>
      <c r="AG215" s="69"/>
      <c r="AH215" s="69"/>
      <c r="AI215" s="69"/>
      <c r="AJ215" s="69"/>
      <c r="AK215" s="69"/>
      <c r="AL215" s="69"/>
      <c r="AM215" s="70"/>
      <c r="AN215" s="70"/>
      <c r="AO215" s="5"/>
      <c r="AP215" s="5"/>
    </row>
    <row r="216" spans="1:42" ht="24.75" thickBot="1" x14ac:dyDescent="0.6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7"/>
      <c r="Y216" s="67"/>
      <c r="Z216" s="67"/>
      <c r="AA216" s="67"/>
      <c r="AB216" s="68"/>
      <c r="AC216" s="68"/>
      <c r="AD216" s="68"/>
      <c r="AE216" s="68"/>
      <c r="AF216" s="68"/>
      <c r="AG216" s="69"/>
      <c r="AH216" s="69"/>
      <c r="AI216" s="69"/>
      <c r="AJ216" s="69"/>
      <c r="AK216" s="69"/>
      <c r="AL216" s="69"/>
      <c r="AM216" s="70"/>
      <c r="AN216" s="70"/>
      <c r="AO216" s="5"/>
      <c r="AP216" s="5"/>
    </row>
    <row r="217" spans="1:42" ht="24.75" thickBot="1" x14ac:dyDescent="0.6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7"/>
      <c r="Y217" s="67"/>
      <c r="Z217" s="67"/>
      <c r="AA217" s="67"/>
      <c r="AB217" s="68"/>
      <c r="AC217" s="68"/>
      <c r="AD217" s="68"/>
      <c r="AE217" s="68"/>
      <c r="AF217" s="68"/>
      <c r="AG217" s="69"/>
      <c r="AH217" s="69"/>
      <c r="AI217" s="69"/>
      <c r="AJ217" s="69"/>
      <c r="AK217" s="69"/>
      <c r="AL217" s="69"/>
      <c r="AM217" s="70"/>
      <c r="AN217" s="70"/>
      <c r="AO217" s="5"/>
      <c r="AP217" s="5"/>
    </row>
    <row r="218" spans="1:42" ht="24.75" thickBot="1" x14ac:dyDescent="0.6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7"/>
      <c r="Y218" s="67"/>
      <c r="Z218" s="67"/>
      <c r="AA218" s="67"/>
      <c r="AB218" s="68"/>
      <c r="AC218" s="68"/>
      <c r="AD218" s="68"/>
      <c r="AE218" s="68"/>
      <c r="AF218" s="68"/>
      <c r="AG218" s="69"/>
      <c r="AH218" s="69"/>
      <c r="AI218" s="69"/>
      <c r="AJ218" s="69"/>
      <c r="AK218" s="69"/>
      <c r="AL218" s="69"/>
      <c r="AM218" s="70"/>
      <c r="AN218" s="70"/>
      <c r="AO218" s="5"/>
      <c r="AP218" s="5"/>
    </row>
    <row r="219" spans="1:42" ht="24.75" thickBot="1" x14ac:dyDescent="0.6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7"/>
      <c r="Y219" s="67"/>
      <c r="Z219" s="67"/>
      <c r="AA219" s="67"/>
      <c r="AB219" s="68"/>
      <c r="AC219" s="68"/>
      <c r="AD219" s="68"/>
      <c r="AE219" s="68"/>
      <c r="AF219" s="68"/>
      <c r="AG219" s="69"/>
      <c r="AH219" s="69"/>
      <c r="AI219" s="69"/>
      <c r="AJ219" s="69"/>
      <c r="AK219" s="69"/>
      <c r="AL219" s="69"/>
      <c r="AM219" s="70"/>
      <c r="AN219" s="70"/>
      <c r="AO219" s="5"/>
      <c r="AP219" s="5"/>
    </row>
    <row r="220" spans="1:42" ht="24.75" thickBot="1" x14ac:dyDescent="0.6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7"/>
      <c r="Y220" s="67"/>
      <c r="Z220" s="67"/>
      <c r="AA220" s="67"/>
      <c r="AB220" s="68"/>
      <c r="AC220" s="68"/>
      <c r="AD220" s="68"/>
      <c r="AE220" s="68"/>
      <c r="AF220" s="68"/>
      <c r="AG220" s="69"/>
      <c r="AH220" s="69"/>
      <c r="AI220" s="69"/>
      <c r="AJ220" s="69"/>
      <c r="AK220" s="69"/>
      <c r="AL220" s="69"/>
      <c r="AM220" s="70"/>
      <c r="AN220" s="70"/>
      <c r="AO220" s="5"/>
      <c r="AP220" s="5"/>
    </row>
    <row r="221" spans="1:42" ht="24.75" thickBot="1" x14ac:dyDescent="0.6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7"/>
      <c r="Y221" s="67"/>
      <c r="Z221" s="67"/>
      <c r="AA221" s="67"/>
      <c r="AB221" s="68"/>
      <c r="AC221" s="68"/>
      <c r="AD221" s="68"/>
      <c r="AE221" s="68"/>
      <c r="AF221" s="68"/>
      <c r="AG221" s="69"/>
      <c r="AH221" s="69"/>
      <c r="AI221" s="69"/>
      <c r="AJ221" s="69"/>
      <c r="AK221" s="69"/>
      <c r="AL221" s="69"/>
      <c r="AM221" s="70"/>
      <c r="AN221" s="70"/>
      <c r="AO221" s="5"/>
      <c r="AP221" s="5"/>
    </row>
    <row r="222" spans="1:42" ht="24.75" thickBot="1" x14ac:dyDescent="0.6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7"/>
      <c r="Y222" s="67"/>
      <c r="Z222" s="67"/>
      <c r="AA222" s="67"/>
      <c r="AB222" s="68"/>
      <c r="AC222" s="68"/>
      <c r="AD222" s="68"/>
      <c r="AE222" s="68"/>
      <c r="AF222" s="68"/>
      <c r="AG222" s="69"/>
      <c r="AH222" s="69"/>
      <c r="AI222" s="69"/>
      <c r="AJ222" s="69"/>
      <c r="AK222" s="69"/>
      <c r="AL222" s="69"/>
      <c r="AM222" s="70"/>
      <c r="AN222" s="70"/>
      <c r="AO222" s="5"/>
      <c r="AP222" s="5"/>
    </row>
    <row r="223" spans="1:42" ht="24.75" thickBot="1" x14ac:dyDescent="0.6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7"/>
      <c r="Y223" s="67"/>
      <c r="Z223" s="67"/>
      <c r="AA223" s="67"/>
      <c r="AB223" s="68"/>
      <c r="AC223" s="68"/>
      <c r="AD223" s="68"/>
      <c r="AE223" s="68"/>
      <c r="AF223" s="68"/>
      <c r="AG223" s="69"/>
      <c r="AH223" s="69"/>
      <c r="AI223" s="69"/>
      <c r="AJ223" s="69"/>
      <c r="AK223" s="69"/>
      <c r="AL223" s="69"/>
      <c r="AM223" s="70"/>
      <c r="AN223" s="70"/>
      <c r="AO223" s="5"/>
      <c r="AP223" s="5"/>
    </row>
    <row r="224" spans="1:42" ht="24.75" thickBot="1" x14ac:dyDescent="0.6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7"/>
      <c r="Y224" s="67"/>
      <c r="Z224" s="67"/>
      <c r="AA224" s="67"/>
      <c r="AB224" s="68"/>
      <c r="AC224" s="68"/>
      <c r="AD224" s="68"/>
      <c r="AE224" s="68"/>
      <c r="AF224" s="68"/>
      <c r="AG224" s="69"/>
      <c r="AH224" s="69"/>
      <c r="AI224" s="69"/>
      <c r="AJ224" s="69"/>
      <c r="AK224" s="69"/>
      <c r="AL224" s="69"/>
      <c r="AM224" s="70"/>
      <c r="AN224" s="70"/>
      <c r="AO224" s="5"/>
      <c r="AP224" s="5"/>
    </row>
    <row r="225" spans="1:42" ht="24.75" thickBot="1" x14ac:dyDescent="0.6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7"/>
      <c r="Y225" s="67"/>
      <c r="Z225" s="67"/>
      <c r="AA225" s="67"/>
      <c r="AB225" s="68"/>
      <c r="AC225" s="68"/>
      <c r="AD225" s="68"/>
      <c r="AE225" s="68"/>
      <c r="AF225" s="68"/>
      <c r="AG225" s="69"/>
      <c r="AH225" s="69"/>
      <c r="AI225" s="69"/>
      <c r="AJ225" s="69"/>
      <c r="AK225" s="69"/>
      <c r="AL225" s="69"/>
      <c r="AM225" s="70"/>
      <c r="AN225" s="70"/>
      <c r="AO225" s="5"/>
      <c r="AP225" s="5"/>
    </row>
    <row r="226" spans="1:42" ht="24.75" thickBot="1" x14ac:dyDescent="0.6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7"/>
      <c r="Y226" s="67"/>
      <c r="Z226" s="67"/>
      <c r="AA226" s="67"/>
      <c r="AB226" s="68"/>
      <c r="AC226" s="68"/>
      <c r="AD226" s="68"/>
      <c r="AE226" s="68"/>
      <c r="AF226" s="68"/>
      <c r="AG226" s="69"/>
      <c r="AH226" s="69"/>
      <c r="AI226" s="69"/>
      <c r="AJ226" s="69"/>
      <c r="AK226" s="69"/>
      <c r="AL226" s="69"/>
      <c r="AM226" s="70"/>
      <c r="AN226" s="70"/>
      <c r="AO226" s="5"/>
      <c r="AP226" s="5"/>
    </row>
    <row r="227" spans="1:42" ht="24.75" thickBot="1" x14ac:dyDescent="0.6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7"/>
      <c r="Y227" s="67"/>
      <c r="Z227" s="67"/>
      <c r="AA227" s="67"/>
      <c r="AB227" s="68"/>
      <c r="AC227" s="68"/>
      <c r="AD227" s="68"/>
      <c r="AE227" s="68"/>
      <c r="AF227" s="68"/>
      <c r="AG227" s="69"/>
      <c r="AH227" s="69"/>
      <c r="AI227" s="69"/>
      <c r="AJ227" s="69"/>
      <c r="AK227" s="69"/>
      <c r="AL227" s="69"/>
      <c r="AM227" s="70"/>
      <c r="AN227" s="70"/>
      <c r="AO227" s="5"/>
      <c r="AP227" s="5"/>
    </row>
    <row r="228" spans="1:42" ht="24.75" thickBot="1" x14ac:dyDescent="0.6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7"/>
      <c r="Y228" s="67"/>
      <c r="Z228" s="67"/>
      <c r="AA228" s="67"/>
      <c r="AB228" s="68"/>
      <c r="AC228" s="68"/>
      <c r="AD228" s="68"/>
      <c r="AE228" s="68"/>
      <c r="AF228" s="68"/>
      <c r="AG228" s="69"/>
      <c r="AH228" s="69"/>
      <c r="AI228" s="69"/>
      <c r="AJ228" s="69"/>
      <c r="AK228" s="69"/>
      <c r="AL228" s="69"/>
      <c r="AM228" s="70"/>
      <c r="AN228" s="70"/>
      <c r="AO228" s="5"/>
      <c r="AP228" s="5"/>
    </row>
    <row r="229" spans="1:42" ht="24.75" thickBot="1" x14ac:dyDescent="0.6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7"/>
      <c r="Y229" s="67"/>
      <c r="Z229" s="67"/>
      <c r="AA229" s="67"/>
      <c r="AB229" s="68"/>
      <c r="AC229" s="68"/>
      <c r="AD229" s="68"/>
      <c r="AE229" s="68"/>
      <c r="AF229" s="68"/>
      <c r="AG229" s="69"/>
      <c r="AH229" s="69"/>
      <c r="AI229" s="69"/>
      <c r="AJ229" s="69"/>
      <c r="AK229" s="69"/>
      <c r="AL229" s="69"/>
      <c r="AM229" s="70"/>
      <c r="AN229" s="70"/>
      <c r="AO229" s="5"/>
      <c r="AP229" s="5"/>
    </row>
    <row r="230" spans="1:42" ht="24.75" thickBot="1" x14ac:dyDescent="0.6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7"/>
      <c r="Y230" s="67"/>
      <c r="Z230" s="67"/>
      <c r="AA230" s="67"/>
      <c r="AB230" s="68"/>
      <c r="AC230" s="68"/>
      <c r="AD230" s="68"/>
      <c r="AE230" s="68"/>
      <c r="AF230" s="68"/>
      <c r="AG230" s="69"/>
      <c r="AH230" s="69"/>
      <c r="AI230" s="69"/>
      <c r="AJ230" s="69"/>
      <c r="AK230" s="69"/>
      <c r="AL230" s="69"/>
      <c r="AM230" s="70"/>
      <c r="AN230" s="70"/>
      <c r="AO230" s="5"/>
      <c r="AP230" s="5"/>
    </row>
    <row r="231" spans="1:42" ht="24.75" thickBot="1" x14ac:dyDescent="0.6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7"/>
      <c r="Y231" s="67"/>
      <c r="Z231" s="67"/>
      <c r="AA231" s="67"/>
      <c r="AB231" s="68"/>
      <c r="AC231" s="68"/>
      <c r="AD231" s="68"/>
      <c r="AE231" s="68"/>
      <c r="AF231" s="68"/>
      <c r="AG231" s="69"/>
      <c r="AH231" s="69"/>
      <c r="AI231" s="69"/>
      <c r="AJ231" s="69"/>
      <c r="AK231" s="69"/>
      <c r="AL231" s="69"/>
      <c r="AM231" s="70"/>
      <c r="AN231" s="70"/>
      <c r="AO231" s="5"/>
      <c r="AP231" s="5"/>
    </row>
    <row r="232" spans="1:42" ht="24.75" thickBot="1" x14ac:dyDescent="0.6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7"/>
      <c r="Y232" s="67"/>
      <c r="Z232" s="67"/>
      <c r="AA232" s="67"/>
      <c r="AB232" s="68"/>
      <c r="AC232" s="68"/>
      <c r="AD232" s="68"/>
      <c r="AE232" s="68"/>
      <c r="AF232" s="68"/>
      <c r="AG232" s="69"/>
      <c r="AH232" s="69"/>
      <c r="AI232" s="69"/>
      <c r="AJ232" s="69"/>
      <c r="AK232" s="69"/>
      <c r="AL232" s="69"/>
      <c r="AM232" s="70"/>
      <c r="AN232" s="70"/>
      <c r="AO232" s="5"/>
      <c r="AP232" s="5"/>
    </row>
    <row r="233" spans="1:42" ht="24.75" thickBot="1" x14ac:dyDescent="0.6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7"/>
      <c r="Y233" s="67"/>
      <c r="Z233" s="67"/>
      <c r="AA233" s="67"/>
      <c r="AB233" s="68"/>
      <c r="AC233" s="68"/>
      <c r="AD233" s="68"/>
      <c r="AE233" s="68"/>
      <c r="AF233" s="68"/>
      <c r="AG233" s="69"/>
      <c r="AH233" s="69"/>
      <c r="AI233" s="69"/>
      <c r="AJ233" s="69"/>
      <c r="AK233" s="69"/>
      <c r="AL233" s="69"/>
      <c r="AM233" s="70"/>
      <c r="AN233" s="70"/>
      <c r="AO233" s="5"/>
      <c r="AP233" s="5"/>
    </row>
    <row r="234" spans="1:42" ht="24.75" thickBot="1" x14ac:dyDescent="0.6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7"/>
      <c r="Y234" s="67"/>
      <c r="Z234" s="67"/>
      <c r="AA234" s="67"/>
      <c r="AB234" s="68"/>
      <c r="AC234" s="68"/>
      <c r="AD234" s="68"/>
      <c r="AE234" s="68"/>
      <c r="AF234" s="68"/>
      <c r="AG234" s="69"/>
      <c r="AH234" s="69"/>
      <c r="AI234" s="69"/>
      <c r="AJ234" s="69"/>
      <c r="AK234" s="69"/>
      <c r="AL234" s="69"/>
      <c r="AM234" s="70"/>
      <c r="AN234" s="70"/>
      <c r="AO234" s="5"/>
      <c r="AP234" s="5"/>
    </row>
    <row r="235" spans="1:42" ht="24.75" thickBot="1" x14ac:dyDescent="0.6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7"/>
      <c r="Y235" s="67"/>
      <c r="Z235" s="67"/>
      <c r="AA235" s="67"/>
      <c r="AB235" s="68"/>
      <c r="AC235" s="68"/>
      <c r="AD235" s="68"/>
      <c r="AE235" s="68"/>
      <c r="AF235" s="68"/>
      <c r="AG235" s="69"/>
      <c r="AH235" s="69"/>
      <c r="AI235" s="69"/>
      <c r="AJ235" s="69"/>
      <c r="AK235" s="69"/>
      <c r="AL235" s="69"/>
      <c r="AM235" s="70"/>
      <c r="AN235" s="70"/>
      <c r="AO235" s="5"/>
      <c r="AP235" s="5"/>
    </row>
    <row r="236" spans="1:42" ht="24.75" thickBot="1" x14ac:dyDescent="0.6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7"/>
      <c r="Y236" s="67"/>
      <c r="Z236" s="67"/>
      <c r="AA236" s="67"/>
      <c r="AB236" s="68"/>
      <c r="AC236" s="68"/>
      <c r="AD236" s="68"/>
      <c r="AE236" s="68"/>
      <c r="AF236" s="68"/>
      <c r="AG236" s="69"/>
      <c r="AH236" s="69"/>
      <c r="AI236" s="69"/>
      <c r="AJ236" s="69"/>
      <c r="AK236" s="69"/>
      <c r="AL236" s="69"/>
      <c r="AM236" s="70"/>
      <c r="AN236" s="70"/>
      <c r="AO236" s="5"/>
      <c r="AP236" s="5"/>
    </row>
    <row r="237" spans="1:42" ht="24.75" thickBot="1" x14ac:dyDescent="0.6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7"/>
      <c r="Y237" s="67"/>
      <c r="Z237" s="67"/>
      <c r="AA237" s="67"/>
      <c r="AB237" s="68"/>
      <c r="AC237" s="68"/>
      <c r="AD237" s="68"/>
      <c r="AE237" s="68"/>
      <c r="AF237" s="68"/>
      <c r="AG237" s="69"/>
      <c r="AH237" s="69"/>
      <c r="AI237" s="69"/>
      <c r="AJ237" s="69"/>
      <c r="AK237" s="69"/>
      <c r="AL237" s="69"/>
      <c r="AM237" s="70"/>
      <c r="AN237" s="70"/>
      <c r="AO237" s="5"/>
      <c r="AP237" s="5"/>
    </row>
    <row r="238" spans="1:42" ht="24.75" thickBot="1" x14ac:dyDescent="0.6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7"/>
      <c r="Y238" s="67"/>
      <c r="Z238" s="67"/>
      <c r="AA238" s="67"/>
      <c r="AB238" s="68"/>
      <c r="AC238" s="68"/>
      <c r="AD238" s="68"/>
      <c r="AE238" s="68"/>
      <c r="AF238" s="68"/>
      <c r="AG238" s="69"/>
      <c r="AH238" s="69"/>
      <c r="AI238" s="69"/>
      <c r="AJ238" s="69"/>
      <c r="AK238" s="69"/>
      <c r="AL238" s="69"/>
      <c r="AM238" s="70"/>
      <c r="AN238" s="70"/>
      <c r="AO238" s="5"/>
      <c r="AP238" s="5"/>
    </row>
    <row r="239" spans="1:42" ht="24.75" thickBot="1" x14ac:dyDescent="0.6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7"/>
      <c r="Y239" s="67"/>
      <c r="Z239" s="67"/>
      <c r="AA239" s="67"/>
      <c r="AB239" s="68"/>
      <c r="AC239" s="68"/>
      <c r="AD239" s="68"/>
      <c r="AE239" s="68"/>
      <c r="AF239" s="68"/>
      <c r="AG239" s="69"/>
      <c r="AH239" s="69"/>
      <c r="AI239" s="69"/>
      <c r="AJ239" s="69"/>
      <c r="AK239" s="69"/>
      <c r="AL239" s="69"/>
      <c r="AM239" s="70"/>
      <c r="AN239" s="70"/>
      <c r="AO239" s="5"/>
      <c r="AP239" s="5"/>
    </row>
    <row r="240" spans="1:42" ht="24.75" thickBot="1" x14ac:dyDescent="0.6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7"/>
      <c r="Y240" s="67"/>
      <c r="Z240" s="67"/>
      <c r="AA240" s="67"/>
      <c r="AB240" s="68"/>
      <c r="AC240" s="68"/>
      <c r="AD240" s="68"/>
      <c r="AE240" s="68"/>
      <c r="AF240" s="68"/>
      <c r="AG240" s="69"/>
      <c r="AH240" s="69"/>
      <c r="AI240" s="69"/>
      <c r="AJ240" s="69"/>
      <c r="AK240" s="69"/>
      <c r="AL240" s="69"/>
      <c r="AM240" s="70"/>
      <c r="AN240" s="70"/>
      <c r="AO240" s="5"/>
      <c r="AP240" s="5"/>
    </row>
    <row r="241" spans="1:42" ht="24.75" thickBot="1" x14ac:dyDescent="0.6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7"/>
      <c r="Y241" s="67"/>
      <c r="Z241" s="67"/>
      <c r="AA241" s="67"/>
      <c r="AB241" s="68"/>
      <c r="AC241" s="68"/>
      <c r="AD241" s="68"/>
      <c r="AE241" s="68"/>
      <c r="AF241" s="68"/>
      <c r="AG241" s="69"/>
      <c r="AH241" s="69"/>
      <c r="AI241" s="69"/>
      <c r="AJ241" s="69"/>
      <c r="AK241" s="69"/>
      <c r="AL241" s="69"/>
      <c r="AM241" s="70"/>
      <c r="AN241" s="70"/>
      <c r="AO241" s="5"/>
      <c r="AP241" s="5"/>
    </row>
    <row r="242" spans="1:42" ht="24.75" thickBot="1" x14ac:dyDescent="0.6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7"/>
      <c r="Y242" s="67"/>
      <c r="Z242" s="67"/>
      <c r="AA242" s="67"/>
      <c r="AB242" s="68"/>
      <c r="AC242" s="68"/>
      <c r="AD242" s="68"/>
      <c r="AE242" s="68"/>
      <c r="AF242" s="68"/>
      <c r="AG242" s="69"/>
      <c r="AH242" s="69"/>
      <c r="AI242" s="69"/>
      <c r="AJ242" s="69"/>
      <c r="AK242" s="69"/>
      <c r="AL242" s="69"/>
      <c r="AM242" s="70"/>
      <c r="AN242" s="70"/>
      <c r="AO242" s="5"/>
      <c r="AP242" s="5"/>
    </row>
    <row r="243" spans="1:42" ht="24.75" thickBot="1" x14ac:dyDescent="0.6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7"/>
      <c r="Y243" s="67"/>
      <c r="Z243" s="67"/>
      <c r="AA243" s="67"/>
      <c r="AB243" s="68"/>
      <c r="AC243" s="68"/>
      <c r="AD243" s="68"/>
      <c r="AE243" s="68"/>
      <c r="AF243" s="68"/>
      <c r="AG243" s="69"/>
      <c r="AH243" s="69"/>
      <c r="AI243" s="69"/>
      <c r="AJ243" s="69"/>
      <c r="AK243" s="69"/>
      <c r="AL243" s="69"/>
      <c r="AM243" s="70"/>
      <c r="AN243" s="70"/>
      <c r="AO243" s="5"/>
      <c r="AP243" s="5"/>
    </row>
    <row r="244" spans="1:42" ht="24.75" thickBot="1" x14ac:dyDescent="0.6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7"/>
      <c r="Y244" s="67"/>
      <c r="Z244" s="67"/>
      <c r="AA244" s="67"/>
      <c r="AB244" s="68"/>
      <c r="AC244" s="68"/>
      <c r="AD244" s="68"/>
      <c r="AE244" s="68"/>
      <c r="AF244" s="68"/>
      <c r="AG244" s="69"/>
      <c r="AH244" s="69"/>
      <c r="AI244" s="69"/>
      <c r="AJ244" s="69"/>
      <c r="AK244" s="69"/>
      <c r="AL244" s="69"/>
      <c r="AM244" s="70"/>
      <c r="AN244" s="70"/>
      <c r="AO244" s="5"/>
      <c r="AP244" s="5"/>
    </row>
    <row r="245" spans="1:42" ht="24.75" thickBot="1" x14ac:dyDescent="0.6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7"/>
      <c r="Y245" s="67"/>
      <c r="Z245" s="67"/>
      <c r="AA245" s="67"/>
      <c r="AB245" s="68"/>
      <c r="AC245" s="68"/>
      <c r="AD245" s="68"/>
      <c r="AE245" s="68"/>
      <c r="AF245" s="68"/>
      <c r="AG245" s="69"/>
      <c r="AH245" s="69"/>
      <c r="AI245" s="69"/>
      <c r="AJ245" s="69"/>
      <c r="AK245" s="69"/>
      <c r="AL245" s="69"/>
      <c r="AM245" s="70"/>
      <c r="AN245" s="70"/>
      <c r="AO245" s="5"/>
      <c r="AP245" s="5"/>
    </row>
    <row r="246" spans="1:42" ht="24.75" thickBot="1" x14ac:dyDescent="0.6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7"/>
      <c r="Y246" s="67"/>
      <c r="Z246" s="67"/>
      <c r="AA246" s="67"/>
      <c r="AB246" s="68"/>
      <c r="AC246" s="68"/>
      <c r="AD246" s="68"/>
      <c r="AE246" s="68"/>
      <c r="AF246" s="68"/>
      <c r="AG246" s="69"/>
      <c r="AH246" s="69"/>
      <c r="AI246" s="69"/>
      <c r="AJ246" s="69"/>
      <c r="AK246" s="69"/>
      <c r="AL246" s="69"/>
      <c r="AM246" s="70"/>
      <c r="AN246" s="70"/>
      <c r="AO246" s="5"/>
      <c r="AP246" s="5"/>
    </row>
    <row r="247" spans="1:42" ht="24.75" thickBot="1" x14ac:dyDescent="0.6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7"/>
      <c r="Y247" s="67"/>
      <c r="Z247" s="67"/>
      <c r="AA247" s="67"/>
      <c r="AB247" s="68"/>
      <c r="AC247" s="68"/>
      <c r="AD247" s="68"/>
      <c r="AE247" s="68"/>
      <c r="AF247" s="68"/>
      <c r="AG247" s="69"/>
      <c r="AH247" s="69"/>
      <c r="AI247" s="69"/>
      <c r="AJ247" s="69"/>
      <c r="AK247" s="69"/>
      <c r="AL247" s="69"/>
      <c r="AM247" s="70"/>
      <c r="AN247" s="70"/>
      <c r="AO247" s="5"/>
      <c r="AP247" s="5"/>
    </row>
    <row r="248" spans="1:42" ht="24.75" thickBot="1" x14ac:dyDescent="0.6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7"/>
      <c r="Y248" s="67"/>
      <c r="Z248" s="67"/>
      <c r="AA248" s="67"/>
      <c r="AB248" s="68"/>
      <c r="AC248" s="68"/>
      <c r="AD248" s="68"/>
      <c r="AE248" s="68"/>
      <c r="AF248" s="68"/>
      <c r="AG248" s="69"/>
      <c r="AH248" s="69"/>
      <c r="AI248" s="69"/>
      <c r="AJ248" s="69"/>
      <c r="AK248" s="69"/>
      <c r="AL248" s="69"/>
      <c r="AM248" s="70"/>
      <c r="AN248" s="70"/>
      <c r="AO248" s="5"/>
      <c r="AP248" s="5"/>
    </row>
    <row r="249" spans="1:42" ht="24.75" thickBot="1" x14ac:dyDescent="0.6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7"/>
      <c r="Y249" s="67"/>
      <c r="Z249" s="67"/>
      <c r="AA249" s="67"/>
      <c r="AB249" s="68"/>
      <c r="AC249" s="68"/>
      <c r="AD249" s="68"/>
      <c r="AE249" s="68"/>
      <c r="AF249" s="68"/>
      <c r="AG249" s="69"/>
      <c r="AH249" s="69"/>
      <c r="AI249" s="69"/>
      <c r="AJ249" s="69"/>
      <c r="AK249" s="69"/>
      <c r="AL249" s="69"/>
      <c r="AM249" s="70"/>
      <c r="AN249" s="70"/>
      <c r="AO249" s="5"/>
      <c r="AP249" s="5"/>
    </row>
    <row r="250" spans="1:42" ht="24.75" thickBot="1" x14ac:dyDescent="0.6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7"/>
      <c r="Y250" s="67"/>
      <c r="Z250" s="67"/>
      <c r="AA250" s="67"/>
      <c r="AB250" s="68"/>
      <c r="AC250" s="68"/>
      <c r="AD250" s="68"/>
      <c r="AE250" s="68"/>
      <c r="AF250" s="68"/>
      <c r="AG250" s="69"/>
      <c r="AH250" s="69"/>
      <c r="AI250" s="69"/>
      <c r="AJ250" s="69"/>
      <c r="AK250" s="69"/>
      <c r="AL250" s="69"/>
      <c r="AM250" s="70"/>
      <c r="AN250" s="70"/>
      <c r="AO250" s="5"/>
      <c r="AP250" s="5"/>
    </row>
    <row r="251" spans="1:42" ht="24.75" thickBot="1" x14ac:dyDescent="0.6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7"/>
      <c r="Y251" s="67"/>
      <c r="Z251" s="67"/>
      <c r="AA251" s="67"/>
      <c r="AB251" s="68"/>
      <c r="AC251" s="68"/>
      <c r="AD251" s="68"/>
      <c r="AE251" s="68"/>
      <c r="AF251" s="68"/>
      <c r="AG251" s="69"/>
      <c r="AH251" s="69"/>
      <c r="AI251" s="69"/>
      <c r="AJ251" s="69"/>
      <c r="AK251" s="69"/>
      <c r="AL251" s="69"/>
      <c r="AM251" s="70"/>
      <c r="AN251" s="70"/>
      <c r="AO251" s="5"/>
      <c r="AP251" s="5"/>
    </row>
    <row r="252" spans="1:42" ht="24.75" thickBot="1" x14ac:dyDescent="0.6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7"/>
      <c r="Y252" s="67"/>
      <c r="Z252" s="67"/>
      <c r="AA252" s="67"/>
      <c r="AB252" s="68"/>
      <c r="AC252" s="68"/>
      <c r="AD252" s="68"/>
      <c r="AE252" s="68"/>
      <c r="AF252" s="68"/>
      <c r="AG252" s="69"/>
      <c r="AH252" s="69"/>
      <c r="AI252" s="69"/>
      <c r="AJ252" s="69"/>
      <c r="AK252" s="69"/>
      <c r="AL252" s="69"/>
      <c r="AM252" s="70"/>
      <c r="AN252" s="70"/>
      <c r="AO252" s="5"/>
      <c r="AP252" s="5"/>
    </row>
    <row r="253" spans="1:42" ht="24.75" thickBot="1" x14ac:dyDescent="0.6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7"/>
      <c r="Y253" s="67"/>
      <c r="Z253" s="67"/>
      <c r="AA253" s="67"/>
      <c r="AB253" s="68"/>
      <c r="AC253" s="68"/>
      <c r="AD253" s="68"/>
      <c r="AE253" s="68"/>
      <c r="AF253" s="68"/>
      <c r="AG253" s="69"/>
      <c r="AH253" s="69"/>
      <c r="AI253" s="69"/>
      <c r="AJ253" s="69"/>
      <c r="AK253" s="69"/>
      <c r="AL253" s="69"/>
      <c r="AM253" s="70"/>
      <c r="AN253" s="70"/>
      <c r="AO253" s="5"/>
      <c r="AP253" s="5"/>
    </row>
    <row r="254" spans="1:42" ht="24.75" thickBot="1" x14ac:dyDescent="0.6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7"/>
      <c r="Y254" s="67"/>
      <c r="Z254" s="67"/>
      <c r="AA254" s="67"/>
      <c r="AB254" s="68"/>
      <c r="AC254" s="68"/>
      <c r="AD254" s="68"/>
      <c r="AE254" s="68"/>
      <c r="AF254" s="68"/>
      <c r="AG254" s="69"/>
      <c r="AH254" s="69"/>
      <c r="AI254" s="69"/>
      <c r="AJ254" s="69"/>
      <c r="AK254" s="69"/>
      <c r="AL254" s="69"/>
      <c r="AM254" s="70"/>
      <c r="AN254" s="70"/>
      <c r="AO254" s="5"/>
      <c r="AP254" s="5"/>
    </row>
    <row r="255" spans="1:42" ht="24.75" thickBot="1" x14ac:dyDescent="0.6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7"/>
      <c r="Y255" s="67"/>
      <c r="Z255" s="67"/>
      <c r="AA255" s="67"/>
      <c r="AB255" s="68"/>
      <c r="AC255" s="68"/>
      <c r="AD255" s="68"/>
      <c r="AE255" s="68"/>
      <c r="AF255" s="68"/>
      <c r="AG255" s="69"/>
      <c r="AH255" s="69"/>
      <c r="AI255" s="69"/>
      <c r="AJ255" s="69"/>
      <c r="AK255" s="69"/>
      <c r="AL255" s="69"/>
      <c r="AM255" s="70"/>
      <c r="AN255" s="70"/>
      <c r="AO255" s="5"/>
      <c r="AP255" s="5"/>
    </row>
    <row r="256" spans="1:42" ht="24.75" thickBot="1" x14ac:dyDescent="0.6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7"/>
      <c r="Y256" s="67"/>
      <c r="Z256" s="67"/>
      <c r="AA256" s="67"/>
      <c r="AB256" s="68"/>
      <c r="AC256" s="68"/>
      <c r="AD256" s="68"/>
      <c r="AE256" s="68"/>
      <c r="AF256" s="68"/>
      <c r="AG256" s="69"/>
      <c r="AH256" s="69"/>
      <c r="AI256" s="69"/>
      <c r="AJ256" s="69"/>
      <c r="AK256" s="69"/>
      <c r="AL256" s="69"/>
      <c r="AM256" s="70"/>
      <c r="AN256" s="70"/>
      <c r="AO256" s="5"/>
      <c r="AP256" s="5"/>
    </row>
    <row r="257" spans="1:42" ht="24.75" thickBot="1" x14ac:dyDescent="0.6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7"/>
      <c r="Y257" s="67"/>
      <c r="Z257" s="67"/>
      <c r="AA257" s="67"/>
      <c r="AB257" s="68"/>
      <c r="AC257" s="68"/>
      <c r="AD257" s="68"/>
      <c r="AE257" s="68"/>
      <c r="AF257" s="68"/>
      <c r="AG257" s="69"/>
      <c r="AH257" s="69"/>
      <c r="AI257" s="69"/>
      <c r="AJ257" s="69"/>
      <c r="AK257" s="69"/>
      <c r="AL257" s="69"/>
      <c r="AM257" s="70"/>
      <c r="AN257" s="70"/>
      <c r="AO257" s="5"/>
      <c r="AP257" s="5"/>
    </row>
    <row r="258" spans="1:42" ht="24.75" thickBot="1" x14ac:dyDescent="0.6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7"/>
      <c r="Y258" s="67"/>
      <c r="Z258" s="67"/>
      <c r="AA258" s="67"/>
      <c r="AB258" s="68"/>
      <c r="AC258" s="68"/>
      <c r="AD258" s="68"/>
      <c r="AE258" s="68"/>
      <c r="AF258" s="68"/>
      <c r="AG258" s="69"/>
      <c r="AH258" s="69"/>
      <c r="AI258" s="69"/>
      <c r="AJ258" s="69"/>
      <c r="AK258" s="69"/>
      <c r="AL258" s="69"/>
      <c r="AM258" s="70"/>
      <c r="AN258" s="70"/>
      <c r="AO258" s="5"/>
      <c r="AP258" s="5"/>
    </row>
    <row r="259" spans="1:42" ht="24.75" thickBot="1" x14ac:dyDescent="0.6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7"/>
      <c r="Y259" s="67"/>
      <c r="Z259" s="67"/>
      <c r="AA259" s="67"/>
      <c r="AB259" s="68"/>
      <c r="AC259" s="68"/>
      <c r="AD259" s="68"/>
      <c r="AE259" s="68"/>
      <c r="AF259" s="68"/>
      <c r="AG259" s="69"/>
      <c r="AH259" s="69"/>
      <c r="AI259" s="69"/>
      <c r="AJ259" s="69"/>
      <c r="AK259" s="69"/>
      <c r="AL259" s="69"/>
      <c r="AM259" s="70"/>
      <c r="AN259" s="70"/>
      <c r="AO259" s="5"/>
      <c r="AP259" s="5"/>
    </row>
    <row r="260" spans="1:42" ht="24.75" thickBot="1" x14ac:dyDescent="0.6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7"/>
      <c r="Y260" s="67"/>
      <c r="Z260" s="67"/>
      <c r="AA260" s="67"/>
      <c r="AB260" s="68"/>
      <c r="AC260" s="68"/>
      <c r="AD260" s="68"/>
      <c r="AE260" s="68"/>
      <c r="AF260" s="68"/>
      <c r="AG260" s="69"/>
      <c r="AH260" s="69"/>
      <c r="AI260" s="69"/>
      <c r="AJ260" s="69"/>
      <c r="AK260" s="69"/>
      <c r="AL260" s="69"/>
      <c r="AM260" s="70"/>
      <c r="AN260" s="70"/>
      <c r="AO260" s="5"/>
      <c r="AP260" s="5"/>
    </row>
    <row r="261" spans="1:42" ht="24.75" thickBot="1" x14ac:dyDescent="0.6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7"/>
      <c r="Y261" s="67"/>
      <c r="Z261" s="67"/>
      <c r="AA261" s="67"/>
      <c r="AB261" s="68"/>
      <c r="AC261" s="68"/>
      <c r="AD261" s="68"/>
      <c r="AE261" s="68"/>
      <c r="AF261" s="68"/>
      <c r="AG261" s="69"/>
      <c r="AH261" s="69"/>
      <c r="AI261" s="69"/>
      <c r="AJ261" s="69"/>
      <c r="AK261" s="69"/>
      <c r="AL261" s="69"/>
      <c r="AM261" s="70"/>
      <c r="AN261" s="70"/>
      <c r="AO261" s="5"/>
      <c r="AP261" s="5"/>
    </row>
    <row r="262" spans="1:42" ht="24.75" thickBot="1" x14ac:dyDescent="0.6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7"/>
      <c r="Y262" s="67"/>
      <c r="Z262" s="67"/>
      <c r="AA262" s="67"/>
      <c r="AB262" s="68"/>
      <c r="AC262" s="68"/>
      <c r="AD262" s="68"/>
      <c r="AE262" s="68"/>
      <c r="AF262" s="68"/>
      <c r="AG262" s="69"/>
      <c r="AH262" s="69"/>
      <c r="AI262" s="69"/>
      <c r="AJ262" s="69"/>
      <c r="AK262" s="69"/>
      <c r="AL262" s="69"/>
      <c r="AM262" s="70"/>
      <c r="AN262" s="70"/>
      <c r="AO262" s="5"/>
      <c r="AP262" s="5"/>
    </row>
    <row r="263" spans="1:42" ht="24.75" thickBot="1" x14ac:dyDescent="0.6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7"/>
      <c r="Y263" s="67"/>
      <c r="Z263" s="67"/>
      <c r="AA263" s="67"/>
      <c r="AB263" s="68"/>
      <c r="AC263" s="68"/>
      <c r="AD263" s="68"/>
      <c r="AE263" s="68"/>
      <c r="AF263" s="68"/>
      <c r="AG263" s="69"/>
      <c r="AH263" s="69"/>
      <c r="AI263" s="69"/>
      <c r="AJ263" s="69"/>
      <c r="AK263" s="69"/>
      <c r="AL263" s="69"/>
      <c r="AM263" s="70"/>
      <c r="AN263" s="70"/>
      <c r="AO263" s="5"/>
      <c r="AP263" s="5"/>
    </row>
    <row r="264" spans="1:42" ht="24.75" thickBot="1" x14ac:dyDescent="0.6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7"/>
      <c r="Y264" s="67"/>
      <c r="Z264" s="67"/>
      <c r="AA264" s="67"/>
      <c r="AB264" s="68"/>
      <c r="AC264" s="68"/>
      <c r="AD264" s="68"/>
      <c r="AE264" s="68"/>
      <c r="AF264" s="68"/>
      <c r="AG264" s="69"/>
      <c r="AH264" s="69"/>
      <c r="AI264" s="69"/>
      <c r="AJ264" s="69"/>
      <c r="AK264" s="69"/>
      <c r="AL264" s="69"/>
      <c r="AM264" s="70"/>
      <c r="AN264" s="70"/>
      <c r="AO264" s="5"/>
      <c r="AP264" s="5"/>
    </row>
    <row r="265" spans="1:42" ht="24.75" thickBot="1" x14ac:dyDescent="0.6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7"/>
      <c r="Y265" s="67"/>
      <c r="Z265" s="67"/>
      <c r="AA265" s="67"/>
      <c r="AB265" s="68"/>
      <c r="AC265" s="68"/>
      <c r="AD265" s="68"/>
      <c r="AE265" s="68"/>
      <c r="AF265" s="68"/>
      <c r="AG265" s="69"/>
      <c r="AH265" s="69"/>
      <c r="AI265" s="69"/>
      <c r="AJ265" s="69"/>
      <c r="AK265" s="69"/>
      <c r="AL265" s="69"/>
      <c r="AM265" s="70"/>
      <c r="AN265" s="70"/>
      <c r="AO265" s="5"/>
      <c r="AP265" s="5"/>
    </row>
    <row r="266" spans="1:42" ht="24.75" thickBot="1" x14ac:dyDescent="0.6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7"/>
      <c r="Y266" s="67"/>
      <c r="Z266" s="67"/>
      <c r="AA266" s="67"/>
      <c r="AB266" s="68"/>
      <c r="AC266" s="68"/>
      <c r="AD266" s="68"/>
      <c r="AE266" s="68"/>
      <c r="AF266" s="68"/>
      <c r="AG266" s="69"/>
      <c r="AH266" s="69"/>
      <c r="AI266" s="69"/>
      <c r="AJ266" s="69"/>
      <c r="AK266" s="69"/>
      <c r="AL266" s="69"/>
      <c r="AM266" s="70"/>
      <c r="AN266" s="70"/>
      <c r="AO266" s="5"/>
      <c r="AP266" s="5"/>
    </row>
    <row r="267" spans="1:42" ht="24.75" thickBot="1" x14ac:dyDescent="0.6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7"/>
      <c r="Y267" s="67"/>
      <c r="Z267" s="67"/>
      <c r="AA267" s="67"/>
      <c r="AB267" s="68"/>
      <c r="AC267" s="68"/>
      <c r="AD267" s="68"/>
      <c r="AE267" s="68"/>
      <c r="AF267" s="68"/>
      <c r="AG267" s="69"/>
      <c r="AH267" s="69"/>
      <c r="AI267" s="69"/>
      <c r="AJ267" s="69"/>
      <c r="AK267" s="69"/>
      <c r="AL267" s="69"/>
      <c r="AM267" s="70"/>
      <c r="AN267" s="70"/>
      <c r="AO267" s="5"/>
      <c r="AP267" s="5"/>
    </row>
    <row r="268" spans="1:42" ht="24.75" thickBot="1" x14ac:dyDescent="0.6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7"/>
      <c r="Y268" s="67"/>
      <c r="Z268" s="67"/>
      <c r="AA268" s="67"/>
      <c r="AB268" s="68"/>
      <c r="AC268" s="68"/>
      <c r="AD268" s="68"/>
      <c r="AE268" s="68"/>
      <c r="AF268" s="68"/>
      <c r="AG268" s="69"/>
      <c r="AH268" s="69"/>
      <c r="AI268" s="69"/>
      <c r="AJ268" s="69"/>
      <c r="AK268" s="69"/>
      <c r="AL268" s="69"/>
      <c r="AM268" s="70"/>
      <c r="AN268" s="70"/>
      <c r="AO268" s="5"/>
      <c r="AP268" s="5"/>
    </row>
    <row r="269" spans="1:42" ht="24.75" thickBot="1" x14ac:dyDescent="0.6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7"/>
      <c r="Y269" s="67"/>
      <c r="Z269" s="67"/>
      <c r="AA269" s="67"/>
      <c r="AB269" s="68"/>
      <c r="AC269" s="68"/>
      <c r="AD269" s="68"/>
      <c r="AE269" s="68"/>
      <c r="AF269" s="68"/>
      <c r="AG269" s="69"/>
      <c r="AH269" s="69"/>
      <c r="AI269" s="69"/>
      <c r="AJ269" s="69"/>
      <c r="AK269" s="69"/>
      <c r="AL269" s="69"/>
      <c r="AM269" s="70"/>
      <c r="AN269" s="70"/>
      <c r="AO269" s="5"/>
      <c r="AP269" s="5"/>
    </row>
    <row r="270" spans="1:42" ht="24.75" thickBot="1" x14ac:dyDescent="0.6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7"/>
      <c r="Y270" s="67"/>
      <c r="Z270" s="67"/>
      <c r="AA270" s="67"/>
      <c r="AB270" s="68"/>
      <c r="AC270" s="68"/>
      <c r="AD270" s="68"/>
      <c r="AE270" s="68"/>
      <c r="AF270" s="68"/>
      <c r="AG270" s="69"/>
      <c r="AH270" s="69"/>
      <c r="AI270" s="69"/>
      <c r="AJ270" s="69"/>
      <c r="AK270" s="69"/>
      <c r="AL270" s="69"/>
      <c r="AM270" s="70"/>
      <c r="AN270" s="70"/>
      <c r="AO270" s="5"/>
      <c r="AP270" s="5"/>
    </row>
    <row r="271" spans="1:42" ht="24.75" thickBot="1" x14ac:dyDescent="0.6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7"/>
      <c r="Y271" s="67"/>
      <c r="Z271" s="67"/>
      <c r="AA271" s="67"/>
      <c r="AB271" s="68"/>
      <c r="AC271" s="68"/>
      <c r="AD271" s="68"/>
      <c r="AE271" s="68"/>
      <c r="AF271" s="68"/>
      <c r="AG271" s="69"/>
      <c r="AH271" s="69"/>
      <c r="AI271" s="69"/>
      <c r="AJ271" s="69"/>
      <c r="AK271" s="69"/>
      <c r="AL271" s="69"/>
      <c r="AM271" s="70"/>
      <c r="AN271" s="70"/>
      <c r="AO271" s="5"/>
      <c r="AP271" s="5"/>
    </row>
    <row r="272" spans="1:42" ht="24.75" thickBot="1" x14ac:dyDescent="0.6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7"/>
      <c r="Y272" s="67"/>
      <c r="Z272" s="67"/>
      <c r="AA272" s="67"/>
      <c r="AB272" s="68"/>
      <c r="AC272" s="68"/>
      <c r="AD272" s="68"/>
      <c r="AE272" s="68"/>
      <c r="AF272" s="68"/>
      <c r="AG272" s="69"/>
      <c r="AH272" s="69"/>
      <c r="AI272" s="69"/>
      <c r="AJ272" s="69"/>
      <c r="AK272" s="69"/>
      <c r="AL272" s="69"/>
      <c r="AM272" s="70"/>
      <c r="AN272" s="70"/>
      <c r="AO272" s="5"/>
      <c r="AP272" s="5"/>
    </row>
    <row r="273" spans="1:42" ht="24.75" thickBot="1" x14ac:dyDescent="0.6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7"/>
      <c r="Y273" s="67"/>
      <c r="Z273" s="67"/>
      <c r="AA273" s="67"/>
      <c r="AB273" s="68"/>
      <c r="AC273" s="68"/>
      <c r="AD273" s="68"/>
      <c r="AE273" s="68"/>
      <c r="AF273" s="68"/>
      <c r="AG273" s="69"/>
      <c r="AH273" s="69"/>
      <c r="AI273" s="69"/>
      <c r="AJ273" s="69"/>
      <c r="AK273" s="69"/>
      <c r="AL273" s="69"/>
      <c r="AM273" s="70"/>
      <c r="AN273" s="70"/>
      <c r="AO273" s="5"/>
      <c r="AP273" s="5"/>
    </row>
    <row r="274" spans="1:42" ht="24.75" thickBot="1" x14ac:dyDescent="0.6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7"/>
      <c r="Y274" s="67"/>
      <c r="Z274" s="67"/>
      <c r="AA274" s="67"/>
      <c r="AB274" s="68"/>
      <c r="AC274" s="68"/>
      <c r="AD274" s="68"/>
      <c r="AE274" s="68"/>
      <c r="AF274" s="68"/>
      <c r="AG274" s="69"/>
      <c r="AH274" s="69"/>
      <c r="AI274" s="69"/>
      <c r="AJ274" s="69"/>
      <c r="AK274" s="69"/>
      <c r="AL274" s="69"/>
      <c r="AM274" s="70"/>
      <c r="AN274" s="70"/>
      <c r="AO274" s="5"/>
      <c r="AP274" s="5"/>
    </row>
    <row r="275" spans="1:42" ht="24.75" thickBot="1" x14ac:dyDescent="0.6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7"/>
      <c r="Y275" s="67"/>
      <c r="Z275" s="67"/>
      <c r="AA275" s="67"/>
      <c r="AB275" s="68"/>
      <c r="AC275" s="68"/>
      <c r="AD275" s="68"/>
      <c r="AE275" s="68"/>
      <c r="AF275" s="68"/>
      <c r="AG275" s="69"/>
      <c r="AH275" s="69"/>
      <c r="AI275" s="69"/>
      <c r="AJ275" s="69"/>
      <c r="AK275" s="69"/>
      <c r="AL275" s="69"/>
      <c r="AM275" s="70"/>
      <c r="AN275" s="70"/>
      <c r="AO275" s="5"/>
      <c r="AP275" s="5"/>
    </row>
    <row r="276" spans="1:42" ht="24.75" thickBot="1" x14ac:dyDescent="0.6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7"/>
      <c r="Y276" s="67"/>
      <c r="Z276" s="67"/>
      <c r="AA276" s="67"/>
      <c r="AB276" s="68"/>
      <c r="AC276" s="68"/>
      <c r="AD276" s="68"/>
      <c r="AE276" s="68"/>
      <c r="AF276" s="68"/>
      <c r="AG276" s="69"/>
      <c r="AH276" s="69"/>
      <c r="AI276" s="69"/>
      <c r="AJ276" s="69"/>
      <c r="AK276" s="69"/>
      <c r="AL276" s="69"/>
      <c r="AM276" s="70"/>
      <c r="AN276" s="70"/>
      <c r="AO276" s="5"/>
      <c r="AP276" s="5"/>
    </row>
    <row r="277" spans="1:42" ht="24.75" thickBot="1" x14ac:dyDescent="0.6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7"/>
      <c r="Y277" s="67"/>
      <c r="Z277" s="67"/>
      <c r="AA277" s="67"/>
      <c r="AB277" s="68"/>
      <c r="AC277" s="68"/>
      <c r="AD277" s="68"/>
      <c r="AE277" s="68"/>
      <c r="AF277" s="68"/>
      <c r="AG277" s="69"/>
      <c r="AH277" s="69"/>
      <c r="AI277" s="69"/>
      <c r="AJ277" s="69"/>
      <c r="AK277" s="69"/>
      <c r="AL277" s="69"/>
      <c r="AM277" s="70"/>
      <c r="AN277" s="70"/>
      <c r="AO277" s="5"/>
      <c r="AP277" s="5"/>
    </row>
    <row r="278" spans="1:42" ht="24.75" thickBot="1" x14ac:dyDescent="0.6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7"/>
      <c r="Y278" s="67"/>
      <c r="Z278" s="67"/>
      <c r="AA278" s="67"/>
      <c r="AB278" s="68"/>
      <c r="AC278" s="68"/>
      <c r="AD278" s="68"/>
      <c r="AE278" s="68"/>
      <c r="AF278" s="68"/>
      <c r="AG278" s="69"/>
      <c r="AH278" s="69"/>
      <c r="AI278" s="69"/>
      <c r="AJ278" s="69"/>
      <c r="AK278" s="69"/>
      <c r="AL278" s="69"/>
      <c r="AM278" s="70"/>
      <c r="AN278" s="70"/>
      <c r="AO278" s="5"/>
      <c r="AP278" s="5"/>
    </row>
    <row r="279" spans="1:42" ht="24.75" thickBot="1" x14ac:dyDescent="0.6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7"/>
      <c r="Y279" s="67"/>
      <c r="Z279" s="67"/>
      <c r="AA279" s="67"/>
      <c r="AB279" s="68"/>
      <c r="AC279" s="68"/>
      <c r="AD279" s="68"/>
      <c r="AE279" s="68"/>
      <c r="AF279" s="68"/>
      <c r="AG279" s="69"/>
      <c r="AH279" s="69"/>
      <c r="AI279" s="69"/>
      <c r="AJ279" s="69"/>
      <c r="AK279" s="69"/>
      <c r="AL279" s="69"/>
      <c r="AM279" s="70"/>
      <c r="AN279" s="70"/>
      <c r="AO279" s="5"/>
      <c r="AP279" s="5"/>
    </row>
    <row r="280" spans="1:42" ht="24.75" thickBot="1" x14ac:dyDescent="0.6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7"/>
      <c r="Y280" s="67"/>
      <c r="Z280" s="67"/>
      <c r="AA280" s="67"/>
      <c r="AB280" s="68"/>
      <c r="AC280" s="68"/>
      <c r="AD280" s="68"/>
      <c r="AE280" s="68"/>
      <c r="AF280" s="68"/>
      <c r="AG280" s="69"/>
      <c r="AH280" s="69"/>
      <c r="AI280" s="69"/>
      <c r="AJ280" s="69"/>
      <c r="AK280" s="69"/>
      <c r="AL280" s="69"/>
      <c r="AM280" s="70"/>
      <c r="AN280" s="70"/>
      <c r="AO280" s="5"/>
      <c r="AP280" s="5"/>
    </row>
    <row r="281" spans="1:42" ht="24.75" thickBot="1" x14ac:dyDescent="0.6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7"/>
      <c r="Y281" s="67"/>
      <c r="Z281" s="67"/>
      <c r="AA281" s="67"/>
      <c r="AB281" s="68"/>
      <c r="AC281" s="68"/>
      <c r="AD281" s="68"/>
      <c r="AE281" s="68"/>
      <c r="AF281" s="68"/>
      <c r="AG281" s="69"/>
      <c r="AH281" s="69"/>
      <c r="AI281" s="69"/>
      <c r="AJ281" s="69"/>
      <c r="AK281" s="69"/>
      <c r="AL281" s="69"/>
      <c r="AM281" s="70"/>
      <c r="AN281" s="70"/>
      <c r="AO281" s="5"/>
      <c r="AP281" s="5"/>
    </row>
    <row r="282" spans="1:42" ht="24.75" thickBot="1" x14ac:dyDescent="0.6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7"/>
      <c r="Y282" s="67"/>
      <c r="Z282" s="67"/>
      <c r="AA282" s="67"/>
      <c r="AB282" s="68"/>
      <c r="AC282" s="68"/>
      <c r="AD282" s="68"/>
      <c r="AE282" s="68"/>
      <c r="AF282" s="68"/>
      <c r="AG282" s="69"/>
      <c r="AH282" s="69"/>
      <c r="AI282" s="69"/>
      <c r="AJ282" s="69"/>
      <c r="AK282" s="69"/>
      <c r="AL282" s="69"/>
      <c r="AM282" s="70"/>
      <c r="AN282" s="70"/>
      <c r="AO282" s="5"/>
      <c r="AP282" s="5"/>
    </row>
    <row r="283" spans="1:42" ht="24.75" thickBot="1" x14ac:dyDescent="0.6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7"/>
      <c r="Y283" s="67"/>
      <c r="Z283" s="67"/>
      <c r="AA283" s="67"/>
      <c r="AB283" s="68"/>
      <c r="AC283" s="68"/>
      <c r="AD283" s="68"/>
      <c r="AE283" s="68"/>
      <c r="AF283" s="68"/>
      <c r="AG283" s="69"/>
      <c r="AH283" s="69"/>
      <c r="AI283" s="69"/>
      <c r="AJ283" s="69"/>
      <c r="AK283" s="69"/>
      <c r="AL283" s="69"/>
      <c r="AM283" s="70"/>
      <c r="AN283" s="70"/>
      <c r="AO283" s="5"/>
      <c r="AP283" s="5"/>
    </row>
    <row r="284" spans="1:42" ht="24.75" thickBot="1" x14ac:dyDescent="0.6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7"/>
      <c r="Y284" s="67"/>
      <c r="Z284" s="67"/>
      <c r="AA284" s="67"/>
      <c r="AB284" s="68"/>
      <c r="AC284" s="68"/>
      <c r="AD284" s="68"/>
      <c r="AE284" s="68"/>
      <c r="AF284" s="68"/>
      <c r="AG284" s="69"/>
      <c r="AH284" s="69"/>
      <c r="AI284" s="69"/>
      <c r="AJ284" s="69"/>
      <c r="AK284" s="69"/>
      <c r="AL284" s="69"/>
      <c r="AM284" s="70"/>
      <c r="AN284" s="70"/>
      <c r="AO284" s="5"/>
      <c r="AP284" s="5"/>
    </row>
    <row r="285" spans="1:42" ht="24.75" thickBot="1" x14ac:dyDescent="0.6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7"/>
      <c r="Y285" s="67"/>
      <c r="Z285" s="67"/>
      <c r="AA285" s="67"/>
      <c r="AB285" s="68"/>
      <c r="AC285" s="68"/>
      <c r="AD285" s="68"/>
      <c r="AE285" s="68"/>
      <c r="AF285" s="68"/>
      <c r="AG285" s="69"/>
      <c r="AH285" s="69"/>
      <c r="AI285" s="69"/>
      <c r="AJ285" s="69"/>
      <c r="AK285" s="69"/>
      <c r="AL285" s="69"/>
      <c r="AM285" s="70"/>
      <c r="AN285" s="70"/>
      <c r="AO285" s="5"/>
      <c r="AP285" s="5"/>
    </row>
    <row r="286" spans="1:42" ht="24.75" thickBot="1" x14ac:dyDescent="0.6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7"/>
      <c r="Y286" s="67"/>
      <c r="Z286" s="67"/>
      <c r="AA286" s="67"/>
      <c r="AB286" s="68"/>
      <c r="AC286" s="68"/>
      <c r="AD286" s="68"/>
      <c r="AE286" s="68"/>
      <c r="AF286" s="68"/>
      <c r="AG286" s="69"/>
      <c r="AH286" s="69"/>
      <c r="AI286" s="69"/>
      <c r="AJ286" s="69"/>
      <c r="AK286" s="69"/>
      <c r="AL286" s="69"/>
      <c r="AM286" s="70"/>
      <c r="AN286" s="70"/>
      <c r="AO286" s="5"/>
      <c r="AP286" s="5"/>
    </row>
    <row r="287" spans="1:42" ht="24.75" thickBot="1" x14ac:dyDescent="0.6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7"/>
      <c r="Y287" s="67"/>
      <c r="Z287" s="67"/>
      <c r="AA287" s="67"/>
      <c r="AB287" s="68"/>
      <c r="AC287" s="68"/>
      <c r="AD287" s="68"/>
      <c r="AE287" s="68"/>
      <c r="AF287" s="68"/>
      <c r="AG287" s="69"/>
      <c r="AH287" s="69"/>
      <c r="AI287" s="69"/>
      <c r="AJ287" s="69"/>
      <c r="AK287" s="69"/>
      <c r="AL287" s="69"/>
      <c r="AM287" s="70"/>
      <c r="AN287" s="70"/>
      <c r="AO287" s="5"/>
      <c r="AP287" s="5"/>
    </row>
    <row r="288" spans="1:42" ht="24.75" thickBot="1" x14ac:dyDescent="0.6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7"/>
      <c r="Y288" s="67"/>
      <c r="Z288" s="67"/>
      <c r="AA288" s="67"/>
      <c r="AB288" s="68"/>
      <c r="AC288" s="68"/>
      <c r="AD288" s="68"/>
      <c r="AE288" s="68"/>
      <c r="AF288" s="68"/>
      <c r="AG288" s="69"/>
      <c r="AH288" s="69"/>
      <c r="AI288" s="69"/>
      <c r="AJ288" s="69"/>
      <c r="AK288" s="69"/>
      <c r="AL288" s="69"/>
      <c r="AM288" s="70"/>
      <c r="AN288" s="70"/>
      <c r="AO288" s="5"/>
      <c r="AP288" s="5"/>
    </row>
    <row r="289" spans="1:42" ht="24.75" thickBot="1" x14ac:dyDescent="0.6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7"/>
      <c r="Y289" s="67"/>
      <c r="Z289" s="67"/>
      <c r="AA289" s="67"/>
      <c r="AB289" s="68"/>
      <c r="AC289" s="68"/>
      <c r="AD289" s="68"/>
      <c r="AE289" s="68"/>
      <c r="AF289" s="68"/>
      <c r="AG289" s="69"/>
      <c r="AH289" s="69"/>
      <c r="AI289" s="69"/>
      <c r="AJ289" s="69"/>
      <c r="AK289" s="69"/>
      <c r="AL289" s="69"/>
      <c r="AM289" s="70"/>
      <c r="AN289" s="70"/>
      <c r="AO289" s="5"/>
      <c r="AP289" s="5"/>
    </row>
    <row r="290" spans="1:42" ht="24.75" thickBot="1" x14ac:dyDescent="0.6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7"/>
      <c r="Y290" s="67"/>
      <c r="Z290" s="67"/>
      <c r="AA290" s="67"/>
      <c r="AB290" s="68"/>
      <c r="AC290" s="68"/>
      <c r="AD290" s="68"/>
      <c r="AE290" s="68"/>
      <c r="AF290" s="68"/>
      <c r="AG290" s="69"/>
      <c r="AH290" s="69"/>
      <c r="AI290" s="69"/>
      <c r="AJ290" s="69"/>
      <c r="AK290" s="69"/>
      <c r="AL290" s="69"/>
      <c r="AM290" s="70"/>
      <c r="AN290" s="70"/>
      <c r="AO290" s="5"/>
      <c r="AP290" s="5"/>
    </row>
    <row r="291" spans="1:42" ht="24.75" thickBot="1" x14ac:dyDescent="0.6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7"/>
      <c r="Y291" s="67"/>
      <c r="Z291" s="67"/>
      <c r="AA291" s="67"/>
      <c r="AB291" s="68"/>
      <c r="AC291" s="68"/>
      <c r="AD291" s="68"/>
      <c r="AE291" s="68"/>
      <c r="AF291" s="68"/>
      <c r="AG291" s="69"/>
      <c r="AH291" s="69"/>
      <c r="AI291" s="69"/>
      <c r="AJ291" s="69"/>
      <c r="AK291" s="69"/>
      <c r="AL291" s="69"/>
      <c r="AM291" s="70"/>
      <c r="AN291" s="70"/>
      <c r="AO291" s="5"/>
      <c r="AP291" s="5"/>
    </row>
    <row r="292" spans="1:42" ht="24.75" thickBot="1" x14ac:dyDescent="0.6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7"/>
      <c r="Y292" s="67"/>
      <c r="Z292" s="67"/>
      <c r="AA292" s="67"/>
      <c r="AB292" s="68"/>
      <c r="AC292" s="68"/>
      <c r="AD292" s="68"/>
      <c r="AE292" s="68"/>
      <c r="AF292" s="68"/>
      <c r="AG292" s="69"/>
      <c r="AH292" s="69"/>
      <c r="AI292" s="69"/>
      <c r="AJ292" s="69"/>
      <c r="AK292" s="69"/>
      <c r="AL292" s="69"/>
      <c r="AM292" s="70"/>
      <c r="AN292" s="70"/>
      <c r="AO292" s="5"/>
      <c r="AP292" s="5"/>
    </row>
    <row r="293" spans="1:42" ht="24.75" thickBot="1" x14ac:dyDescent="0.6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7"/>
      <c r="Y293" s="67"/>
      <c r="Z293" s="67"/>
      <c r="AA293" s="67"/>
      <c r="AB293" s="68"/>
      <c r="AC293" s="68"/>
      <c r="AD293" s="68"/>
      <c r="AE293" s="68"/>
      <c r="AF293" s="68"/>
      <c r="AG293" s="69"/>
      <c r="AH293" s="69"/>
      <c r="AI293" s="69"/>
      <c r="AJ293" s="69"/>
      <c r="AK293" s="69"/>
      <c r="AL293" s="69"/>
      <c r="AM293" s="70"/>
      <c r="AN293" s="70"/>
      <c r="AO293" s="5"/>
      <c r="AP293" s="5"/>
    </row>
    <row r="294" spans="1:42" ht="24.75" thickBot="1" x14ac:dyDescent="0.6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7"/>
      <c r="Y294" s="67"/>
      <c r="Z294" s="67"/>
      <c r="AA294" s="67"/>
      <c r="AB294" s="68"/>
      <c r="AC294" s="68"/>
      <c r="AD294" s="68"/>
      <c r="AE294" s="68"/>
      <c r="AF294" s="68"/>
      <c r="AG294" s="69"/>
      <c r="AH294" s="69"/>
      <c r="AI294" s="69"/>
      <c r="AJ294" s="69"/>
      <c r="AK294" s="69"/>
      <c r="AL294" s="69"/>
      <c r="AM294" s="70"/>
      <c r="AN294" s="70"/>
      <c r="AO294" s="5"/>
      <c r="AP294" s="5"/>
    </row>
    <row r="295" spans="1:42" ht="24.75" thickBot="1" x14ac:dyDescent="0.6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7"/>
      <c r="Y295" s="67"/>
      <c r="Z295" s="67"/>
      <c r="AA295" s="67"/>
      <c r="AB295" s="68"/>
      <c r="AC295" s="68"/>
      <c r="AD295" s="68"/>
      <c r="AE295" s="68"/>
      <c r="AF295" s="68"/>
      <c r="AG295" s="69"/>
      <c r="AH295" s="69"/>
      <c r="AI295" s="69"/>
      <c r="AJ295" s="69"/>
      <c r="AK295" s="69"/>
      <c r="AL295" s="69"/>
      <c r="AM295" s="70"/>
      <c r="AN295" s="70"/>
      <c r="AO295" s="5"/>
      <c r="AP295" s="5"/>
    </row>
    <row r="296" spans="1:42" ht="24.75" thickBot="1" x14ac:dyDescent="0.6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7"/>
      <c r="Y296" s="67"/>
      <c r="Z296" s="67"/>
      <c r="AA296" s="67"/>
      <c r="AB296" s="68"/>
      <c r="AC296" s="68"/>
      <c r="AD296" s="68"/>
      <c r="AE296" s="68"/>
      <c r="AF296" s="68"/>
      <c r="AG296" s="69"/>
      <c r="AH296" s="69"/>
      <c r="AI296" s="69"/>
      <c r="AJ296" s="69"/>
      <c r="AK296" s="69"/>
      <c r="AL296" s="69"/>
      <c r="AM296" s="70"/>
      <c r="AN296" s="70"/>
      <c r="AO296" s="5"/>
      <c r="AP296" s="5"/>
    </row>
    <row r="297" spans="1:42" ht="24.75" thickBot="1" x14ac:dyDescent="0.6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7"/>
      <c r="Y297" s="67"/>
      <c r="Z297" s="67"/>
      <c r="AA297" s="67"/>
      <c r="AB297" s="68"/>
      <c r="AC297" s="68"/>
      <c r="AD297" s="68"/>
      <c r="AE297" s="68"/>
      <c r="AF297" s="68"/>
      <c r="AG297" s="69"/>
      <c r="AH297" s="69"/>
      <c r="AI297" s="69"/>
      <c r="AJ297" s="69"/>
      <c r="AK297" s="69"/>
      <c r="AL297" s="69"/>
      <c r="AM297" s="70"/>
      <c r="AN297" s="70"/>
      <c r="AO297" s="5"/>
      <c r="AP297" s="5"/>
    </row>
    <row r="298" spans="1:42" ht="24.75" thickBot="1" x14ac:dyDescent="0.6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7"/>
      <c r="Y298" s="67"/>
      <c r="Z298" s="67"/>
      <c r="AA298" s="67"/>
      <c r="AB298" s="68"/>
      <c r="AC298" s="68"/>
      <c r="AD298" s="68"/>
      <c r="AE298" s="68"/>
      <c r="AF298" s="68"/>
      <c r="AG298" s="69"/>
      <c r="AH298" s="69"/>
      <c r="AI298" s="69"/>
      <c r="AJ298" s="69"/>
      <c r="AK298" s="69"/>
      <c r="AL298" s="69"/>
      <c r="AM298" s="70"/>
      <c r="AN298" s="70"/>
      <c r="AO298" s="5"/>
      <c r="AP298" s="5"/>
    </row>
    <row r="299" spans="1:42" ht="24.75" thickBot="1" x14ac:dyDescent="0.6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7"/>
      <c r="Y299" s="67"/>
      <c r="Z299" s="67"/>
      <c r="AA299" s="67"/>
      <c r="AB299" s="68"/>
      <c r="AC299" s="68"/>
      <c r="AD299" s="68"/>
      <c r="AE299" s="68"/>
      <c r="AF299" s="68"/>
      <c r="AG299" s="69"/>
      <c r="AH299" s="69"/>
      <c r="AI299" s="69"/>
      <c r="AJ299" s="69"/>
      <c r="AK299" s="69"/>
      <c r="AL299" s="69"/>
      <c r="AM299" s="70"/>
      <c r="AN299" s="70"/>
      <c r="AO299" s="5"/>
      <c r="AP299" s="5"/>
    </row>
    <row r="300" spans="1:42" ht="24.75" thickBot="1" x14ac:dyDescent="0.6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7"/>
      <c r="Y300" s="67"/>
      <c r="Z300" s="67"/>
      <c r="AA300" s="67"/>
      <c r="AB300" s="68"/>
      <c r="AC300" s="68"/>
      <c r="AD300" s="68"/>
      <c r="AE300" s="68"/>
      <c r="AF300" s="68"/>
      <c r="AG300" s="69"/>
      <c r="AH300" s="69"/>
      <c r="AI300" s="69"/>
      <c r="AJ300" s="69"/>
      <c r="AK300" s="69"/>
      <c r="AL300" s="69"/>
      <c r="AM300" s="70"/>
      <c r="AN300" s="70"/>
      <c r="AO300" s="5"/>
      <c r="AP300" s="5"/>
    </row>
    <row r="301" spans="1:42" ht="24.75" thickBot="1" x14ac:dyDescent="0.6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7"/>
      <c r="Y301" s="67"/>
      <c r="Z301" s="67"/>
      <c r="AA301" s="67"/>
      <c r="AB301" s="68"/>
      <c r="AC301" s="68"/>
      <c r="AD301" s="68"/>
      <c r="AE301" s="68"/>
      <c r="AF301" s="68"/>
      <c r="AG301" s="69"/>
      <c r="AH301" s="69"/>
      <c r="AI301" s="69"/>
      <c r="AJ301" s="69"/>
      <c r="AK301" s="69"/>
      <c r="AL301" s="69"/>
      <c r="AM301" s="70"/>
      <c r="AN301" s="70"/>
      <c r="AO301" s="5"/>
      <c r="AP301" s="5"/>
    </row>
    <row r="302" spans="1:42" ht="24.75" thickBot="1" x14ac:dyDescent="0.6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7"/>
      <c r="Y302" s="67"/>
      <c r="Z302" s="67"/>
      <c r="AA302" s="67"/>
      <c r="AB302" s="68"/>
      <c r="AC302" s="68"/>
      <c r="AD302" s="68"/>
      <c r="AE302" s="68"/>
      <c r="AF302" s="68"/>
      <c r="AG302" s="69"/>
      <c r="AH302" s="69"/>
      <c r="AI302" s="69"/>
      <c r="AJ302" s="69"/>
      <c r="AK302" s="69"/>
      <c r="AL302" s="69"/>
      <c r="AM302" s="70"/>
      <c r="AN302" s="70"/>
      <c r="AO302" s="5"/>
      <c r="AP302" s="5"/>
    </row>
    <row r="303" spans="1:42" ht="24.75" thickBot="1" x14ac:dyDescent="0.6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7"/>
      <c r="Y303" s="67"/>
      <c r="Z303" s="67"/>
      <c r="AA303" s="67"/>
      <c r="AB303" s="68"/>
      <c r="AC303" s="68"/>
      <c r="AD303" s="68"/>
      <c r="AE303" s="68"/>
      <c r="AF303" s="68"/>
      <c r="AG303" s="69"/>
      <c r="AH303" s="69"/>
      <c r="AI303" s="69"/>
      <c r="AJ303" s="69"/>
      <c r="AK303" s="69"/>
      <c r="AL303" s="69"/>
      <c r="AM303" s="70"/>
      <c r="AN303" s="70"/>
      <c r="AO303" s="5"/>
      <c r="AP303" s="5"/>
    </row>
    <row r="304" spans="1:42" ht="24.75" thickBot="1" x14ac:dyDescent="0.6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7"/>
      <c r="Y304" s="67"/>
      <c r="Z304" s="67"/>
      <c r="AA304" s="67"/>
      <c r="AB304" s="68"/>
      <c r="AC304" s="68"/>
      <c r="AD304" s="68"/>
      <c r="AE304" s="68"/>
      <c r="AF304" s="68"/>
      <c r="AG304" s="69"/>
      <c r="AH304" s="69"/>
      <c r="AI304" s="69"/>
      <c r="AJ304" s="69"/>
      <c r="AK304" s="69"/>
      <c r="AL304" s="69"/>
      <c r="AM304" s="70"/>
      <c r="AN304" s="70"/>
      <c r="AO304" s="5"/>
      <c r="AP304" s="5"/>
    </row>
    <row r="305" spans="1:42" ht="24.75" thickBot="1" x14ac:dyDescent="0.6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7"/>
      <c r="Y305" s="67"/>
      <c r="Z305" s="67"/>
      <c r="AA305" s="67"/>
      <c r="AB305" s="68"/>
      <c r="AC305" s="68"/>
      <c r="AD305" s="68"/>
      <c r="AE305" s="68"/>
      <c r="AF305" s="68"/>
      <c r="AG305" s="69"/>
      <c r="AH305" s="69"/>
      <c r="AI305" s="69"/>
      <c r="AJ305" s="69"/>
      <c r="AK305" s="69"/>
      <c r="AL305" s="69"/>
      <c r="AM305" s="70"/>
      <c r="AN305" s="70"/>
      <c r="AO305" s="5"/>
      <c r="AP305" s="5"/>
    </row>
    <row r="306" spans="1:42" ht="24.75" thickBot="1" x14ac:dyDescent="0.6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7"/>
      <c r="Y306" s="67"/>
      <c r="Z306" s="67"/>
      <c r="AA306" s="67"/>
      <c r="AB306" s="68"/>
      <c r="AC306" s="68"/>
      <c r="AD306" s="68"/>
      <c r="AE306" s="68"/>
      <c r="AF306" s="68"/>
      <c r="AG306" s="69"/>
      <c r="AH306" s="69"/>
      <c r="AI306" s="69"/>
      <c r="AJ306" s="69"/>
      <c r="AK306" s="69"/>
      <c r="AL306" s="69"/>
      <c r="AM306" s="70"/>
      <c r="AN306" s="70"/>
      <c r="AO306" s="5"/>
      <c r="AP306" s="5"/>
    </row>
    <row r="307" spans="1:42" ht="24.75" thickBot="1" x14ac:dyDescent="0.6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7"/>
      <c r="Y307" s="67"/>
      <c r="Z307" s="67"/>
      <c r="AA307" s="67"/>
      <c r="AB307" s="68"/>
      <c r="AC307" s="68"/>
      <c r="AD307" s="68"/>
      <c r="AE307" s="68"/>
      <c r="AF307" s="68"/>
      <c r="AG307" s="69"/>
      <c r="AH307" s="69"/>
      <c r="AI307" s="69"/>
      <c r="AJ307" s="69"/>
      <c r="AK307" s="69"/>
      <c r="AL307" s="69"/>
      <c r="AM307" s="70"/>
      <c r="AN307" s="70"/>
      <c r="AO307" s="5"/>
      <c r="AP307" s="5"/>
    </row>
    <row r="308" spans="1:42" ht="24.75" thickBot="1" x14ac:dyDescent="0.6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7"/>
      <c r="Y308" s="67"/>
      <c r="Z308" s="67"/>
      <c r="AA308" s="67"/>
      <c r="AB308" s="68"/>
      <c r="AC308" s="68"/>
      <c r="AD308" s="68"/>
      <c r="AE308" s="68"/>
      <c r="AF308" s="68"/>
      <c r="AG308" s="69"/>
      <c r="AH308" s="69"/>
      <c r="AI308" s="69"/>
      <c r="AJ308" s="69"/>
      <c r="AK308" s="69"/>
      <c r="AL308" s="69"/>
      <c r="AM308" s="70"/>
      <c r="AN308" s="70"/>
      <c r="AO308" s="5"/>
      <c r="AP308" s="5"/>
    </row>
    <row r="309" spans="1:42" ht="24.75" thickBot="1" x14ac:dyDescent="0.6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7"/>
      <c r="Y309" s="67"/>
      <c r="Z309" s="67"/>
      <c r="AA309" s="67"/>
      <c r="AB309" s="68"/>
      <c r="AC309" s="68"/>
      <c r="AD309" s="68"/>
      <c r="AE309" s="68"/>
      <c r="AF309" s="68"/>
      <c r="AG309" s="69"/>
      <c r="AH309" s="69"/>
      <c r="AI309" s="69"/>
      <c r="AJ309" s="69"/>
      <c r="AK309" s="69"/>
      <c r="AL309" s="69"/>
      <c r="AM309" s="70"/>
      <c r="AN309" s="70"/>
      <c r="AO309" s="5"/>
      <c r="AP309" s="5"/>
    </row>
    <row r="310" spans="1:42" ht="24.75" thickBot="1" x14ac:dyDescent="0.6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7"/>
      <c r="Y310" s="67"/>
      <c r="Z310" s="67"/>
      <c r="AA310" s="67"/>
      <c r="AB310" s="68"/>
      <c r="AC310" s="68"/>
      <c r="AD310" s="68"/>
      <c r="AE310" s="68"/>
      <c r="AF310" s="68"/>
      <c r="AG310" s="69"/>
      <c r="AH310" s="69"/>
      <c r="AI310" s="69"/>
      <c r="AJ310" s="69"/>
      <c r="AK310" s="69"/>
      <c r="AL310" s="69"/>
      <c r="AM310" s="70"/>
      <c r="AN310" s="70"/>
      <c r="AO310" s="5"/>
      <c r="AP310" s="5"/>
    </row>
    <row r="311" spans="1:42" ht="24.75" thickBot="1" x14ac:dyDescent="0.6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7"/>
      <c r="Y311" s="67"/>
      <c r="Z311" s="67"/>
      <c r="AA311" s="67"/>
      <c r="AB311" s="68"/>
      <c r="AC311" s="68"/>
      <c r="AD311" s="68"/>
      <c r="AE311" s="68"/>
      <c r="AF311" s="68"/>
      <c r="AG311" s="69"/>
      <c r="AH311" s="69"/>
      <c r="AI311" s="69"/>
      <c r="AJ311" s="69"/>
      <c r="AK311" s="69"/>
      <c r="AL311" s="69"/>
      <c r="AM311" s="70"/>
      <c r="AN311" s="70"/>
      <c r="AO311" s="5"/>
      <c r="AP311" s="5"/>
    </row>
    <row r="312" spans="1:42" ht="24.75" thickBot="1" x14ac:dyDescent="0.6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7"/>
      <c r="Y312" s="67"/>
      <c r="Z312" s="67"/>
      <c r="AA312" s="67"/>
      <c r="AB312" s="68"/>
      <c r="AC312" s="68"/>
      <c r="AD312" s="68"/>
      <c r="AE312" s="68"/>
      <c r="AF312" s="68"/>
      <c r="AG312" s="69"/>
      <c r="AH312" s="69"/>
      <c r="AI312" s="69"/>
      <c r="AJ312" s="69"/>
      <c r="AK312" s="69"/>
      <c r="AL312" s="69"/>
      <c r="AM312" s="70"/>
      <c r="AN312" s="70"/>
      <c r="AO312" s="5"/>
      <c r="AP312" s="5"/>
    </row>
    <row r="313" spans="1:42" ht="24.75" thickBot="1" x14ac:dyDescent="0.6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7"/>
      <c r="Y313" s="67"/>
      <c r="Z313" s="67"/>
      <c r="AA313" s="67"/>
      <c r="AB313" s="68"/>
      <c r="AC313" s="68"/>
      <c r="AD313" s="68"/>
      <c r="AE313" s="68"/>
      <c r="AF313" s="68"/>
      <c r="AG313" s="69"/>
      <c r="AH313" s="69"/>
      <c r="AI313" s="69"/>
      <c r="AJ313" s="69"/>
      <c r="AK313" s="69"/>
      <c r="AL313" s="69"/>
      <c r="AM313" s="70"/>
      <c r="AN313" s="70"/>
      <c r="AO313" s="5"/>
      <c r="AP313" s="5"/>
    </row>
    <row r="314" spans="1:42" ht="24.75" thickBot="1" x14ac:dyDescent="0.6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7"/>
      <c r="Y314" s="67"/>
      <c r="Z314" s="67"/>
      <c r="AA314" s="67"/>
      <c r="AB314" s="68"/>
      <c r="AC314" s="68"/>
      <c r="AD314" s="68"/>
      <c r="AE314" s="68"/>
      <c r="AF314" s="68"/>
      <c r="AG314" s="69"/>
      <c r="AH314" s="69"/>
      <c r="AI314" s="69"/>
      <c r="AJ314" s="69"/>
      <c r="AK314" s="69"/>
      <c r="AL314" s="69"/>
      <c r="AM314" s="70"/>
      <c r="AN314" s="70"/>
      <c r="AO314" s="5"/>
      <c r="AP314" s="5"/>
    </row>
    <row r="315" spans="1:42" ht="24.75" thickBot="1" x14ac:dyDescent="0.6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7"/>
      <c r="Y315" s="67"/>
      <c r="Z315" s="67"/>
      <c r="AA315" s="67"/>
      <c r="AB315" s="68"/>
      <c r="AC315" s="68"/>
      <c r="AD315" s="68"/>
      <c r="AE315" s="68"/>
      <c r="AF315" s="68"/>
      <c r="AG315" s="69"/>
      <c r="AH315" s="69"/>
      <c r="AI315" s="69"/>
      <c r="AJ315" s="69"/>
      <c r="AK315" s="69"/>
      <c r="AL315" s="69"/>
      <c r="AM315" s="70"/>
      <c r="AN315" s="70"/>
      <c r="AO315" s="5"/>
      <c r="AP315" s="5"/>
    </row>
    <row r="316" spans="1:42" ht="24.75" thickBot="1" x14ac:dyDescent="0.6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7"/>
      <c r="Y316" s="67"/>
      <c r="Z316" s="67"/>
      <c r="AA316" s="67"/>
      <c r="AB316" s="68"/>
      <c r="AC316" s="68"/>
      <c r="AD316" s="68"/>
      <c r="AE316" s="68"/>
      <c r="AF316" s="68"/>
      <c r="AG316" s="69"/>
      <c r="AH316" s="69"/>
      <c r="AI316" s="69"/>
      <c r="AJ316" s="69"/>
      <c r="AK316" s="69"/>
      <c r="AL316" s="69"/>
      <c r="AM316" s="70"/>
      <c r="AN316" s="70"/>
      <c r="AO316" s="5"/>
      <c r="AP316" s="5"/>
    </row>
    <row r="317" spans="1:42" ht="24.75" thickBot="1" x14ac:dyDescent="0.6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7"/>
      <c r="Y317" s="67"/>
      <c r="Z317" s="67"/>
      <c r="AA317" s="67"/>
      <c r="AB317" s="68"/>
      <c r="AC317" s="68"/>
      <c r="AD317" s="68"/>
      <c r="AE317" s="68"/>
      <c r="AF317" s="68"/>
      <c r="AG317" s="69"/>
      <c r="AH317" s="69"/>
      <c r="AI317" s="69"/>
      <c r="AJ317" s="69"/>
      <c r="AK317" s="69"/>
      <c r="AL317" s="69"/>
      <c r="AM317" s="70"/>
      <c r="AN317" s="70"/>
      <c r="AO317" s="5"/>
      <c r="AP317" s="5"/>
    </row>
    <row r="318" spans="1:42" ht="24.75" thickBot="1" x14ac:dyDescent="0.6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7"/>
      <c r="Y318" s="67"/>
      <c r="Z318" s="67"/>
      <c r="AA318" s="67"/>
      <c r="AB318" s="68"/>
      <c r="AC318" s="68"/>
      <c r="AD318" s="68"/>
      <c r="AE318" s="68"/>
      <c r="AF318" s="68"/>
      <c r="AG318" s="69"/>
      <c r="AH318" s="69"/>
      <c r="AI318" s="69"/>
      <c r="AJ318" s="69"/>
      <c r="AK318" s="69"/>
      <c r="AL318" s="69"/>
      <c r="AM318" s="70"/>
      <c r="AN318" s="70"/>
      <c r="AO318" s="5"/>
      <c r="AP318" s="5"/>
    </row>
    <row r="319" spans="1:42" ht="24.75" thickBot="1" x14ac:dyDescent="0.6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7"/>
      <c r="Y319" s="67"/>
      <c r="Z319" s="67"/>
      <c r="AA319" s="67"/>
      <c r="AB319" s="68"/>
      <c r="AC319" s="68"/>
      <c r="AD319" s="68"/>
      <c r="AE319" s="68"/>
      <c r="AF319" s="68"/>
      <c r="AG319" s="69"/>
      <c r="AH319" s="69"/>
      <c r="AI319" s="69"/>
      <c r="AJ319" s="69"/>
      <c r="AK319" s="69"/>
      <c r="AL319" s="69"/>
      <c r="AM319" s="70"/>
      <c r="AN319" s="70"/>
      <c r="AO319" s="5"/>
      <c r="AP319" s="5"/>
    </row>
    <row r="320" spans="1:42" ht="24.75" thickBot="1" x14ac:dyDescent="0.6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7"/>
      <c r="Y320" s="67"/>
      <c r="Z320" s="67"/>
      <c r="AA320" s="67"/>
      <c r="AB320" s="68"/>
      <c r="AC320" s="68"/>
      <c r="AD320" s="68"/>
      <c r="AE320" s="68"/>
      <c r="AF320" s="68"/>
      <c r="AG320" s="69"/>
      <c r="AH320" s="69"/>
      <c r="AI320" s="69"/>
      <c r="AJ320" s="69"/>
      <c r="AK320" s="69"/>
      <c r="AL320" s="69"/>
      <c r="AM320" s="70"/>
      <c r="AN320" s="70"/>
      <c r="AO320" s="5"/>
      <c r="AP320" s="5"/>
    </row>
    <row r="321" spans="1:42" ht="24.75" thickBot="1" x14ac:dyDescent="0.6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7"/>
      <c r="Y321" s="67"/>
      <c r="Z321" s="67"/>
      <c r="AA321" s="67"/>
      <c r="AB321" s="68"/>
      <c r="AC321" s="68"/>
      <c r="AD321" s="68"/>
      <c r="AE321" s="68"/>
      <c r="AF321" s="68"/>
      <c r="AG321" s="69"/>
      <c r="AH321" s="69"/>
      <c r="AI321" s="69"/>
      <c r="AJ321" s="69"/>
      <c r="AK321" s="69"/>
      <c r="AL321" s="69"/>
      <c r="AM321" s="70"/>
      <c r="AN321" s="70"/>
      <c r="AO321" s="5"/>
      <c r="AP321" s="5"/>
    </row>
    <row r="322" spans="1:42" ht="24.75" thickBot="1" x14ac:dyDescent="0.6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7"/>
      <c r="Y322" s="67"/>
      <c r="Z322" s="67"/>
      <c r="AA322" s="67"/>
      <c r="AB322" s="68"/>
      <c r="AC322" s="68"/>
      <c r="AD322" s="68"/>
      <c r="AE322" s="68"/>
      <c r="AF322" s="68"/>
      <c r="AG322" s="69"/>
      <c r="AH322" s="69"/>
      <c r="AI322" s="69"/>
      <c r="AJ322" s="69"/>
      <c r="AK322" s="69"/>
      <c r="AL322" s="69"/>
      <c r="AM322" s="70"/>
      <c r="AN322" s="70"/>
      <c r="AO322" s="5"/>
      <c r="AP322" s="5"/>
    </row>
    <row r="323" spans="1:42" ht="24.75" thickBot="1" x14ac:dyDescent="0.6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7"/>
      <c r="Y323" s="67"/>
      <c r="Z323" s="67"/>
      <c r="AA323" s="67"/>
      <c r="AB323" s="68"/>
      <c r="AC323" s="68"/>
      <c r="AD323" s="68"/>
      <c r="AE323" s="68"/>
      <c r="AF323" s="68"/>
      <c r="AG323" s="69"/>
      <c r="AH323" s="69"/>
      <c r="AI323" s="69"/>
      <c r="AJ323" s="69"/>
      <c r="AK323" s="69"/>
      <c r="AL323" s="69"/>
      <c r="AM323" s="70"/>
      <c r="AN323" s="70"/>
      <c r="AO323" s="5"/>
      <c r="AP323" s="5"/>
    </row>
    <row r="324" spans="1:42" ht="24.75" thickBot="1" x14ac:dyDescent="0.6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7"/>
      <c r="Y324" s="67"/>
      <c r="Z324" s="67"/>
      <c r="AA324" s="67"/>
      <c r="AB324" s="68"/>
      <c r="AC324" s="68"/>
      <c r="AD324" s="68"/>
      <c r="AE324" s="68"/>
      <c r="AF324" s="68"/>
      <c r="AG324" s="69"/>
      <c r="AH324" s="69"/>
      <c r="AI324" s="69"/>
      <c r="AJ324" s="69"/>
      <c r="AK324" s="69"/>
      <c r="AL324" s="69"/>
      <c r="AM324" s="70"/>
      <c r="AN324" s="70"/>
      <c r="AO324" s="5"/>
      <c r="AP324" s="5"/>
    </row>
    <row r="325" spans="1:42" ht="24.75" thickBot="1" x14ac:dyDescent="0.6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7"/>
      <c r="Y325" s="67"/>
      <c r="Z325" s="67"/>
      <c r="AA325" s="67"/>
      <c r="AB325" s="68"/>
      <c r="AC325" s="68"/>
      <c r="AD325" s="68"/>
      <c r="AE325" s="68"/>
      <c r="AF325" s="68"/>
      <c r="AG325" s="69"/>
      <c r="AH325" s="69"/>
      <c r="AI325" s="69"/>
      <c r="AJ325" s="69"/>
      <c r="AK325" s="69"/>
      <c r="AL325" s="69"/>
      <c r="AM325" s="70"/>
      <c r="AN325" s="70"/>
      <c r="AO325" s="5"/>
      <c r="AP325" s="5"/>
    </row>
    <row r="326" spans="1:42" ht="24.75" thickBot="1" x14ac:dyDescent="0.6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7"/>
      <c r="Y326" s="67"/>
      <c r="Z326" s="67"/>
      <c r="AA326" s="67"/>
      <c r="AB326" s="68"/>
      <c r="AC326" s="68"/>
      <c r="AD326" s="68"/>
      <c r="AE326" s="68"/>
      <c r="AF326" s="68"/>
      <c r="AG326" s="69"/>
      <c r="AH326" s="69"/>
      <c r="AI326" s="69"/>
      <c r="AJ326" s="69"/>
      <c r="AK326" s="69"/>
      <c r="AL326" s="69"/>
      <c r="AM326" s="70"/>
      <c r="AN326" s="70"/>
      <c r="AO326" s="5"/>
      <c r="AP326" s="5"/>
    </row>
    <row r="327" spans="1:42" ht="24.75" thickBot="1" x14ac:dyDescent="0.6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7"/>
      <c r="Y327" s="67"/>
      <c r="Z327" s="67"/>
      <c r="AA327" s="67"/>
      <c r="AB327" s="68"/>
      <c r="AC327" s="68"/>
      <c r="AD327" s="68"/>
      <c r="AE327" s="68"/>
      <c r="AF327" s="68"/>
      <c r="AG327" s="69"/>
      <c r="AH327" s="69"/>
      <c r="AI327" s="69"/>
      <c r="AJ327" s="69"/>
      <c r="AK327" s="69"/>
      <c r="AL327" s="69"/>
      <c r="AM327" s="70"/>
      <c r="AN327" s="70"/>
      <c r="AO327" s="5"/>
      <c r="AP327" s="5"/>
    </row>
    <row r="328" spans="1:42" ht="24.75" thickBot="1" x14ac:dyDescent="0.6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7"/>
      <c r="Y328" s="67"/>
      <c r="Z328" s="67"/>
      <c r="AA328" s="67"/>
      <c r="AB328" s="68"/>
      <c r="AC328" s="68"/>
      <c r="AD328" s="68"/>
      <c r="AE328" s="68"/>
      <c r="AF328" s="68"/>
      <c r="AG328" s="69"/>
      <c r="AH328" s="69"/>
      <c r="AI328" s="69"/>
      <c r="AJ328" s="69"/>
      <c r="AK328" s="69"/>
      <c r="AL328" s="69"/>
      <c r="AM328" s="70"/>
      <c r="AN328" s="70"/>
      <c r="AO328" s="5"/>
      <c r="AP328" s="5"/>
    </row>
    <row r="329" spans="1:42" ht="24.75" thickBot="1" x14ac:dyDescent="0.6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7"/>
      <c r="Y329" s="67"/>
      <c r="Z329" s="67"/>
      <c r="AA329" s="67"/>
      <c r="AB329" s="68"/>
      <c r="AC329" s="68"/>
      <c r="AD329" s="68"/>
      <c r="AE329" s="68"/>
      <c r="AF329" s="68"/>
      <c r="AG329" s="69"/>
      <c r="AH329" s="69"/>
      <c r="AI329" s="69"/>
      <c r="AJ329" s="69"/>
      <c r="AK329" s="69"/>
      <c r="AL329" s="69"/>
      <c r="AM329" s="70"/>
      <c r="AN329" s="70"/>
      <c r="AO329" s="5"/>
      <c r="AP329" s="5"/>
    </row>
    <row r="330" spans="1:42" ht="24.75" thickBot="1" x14ac:dyDescent="0.6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7"/>
      <c r="Y330" s="67"/>
      <c r="Z330" s="67"/>
      <c r="AA330" s="67"/>
      <c r="AB330" s="68"/>
      <c r="AC330" s="68"/>
      <c r="AD330" s="68"/>
      <c r="AE330" s="68"/>
      <c r="AF330" s="68"/>
      <c r="AG330" s="69"/>
      <c r="AH330" s="69"/>
      <c r="AI330" s="69"/>
      <c r="AJ330" s="69"/>
      <c r="AK330" s="69"/>
      <c r="AL330" s="69"/>
      <c r="AM330" s="70"/>
      <c r="AN330" s="70"/>
      <c r="AO330" s="5"/>
      <c r="AP330" s="5"/>
    </row>
    <row r="331" spans="1:42" ht="24.75" thickBot="1" x14ac:dyDescent="0.6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7"/>
      <c r="Y331" s="67"/>
      <c r="Z331" s="67"/>
      <c r="AA331" s="67"/>
      <c r="AB331" s="68"/>
      <c r="AC331" s="68"/>
      <c r="AD331" s="68"/>
      <c r="AE331" s="68"/>
      <c r="AF331" s="68"/>
      <c r="AG331" s="69"/>
      <c r="AH331" s="69"/>
      <c r="AI331" s="69"/>
      <c r="AJ331" s="69"/>
      <c r="AK331" s="69"/>
      <c r="AL331" s="69"/>
      <c r="AM331" s="70"/>
      <c r="AN331" s="70"/>
      <c r="AO331" s="5"/>
      <c r="AP331" s="5"/>
    </row>
    <row r="332" spans="1:42" ht="24.75" thickBot="1" x14ac:dyDescent="0.6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7"/>
      <c r="Y332" s="67"/>
      <c r="Z332" s="67"/>
      <c r="AA332" s="67"/>
      <c r="AB332" s="68"/>
      <c r="AC332" s="68"/>
      <c r="AD332" s="68"/>
      <c r="AE332" s="68"/>
      <c r="AF332" s="68"/>
      <c r="AG332" s="69"/>
      <c r="AH332" s="69"/>
      <c r="AI332" s="69"/>
      <c r="AJ332" s="69"/>
      <c r="AK332" s="69"/>
      <c r="AL332" s="69"/>
      <c r="AM332" s="70"/>
      <c r="AN332" s="70"/>
      <c r="AO332" s="5"/>
      <c r="AP332" s="5"/>
    </row>
    <row r="333" spans="1:42" ht="24.75" thickBot="1" x14ac:dyDescent="0.6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7"/>
      <c r="Y333" s="67"/>
      <c r="Z333" s="67"/>
      <c r="AA333" s="67"/>
      <c r="AB333" s="68"/>
      <c r="AC333" s="68"/>
      <c r="AD333" s="68"/>
      <c r="AE333" s="68"/>
      <c r="AF333" s="68"/>
      <c r="AG333" s="69"/>
      <c r="AH333" s="69"/>
      <c r="AI333" s="69"/>
      <c r="AJ333" s="69"/>
      <c r="AK333" s="69"/>
      <c r="AL333" s="69"/>
      <c r="AM333" s="70"/>
      <c r="AN333" s="70"/>
      <c r="AO333" s="5"/>
      <c r="AP333" s="5"/>
    </row>
    <row r="334" spans="1:42" ht="24.75" thickBot="1" x14ac:dyDescent="0.6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7"/>
      <c r="Y334" s="67"/>
      <c r="Z334" s="67"/>
      <c r="AA334" s="67"/>
      <c r="AB334" s="68"/>
      <c r="AC334" s="68"/>
      <c r="AD334" s="68"/>
      <c r="AE334" s="68"/>
      <c r="AF334" s="68"/>
      <c r="AG334" s="69"/>
      <c r="AH334" s="69"/>
      <c r="AI334" s="69"/>
      <c r="AJ334" s="69"/>
      <c r="AK334" s="69"/>
      <c r="AL334" s="69"/>
      <c r="AM334" s="70"/>
      <c r="AN334" s="70"/>
      <c r="AO334" s="5"/>
      <c r="AP334" s="5"/>
    </row>
    <row r="335" spans="1:42" ht="24.75" thickBot="1" x14ac:dyDescent="0.6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7"/>
      <c r="Y335" s="67"/>
      <c r="Z335" s="67"/>
      <c r="AA335" s="67"/>
      <c r="AB335" s="68"/>
      <c r="AC335" s="68"/>
      <c r="AD335" s="68"/>
      <c r="AE335" s="68"/>
      <c r="AF335" s="68"/>
      <c r="AG335" s="69"/>
      <c r="AH335" s="69"/>
      <c r="AI335" s="69"/>
      <c r="AJ335" s="69"/>
      <c r="AK335" s="69"/>
      <c r="AL335" s="69"/>
      <c r="AM335" s="70"/>
      <c r="AN335" s="70"/>
      <c r="AO335" s="5"/>
      <c r="AP335" s="5"/>
    </row>
    <row r="336" spans="1:42" ht="24.75" thickBot="1" x14ac:dyDescent="0.6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7"/>
      <c r="Y336" s="67"/>
      <c r="Z336" s="67"/>
      <c r="AA336" s="67"/>
      <c r="AB336" s="68"/>
      <c r="AC336" s="68"/>
      <c r="AD336" s="68"/>
      <c r="AE336" s="68"/>
      <c r="AF336" s="68"/>
      <c r="AG336" s="69"/>
      <c r="AH336" s="69"/>
      <c r="AI336" s="69"/>
      <c r="AJ336" s="69"/>
      <c r="AK336" s="69"/>
      <c r="AL336" s="69"/>
      <c r="AM336" s="70"/>
      <c r="AN336" s="70"/>
      <c r="AO336" s="5"/>
      <c r="AP336" s="5"/>
    </row>
    <row r="337" spans="1:42" ht="24.75" thickBot="1" x14ac:dyDescent="0.6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7"/>
      <c r="Y337" s="67"/>
      <c r="Z337" s="67"/>
      <c r="AA337" s="67"/>
      <c r="AB337" s="68"/>
      <c r="AC337" s="68"/>
      <c r="AD337" s="68"/>
      <c r="AE337" s="68"/>
      <c r="AF337" s="68"/>
      <c r="AG337" s="69"/>
      <c r="AH337" s="69"/>
      <c r="AI337" s="69"/>
      <c r="AJ337" s="69"/>
      <c r="AK337" s="69"/>
      <c r="AL337" s="69"/>
      <c r="AM337" s="70"/>
      <c r="AN337" s="70"/>
      <c r="AO337" s="5"/>
      <c r="AP337" s="5"/>
    </row>
    <row r="338" spans="1:42" ht="24.75" thickBot="1" x14ac:dyDescent="0.6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7"/>
      <c r="Y338" s="67"/>
      <c r="Z338" s="67"/>
      <c r="AA338" s="67"/>
      <c r="AB338" s="68"/>
      <c r="AC338" s="68"/>
      <c r="AD338" s="68"/>
      <c r="AE338" s="68"/>
      <c r="AF338" s="68"/>
      <c r="AG338" s="69"/>
      <c r="AH338" s="69"/>
      <c r="AI338" s="69"/>
      <c r="AJ338" s="69"/>
      <c r="AK338" s="69"/>
      <c r="AL338" s="69"/>
      <c r="AM338" s="70"/>
      <c r="AN338" s="70"/>
      <c r="AO338" s="5"/>
      <c r="AP338" s="5"/>
    </row>
    <row r="339" spans="1:42" ht="24.75" thickBot="1" x14ac:dyDescent="0.6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7"/>
      <c r="Y339" s="67"/>
      <c r="Z339" s="67"/>
      <c r="AA339" s="67"/>
      <c r="AB339" s="68"/>
      <c r="AC339" s="68"/>
      <c r="AD339" s="68"/>
      <c r="AE339" s="68"/>
      <c r="AF339" s="68"/>
      <c r="AG339" s="69"/>
      <c r="AH339" s="69"/>
      <c r="AI339" s="69"/>
      <c r="AJ339" s="69"/>
      <c r="AK339" s="69"/>
      <c r="AL339" s="69"/>
      <c r="AM339" s="70"/>
      <c r="AN339" s="70"/>
      <c r="AO339" s="5"/>
      <c r="AP339" s="5"/>
    </row>
    <row r="340" spans="1:42" ht="24.75" thickBot="1" x14ac:dyDescent="0.6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7"/>
      <c r="Y340" s="67"/>
      <c r="Z340" s="67"/>
      <c r="AA340" s="67"/>
      <c r="AB340" s="68"/>
      <c r="AC340" s="68"/>
      <c r="AD340" s="68"/>
      <c r="AE340" s="68"/>
      <c r="AF340" s="68"/>
      <c r="AG340" s="69"/>
      <c r="AH340" s="69"/>
      <c r="AI340" s="69"/>
      <c r="AJ340" s="69"/>
      <c r="AK340" s="69"/>
      <c r="AL340" s="69"/>
      <c r="AM340" s="70"/>
      <c r="AN340" s="70"/>
      <c r="AO340" s="5"/>
      <c r="AP340" s="5"/>
    </row>
    <row r="341" spans="1:42" ht="24.75" thickBot="1" x14ac:dyDescent="0.6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7"/>
      <c r="Y341" s="67"/>
      <c r="Z341" s="67"/>
      <c r="AA341" s="67"/>
      <c r="AB341" s="68"/>
      <c r="AC341" s="68"/>
      <c r="AD341" s="68"/>
      <c r="AE341" s="68"/>
      <c r="AF341" s="68"/>
      <c r="AG341" s="69"/>
      <c r="AH341" s="69"/>
      <c r="AI341" s="69"/>
      <c r="AJ341" s="69"/>
      <c r="AK341" s="69"/>
      <c r="AL341" s="69"/>
      <c r="AM341" s="70"/>
      <c r="AN341" s="70"/>
      <c r="AO341" s="5"/>
      <c r="AP341" s="5"/>
    </row>
    <row r="342" spans="1:42" ht="24.75" thickBot="1" x14ac:dyDescent="0.6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7"/>
      <c r="Y342" s="67"/>
      <c r="Z342" s="67"/>
      <c r="AA342" s="67"/>
      <c r="AB342" s="68"/>
      <c r="AC342" s="68"/>
      <c r="AD342" s="68"/>
      <c r="AE342" s="68"/>
      <c r="AF342" s="68"/>
      <c r="AG342" s="69"/>
      <c r="AH342" s="69"/>
      <c r="AI342" s="69"/>
      <c r="AJ342" s="69"/>
      <c r="AK342" s="69"/>
      <c r="AL342" s="69"/>
      <c r="AM342" s="70"/>
      <c r="AN342" s="70"/>
      <c r="AO342" s="5"/>
      <c r="AP342" s="5"/>
    </row>
    <row r="343" spans="1:42" ht="24.75" thickBot="1" x14ac:dyDescent="0.6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7"/>
      <c r="Y343" s="67"/>
      <c r="Z343" s="67"/>
      <c r="AA343" s="67"/>
      <c r="AB343" s="68"/>
      <c r="AC343" s="68"/>
      <c r="AD343" s="68"/>
      <c r="AE343" s="68"/>
      <c r="AF343" s="68"/>
      <c r="AG343" s="69"/>
      <c r="AH343" s="69"/>
      <c r="AI343" s="69"/>
      <c r="AJ343" s="69"/>
      <c r="AK343" s="69"/>
      <c r="AL343" s="69"/>
      <c r="AM343" s="70"/>
      <c r="AN343" s="70"/>
      <c r="AO343" s="5"/>
      <c r="AP343" s="5"/>
    </row>
    <row r="344" spans="1:42" ht="24.75" thickBot="1" x14ac:dyDescent="0.6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7"/>
      <c r="Y344" s="67"/>
      <c r="Z344" s="67"/>
      <c r="AA344" s="67"/>
      <c r="AB344" s="68"/>
      <c r="AC344" s="68"/>
      <c r="AD344" s="68"/>
      <c r="AE344" s="68"/>
      <c r="AF344" s="68"/>
      <c r="AG344" s="69"/>
      <c r="AH344" s="69"/>
      <c r="AI344" s="69"/>
      <c r="AJ344" s="69"/>
      <c r="AK344" s="69"/>
      <c r="AL344" s="69"/>
      <c r="AM344" s="70"/>
      <c r="AN344" s="70"/>
      <c r="AO344" s="5"/>
      <c r="AP344" s="5"/>
    </row>
    <row r="345" spans="1:42" ht="24.75" thickBot="1" x14ac:dyDescent="0.6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7"/>
      <c r="Y345" s="67"/>
      <c r="Z345" s="67"/>
      <c r="AA345" s="67"/>
      <c r="AB345" s="68"/>
      <c r="AC345" s="68"/>
      <c r="AD345" s="68"/>
      <c r="AE345" s="68"/>
      <c r="AF345" s="68"/>
      <c r="AG345" s="69"/>
      <c r="AH345" s="69"/>
      <c r="AI345" s="69"/>
      <c r="AJ345" s="69"/>
      <c r="AK345" s="69"/>
      <c r="AL345" s="69"/>
      <c r="AM345" s="70"/>
      <c r="AN345" s="70"/>
      <c r="AO345" s="5"/>
      <c r="AP345" s="5"/>
    </row>
    <row r="346" spans="1:42" ht="24.75" thickBot="1" x14ac:dyDescent="0.6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7"/>
      <c r="Y346" s="67"/>
      <c r="Z346" s="67"/>
      <c r="AA346" s="67"/>
      <c r="AB346" s="68"/>
      <c r="AC346" s="68"/>
      <c r="AD346" s="68"/>
      <c r="AE346" s="68"/>
      <c r="AF346" s="68"/>
      <c r="AG346" s="69"/>
      <c r="AH346" s="69"/>
      <c r="AI346" s="69"/>
      <c r="AJ346" s="69"/>
      <c r="AK346" s="69"/>
      <c r="AL346" s="69"/>
      <c r="AM346" s="70"/>
      <c r="AN346" s="70"/>
      <c r="AO346" s="5"/>
      <c r="AP346" s="5"/>
    </row>
    <row r="347" spans="1:42" ht="24.75" thickBot="1" x14ac:dyDescent="0.6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7"/>
      <c r="Y347" s="67"/>
      <c r="Z347" s="67"/>
      <c r="AA347" s="67"/>
      <c r="AB347" s="68"/>
      <c r="AC347" s="68"/>
      <c r="AD347" s="68"/>
      <c r="AE347" s="68"/>
      <c r="AF347" s="68"/>
      <c r="AG347" s="69"/>
      <c r="AH347" s="69"/>
      <c r="AI347" s="69"/>
      <c r="AJ347" s="69"/>
      <c r="AK347" s="69"/>
      <c r="AL347" s="69"/>
      <c r="AM347" s="70"/>
      <c r="AN347" s="70"/>
      <c r="AO347" s="5"/>
      <c r="AP347" s="5"/>
    </row>
    <row r="348" spans="1:42" ht="24.75" thickBot="1" x14ac:dyDescent="0.6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7"/>
      <c r="Y348" s="67"/>
      <c r="Z348" s="67"/>
      <c r="AA348" s="67"/>
      <c r="AB348" s="68"/>
      <c r="AC348" s="68"/>
      <c r="AD348" s="68"/>
      <c r="AE348" s="68"/>
      <c r="AF348" s="68"/>
      <c r="AG348" s="69"/>
      <c r="AH348" s="69"/>
      <c r="AI348" s="69"/>
      <c r="AJ348" s="69"/>
      <c r="AK348" s="69"/>
      <c r="AL348" s="69"/>
      <c r="AM348" s="70"/>
      <c r="AN348" s="70"/>
      <c r="AO348" s="5"/>
      <c r="AP348" s="5"/>
    </row>
    <row r="349" spans="1:42" ht="24.75" thickBot="1" x14ac:dyDescent="0.6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7"/>
      <c r="Y349" s="67"/>
      <c r="Z349" s="67"/>
      <c r="AA349" s="67"/>
      <c r="AB349" s="68"/>
      <c r="AC349" s="68"/>
      <c r="AD349" s="68"/>
      <c r="AE349" s="68"/>
      <c r="AF349" s="68"/>
      <c r="AG349" s="69"/>
      <c r="AH349" s="69"/>
      <c r="AI349" s="69"/>
      <c r="AJ349" s="69"/>
      <c r="AK349" s="69"/>
      <c r="AL349" s="69"/>
      <c r="AM349" s="70"/>
      <c r="AN349" s="70"/>
      <c r="AO349" s="5"/>
      <c r="AP349" s="5"/>
    </row>
    <row r="350" spans="1:42" ht="24.75" thickBot="1" x14ac:dyDescent="0.6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7"/>
      <c r="Y350" s="67"/>
      <c r="Z350" s="67"/>
      <c r="AA350" s="67"/>
      <c r="AB350" s="68"/>
      <c r="AC350" s="68"/>
      <c r="AD350" s="68"/>
      <c r="AE350" s="68"/>
      <c r="AF350" s="68"/>
      <c r="AG350" s="69"/>
      <c r="AH350" s="69"/>
      <c r="AI350" s="69"/>
      <c r="AJ350" s="69"/>
      <c r="AK350" s="69"/>
      <c r="AL350" s="69"/>
      <c r="AM350" s="70"/>
      <c r="AN350" s="70"/>
      <c r="AO350" s="5"/>
      <c r="AP350" s="5"/>
    </row>
    <row r="351" spans="1:42" ht="24.75" thickBot="1" x14ac:dyDescent="0.6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7"/>
      <c r="Y351" s="67"/>
      <c r="Z351" s="67"/>
      <c r="AA351" s="67"/>
      <c r="AB351" s="68"/>
      <c r="AC351" s="68"/>
      <c r="AD351" s="68"/>
      <c r="AE351" s="68"/>
      <c r="AF351" s="68"/>
      <c r="AG351" s="69"/>
      <c r="AH351" s="69"/>
      <c r="AI351" s="69"/>
      <c r="AJ351" s="69"/>
      <c r="AK351" s="69"/>
      <c r="AL351" s="69"/>
      <c r="AM351" s="70"/>
      <c r="AN351" s="70"/>
      <c r="AO351" s="5"/>
      <c r="AP351" s="5"/>
    </row>
    <row r="352" spans="1:42" ht="24.75" thickBot="1" x14ac:dyDescent="0.6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7"/>
      <c r="Y352" s="67"/>
      <c r="Z352" s="67"/>
      <c r="AA352" s="67"/>
      <c r="AB352" s="68"/>
      <c r="AC352" s="68"/>
      <c r="AD352" s="68"/>
      <c r="AE352" s="68"/>
      <c r="AF352" s="68"/>
      <c r="AG352" s="69"/>
      <c r="AH352" s="69"/>
      <c r="AI352" s="69"/>
      <c r="AJ352" s="69"/>
      <c r="AK352" s="69"/>
      <c r="AL352" s="69"/>
      <c r="AM352" s="70"/>
      <c r="AN352" s="70"/>
      <c r="AO352" s="5"/>
      <c r="AP352" s="5"/>
    </row>
    <row r="353" spans="1:42" ht="24.75" thickBot="1" x14ac:dyDescent="0.6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7"/>
      <c r="Y353" s="67"/>
      <c r="Z353" s="67"/>
      <c r="AA353" s="67"/>
      <c r="AB353" s="68"/>
      <c r="AC353" s="68"/>
      <c r="AD353" s="68"/>
      <c r="AE353" s="68"/>
      <c r="AF353" s="68"/>
      <c r="AG353" s="69"/>
      <c r="AH353" s="69"/>
      <c r="AI353" s="69"/>
      <c r="AJ353" s="69"/>
      <c r="AK353" s="69"/>
      <c r="AL353" s="69"/>
      <c r="AM353" s="70"/>
      <c r="AN353" s="70"/>
      <c r="AO353" s="5"/>
      <c r="AP353" s="5"/>
    </row>
    <row r="354" spans="1:42" ht="24.75" thickBot="1" x14ac:dyDescent="0.6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7"/>
      <c r="Y354" s="67"/>
      <c r="Z354" s="67"/>
      <c r="AA354" s="67"/>
      <c r="AB354" s="68"/>
      <c r="AC354" s="68"/>
      <c r="AD354" s="68"/>
      <c r="AE354" s="68"/>
      <c r="AF354" s="68"/>
      <c r="AG354" s="69"/>
      <c r="AH354" s="69"/>
      <c r="AI354" s="69"/>
      <c r="AJ354" s="69"/>
      <c r="AK354" s="69"/>
      <c r="AL354" s="69"/>
      <c r="AM354" s="70"/>
      <c r="AN354" s="70"/>
      <c r="AO354" s="5"/>
      <c r="AP354" s="5"/>
    </row>
    <row r="355" spans="1:42" ht="24.75" thickBot="1" x14ac:dyDescent="0.6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7"/>
      <c r="Y355" s="67"/>
      <c r="Z355" s="67"/>
      <c r="AA355" s="67"/>
      <c r="AB355" s="68"/>
      <c r="AC355" s="68"/>
      <c r="AD355" s="68"/>
      <c r="AE355" s="68"/>
      <c r="AF355" s="68"/>
      <c r="AG355" s="69"/>
      <c r="AH355" s="69"/>
      <c r="AI355" s="69"/>
      <c r="AJ355" s="69"/>
      <c r="AK355" s="69"/>
      <c r="AL355" s="69"/>
      <c r="AM355" s="70"/>
      <c r="AN355" s="70"/>
      <c r="AO355" s="5"/>
      <c r="AP355" s="5"/>
    </row>
    <row r="356" spans="1:42" ht="24.75" thickBot="1" x14ac:dyDescent="0.6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7"/>
      <c r="Y356" s="67"/>
      <c r="Z356" s="67"/>
      <c r="AA356" s="67"/>
      <c r="AB356" s="68"/>
      <c r="AC356" s="68"/>
      <c r="AD356" s="68"/>
      <c r="AE356" s="68"/>
      <c r="AF356" s="68"/>
      <c r="AG356" s="69"/>
      <c r="AH356" s="69"/>
      <c r="AI356" s="69"/>
      <c r="AJ356" s="69"/>
      <c r="AK356" s="69"/>
      <c r="AL356" s="69"/>
      <c r="AM356" s="70"/>
      <c r="AN356" s="70"/>
      <c r="AO356" s="5"/>
      <c r="AP356" s="5"/>
    </row>
    <row r="357" spans="1:42" ht="24.75" thickBot="1" x14ac:dyDescent="0.6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7"/>
      <c r="Y357" s="67"/>
      <c r="Z357" s="67"/>
      <c r="AA357" s="67"/>
      <c r="AB357" s="68"/>
      <c r="AC357" s="68"/>
      <c r="AD357" s="68"/>
      <c r="AE357" s="68"/>
      <c r="AF357" s="68"/>
      <c r="AG357" s="69"/>
      <c r="AH357" s="69"/>
      <c r="AI357" s="69"/>
      <c r="AJ357" s="69"/>
      <c r="AK357" s="69"/>
      <c r="AL357" s="69"/>
      <c r="AM357" s="70"/>
      <c r="AN357" s="70"/>
      <c r="AO357" s="5"/>
      <c r="AP357" s="5"/>
    </row>
    <row r="358" spans="1:42" ht="24.75" thickBot="1" x14ac:dyDescent="0.6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7"/>
      <c r="Y358" s="67"/>
      <c r="Z358" s="67"/>
      <c r="AA358" s="67"/>
      <c r="AB358" s="68"/>
      <c r="AC358" s="68"/>
      <c r="AD358" s="68"/>
      <c r="AE358" s="68"/>
      <c r="AF358" s="68"/>
      <c r="AG358" s="69"/>
      <c r="AH358" s="69"/>
      <c r="AI358" s="69"/>
      <c r="AJ358" s="69"/>
      <c r="AK358" s="69"/>
      <c r="AL358" s="69"/>
      <c r="AM358" s="70"/>
      <c r="AN358" s="70"/>
      <c r="AO358" s="5"/>
      <c r="AP358" s="5"/>
    </row>
    <row r="359" spans="1:42" ht="24.75" thickBot="1" x14ac:dyDescent="0.6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7"/>
      <c r="Y359" s="67"/>
      <c r="Z359" s="67"/>
      <c r="AA359" s="67"/>
      <c r="AB359" s="68"/>
      <c r="AC359" s="68"/>
      <c r="AD359" s="68"/>
      <c r="AE359" s="68"/>
      <c r="AF359" s="68"/>
      <c r="AG359" s="69"/>
      <c r="AH359" s="69"/>
      <c r="AI359" s="69"/>
      <c r="AJ359" s="69"/>
      <c r="AK359" s="69"/>
      <c r="AL359" s="69"/>
      <c r="AM359" s="70"/>
      <c r="AN359" s="70"/>
      <c r="AO359" s="5"/>
      <c r="AP359" s="5"/>
    </row>
    <row r="360" spans="1:42" ht="24.75" thickBot="1" x14ac:dyDescent="0.6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7"/>
      <c r="Y360" s="67"/>
      <c r="Z360" s="67"/>
      <c r="AA360" s="67"/>
      <c r="AB360" s="68"/>
      <c r="AC360" s="68"/>
      <c r="AD360" s="68"/>
      <c r="AE360" s="68"/>
      <c r="AF360" s="68"/>
      <c r="AG360" s="69"/>
      <c r="AH360" s="69"/>
      <c r="AI360" s="69"/>
      <c r="AJ360" s="69"/>
      <c r="AK360" s="69"/>
      <c r="AL360" s="69"/>
      <c r="AM360" s="70"/>
      <c r="AN360" s="70"/>
      <c r="AO360" s="5"/>
      <c r="AP360" s="5"/>
    </row>
    <row r="361" spans="1:42" ht="24.75" thickBot="1" x14ac:dyDescent="0.6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7"/>
      <c r="Y361" s="67"/>
      <c r="Z361" s="67"/>
      <c r="AA361" s="67"/>
      <c r="AB361" s="68"/>
      <c r="AC361" s="68"/>
      <c r="AD361" s="68"/>
      <c r="AE361" s="68"/>
      <c r="AF361" s="68"/>
      <c r="AG361" s="69"/>
      <c r="AH361" s="69"/>
      <c r="AI361" s="69"/>
      <c r="AJ361" s="69"/>
      <c r="AK361" s="69"/>
      <c r="AL361" s="69"/>
      <c r="AM361" s="70"/>
      <c r="AN361" s="70"/>
      <c r="AO361" s="5"/>
      <c r="AP361" s="5"/>
    </row>
    <row r="362" spans="1:42" ht="24.75" thickBot="1" x14ac:dyDescent="0.6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7"/>
      <c r="Y362" s="67"/>
      <c r="Z362" s="67"/>
      <c r="AA362" s="67"/>
      <c r="AB362" s="68"/>
      <c r="AC362" s="68"/>
      <c r="AD362" s="68"/>
      <c r="AE362" s="68"/>
      <c r="AF362" s="68"/>
      <c r="AG362" s="69"/>
      <c r="AH362" s="69"/>
      <c r="AI362" s="69"/>
      <c r="AJ362" s="69"/>
      <c r="AK362" s="69"/>
      <c r="AL362" s="69"/>
      <c r="AM362" s="70"/>
      <c r="AN362" s="70"/>
      <c r="AO362" s="5"/>
      <c r="AP362" s="5"/>
    </row>
    <row r="363" spans="1:42" ht="24.75" thickBot="1" x14ac:dyDescent="0.6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7"/>
      <c r="Y363" s="67"/>
      <c r="Z363" s="67"/>
      <c r="AA363" s="67"/>
      <c r="AB363" s="68"/>
      <c r="AC363" s="68"/>
      <c r="AD363" s="68"/>
      <c r="AE363" s="68"/>
      <c r="AF363" s="68"/>
      <c r="AG363" s="69"/>
      <c r="AH363" s="69"/>
      <c r="AI363" s="69"/>
      <c r="AJ363" s="69"/>
      <c r="AK363" s="69"/>
      <c r="AL363" s="69"/>
      <c r="AM363" s="70"/>
      <c r="AN363" s="70"/>
      <c r="AO363" s="5"/>
      <c r="AP363" s="5"/>
    </row>
    <row r="364" spans="1:42" ht="24.75" thickBot="1" x14ac:dyDescent="0.6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7"/>
      <c r="Y364" s="67"/>
      <c r="Z364" s="67"/>
      <c r="AA364" s="67"/>
      <c r="AB364" s="68"/>
      <c r="AC364" s="68"/>
      <c r="AD364" s="68"/>
      <c r="AE364" s="68"/>
      <c r="AF364" s="68"/>
      <c r="AG364" s="69"/>
      <c r="AH364" s="69"/>
      <c r="AI364" s="69"/>
      <c r="AJ364" s="69"/>
      <c r="AK364" s="69"/>
      <c r="AL364" s="69"/>
      <c r="AM364" s="70"/>
      <c r="AN364" s="70"/>
      <c r="AO364" s="5"/>
      <c r="AP364" s="5"/>
    </row>
    <row r="365" spans="1:42" ht="24.75" thickBot="1" x14ac:dyDescent="0.6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7"/>
      <c r="Y365" s="67"/>
      <c r="Z365" s="67"/>
      <c r="AA365" s="67"/>
      <c r="AB365" s="68"/>
      <c r="AC365" s="68"/>
      <c r="AD365" s="68"/>
      <c r="AE365" s="68"/>
      <c r="AF365" s="68"/>
      <c r="AG365" s="69"/>
      <c r="AH365" s="69"/>
      <c r="AI365" s="69"/>
      <c r="AJ365" s="69"/>
      <c r="AK365" s="69"/>
      <c r="AL365" s="69"/>
      <c r="AM365" s="70"/>
      <c r="AN365" s="70"/>
      <c r="AO365" s="5"/>
      <c r="AP365" s="5"/>
    </row>
    <row r="366" spans="1:42" ht="24.75" thickBot="1" x14ac:dyDescent="0.6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7"/>
      <c r="Y366" s="67"/>
      <c r="Z366" s="67"/>
      <c r="AA366" s="67"/>
      <c r="AB366" s="68"/>
      <c r="AC366" s="68"/>
      <c r="AD366" s="68"/>
      <c r="AE366" s="68"/>
      <c r="AF366" s="68"/>
      <c r="AG366" s="69"/>
      <c r="AH366" s="69"/>
      <c r="AI366" s="69"/>
      <c r="AJ366" s="69"/>
      <c r="AK366" s="69"/>
      <c r="AL366" s="69"/>
      <c r="AM366" s="70"/>
      <c r="AN366" s="70"/>
      <c r="AO366" s="5"/>
      <c r="AP366" s="5"/>
    </row>
    <row r="367" spans="1:42" ht="24.75" thickBot="1" x14ac:dyDescent="0.6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7"/>
      <c r="Y367" s="67"/>
      <c r="Z367" s="67"/>
      <c r="AA367" s="67"/>
      <c r="AB367" s="68"/>
      <c r="AC367" s="68"/>
      <c r="AD367" s="68"/>
      <c r="AE367" s="68"/>
      <c r="AF367" s="68"/>
      <c r="AG367" s="69"/>
      <c r="AH367" s="69"/>
      <c r="AI367" s="69"/>
      <c r="AJ367" s="69"/>
      <c r="AK367" s="69"/>
      <c r="AL367" s="69"/>
      <c r="AM367" s="70"/>
      <c r="AN367" s="70"/>
      <c r="AO367" s="5"/>
      <c r="AP367" s="5"/>
    </row>
    <row r="368" spans="1:42" ht="24.75" thickBot="1" x14ac:dyDescent="0.6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7"/>
      <c r="Y368" s="67"/>
      <c r="Z368" s="67"/>
      <c r="AA368" s="67"/>
      <c r="AB368" s="68"/>
      <c r="AC368" s="68"/>
      <c r="AD368" s="68"/>
      <c r="AE368" s="68"/>
      <c r="AF368" s="68"/>
      <c r="AG368" s="69"/>
      <c r="AH368" s="69"/>
      <c r="AI368" s="69"/>
      <c r="AJ368" s="69"/>
      <c r="AK368" s="69"/>
      <c r="AL368" s="69"/>
      <c r="AM368" s="70"/>
      <c r="AN368" s="70"/>
      <c r="AO368" s="5"/>
      <c r="AP368" s="5"/>
    </row>
    <row r="369" spans="1:42" ht="24.75" thickBot="1" x14ac:dyDescent="0.6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7"/>
      <c r="Y369" s="67"/>
      <c r="Z369" s="67"/>
      <c r="AA369" s="67"/>
      <c r="AB369" s="68"/>
      <c r="AC369" s="68"/>
      <c r="AD369" s="68"/>
      <c r="AE369" s="68"/>
      <c r="AF369" s="68"/>
      <c r="AG369" s="69"/>
      <c r="AH369" s="69"/>
      <c r="AI369" s="69"/>
      <c r="AJ369" s="69"/>
      <c r="AK369" s="69"/>
      <c r="AL369" s="69"/>
      <c r="AM369" s="70"/>
      <c r="AN369" s="70"/>
      <c r="AO369" s="5"/>
      <c r="AP369" s="5"/>
    </row>
    <row r="370" spans="1:42" ht="24.75" thickBot="1" x14ac:dyDescent="0.6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7"/>
      <c r="Y370" s="67"/>
      <c r="Z370" s="67"/>
      <c r="AA370" s="67"/>
      <c r="AB370" s="68"/>
      <c r="AC370" s="68"/>
      <c r="AD370" s="68"/>
      <c r="AE370" s="68"/>
      <c r="AF370" s="68"/>
      <c r="AG370" s="69"/>
      <c r="AH370" s="69"/>
      <c r="AI370" s="69"/>
      <c r="AJ370" s="69"/>
      <c r="AK370" s="69"/>
      <c r="AL370" s="69"/>
      <c r="AM370" s="70"/>
      <c r="AN370" s="70"/>
      <c r="AO370" s="5"/>
      <c r="AP370" s="5"/>
    </row>
    <row r="371" spans="1:42" ht="24.75" thickBot="1" x14ac:dyDescent="0.6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7"/>
      <c r="Y371" s="67"/>
      <c r="Z371" s="67"/>
      <c r="AA371" s="67"/>
      <c r="AB371" s="68"/>
      <c r="AC371" s="68"/>
      <c r="AD371" s="68"/>
      <c r="AE371" s="68"/>
      <c r="AF371" s="68"/>
      <c r="AG371" s="69"/>
      <c r="AH371" s="69"/>
      <c r="AI371" s="69"/>
      <c r="AJ371" s="69"/>
      <c r="AK371" s="69"/>
      <c r="AL371" s="69"/>
      <c r="AM371" s="70"/>
      <c r="AN371" s="70"/>
      <c r="AO371" s="5"/>
      <c r="AP371" s="5"/>
    </row>
    <row r="372" spans="1:42" ht="24.75" thickBot="1" x14ac:dyDescent="0.6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7"/>
      <c r="Y372" s="67"/>
      <c r="Z372" s="67"/>
      <c r="AA372" s="67"/>
      <c r="AB372" s="68"/>
      <c r="AC372" s="68"/>
      <c r="AD372" s="68"/>
      <c r="AE372" s="68"/>
      <c r="AF372" s="68"/>
      <c r="AG372" s="69"/>
      <c r="AH372" s="69"/>
      <c r="AI372" s="69"/>
      <c r="AJ372" s="69"/>
      <c r="AK372" s="69"/>
      <c r="AL372" s="69"/>
      <c r="AM372" s="70"/>
      <c r="AN372" s="70"/>
      <c r="AO372" s="5"/>
      <c r="AP372" s="5"/>
    </row>
    <row r="373" spans="1:42" ht="24.75" thickBot="1" x14ac:dyDescent="0.6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7"/>
      <c r="Y373" s="67"/>
      <c r="Z373" s="67"/>
      <c r="AA373" s="67"/>
      <c r="AB373" s="68"/>
      <c r="AC373" s="68"/>
      <c r="AD373" s="68"/>
      <c r="AE373" s="68"/>
      <c r="AF373" s="68"/>
      <c r="AG373" s="69"/>
      <c r="AH373" s="69"/>
      <c r="AI373" s="69"/>
      <c r="AJ373" s="69"/>
      <c r="AK373" s="69"/>
      <c r="AL373" s="69"/>
      <c r="AM373" s="70"/>
      <c r="AN373" s="70"/>
      <c r="AO373" s="5"/>
      <c r="AP373" s="5"/>
    </row>
    <row r="374" spans="1:42" ht="24.75" thickBot="1" x14ac:dyDescent="0.6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7"/>
      <c r="Y374" s="67"/>
      <c r="Z374" s="67"/>
      <c r="AA374" s="67"/>
      <c r="AB374" s="68"/>
      <c r="AC374" s="68"/>
      <c r="AD374" s="68"/>
      <c r="AE374" s="68"/>
      <c r="AF374" s="68"/>
      <c r="AG374" s="69"/>
      <c r="AH374" s="69"/>
      <c r="AI374" s="69"/>
      <c r="AJ374" s="69"/>
      <c r="AK374" s="69"/>
      <c r="AL374" s="69"/>
      <c r="AM374" s="70"/>
      <c r="AN374" s="70"/>
      <c r="AO374" s="5"/>
      <c r="AP374" s="5"/>
    </row>
    <row r="375" spans="1:42" ht="24.75" thickBot="1" x14ac:dyDescent="0.6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7"/>
      <c r="Y375" s="67"/>
      <c r="Z375" s="67"/>
      <c r="AA375" s="67"/>
      <c r="AB375" s="68"/>
      <c r="AC375" s="68"/>
      <c r="AD375" s="68"/>
      <c r="AE375" s="68"/>
      <c r="AF375" s="68"/>
      <c r="AG375" s="69"/>
      <c r="AH375" s="69"/>
      <c r="AI375" s="69"/>
      <c r="AJ375" s="69"/>
      <c r="AK375" s="69"/>
      <c r="AL375" s="69"/>
      <c r="AM375" s="70"/>
      <c r="AN375" s="70"/>
      <c r="AO375" s="5"/>
      <c r="AP375" s="5"/>
    </row>
    <row r="376" spans="1:42" ht="24.75" thickBot="1" x14ac:dyDescent="0.6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7"/>
      <c r="Y376" s="67"/>
      <c r="Z376" s="67"/>
      <c r="AA376" s="67"/>
      <c r="AB376" s="68"/>
      <c r="AC376" s="68"/>
      <c r="AD376" s="68"/>
      <c r="AE376" s="68"/>
      <c r="AF376" s="68"/>
      <c r="AG376" s="69"/>
      <c r="AH376" s="69"/>
      <c r="AI376" s="69"/>
      <c r="AJ376" s="69"/>
      <c r="AK376" s="69"/>
      <c r="AL376" s="69"/>
      <c r="AM376" s="70"/>
      <c r="AN376" s="70"/>
      <c r="AO376" s="5"/>
      <c r="AP376" s="5"/>
    </row>
    <row r="377" spans="1:42" ht="24.75" thickBot="1" x14ac:dyDescent="0.6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7"/>
      <c r="Y377" s="67"/>
      <c r="Z377" s="67"/>
      <c r="AA377" s="67"/>
      <c r="AB377" s="68"/>
      <c r="AC377" s="68"/>
      <c r="AD377" s="68"/>
      <c r="AE377" s="68"/>
      <c r="AF377" s="68"/>
      <c r="AG377" s="69"/>
      <c r="AH377" s="69"/>
      <c r="AI377" s="69"/>
      <c r="AJ377" s="69"/>
      <c r="AK377" s="69"/>
      <c r="AL377" s="69"/>
      <c r="AM377" s="70"/>
      <c r="AN377" s="70"/>
      <c r="AO377" s="5"/>
      <c r="AP377" s="5"/>
    </row>
    <row r="378" spans="1:42" ht="24.75" thickBot="1" x14ac:dyDescent="0.6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7"/>
      <c r="Y378" s="67"/>
      <c r="Z378" s="67"/>
      <c r="AA378" s="67"/>
      <c r="AB378" s="68"/>
      <c r="AC378" s="68"/>
      <c r="AD378" s="68"/>
      <c r="AE378" s="68"/>
      <c r="AF378" s="68"/>
      <c r="AG378" s="69"/>
      <c r="AH378" s="69"/>
      <c r="AI378" s="69"/>
      <c r="AJ378" s="69"/>
      <c r="AK378" s="69"/>
      <c r="AL378" s="69"/>
      <c r="AM378" s="70"/>
      <c r="AN378" s="70"/>
      <c r="AO378" s="5"/>
      <c r="AP378" s="5"/>
    </row>
    <row r="379" spans="1:42" ht="24.75" thickBot="1" x14ac:dyDescent="0.6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7"/>
      <c r="Y379" s="67"/>
      <c r="Z379" s="67"/>
      <c r="AA379" s="67"/>
      <c r="AB379" s="68"/>
      <c r="AC379" s="68"/>
      <c r="AD379" s="68"/>
      <c r="AE379" s="68"/>
      <c r="AF379" s="68"/>
      <c r="AG379" s="69"/>
      <c r="AH379" s="69"/>
      <c r="AI379" s="69"/>
      <c r="AJ379" s="69"/>
      <c r="AK379" s="69"/>
      <c r="AL379" s="69"/>
      <c r="AM379" s="70"/>
      <c r="AN379" s="70"/>
      <c r="AO379" s="5"/>
      <c r="AP379" s="5"/>
    </row>
    <row r="380" spans="1:42" ht="24.75" thickBot="1" x14ac:dyDescent="0.6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7"/>
      <c r="Y380" s="67"/>
      <c r="Z380" s="67"/>
      <c r="AA380" s="67"/>
      <c r="AB380" s="68"/>
      <c r="AC380" s="68"/>
      <c r="AD380" s="68"/>
      <c r="AE380" s="68"/>
      <c r="AF380" s="68"/>
      <c r="AG380" s="69"/>
      <c r="AH380" s="69"/>
      <c r="AI380" s="69"/>
      <c r="AJ380" s="69"/>
      <c r="AK380" s="69"/>
      <c r="AL380" s="69"/>
      <c r="AM380" s="70"/>
      <c r="AN380" s="70"/>
      <c r="AO380" s="5"/>
      <c r="AP380" s="5"/>
    </row>
    <row r="381" spans="1:42" ht="24.75" thickBot="1" x14ac:dyDescent="0.6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7"/>
      <c r="Y381" s="67"/>
      <c r="Z381" s="67"/>
      <c r="AA381" s="67"/>
      <c r="AB381" s="68"/>
      <c r="AC381" s="68"/>
      <c r="AD381" s="68"/>
      <c r="AE381" s="68"/>
      <c r="AF381" s="68"/>
      <c r="AG381" s="69"/>
      <c r="AH381" s="69"/>
      <c r="AI381" s="69"/>
      <c r="AJ381" s="69"/>
      <c r="AK381" s="69"/>
      <c r="AL381" s="69"/>
      <c r="AM381" s="70"/>
      <c r="AN381" s="70"/>
      <c r="AO381" s="5"/>
      <c r="AP381" s="5"/>
    </row>
    <row r="382" spans="1:42" ht="24.75" thickBot="1" x14ac:dyDescent="0.6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7"/>
      <c r="Y382" s="67"/>
      <c r="Z382" s="67"/>
      <c r="AA382" s="67"/>
      <c r="AB382" s="68"/>
      <c r="AC382" s="68"/>
      <c r="AD382" s="68"/>
      <c r="AE382" s="68"/>
      <c r="AF382" s="68"/>
      <c r="AG382" s="69"/>
      <c r="AH382" s="69"/>
      <c r="AI382" s="69"/>
      <c r="AJ382" s="69"/>
      <c r="AK382" s="69"/>
      <c r="AL382" s="69"/>
      <c r="AM382" s="70"/>
      <c r="AN382" s="70"/>
      <c r="AO382" s="5"/>
      <c r="AP382" s="5"/>
    </row>
    <row r="383" spans="1:42" ht="24.75" thickBot="1" x14ac:dyDescent="0.6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7"/>
      <c r="Y383" s="67"/>
      <c r="Z383" s="67"/>
      <c r="AA383" s="67"/>
      <c r="AB383" s="68"/>
      <c r="AC383" s="68"/>
      <c r="AD383" s="68"/>
      <c r="AE383" s="68"/>
      <c r="AF383" s="68"/>
      <c r="AG383" s="69"/>
      <c r="AH383" s="69"/>
      <c r="AI383" s="69"/>
      <c r="AJ383" s="69"/>
      <c r="AK383" s="69"/>
      <c r="AL383" s="69"/>
      <c r="AM383" s="70"/>
      <c r="AN383" s="70"/>
      <c r="AO383" s="5"/>
      <c r="AP383" s="5"/>
    </row>
    <row r="384" spans="1:42" ht="24.75" thickBot="1" x14ac:dyDescent="0.6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7"/>
      <c r="Y384" s="67"/>
      <c r="Z384" s="67"/>
      <c r="AA384" s="67"/>
      <c r="AB384" s="68"/>
      <c r="AC384" s="68"/>
      <c r="AD384" s="68"/>
      <c r="AE384" s="68"/>
      <c r="AF384" s="68"/>
      <c r="AG384" s="69"/>
      <c r="AH384" s="69"/>
      <c r="AI384" s="69"/>
      <c r="AJ384" s="69"/>
      <c r="AK384" s="69"/>
      <c r="AL384" s="69"/>
      <c r="AM384" s="70"/>
      <c r="AN384" s="70"/>
      <c r="AO384" s="5"/>
      <c r="AP384" s="5"/>
    </row>
    <row r="385" spans="1:42" ht="24.75" thickBot="1" x14ac:dyDescent="0.6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7"/>
      <c r="Y385" s="67"/>
      <c r="Z385" s="67"/>
      <c r="AA385" s="67"/>
      <c r="AB385" s="68"/>
      <c r="AC385" s="68"/>
      <c r="AD385" s="68"/>
      <c r="AE385" s="68"/>
      <c r="AF385" s="68"/>
      <c r="AG385" s="69"/>
      <c r="AH385" s="69"/>
      <c r="AI385" s="69"/>
      <c r="AJ385" s="69"/>
      <c r="AK385" s="69"/>
      <c r="AL385" s="69"/>
      <c r="AM385" s="70"/>
      <c r="AN385" s="70"/>
      <c r="AO385" s="5"/>
      <c r="AP385" s="5"/>
    </row>
    <row r="386" spans="1:42" ht="24.75" thickBot="1" x14ac:dyDescent="0.6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7"/>
      <c r="Y386" s="67"/>
      <c r="Z386" s="67"/>
      <c r="AA386" s="67"/>
      <c r="AB386" s="68"/>
      <c r="AC386" s="68"/>
      <c r="AD386" s="68"/>
      <c r="AE386" s="68"/>
      <c r="AF386" s="68"/>
      <c r="AG386" s="69"/>
      <c r="AH386" s="69"/>
      <c r="AI386" s="69"/>
      <c r="AJ386" s="69"/>
      <c r="AK386" s="69"/>
      <c r="AL386" s="69"/>
      <c r="AM386" s="70"/>
      <c r="AN386" s="70"/>
      <c r="AO386" s="5"/>
      <c r="AP386" s="5"/>
    </row>
    <row r="387" spans="1:42" ht="24.75" thickBot="1" x14ac:dyDescent="0.6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7"/>
      <c r="Y387" s="67"/>
      <c r="Z387" s="67"/>
      <c r="AA387" s="67"/>
      <c r="AB387" s="68"/>
      <c r="AC387" s="68"/>
      <c r="AD387" s="68"/>
      <c r="AE387" s="68"/>
      <c r="AF387" s="68"/>
      <c r="AG387" s="69"/>
      <c r="AH387" s="69"/>
      <c r="AI387" s="69"/>
      <c r="AJ387" s="69"/>
      <c r="AK387" s="69"/>
      <c r="AL387" s="69"/>
      <c r="AM387" s="70"/>
      <c r="AN387" s="70"/>
      <c r="AO387" s="5"/>
      <c r="AP387" s="5"/>
    </row>
    <row r="388" spans="1:42" ht="24.75" thickBot="1" x14ac:dyDescent="0.6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7"/>
      <c r="Y388" s="67"/>
      <c r="Z388" s="67"/>
      <c r="AA388" s="67"/>
      <c r="AB388" s="68"/>
      <c r="AC388" s="68"/>
      <c r="AD388" s="68"/>
      <c r="AE388" s="68"/>
      <c r="AF388" s="68"/>
      <c r="AG388" s="69"/>
      <c r="AH388" s="69"/>
      <c r="AI388" s="69"/>
      <c r="AJ388" s="69"/>
      <c r="AK388" s="69"/>
      <c r="AL388" s="69"/>
      <c r="AM388" s="70"/>
      <c r="AN388" s="70"/>
      <c r="AO388" s="5"/>
      <c r="AP388" s="5"/>
    </row>
    <row r="389" spans="1:42" ht="24.75" thickBot="1" x14ac:dyDescent="0.6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7"/>
      <c r="Y389" s="67"/>
      <c r="Z389" s="67"/>
      <c r="AA389" s="67"/>
      <c r="AB389" s="68"/>
      <c r="AC389" s="68"/>
      <c r="AD389" s="68"/>
      <c r="AE389" s="68"/>
      <c r="AF389" s="68"/>
      <c r="AG389" s="69"/>
      <c r="AH389" s="69"/>
      <c r="AI389" s="69"/>
      <c r="AJ389" s="69"/>
      <c r="AK389" s="69"/>
      <c r="AL389" s="69"/>
      <c r="AM389" s="70"/>
      <c r="AN389" s="70"/>
      <c r="AO389" s="5"/>
      <c r="AP389" s="5"/>
    </row>
    <row r="390" spans="1:42" ht="24.75" thickBot="1" x14ac:dyDescent="0.6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7"/>
      <c r="Y390" s="67"/>
      <c r="Z390" s="67"/>
      <c r="AA390" s="67"/>
      <c r="AB390" s="68"/>
      <c r="AC390" s="68"/>
      <c r="AD390" s="68"/>
      <c r="AE390" s="68"/>
      <c r="AF390" s="68"/>
      <c r="AG390" s="69"/>
      <c r="AH390" s="69"/>
      <c r="AI390" s="69"/>
      <c r="AJ390" s="69"/>
      <c r="AK390" s="69"/>
      <c r="AL390" s="69"/>
      <c r="AM390" s="70"/>
      <c r="AN390" s="70"/>
      <c r="AO390" s="5"/>
      <c r="AP390" s="5"/>
    </row>
    <row r="391" spans="1:42" ht="24.75" thickBot="1" x14ac:dyDescent="0.6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7"/>
      <c r="Y391" s="67"/>
      <c r="Z391" s="67"/>
      <c r="AA391" s="67"/>
      <c r="AB391" s="68"/>
      <c r="AC391" s="68"/>
      <c r="AD391" s="68"/>
      <c r="AE391" s="68"/>
      <c r="AF391" s="68"/>
      <c r="AG391" s="69"/>
      <c r="AH391" s="69"/>
      <c r="AI391" s="69"/>
      <c r="AJ391" s="69"/>
      <c r="AK391" s="69"/>
      <c r="AL391" s="69"/>
      <c r="AM391" s="70"/>
      <c r="AN391" s="70"/>
      <c r="AO391" s="5"/>
      <c r="AP391" s="5"/>
    </row>
    <row r="392" spans="1:42" ht="24.75" thickBot="1" x14ac:dyDescent="0.6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7"/>
      <c r="Y392" s="67"/>
      <c r="Z392" s="67"/>
      <c r="AA392" s="67"/>
      <c r="AB392" s="68"/>
      <c r="AC392" s="68"/>
      <c r="AD392" s="68"/>
      <c r="AE392" s="68"/>
      <c r="AF392" s="68"/>
      <c r="AG392" s="69"/>
      <c r="AH392" s="69"/>
      <c r="AI392" s="69"/>
      <c r="AJ392" s="69"/>
      <c r="AK392" s="69"/>
      <c r="AL392" s="69"/>
      <c r="AM392" s="70"/>
      <c r="AN392" s="70"/>
      <c r="AO392" s="5"/>
      <c r="AP392" s="5"/>
    </row>
    <row r="393" spans="1:42" ht="24.75" thickBot="1" x14ac:dyDescent="0.6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7"/>
      <c r="Y393" s="67"/>
      <c r="Z393" s="67"/>
      <c r="AA393" s="67"/>
      <c r="AB393" s="68"/>
      <c r="AC393" s="68"/>
      <c r="AD393" s="68"/>
      <c r="AE393" s="68"/>
      <c r="AF393" s="68"/>
      <c r="AG393" s="69"/>
      <c r="AH393" s="69"/>
      <c r="AI393" s="69"/>
      <c r="AJ393" s="69"/>
      <c r="AK393" s="69"/>
      <c r="AL393" s="69"/>
      <c r="AM393" s="70"/>
      <c r="AN393" s="70"/>
      <c r="AO393" s="5"/>
      <c r="AP393" s="5"/>
    </row>
    <row r="394" spans="1:42" ht="24.75" thickBot="1" x14ac:dyDescent="0.6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7"/>
      <c r="Y394" s="67"/>
      <c r="Z394" s="67"/>
      <c r="AA394" s="67"/>
      <c r="AB394" s="68"/>
      <c r="AC394" s="68"/>
      <c r="AD394" s="68"/>
      <c r="AE394" s="68"/>
      <c r="AF394" s="68"/>
      <c r="AG394" s="69"/>
      <c r="AH394" s="69"/>
      <c r="AI394" s="69"/>
      <c r="AJ394" s="69"/>
      <c r="AK394" s="69"/>
      <c r="AL394" s="69"/>
      <c r="AM394" s="70"/>
      <c r="AN394" s="70"/>
      <c r="AO394" s="5"/>
      <c r="AP394" s="5"/>
    </row>
    <row r="395" spans="1:42" ht="24.75" thickBot="1" x14ac:dyDescent="0.6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7"/>
      <c r="Y395" s="67"/>
      <c r="Z395" s="67"/>
      <c r="AA395" s="67"/>
      <c r="AB395" s="68"/>
      <c r="AC395" s="68"/>
      <c r="AD395" s="68"/>
      <c r="AE395" s="68"/>
      <c r="AF395" s="68"/>
      <c r="AG395" s="69"/>
      <c r="AH395" s="69"/>
      <c r="AI395" s="69"/>
      <c r="AJ395" s="69"/>
      <c r="AK395" s="69"/>
      <c r="AL395" s="69"/>
      <c r="AM395" s="70"/>
      <c r="AN395" s="70"/>
      <c r="AO395" s="5"/>
      <c r="AP395" s="5"/>
    </row>
    <row r="396" spans="1:42" ht="24.75" thickBot="1" x14ac:dyDescent="0.6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7"/>
      <c r="Y396" s="67"/>
      <c r="Z396" s="67"/>
      <c r="AA396" s="67"/>
      <c r="AB396" s="68"/>
      <c r="AC396" s="68"/>
      <c r="AD396" s="68"/>
      <c r="AE396" s="68"/>
      <c r="AF396" s="68"/>
      <c r="AG396" s="69"/>
      <c r="AH396" s="69"/>
      <c r="AI396" s="69"/>
      <c r="AJ396" s="69"/>
      <c r="AK396" s="69"/>
      <c r="AL396" s="69"/>
      <c r="AM396" s="70"/>
      <c r="AN396" s="70"/>
      <c r="AO396" s="5"/>
      <c r="AP396" s="5"/>
    </row>
    <row r="397" spans="1:42" ht="24.75" thickBot="1" x14ac:dyDescent="0.6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7"/>
      <c r="Y397" s="67"/>
      <c r="Z397" s="67"/>
      <c r="AA397" s="67"/>
      <c r="AB397" s="68"/>
      <c r="AC397" s="68"/>
      <c r="AD397" s="68"/>
      <c r="AE397" s="68"/>
      <c r="AF397" s="68"/>
      <c r="AG397" s="69"/>
      <c r="AH397" s="69"/>
      <c r="AI397" s="69"/>
      <c r="AJ397" s="69"/>
      <c r="AK397" s="69"/>
      <c r="AL397" s="69"/>
      <c r="AM397" s="70"/>
      <c r="AN397" s="70"/>
      <c r="AO397" s="5"/>
      <c r="AP397" s="5"/>
    </row>
    <row r="398" spans="1:42" ht="24.75" thickBot="1" x14ac:dyDescent="0.6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7"/>
      <c r="Y398" s="67"/>
      <c r="Z398" s="67"/>
      <c r="AA398" s="67"/>
      <c r="AB398" s="68"/>
      <c r="AC398" s="68"/>
      <c r="AD398" s="68"/>
      <c r="AE398" s="68"/>
      <c r="AF398" s="68"/>
      <c r="AG398" s="69"/>
      <c r="AH398" s="69"/>
      <c r="AI398" s="69"/>
      <c r="AJ398" s="69"/>
      <c r="AK398" s="69"/>
      <c r="AL398" s="69"/>
      <c r="AM398" s="70"/>
      <c r="AN398" s="70"/>
      <c r="AO398" s="5"/>
      <c r="AP398" s="5"/>
    </row>
    <row r="399" spans="1:42" ht="24.75" thickBot="1" x14ac:dyDescent="0.6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7"/>
      <c r="Y399" s="67"/>
      <c r="Z399" s="67"/>
      <c r="AA399" s="67"/>
      <c r="AB399" s="68"/>
      <c r="AC399" s="68"/>
      <c r="AD399" s="68"/>
      <c r="AE399" s="68"/>
      <c r="AF399" s="68"/>
      <c r="AG399" s="69"/>
      <c r="AH399" s="69"/>
      <c r="AI399" s="69"/>
      <c r="AJ399" s="69"/>
      <c r="AK399" s="69"/>
      <c r="AL399" s="69"/>
      <c r="AM399" s="70"/>
      <c r="AN399" s="70"/>
      <c r="AO399" s="5"/>
      <c r="AP399" s="5"/>
    </row>
    <row r="400" spans="1:42" ht="24.75" thickBot="1" x14ac:dyDescent="0.6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7"/>
      <c r="Y400" s="67"/>
      <c r="Z400" s="67"/>
      <c r="AA400" s="67"/>
      <c r="AB400" s="68"/>
      <c r="AC400" s="68"/>
      <c r="AD400" s="68"/>
      <c r="AE400" s="68"/>
      <c r="AF400" s="68"/>
      <c r="AG400" s="69"/>
      <c r="AH400" s="69"/>
      <c r="AI400" s="69"/>
      <c r="AJ400" s="69"/>
      <c r="AK400" s="69"/>
      <c r="AL400" s="69"/>
      <c r="AM400" s="70"/>
      <c r="AN400" s="70"/>
      <c r="AO400" s="5"/>
      <c r="AP400" s="5"/>
    </row>
    <row r="401" spans="1:42" ht="24.75" thickBot="1" x14ac:dyDescent="0.6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7"/>
      <c r="Y401" s="67"/>
      <c r="Z401" s="67"/>
      <c r="AA401" s="67"/>
      <c r="AB401" s="68"/>
      <c r="AC401" s="68"/>
      <c r="AD401" s="68"/>
      <c r="AE401" s="68"/>
      <c r="AF401" s="68"/>
      <c r="AG401" s="69"/>
      <c r="AH401" s="69"/>
      <c r="AI401" s="69"/>
      <c r="AJ401" s="69"/>
      <c r="AK401" s="69"/>
      <c r="AL401" s="69"/>
      <c r="AM401" s="70"/>
      <c r="AN401" s="70"/>
      <c r="AO401" s="5"/>
      <c r="AP401" s="5"/>
    </row>
    <row r="402" spans="1:42" ht="24.75" thickBot="1" x14ac:dyDescent="0.6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7"/>
      <c r="Y402" s="67"/>
      <c r="Z402" s="67"/>
      <c r="AA402" s="67"/>
      <c r="AB402" s="68"/>
      <c r="AC402" s="68"/>
      <c r="AD402" s="68"/>
      <c r="AE402" s="68"/>
      <c r="AF402" s="68"/>
      <c r="AG402" s="69"/>
      <c r="AH402" s="69"/>
      <c r="AI402" s="69"/>
      <c r="AJ402" s="69"/>
      <c r="AK402" s="69"/>
      <c r="AL402" s="69"/>
      <c r="AM402" s="70"/>
      <c r="AN402" s="70"/>
      <c r="AO402" s="5"/>
      <c r="AP402" s="5"/>
    </row>
    <row r="403" spans="1:42" ht="24.75" thickBot="1" x14ac:dyDescent="0.6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7"/>
      <c r="Y403" s="67"/>
      <c r="Z403" s="67"/>
      <c r="AA403" s="67"/>
      <c r="AB403" s="68"/>
      <c r="AC403" s="68"/>
      <c r="AD403" s="68"/>
      <c r="AE403" s="68"/>
      <c r="AF403" s="68"/>
      <c r="AG403" s="69"/>
      <c r="AH403" s="69"/>
      <c r="AI403" s="69"/>
      <c r="AJ403" s="69"/>
      <c r="AK403" s="69"/>
      <c r="AL403" s="69"/>
      <c r="AM403" s="70"/>
      <c r="AN403" s="70"/>
      <c r="AO403" s="5"/>
      <c r="AP403" s="5"/>
    </row>
    <row r="404" spans="1:42" ht="24.75" thickBot="1" x14ac:dyDescent="0.6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7"/>
      <c r="Y404" s="67"/>
      <c r="Z404" s="67"/>
      <c r="AA404" s="67"/>
      <c r="AB404" s="68"/>
      <c r="AC404" s="68"/>
      <c r="AD404" s="68"/>
      <c r="AE404" s="68"/>
      <c r="AF404" s="68"/>
      <c r="AG404" s="69"/>
      <c r="AH404" s="69"/>
      <c r="AI404" s="69"/>
      <c r="AJ404" s="69"/>
      <c r="AK404" s="69"/>
      <c r="AL404" s="69"/>
      <c r="AM404" s="70"/>
      <c r="AN404" s="70"/>
      <c r="AO404" s="5"/>
      <c r="AP404" s="5"/>
    </row>
    <row r="405" spans="1:42" ht="24.75" thickBot="1" x14ac:dyDescent="0.6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7"/>
      <c r="Y405" s="67"/>
      <c r="Z405" s="67"/>
      <c r="AA405" s="67"/>
      <c r="AB405" s="68"/>
      <c r="AC405" s="68"/>
      <c r="AD405" s="68"/>
      <c r="AE405" s="68"/>
      <c r="AF405" s="68"/>
      <c r="AG405" s="69"/>
      <c r="AH405" s="69"/>
      <c r="AI405" s="69"/>
      <c r="AJ405" s="69"/>
      <c r="AK405" s="69"/>
      <c r="AL405" s="69"/>
      <c r="AM405" s="70"/>
      <c r="AN405" s="70"/>
      <c r="AO405" s="5"/>
      <c r="AP405" s="5"/>
    </row>
    <row r="406" spans="1:42" ht="24.75" thickBot="1" x14ac:dyDescent="0.6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7"/>
      <c r="Y406" s="67"/>
      <c r="Z406" s="67"/>
      <c r="AA406" s="67"/>
      <c r="AB406" s="68"/>
      <c r="AC406" s="68"/>
      <c r="AD406" s="68"/>
      <c r="AE406" s="68"/>
      <c r="AF406" s="68"/>
      <c r="AG406" s="69"/>
      <c r="AH406" s="69"/>
      <c r="AI406" s="69"/>
      <c r="AJ406" s="69"/>
      <c r="AK406" s="69"/>
      <c r="AL406" s="69"/>
      <c r="AM406" s="70"/>
      <c r="AN406" s="70"/>
      <c r="AO406" s="5"/>
      <c r="AP406" s="5"/>
    </row>
    <row r="407" spans="1:42" ht="24.75" thickBot="1" x14ac:dyDescent="0.6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7"/>
      <c r="Y407" s="67"/>
      <c r="Z407" s="67"/>
      <c r="AA407" s="67"/>
      <c r="AB407" s="68"/>
      <c r="AC407" s="68"/>
      <c r="AD407" s="68"/>
      <c r="AE407" s="68"/>
      <c r="AF407" s="68"/>
      <c r="AG407" s="69"/>
      <c r="AH407" s="69"/>
      <c r="AI407" s="69"/>
      <c r="AJ407" s="69"/>
      <c r="AK407" s="69"/>
      <c r="AL407" s="69"/>
      <c r="AM407" s="70"/>
      <c r="AN407" s="70"/>
      <c r="AO407" s="5"/>
      <c r="AP407" s="5"/>
    </row>
    <row r="408" spans="1:42" ht="24.75" thickBot="1" x14ac:dyDescent="0.6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7"/>
      <c r="Y408" s="67"/>
      <c r="Z408" s="67"/>
      <c r="AA408" s="67"/>
      <c r="AB408" s="68"/>
      <c r="AC408" s="68"/>
      <c r="AD408" s="68"/>
      <c r="AE408" s="68"/>
      <c r="AF408" s="68"/>
      <c r="AG408" s="69"/>
      <c r="AH408" s="69"/>
      <c r="AI408" s="69"/>
      <c r="AJ408" s="69"/>
      <c r="AK408" s="69"/>
      <c r="AL408" s="69"/>
      <c r="AM408" s="70"/>
      <c r="AN408" s="70"/>
      <c r="AO408" s="5"/>
      <c r="AP408" s="5"/>
    </row>
    <row r="409" spans="1:42" ht="24.75" thickBot="1" x14ac:dyDescent="0.6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7"/>
      <c r="Y409" s="67"/>
      <c r="Z409" s="67"/>
      <c r="AA409" s="67"/>
      <c r="AB409" s="68"/>
      <c r="AC409" s="68"/>
      <c r="AD409" s="68"/>
      <c r="AE409" s="68"/>
      <c r="AF409" s="68"/>
      <c r="AG409" s="69"/>
      <c r="AH409" s="69"/>
      <c r="AI409" s="69"/>
      <c r="AJ409" s="69"/>
      <c r="AK409" s="69"/>
      <c r="AL409" s="69"/>
      <c r="AM409" s="70"/>
      <c r="AN409" s="70"/>
      <c r="AO409" s="5"/>
      <c r="AP409" s="5"/>
    </row>
    <row r="410" spans="1:42" ht="24.75" thickBot="1" x14ac:dyDescent="0.6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7"/>
      <c r="Y410" s="67"/>
      <c r="Z410" s="67"/>
      <c r="AA410" s="67"/>
      <c r="AB410" s="68"/>
      <c r="AC410" s="68"/>
      <c r="AD410" s="68"/>
      <c r="AE410" s="68"/>
      <c r="AF410" s="68"/>
      <c r="AG410" s="69"/>
      <c r="AH410" s="69"/>
      <c r="AI410" s="69"/>
      <c r="AJ410" s="69"/>
      <c r="AK410" s="69"/>
      <c r="AL410" s="69"/>
      <c r="AM410" s="70"/>
      <c r="AN410" s="70"/>
      <c r="AO410" s="5"/>
      <c r="AP410" s="5"/>
    </row>
    <row r="411" spans="1:42" ht="24.75" thickBot="1" x14ac:dyDescent="0.6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7"/>
      <c r="Y411" s="67"/>
      <c r="Z411" s="67"/>
      <c r="AA411" s="67"/>
      <c r="AB411" s="68"/>
      <c r="AC411" s="68"/>
      <c r="AD411" s="68"/>
      <c r="AE411" s="68"/>
      <c r="AF411" s="68"/>
      <c r="AG411" s="69"/>
      <c r="AH411" s="69"/>
      <c r="AI411" s="69"/>
      <c r="AJ411" s="69"/>
      <c r="AK411" s="69"/>
      <c r="AL411" s="69"/>
      <c r="AM411" s="70"/>
      <c r="AN411" s="70"/>
      <c r="AO411" s="5"/>
      <c r="AP411" s="5"/>
    </row>
    <row r="412" spans="1:42" ht="24.75" thickBot="1" x14ac:dyDescent="0.6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7"/>
      <c r="Y412" s="67"/>
      <c r="Z412" s="67"/>
      <c r="AA412" s="67"/>
      <c r="AB412" s="68"/>
      <c r="AC412" s="68"/>
      <c r="AD412" s="68"/>
      <c r="AE412" s="68"/>
      <c r="AF412" s="68"/>
      <c r="AG412" s="69"/>
      <c r="AH412" s="69"/>
      <c r="AI412" s="69"/>
      <c r="AJ412" s="69"/>
      <c r="AK412" s="69"/>
      <c r="AL412" s="69"/>
      <c r="AM412" s="70"/>
      <c r="AN412" s="70"/>
      <c r="AO412" s="5"/>
      <c r="AP412" s="5"/>
    </row>
    <row r="413" spans="1:42" ht="24.75" thickBot="1" x14ac:dyDescent="0.6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7"/>
      <c r="Y413" s="67"/>
      <c r="Z413" s="67"/>
      <c r="AA413" s="67"/>
      <c r="AB413" s="68"/>
      <c r="AC413" s="68"/>
      <c r="AD413" s="68"/>
      <c r="AE413" s="68"/>
      <c r="AF413" s="68"/>
      <c r="AG413" s="69"/>
      <c r="AH413" s="69"/>
      <c r="AI413" s="69"/>
      <c r="AJ413" s="69"/>
      <c r="AK413" s="69"/>
      <c r="AL413" s="69"/>
      <c r="AM413" s="70"/>
      <c r="AN413" s="70"/>
      <c r="AO413" s="5"/>
      <c r="AP413" s="5"/>
    </row>
    <row r="414" spans="1:42" ht="24.75" thickBot="1" x14ac:dyDescent="0.6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7"/>
      <c r="Y414" s="67"/>
      <c r="Z414" s="67"/>
      <c r="AA414" s="67"/>
      <c r="AB414" s="68"/>
      <c r="AC414" s="68"/>
      <c r="AD414" s="68"/>
      <c r="AE414" s="68"/>
      <c r="AF414" s="68"/>
      <c r="AG414" s="69"/>
      <c r="AH414" s="69"/>
      <c r="AI414" s="69"/>
      <c r="AJ414" s="69"/>
      <c r="AK414" s="69"/>
      <c r="AL414" s="69"/>
      <c r="AM414" s="70"/>
      <c r="AN414" s="70"/>
      <c r="AO414" s="5"/>
      <c r="AP414" s="5"/>
    </row>
    <row r="415" spans="1:42" ht="24.75" thickBot="1" x14ac:dyDescent="0.6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7"/>
      <c r="Y415" s="67"/>
      <c r="Z415" s="67"/>
      <c r="AA415" s="67"/>
      <c r="AB415" s="68"/>
      <c r="AC415" s="68"/>
      <c r="AD415" s="68"/>
      <c r="AE415" s="68"/>
      <c r="AF415" s="68"/>
      <c r="AG415" s="69"/>
      <c r="AH415" s="69"/>
      <c r="AI415" s="69"/>
      <c r="AJ415" s="69"/>
      <c r="AK415" s="69"/>
      <c r="AL415" s="69"/>
      <c r="AM415" s="70"/>
      <c r="AN415" s="70"/>
      <c r="AO415" s="5"/>
      <c r="AP415" s="5"/>
    </row>
    <row r="416" spans="1:42" ht="24.75" thickBot="1" x14ac:dyDescent="0.6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7"/>
      <c r="Y416" s="67"/>
      <c r="Z416" s="67"/>
      <c r="AA416" s="67"/>
      <c r="AB416" s="68"/>
      <c r="AC416" s="68"/>
      <c r="AD416" s="68"/>
      <c r="AE416" s="68"/>
      <c r="AF416" s="68"/>
      <c r="AG416" s="69"/>
      <c r="AH416" s="69"/>
      <c r="AI416" s="69"/>
      <c r="AJ416" s="69"/>
      <c r="AK416" s="69"/>
      <c r="AL416" s="69"/>
      <c r="AM416" s="70"/>
      <c r="AN416" s="70"/>
      <c r="AO416" s="5"/>
      <c r="AP416" s="5"/>
    </row>
    <row r="417" spans="1:42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7"/>
      <c r="Y417" s="67"/>
      <c r="Z417" s="67"/>
      <c r="AA417" s="67"/>
      <c r="AB417" s="68"/>
      <c r="AC417" s="68"/>
      <c r="AD417" s="68"/>
      <c r="AE417" s="68"/>
      <c r="AF417" s="68"/>
      <c r="AG417" s="69"/>
      <c r="AH417" s="69"/>
      <c r="AI417" s="69"/>
      <c r="AJ417" s="69"/>
      <c r="AK417" s="69"/>
      <c r="AL417" s="69"/>
      <c r="AM417" s="70"/>
      <c r="AN417" s="70"/>
      <c r="AO417" s="5"/>
      <c r="AP417" s="5"/>
    </row>
    <row r="418" spans="1:42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7"/>
      <c r="Y418" s="67"/>
      <c r="Z418" s="67"/>
      <c r="AA418" s="67"/>
      <c r="AB418" s="68"/>
      <c r="AC418" s="68"/>
      <c r="AD418" s="68"/>
      <c r="AE418" s="68"/>
      <c r="AF418" s="68"/>
      <c r="AG418" s="69"/>
      <c r="AH418" s="69"/>
      <c r="AI418" s="69"/>
      <c r="AJ418" s="69"/>
      <c r="AK418" s="69"/>
      <c r="AL418" s="69"/>
      <c r="AM418" s="70"/>
      <c r="AN418" s="70"/>
      <c r="AO418" s="5"/>
      <c r="AP418" s="5"/>
    </row>
    <row r="419" spans="1:42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7"/>
      <c r="Y419" s="67"/>
      <c r="Z419" s="67"/>
      <c r="AA419" s="67"/>
      <c r="AB419" s="68"/>
      <c r="AC419" s="68"/>
      <c r="AD419" s="68"/>
      <c r="AE419" s="68"/>
      <c r="AF419" s="68"/>
      <c r="AG419" s="69"/>
      <c r="AH419" s="69"/>
      <c r="AI419" s="69"/>
      <c r="AJ419" s="69"/>
      <c r="AK419" s="69"/>
      <c r="AL419" s="69"/>
      <c r="AM419" s="70"/>
      <c r="AN419" s="70"/>
      <c r="AO419" s="5"/>
      <c r="AP419" s="5"/>
    </row>
    <row r="420" spans="1:42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7"/>
      <c r="Y420" s="67"/>
      <c r="Z420" s="67"/>
      <c r="AA420" s="67"/>
      <c r="AB420" s="68"/>
      <c r="AC420" s="68"/>
      <c r="AD420" s="68"/>
      <c r="AE420" s="68"/>
      <c r="AF420" s="68"/>
      <c r="AG420" s="69"/>
      <c r="AH420" s="69"/>
      <c r="AI420" s="69"/>
      <c r="AJ420" s="69"/>
      <c r="AK420" s="69"/>
      <c r="AL420" s="69"/>
      <c r="AM420" s="70"/>
      <c r="AN420" s="70"/>
      <c r="AO420" s="5"/>
      <c r="AP420" s="5"/>
    </row>
    <row r="421" spans="1:42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7"/>
      <c r="Y421" s="67"/>
      <c r="Z421" s="67"/>
      <c r="AA421" s="67"/>
      <c r="AB421" s="68"/>
      <c r="AC421" s="68"/>
      <c r="AD421" s="68"/>
      <c r="AE421" s="68"/>
      <c r="AF421" s="68"/>
      <c r="AG421" s="69"/>
      <c r="AH421" s="69"/>
      <c r="AI421" s="69"/>
      <c r="AJ421" s="69"/>
      <c r="AK421" s="69"/>
      <c r="AL421" s="69"/>
      <c r="AM421" s="70"/>
      <c r="AN421" s="70"/>
      <c r="AO421" s="5"/>
      <c r="AP421" s="5"/>
    </row>
    <row r="422" spans="1:42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7"/>
      <c r="Y422" s="67"/>
      <c r="Z422" s="67"/>
      <c r="AA422" s="67"/>
      <c r="AB422" s="68"/>
      <c r="AC422" s="68"/>
      <c r="AD422" s="68"/>
      <c r="AE422" s="68"/>
      <c r="AF422" s="68"/>
      <c r="AG422" s="69"/>
      <c r="AH422" s="69"/>
      <c r="AI422" s="69"/>
      <c r="AJ422" s="69"/>
      <c r="AK422" s="69"/>
      <c r="AL422" s="69"/>
      <c r="AM422" s="70"/>
      <c r="AN422" s="70"/>
      <c r="AO422" s="5"/>
      <c r="AP422" s="5"/>
    </row>
    <row r="423" spans="1:42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7"/>
      <c r="Y423" s="67"/>
      <c r="Z423" s="67"/>
      <c r="AA423" s="67"/>
      <c r="AB423" s="68"/>
      <c r="AC423" s="68"/>
      <c r="AD423" s="68"/>
      <c r="AE423" s="68"/>
      <c r="AF423" s="68"/>
      <c r="AG423" s="69"/>
      <c r="AH423" s="69"/>
      <c r="AI423" s="69"/>
      <c r="AJ423" s="69"/>
      <c r="AK423" s="69"/>
      <c r="AL423" s="69"/>
      <c r="AM423" s="70"/>
      <c r="AN423" s="70"/>
      <c r="AO423" s="5"/>
      <c r="AP423" s="5"/>
    </row>
    <row r="424" spans="1:42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7"/>
      <c r="Y424" s="67"/>
      <c r="Z424" s="67"/>
      <c r="AA424" s="67"/>
      <c r="AB424" s="68"/>
      <c r="AC424" s="68"/>
      <c r="AD424" s="68"/>
      <c r="AE424" s="68"/>
      <c r="AF424" s="68"/>
      <c r="AG424" s="69"/>
      <c r="AH424" s="69"/>
      <c r="AI424" s="69"/>
      <c r="AJ424" s="69"/>
      <c r="AK424" s="69"/>
      <c r="AL424" s="69"/>
      <c r="AM424" s="70"/>
      <c r="AN424" s="70"/>
      <c r="AO424" s="5"/>
      <c r="AP424" s="5"/>
    </row>
    <row r="425" spans="1:42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7"/>
      <c r="Y425" s="67"/>
      <c r="Z425" s="67"/>
      <c r="AA425" s="67"/>
      <c r="AB425" s="68"/>
      <c r="AC425" s="68"/>
      <c r="AD425" s="68"/>
      <c r="AE425" s="68"/>
      <c r="AF425" s="68"/>
      <c r="AG425" s="69"/>
      <c r="AH425" s="69"/>
      <c r="AI425" s="69"/>
      <c r="AJ425" s="69"/>
      <c r="AK425" s="69"/>
      <c r="AL425" s="69"/>
      <c r="AM425" s="70"/>
      <c r="AN425" s="70"/>
      <c r="AO425" s="5"/>
      <c r="AP425" s="5"/>
    </row>
    <row r="426" spans="1:42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7"/>
      <c r="Y426" s="67"/>
      <c r="Z426" s="67"/>
      <c r="AA426" s="67"/>
      <c r="AB426" s="68"/>
      <c r="AC426" s="68"/>
      <c r="AD426" s="68"/>
      <c r="AE426" s="68"/>
      <c r="AF426" s="68"/>
      <c r="AG426" s="69"/>
      <c r="AH426" s="69"/>
      <c r="AI426" s="69"/>
      <c r="AJ426" s="69"/>
      <c r="AK426" s="69"/>
      <c r="AL426" s="69"/>
      <c r="AM426" s="70"/>
      <c r="AN426" s="70"/>
      <c r="AO426" s="5"/>
      <c r="AP426" s="5"/>
    </row>
    <row r="427" spans="1:42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7"/>
      <c r="Y427" s="67"/>
      <c r="Z427" s="67"/>
      <c r="AA427" s="67"/>
      <c r="AB427" s="68"/>
      <c r="AC427" s="68"/>
      <c r="AD427" s="68"/>
      <c r="AE427" s="68"/>
      <c r="AF427" s="68"/>
      <c r="AG427" s="69"/>
      <c r="AH427" s="69"/>
      <c r="AI427" s="69"/>
      <c r="AJ427" s="69"/>
      <c r="AK427" s="69"/>
      <c r="AL427" s="69"/>
      <c r="AM427" s="70"/>
      <c r="AN427" s="70"/>
      <c r="AO427" s="5"/>
      <c r="AP427" s="5"/>
    </row>
    <row r="428" spans="1:42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7"/>
      <c r="Y428" s="67"/>
      <c r="Z428" s="67"/>
      <c r="AA428" s="67"/>
      <c r="AB428" s="68"/>
      <c r="AC428" s="68"/>
      <c r="AD428" s="68"/>
      <c r="AE428" s="68"/>
      <c r="AF428" s="68"/>
      <c r="AG428" s="69"/>
      <c r="AH428" s="69"/>
      <c r="AI428" s="69"/>
      <c r="AJ428" s="69"/>
      <c r="AK428" s="69"/>
      <c r="AL428" s="69"/>
      <c r="AM428" s="70"/>
      <c r="AN428" s="70"/>
      <c r="AO428" s="5"/>
      <c r="AP428" s="5"/>
    </row>
    <row r="429" spans="1:42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7"/>
      <c r="Y429" s="67"/>
      <c r="Z429" s="67"/>
      <c r="AA429" s="67"/>
      <c r="AB429" s="68"/>
      <c r="AC429" s="68"/>
      <c r="AD429" s="68"/>
      <c r="AE429" s="68"/>
      <c r="AF429" s="68"/>
      <c r="AG429" s="69"/>
      <c r="AH429" s="69"/>
      <c r="AI429" s="69"/>
      <c r="AJ429" s="69"/>
      <c r="AK429" s="69"/>
      <c r="AL429" s="69"/>
      <c r="AM429" s="70"/>
      <c r="AN429" s="70"/>
      <c r="AO429" s="5"/>
      <c r="AP429" s="5"/>
    </row>
    <row r="430" spans="1:42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7"/>
      <c r="Y430" s="67"/>
      <c r="Z430" s="67"/>
      <c r="AA430" s="67"/>
      <c r="AB430" s="68"/>
      <c r="AC430" s="68"/>
      <c r="AD430" s="68"/>
      <c r="AE430" s="68"/>
      <c r="AF430" s="68"/>
      <c r="AG430" s="69"/>
      <c r="AH430" s="69"/>
      <c r="AI430" s="69"/>
      <c r="AJ430" s="69"/>
      <c r="AK430" s="69"/>
      <c r="AL430" s="69"/>
      <c r="AM430" s="70"/>
      <c r="AN430" s="70"/>
      <c r="AO430" s="5"/>
      <c r="AP430" s="5"/>
    </row>
    <row r="431" spans="1:42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7"/>
      <c r="Y431" s="67"/>
      <c r="Z431" s="67"/>
      <c r="AA431" s="67"/>
      <c r="AB431" s="68"/>
      <c r="AC431" s="68"/>
      <c r="AD431" s="68"/>
      <c r="AE431" s="68"/>
      <c r="AF431" s="68"/>
      <c r="AG431" s="69"/>
      <c r="AH431" s="69"/>
      <c r="AI431" s="69"/>
      <c r="AJ431" s="69"/>
      <c r="AK431" s="69"/>
      <c r="AL431" s="69"/>
      <c r="AM431" s="70"/>
      <c r="AN431" s="70"/>
      <c r="AO431" s="5"/>
      <c r="AP431" s="5"/>
    </row>
    <row r="432" spans="1:42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7"/>
      <c r="Y432" s="67"/>
      <c r="Z432" s="67"/>
      <c r="AA432" s="67"/>
      <c r="AB432" s="68"/>
      <c r="AC432" s="68"/>
      <c r="AD432" s="68"/>
      <c r="AE432" s="68"/>
      <c r="AF432" s="68"/>
      <c r="AG432" s="69"/>
      <c r="AH432" s="69"/>
      <c r="AI432" s="69"/>
      <c r="AJ432" s="69"/>
      <c r="AK432" s="69"/>
      <c r="AL432" s="69"/>
      <c r="AM432" s="70"/>
      <c r="AN432" s="70"/>
      <c r="AO432" s="5"/>
      <c r="AP432" s="5"/>
    </row>
    <row r="433" spans="1:42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7"/>
      <c r="Y433" s="67"/>
      <c r="Z433" s="67"/>
      <c r="AA433" s="67"/>
      <c r="AB433" s="68"/>
      <c r="AC433" s="68"/>
      <c r="AD433" s="68"/>
      <c r="AE433" s="68"/>
      <c r="AF433" s="68"/>
      <c r="AG433" s="69"/>
      <c r="AH433" s="69"/>
      <c r="AI433" s="69"/>
      <c r="AJ433" s="69"/>
      <c r="AK433" s="69"/>
      <c r="AL433" s="69"/>
      <c r="AM433" s="70"/>
      <c r="AN433" s="70"/>
      <c r="AO433" s="5"/>
      <c r="AP433" s="5"/>
    </row>
    <row r="434" spans="1:42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7"/>
      <c r="Y434" s="67"/>
      <c r="Z434" s="67"/>
      <c r="AA434" s="67"/>
      <c r="AB434" s="68"/>
      <c r="AC434" s="68"/>
      <c r="AD434" s="68"/>
      <c r="AE434" s="68"/>
      <c r="AF434" s="68"/>
      <c r="AG434" s="69"/>
      <c r="AH434" s="69"/>
      <c r="AI434" s="69"/>
      <c r="AJ434" s="69"/>
      <c r="AK434" s="69"/>
      <c r="AL434" s="69"/>
      <c r="AM434" s="70"/>
      <c r="AN434" s="70"/>
      <c r="AO434" s="5"/>
      <c r="AP434" s="5"/>
    </row>
    <row r="435" spans="1:42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7"/>
      <c r="Y435" s="67"/>
      <c r="Z435" s="67"/>
      <c r="AA435" s="67"/>
      <c r="AB435" s="68"/>
      <c r="AC435" s="68"/>
      <c r="AD435" s="68"/>
      <c r="AE435" s="68"/>
      <c r="AF435" s="68"/>
      <c r="AG435" s="69"/>
      <c r="AH435" s="69"/>
      <c r="AI435" s="69"/>
      <c r="AJ435" s="69"/>
      <c r="AK435" s="69"/>
      <c r="AL435" s="69"/>
      <c r="AM435" s="70"/>
      <c r="AN435" s="70"/>
      <c r="AO435" s="5"/>
      <c r="AP435" s="5"/>
    </row>
    <row r="436" spans="1:42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7"/>
      <c r="Y436" s="67"/>
      <c r="Z436" s="67"/>
      <c r="AA436" s="67"/>
      <c r="AB436" s="68"/>
      <c r="AC436" s="68"/>
      <c r="AD436" s="68"/>
      <c r="AE436" s="68"/>
      <c r="AF436" s="68"/>
      <c r="AG436" s="69"/>
      <c r="AH436" s="69"/>
      <c r="AI436" s="69"/>
      <c r="AJ436" s="69"/>
      <c r="AK436" s="69"/>
      <c r="AL436" s="69"/>
      <c r="AM436" s="70"/>
      <c r="AN436" s="70"/>
      <c r="AO436" s="5"/>
      <c r="AP436" s="5"/>
    </row>
    <row r="437" spans="1:42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7"/>
      <c r="Y437" s="67"/>
      <c r="Z437" s="67"/>
      <c r="AA437" s="67"/>
      <c r="AB437" s="68"/>
      <c r="AC437" s="68"/>
      <c r="AD437" s="68"/>
      <c r="AE437" s="68"/>
      <c r="AF437" s="68"/>
      <c r="AG437" s="69"/>
      <c r="AH437" s="69"/>
      <c r="AI437" s="69"/>
      <c r="AJ437" s="69"/>
      <c r="AK437" s="69"/>
      <c r="AL437" s="69"/>
      <c r="AM437" s="70"/>
      <c r="AN437" s="70"/>
      <c r="AO437" s="5"/>
      <c r="AP437" s="5"/>
    </row>
    <row r="438" spans="1:42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7"/>
      <c r="Y438" s="67"/>
      <c r="Z438" s="67"/>
      <c r="AA438" s="67"/>
      <c r="AB438" s="68"/>
      <c r="AC438" s="68"/>
      <c r="AD438" s="68"/>
      <c r="AE438" s="68"/>
      <c r="AF438" s="68"/>
      <c r="AG438" s="69"/>
      <c r="AH438" s="69"/>
      <c r="AI438" s="69"/>
      <c r="AJ438" s="69"/>
      <c r="AK438" s="69"/>
      <c r="AL438" s="69"/>
      <c r="AM438" s="70"/>
      <c r="AN438" s="70"/>
      <c r="AO438" s="5"/>
      <c r="AP438" s="5"/>
    </row>
    <row r="439" spans="1:42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7"/>
      <c r="Y439" s="67"/>
      <c r="Z439" s="67"/>
      <c r="AA439" s="67"/>
      <c r="AB439" s="68"/>
      <c r="AC439" s="68"/>
      <c r="AD439" s="68"/>
      <c r="AE439" s="68"/>
      <c r="AF439" s="68"/>
      <c r="AG439" s="69"/>
      <c r="AH439" s="69"/>
      <c r="AI439" s="69"/>
      <c r="AJ439" s="69"/>
      <c r="AK439" s="69"/>
      <c r="AL439" s="69"/>
      <c r="AM439" s="70"/>
      <c r="AN439" s="70"/>
      <c r="AO439" s="5"/>
      <c r="AP439" s="5"/>
    </row>
    <row r="440" spans="1:42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7"/>
      <c r="Y440" s="67"/>
      <c r="Z440" s="67"/>
      <c r="AA440" s="67"/>
      <c r="AB440" s="68"/>
      <c r="AC440" s="68"/>
      <c r="AD440" s="68"/>
      <c r="AE440" s="68"/>
      <c r="AF440" s="68"/>
      <c r="AG440" s="69"/>
      <c r="AH440" s="69"/>
      <c r="AI440" s="69"/>
      <c r="AJ440" s="69"/>
      <c r="AK440" s="69"/>
      <c r="AL440" s="69"/>
      <c r="AM440" s="70"/>
      <c r="AN440" s="70"/>
      <c r="AO440" s="5"/>
      <c r="AP440" s="5"/>
    </row>
    <row r="441" spans="1:42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7"/>
      <c r="Y441" s="67"/>
      <c r="Z441" s="67"/>
      <c r="AA441" s="67"/>
      <c r="AB441" s="68"/>
      <c r="AC441" s="68"/>
      <c r="AD441" s="68"/>
      <c r="AE441" s="68"/>
      <c r="AF441" s="68"/>
      <c r="AG441" s="69"/>
      <c r="AH441" s="69"/>
      <c r="AI441" s="69"/>
      <c r="AJ441" s="69"/>
      <c r="AK441" s="69"/>
      <c r="AL441" s="69"/>
      <c r="AM441" s="70"/>
      <c r="AN441" s="70"/>
      <c r="AO441" s="5"/>
      <c r="AP441" s="5"/>
    </row>
    <row r="442" spans="1:42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7"/>
      <c r="Y442" s="67"/>
      <c r="Z442" s="67"/>
      <c r="AA442" s="67"/>
      <c r="AB442" s="68"/>
      <c r="AC442" s="68"/>
      <c r="AD442" s="68"/>
      <c r="AE442" s="68"/>
      <c r="AF442" s="68"/>
      <c r="AG442" s="69"/>
      <c r="AH442" s="69"/>
      <c r="AI442" s="69"/>
      <c r="AJ442" s="69"/>
      <c r="AK442" s="69"/>
      <c r="AL442" s="69"/>
      <c r="AM442" s="70"/>
      <c r="AN442" s="70"/>
      <c r="AO442" s="5"/>
      <c r="AP442" s="5"/>
    </row>
    <row r="443" spans="1:42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7"/>
      <c r="Y443" s="67"/>
      <c r="Z443" s="67"/>
      <c r="AA443" s="67"/>
      <c r="AB443" s="68"/>
      <c r="AC443" s="68"/>
      <c r="AD443" s="68"/>
      <c r="AE443" s="68"/>
      <c r="AF443" s="68"/>
      <c r="AG443" s="69"/>
      <c r="AH443" s="69"/>
      <c r="AI443" s="69"/>
      <c r="AJ443" s="69"/>
      <c r="AK443" s="69"/>
      <c r="AL443" s="69"/>
      <c r="AM443" s="70"/>
      <c r="AN443" s="70"/>
      <c r="AO443" s="5"/>
      <c r="AP443" s="5"/>
    </row>
    <row r="444" spans="1:42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7"/>
      <c r="Y444" s="67"/>
      <c r="Z444" s="67"/>
      <c r="AA444" s="67"/>
      <c r="AB444" s="68"/>
      <c r="AC444" s="68"/>
      <c r="AD444" s="68"/>
      <c r="AE444" s="68"/>
      <c r="AF444" s="68"/>
      <c r="AG444" s="69"/>
      <c r="AH444" s="69"/>
      <c r="AI444" s="69"/>
      <c r="AJ444" s="69"/>
      <c r="AK444" s="69"/>
      <c r="AL444" s="69"/>
      <c r="AM444" s="70"/>
      <c r="AN444" s="70"/>
      <c r="AO444" s="5"/>
      <c r="AP444" s="5"/>
    </row>
    <row r="445" spans="1:42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7"/>
      <c r="Y445" s="67"/>
      <c r="Z445" s="67"/>
      <c r="AA445" s="67"/>
      <c r="AB445" s="68"/>
      <c r="AC445" s="68"/>
      <c r="AD445" s="68"/>
      <c r="AE445" s="68"/>
      <c r="AF445" s="68"/>
      <c r="AG445" s="69"/>
      <c r="AH445" s="69"/>
      <c r="AI445" s="69"/>
      <c r="AJ445" s="69"/>
      <c r="AK445" s="69"/>
      <c r="AL445" s="69"/>
      <c r="AM445" s="70"/>
      <c r="AN445" s="70"/>
      <c r="AO445" s="5"/>
      <c r="AP445" s="5"/>
    </row>
    <row r="446" spans="1:42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7"/>
      <c r="Y446" s="67"/>
      <c r="Z446" s="67"/>
      <c r="AA446" s="67"/>
      <c r="AB446" s="68"/>
      <c r="AC446" s="68"/>
      <c r="AD446" s="68"/>
      <c r="AE446" s="68"/>
      <c r="AF446" s="68"/>
      <c r="AG446" s="69"/>
      <c r="AH446" s="69"/>
      <c r="AI446" s="69"/>
      <c r="AJ446" s="69"/>
      <c r="AK446" s="69"/>
      <c r="AL446" s="69"/>
      <c r="AM446" s="70"/>
      <c r="AN446" s="70"/>
      <c r="AO446" s="5"/>
      <c r="AP446" s="5"/>
    </row>
    <row r="447" spans="1:42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7"/>
      <c r="Y447" s="67"/>
      <c r="Z447" s="67"/>
      <c r="AA447" s="67"/>
      <c r="AB447" s="68"/>
      <c r="AC447" s="68"/>
      <c r="AD447" s="68"/>
      <c r="AE447" s="68"/>
      <c r="AF447" s="68"/>
      <c r="AG447" s="69"/>
      <c r="AH447" s="69"/>
      <c r="AI447" s="69"/>
      <c r="AJ447" s="69"/>
      <c r="AK447" s="69"/>
      <c r="AL447" s="69"/>
      <c r="AM447" s="70"/>
      <c r="AN447" s="70"/>
      <c r="AO447" s="5"/>
      <c r="AP447" s="5"/>
    </row>
    <row r="448" spans="1:42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7"/>
      <c r="Y448" s="67"/>
      <c r="Z448" s="67"/>
      <c r="AA448" s="67"/>
      <c r="AB448" s="68"/>
      <c r="AC448" s="68"/>
      <c r="AD448" s="68"/>
      <c r="AE448" s="68"/>
      <c r="AF448" s="68"/>
      <c r="AG448" s="69"/>
      <c r="AH448" s="69"/>
      <c r="AI448" s="69"/>
      <c r="AJ448" s="69"/>
      <c r="AK448" s="69"/>
      <c r="AL448" s="69"/>
      <c r="AM448" s="70"/>
      <c r="AN448" s="70"/>
      <c r="AO448" s="5"/>
      <c r="AP448" s="5"/>
    </row>
    <row r="449" spans="1:42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7"/>
      <c r="Y449" s="67"/>
      <c r="Z449" s="67"/>
      <c r="AA449" s="67"/>
      <c r="AB449" s="68"/>
      <c r="AC449" s="68"/>
      <c r="AD449" s="68"/>
      <c r="AE449" s="68"/>
      <c r="AF449" s="68"/>
      <c r="AG449" s="69"/>
      <c r="AH449" s="69"/>
      <c r="AI449" s="69"/>
      <c r="AJ449" s="69"/>
      <c r="AK449" s="69"/>
      <c r="AL449" s="69"/>
      <c r="AM449" s="70"/>
      <c r="AN449" s="70"/>
      <c r="AO449" s="5"/>
      <c r="AP449" s="5"/>
    </row>
    <row r="450" spans="1:42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7"/>
      <c r="Y450" s="67"/>
      <c r="Z450" s="67"/>
      <c r="AA450" s="67"/>
      <c r="AB450" s="68"/>
      <c r="AC450" s="68"/>
      <c r="AD450" s="68"/>
      <c r="AE450" s="68"/>
      <c r="AF450" s="68"/>
      <c r="AG450" s="69"/>
      <c r="AH450" s="69"/>
      <c r="AI450" s="69"/>
      <c r="AJ450" s="69"/>
      <c r="AK450" s="69"/>
      <c r="AL450" s="69"/>
      <c r="AM450" s="70"/>
      <c r="AN450" s="70"/>
      <c r="AO450" s="5"/>
      <c r="AP450" s="5"/>
    </row>
    <row r="451" spans="1:42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7"/>
      <c r="Y451" s="67"/>
      <c r="Z451" s="67"/>
      <c r="AA451" s="67"/>
      <c r="AB451" s="68"/>
      <c r="AC451" s="68"/>
      <c r="AD451" s="68"/>
      <c r="AE451" s="68"/>
      <c r="AF451" s="68"/>
      <c r="AG451" s="69"/>
      <c r="AH451" s="69"/>
      <c r="AI451" s="69"/>
      <c r="AJ451" s="69"/>
      <c r="AK451" s="69"/>
      <c r="AL451" s="69"/>
      <c r="AM451" s="70"/>
      <c r="AN451" s="70"/>
      <c r="AO451" s="5"/>
      <c r="AP451" s="5"/>
    </row>
    <row r="452" spans="1:42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7"/>
      <c r="Y452" s="67"/>
      <c r="Z452" s="67"/>
      <c r="AA452" s="67"/>
      <c r="AB452" s="68"/>
      <c r="AC452" s="68"/>
      <c r="AD452" s="68"/>
      <c r="AE452" s="68"/>
      <c r="AF452" s="68"/>
      <c r="AG452" s="69"/>
      <c r="AH452" s="69"/>
      <c r="AI452" s="69"/>
      <c r="AJ452" s="69"/>
      <c r="AK452" s="69"/>
      <c r="AL452" s="69"/>
      <c r="AM452" s="70"/>
      <c r="AN452" s="70"/>
      <c r="AO452" s="5"/>
      <c r="AP452" s="5"/>
    </row>
    <row r="453" spans="1:42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7"/>
      <c r="Y453" s="67"/>
      <c r="Z453" s="67"/>
      <c r="AA453" s="67"/>
      <c r="AB453" s="68"/>
      <c r="AC453" s="68"/>
      <c r="AD453" s="68"/>
      <c r="AE453" s="68"/>
      <c r="AF453" s="68"/>
      <c r="AG453" s="69"/>
      <c r="AH453" s="69"/>
      <c r="AI453" s="69"/>
      <c r="AJ453" s="69"/>
      <c r="AK453" s="69"/>
      <c r="AL453" s="69"/>
      <c r="AM453" s="70"/>
      <c r="AN453" s="70"/>
      <c r="AO453" s="5"/>
      <c r="AP453" s="5"/>
    </row>
    <row r="454" spans="1:42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7"/>
      <c r="Y454" s="67"/>
      <c r="Z454" s="67"/>
      <c r="AA454" s="67"/>
      <c r="AB454" s="68"/>
      <c r="AC454" s="68"/>
      <c r="AD454" s="68"/>
      <c r="AE454" s="68"/>
      <c r="AF454" s="68"/>
      <c r="AG454" s="69"/>
      <c r="AH454" s="69"/>
      <c r="AI454" s="69"/>
      <c r="AJ454" s="69"/>
      <c r="AK454" s="69"/>
      <c r="AL454" s="69"/>
      <c r="AM454" s="70"/>
      <c r="AN454" s="70"/>
      <c r="AO454" s="5"/>
      <c r="AP454" s="5"/>
    </row>
    <row r="455" spans="1:42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7"/>
      <c r="Y455" s="67"/>
      <c r="Z455" s="67"/>
      <c r="AA455" s="67"/>
      <c r="AB455" s="68"/>
      <c r="AC455" s="68"/>
      <c r="AD455" s="68"/>
      <c r="AE455" s="68"/>
      <c r="AF455" s="68"/>
      <c r="AG455" s="69"/>
      <c r="AH455" s="69"/>
      <c r="AI455" s="69"/>
      <c r="AJ455" s="69"/>
      <c r="AK455" s="69"/>
      <c r="AL455" s="69"/>
      <c r="AM455" s="70"/>
      <c r="AN455" s="70"/>
      <c r="AO455" s="5"/>
      <c r="AP455" s="5"/>
    </row>
    <row r="456" spans="1:42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7"/>
      <c r="Y456" s="67"/>
      <c r="Z456" s="67"/>
      <c r="AA456" s="67"/>
      <c r="AB456" s="68"/>
      <c r="AC456" s="68"/>
      <c r="AD456" s="68"/>
      <c r="AE456" s="68"/>
      <c r="AF456" s="68"/>
      <c r="AG456" s="69"/>
      <c r="AH456" s="69"/>
      <c r="AI456" s="69"/>
      <c r="AJ456" s="69"/>
      <c r="AK456" s="69"/>
      <c r="AL456" s="69"/>
      <c r="AM456" s="70"/>
      <c r="AN456" s="70"/>
      <c r="AO456" s="5"/>
      <c r="AP456" s="5"/>
    </row>
    <row r="457" spans="1:42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7"/>
      <c r="Y457" s="67"/>
      <c r="Z457" s="67"/>
      <c r="AA457" s="67"/>
      <c r="AB457" s="68"/>
      <c r="AC457" s="68"/>
      <c r="AD457" s="68"/>
      <c r="AE457" s="68"/>
      <c r="AF457" s="68"/>
      <c r="AG457" s="69"/>
      <c r="AH457" s="69"/>
      <c r="AI457" s="69"/>
      <c r="AJ457" s="69"/>
      <c r="AK457" s="69"/>
      <c r="AL457" s="69"/>
      <c r="AM457" s="70"/>
      <c r="AN457" s="70"/>
      <c r="AO457" s="5"/>
      <c r="AP457" s="5"/>
    </row>
    <row r="458" spans="1:42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7"/>
      <c r="Y458" s="67"/>
      <c r="Z458" s="67"/>
      <c r="AA458" s="67"/>
      <c r="AB458" s="68"/>
      <c r="AC458" s="68"/>
      <c r="AD458" s="68"/>
      <c r="AE458" s="68"/>
      <c r="AF458" s="68"/>
      <c r="AG458" s="69"/>
      <c r="AH458" s="69"/>
      <c r="AI458" s="69"/>
      <c r="AJ458" s="69"/>
      <c r="AK458" s="69"/>
      <c r="AL458" s="69"/>
      <c r="AM458" s="70"/>
      <c r="AN458" s="70"/>
      <c r="AO458" s="5"/>
      <c r="AP458" s="5"/>
    </row>
    <row r="459" spans="1:42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7"/>
      <c r="Y459" s="67"/>
      <c r="Z459" s="67"/>
      <c r="AA459" s="67"/>
      <c r="AB459" s="68"/>
      <c r="AC459" s="68"/>
      <c r="AD459" s="68"/>
      <c r="AE459" s="68"/>
      <c r="AF459" s="68"/>
      <c r="AG459" s="69"/>
      <c r="AH459" s="69"/>
      <c r="AI459" s="69"/>
      <c r="AJ459" s="69"/>
      <c r="AK459" s="69"/>
      <c r="AL459" s="69"/>
      <c r="AM459" s="70"/>
      <c r="AN459" s="70"/>
      <c r="AO459" s="5"/>
      <c r="AP459" s="5"/>
    </row>
    <row r="460" spans="1:42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7"/>
      <c r="Y460" s="67"/>
      <c r="Z460" s="67"/>
      <c r="AA460" s="67"/>
      <c r="AB460" s="68"/>
      <c r="AC460" s="68"/>
      <c r="AD460" s="68"/>
      <c r="AE460" s="68"/>
      <c r="AF460" s="68"/>
      <c r="AG460" s="69"/>
      <c r="AH460" s="69"/>
      <c r="AI460" s="69"/>
      <c r="AJ460" s="69"/>
      <c r="AK460" s="69"/>
      <c r="AL460" s="69"/>
      <c r="AM460" s="70"/>
      <c r="AN460" s="70"/>
      <c r="AO460" s="5"/>
      <c r="AP460" s="5"/>
    </row>
    <row r="461" spans="1:42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7"/>
      <c r="Y461" s="67"/>
      <c r="Z461" s="67"/>
      <c r="AA461" s="67"/>
      <c r="AB461" s="68"/>
      <c r="AC461" s="68"/>
      <c r="AD461" s="68"/>
      <c r="AE461" s="68"/>
      <c r="AF461" s="68"/>
      <c r="AG461" s="69"/>
      <c r="AH461" s="69"/>
      <c r="AI461" s="69"/>
      <c r="AJ461" s="69"/>
      <c r="AK461" s="69"/>
      <c r="AL461" s="69"/>
      <c r="AM461" s="70"/>
      <c r="AN461" s="70"/>
      <c r="AO461" s="5"/>
      <c r="AP461" s="5"/>
    </row>
    <row r="462" spans="1:42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7"/>
      <c r="Y462" s="67"/>
      <c r="Z462" s="67"/>
      <c r="AA462" s="67"/>
      <c r="AB462" s="68"/>
      <c r="AC462" s="68"/>
      <c r="AD462" s="68"/>
      <c r="AE462" s="68"/>
      <c r="AF462" s="68"/>
      <c r="AG462" s="69"/>
      <c r="AH462" s="69"/>
      <c r="AI462" s="69"/>
      <c r="AJ462" s="69"/>
      <c r="AK462" s="69"/>
      <c r="AL462" s="69"/>
      <c r="AM462" s="70"/>
      <c r="AN462" s="70"/>
      <c r="AO462" s="5"/>
      <c r="AP462" s="5"/>
    </row>
    <row r="463" spans="1:42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7"/>
      <c r="Y463" s="67"/>
      <c r="Z463" s="67"/>
      <c r="AA463" s="67"/>
      <c r="AB463" s="68"/>
      <c r="AC463" s="68"/>
      <c r="AD463" s="68"/>
      <c r="AE463" s="68"/>
      <c r="AF463" s="68"/>
      <c r="AG463" s="69"/>
      <c r="AH463" s="69"/>
      <c r="AI463" s="69"/>
      <c r="AJ463" s="69"/>
      <c r="AK463" s="69"/>
      <c r="AL463" s="69"/>
      <c r="AM463" s="70"/>
      <c r="AN463" s="70"/>
      <c r="AO463" s="5"/>
      <c r="AP463" s="5"/>
    </row>
    <row r="464" spans="1:42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7"/>
      <c r="Y464" s="67"/>
      <c r="Z464" s="67"/>
      <c r="AA464" s="67"/>
      <c r="AB464" s="68"/>
      <c r="AC464" s="68"/>
      <c r="AD464" s="68"/>
      <c r="AE464" s="68"/>
      <c r="AF464" s="68"/>
      <c r="AG464" s="69"/>
      <c r="AH464" s="69"/>
      <c r="AI464" s="69"/>
      <c r="AJ464" s="69"/>
      <c r="AK464" s="69"/>
      <c r="AL464" s="69"/>
      <c r="AM464" s="70"/>
      <c r="AN464" s="70"/>
      <c r="AO464" s="5"/>
      <c r="AP464" s="5"/>
    </row>
    <row r="465" spans="1:42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7"/>
      <c r="Y465" s="67"/>
      <c r="Z465" s="67"/>
      <c r="AA465" s="67"/>
      <c r="AB465" s="68"/>
      <c r="AC465" s="68"/>
      <c r="AD465" s="68"/>
      <c r="AE465" s="68"/>
      <c r="AF465" s="68"/>
      <c r="AG465" s="69"/>
      <c r="AH465" s="69"/>
      <c r="AI465" s="69"/>
      <c r="AJ465" s="69"/>
      <c r="AK465" s="69"/>
      <c r="AL465" s="69"/>
      <c r="AM465" s="70"/>
      <c r="AN465" s="70"/>
      <c r="AO465" s="5"/>
      <c r="AP465" s="5"/>
    </row>
    <row r="466" spans="1:42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7"/>
      <c r="Y466" s="67"/>
      <c r="Z466" s="67"/>
      <c r="AA466" s="67"/>
      <c r="AB466" s="68"/>
      <c r="AC466" s="68"/>
      <c r="AD466" s="68"/>
      <c r="AE466" s="68"/>
      <c r="AF466" s="68"/>
      <c r="AG466" s="69"/>
      <c r="AH466" s="69"/>
      <c r="AI466" s="69"/>
      <c r="AJ466" s="69"/>
      <c r="AK466" s="69"/>
      <c r="AL466" s="69"/>
      <c r="AM466" s="70"/>
      <c r="AN466" s="70"/>
      <c r="AO466" s="5"/>
      <c r="AP466" s="5"/>
    </row>
    <row r="467" spans="1:42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7"/>
      <c r="Y467" s="67"/>
      <c r="Z467" s="67"/>
      <c r="AA467" s="67"/>
      <c r="AB467" s="68"/>
      <c r="AC467" s="68"/>
      <c r="AD467" s="68"/>
      <c r="AE467" s="68"/>
      <c r="AF467" s="68"/>
      <c r="AG467" s="69"/>
      <c r="AH467" s="69"/>
      <c r="AI467" s="69"/>
      <c r="AJ467" s="69"/>
      <c r="AK467" s="69"/>
      <c r="AL467" s="69"/>
      <c r="AM467" s="70"/>
      <c r="AN467" s="70"/>
      <c r="AO467" s="5"/>
      <c r="AP467" s="5"/>
    </row>
    <row r="468" spans="1:42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7"/>
      <c r="Y468" s="67"/>
      <c r="Z468" s="67"/>
      <c r="AA468" s="67"/>
      <c r="AB468" s="68"/>
      <c r="AC468" s="68"/>
      <c r="AD468" s="68"/>
      <c r="AE468" s="68"/>
      <c r="AF468" s="68"/>
      <c r="AG468" s="69"/>
      <c r="AH468" s="69"/>
      <c r="AI468" s="69"/>
      <c r="AJ468" s="69"/>
      <c r="AK468" s="69"/>
      <c r="AL468" s="69"/>
      <c r="AM468" s="70"/>
      <c r="AN468" s="70"/>
      <c r="AO468" s="5"/>
      <c r="AP468" s="5"/>
    </row>
    <row r="469" spans="1:42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7"/>
      <c r="Y469" s="67"/>
      <c r="Z469" s="67"/>
      <c r="AA469" s="67"/>
      <c r="AB469" s="68"/>
      <c r="AC469" s="68"/>
      <c r="AD469" s="68"/>
      <c r="AE469" s="68"/>
      <c r="AF469" s="68"/>
      <c r="AG469" s="69"/>
      <c r="AH469" s="69"/>
      <c r="AI469" s="69"/>
      <c r="AJ469" s="69"/>
      <c r="AK469" s="69"/>
      <c r="AL469" s="69"/>
      <c r="AM469" s="70"/>
      <c r="AN469" s="70"/>
      <c r="AO469" s="5"/>
      <c r="AP469" s="5"/>
    </row>
    <row r="470" spans="1:42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7"/>
      <c r="Y470" s="67"/>
      <c r="Z470" s="67"/>
      <c r="AA470" s="67"/>
      <c r="AB470" s="68"/>
      <c r="AC470" s="68"/>
      <c r="AD470" s="68"/>
      <c r="AE470" s="68"/>
      <c r="AF470" s="68"/>
      <c r="AG470" s="69"/>
      <c r="AH470" s="69"/>
      <c r="AI470" s="69"/>
      <c r="AJ470" s="69"/>
      <c r="AK470" s="69"/>
      <c r="AL470" s="69"/>
      <c r="AM470" s="70"/>
      <c r="AN470" s="70"/>
      <c r="AO470" s="5"/>
      <c r="AP470" s="5"/>
    </row>
    <row r="471" spans="1:42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7"/>
      <c r="Y471" s="67"/>
      <c r="Z471" s="67"/>
      <c r="AA471" s="67"/>
      <c r="AB471" s="68"/>
      <c r="AC471" s="68"/>
      <c r="AD471" s="68"/>
      <c r="AE471" s="68"/>
      <c r="AF471" s="68"/>
      <c r="AG471" s="69"/>
      <c r="AH471" s="69"/>
      <c r="AI471" s="69"/>
      <c r="AJ471" s="69"/>
      <c r="AK471" s="69"/>
      <c r="AL471" s="69"/>
      <c r="AM471" s="70"/>
      <c r="AN471" s="70"/>
      <c r="AO471" s="5"/>
      <c r="AP471" s="5"/>
    </row>
    <row r="472" spans="1:42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7"/>
      <c r="Y472" s="67"/>
      <c r="Z472" s="67"/>
      <c r="AA472" s="67"/>
      <c r="AB472" s="68"/>
      <c r="AC472" s="68"/>
      <c r="AD472" s="68"/>
      <c r="AE472" s="68"/>
      <c r="AF472" s="68"/>
      <c r="AG472" s="69"/>
      <c r="AH472" s="69"/>
      <c r="AI472" s="69"/>
      <c r="AJ472" s="69"/>
      <c r="AK472" s="69"/>
      <c r="AL472" s="69"/>
      <c r="AM472" s="70"/>
      <c r="AN472" s="70"/>
      <c r="AO472" s="5"/>
      <c r="AP472" s="5"/>
    </row>
    <row r="473" spans="1:42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7"/>
      <c r="Y473" s="67"/>
      <c r="Z473" s="67"/>
      <c r="AA473" s="67"/>
      <c r="AB473" s="68"/>
      <c r="AC473" s="68"/>
      <c r="AD473" s="68"/>
      <c r="AE473" s="68"/>
      <c r="AF473" s="68"/>
      <c r="AG473" s="69"/>
      <c r="AH473" s="69"/>
      <c r="AI473" s="69"/>
      <c r="AJ473" s="69"/>
      <c r="AK473" s="69"/>
      <c r="AL473" s="69"/>
      <c r="AM473" s="70"/>
      <c r="AN473" s="70"/>
      <c r="AO473" s="5"/>
      <c r="AP473" s="5"/>
    </row>
    <row r="474" spans="1:42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7"/>
      <c r="Y474" s="67"/>
      <c r="Z474" s="67"/>
      <c r="AA474" s="67"/>
      <c r="AB474" s="68"/>
      <c r="AC474" s="68"/>
      <c r="AD474" s="68"/>
      <c r="AE474" s="68"/>
      <c r="AF474" s="68"/>
      <c r="AG474" s="69"/>
      <c r="AH474" s="69"/>
      <c r="AI474" s="69"/>
      <c r="AJ474" s="69"/>
      <c r="AK474" s="69"/>
      <c r="AL474" s="69"/>
      <c r="AM474" s="70"/>
      <c r="AN474" s="70"/>
      <c r="AO474" s="5"/>
      <c r="AP474" s="5"/>
    </row>
    <row r="475" spans="1:42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7"/>
      <c r="Y475" s="67"/>
      <c r="Z475" s="67"/>
      <c r="AA475" s="67"/>
      <c r="AB475" s="68"/>
      <c r="AC475" s="68"/>
      <c r="AD475" s="68"/>
      <c r="AE475" s="68"/>
      <c r="AF475" s="68"/>
      <c r="AG475" s="69"/>
      <c r="AH475" s="69"/>
      <c r="AI475" s="69"/>
      <c r="AJ475" s="69"/>
      <c r="AK475" s="69"/>
      <c r="AL475" s="69"/>
      <c r="AM475" s="70"/>
      <c r="AN475" s="70"/>
      <c r="AO475" s="5"/>
      <c r="AP475" s="5"/>
    </row>
    <row r="476" spans="1:42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7"/>
      <c r="Y476" s="67"/>
      <c r="Z476" s="67"/>
      <c r="AA476" s="67"/>
      <c r="AB476" s="68"/>
      <c r="AC476" s="68"/>
      <c r="AD476" s="68"/>
      <c r="AE476" s="68"/>
      <c r="AF476" s="68"/>
      <c r="AG476" s="69"/>
      <c r="AH476" s="69"/>
      <c r="AI476" s="69"/>
      <c r="AJ476" s="69"/>
      <c r="AK476" s="69"/>
      <c r="AL476" s="69"/>
      <c r="AM476" s="70"/>
      <c r="AN476" s="70"/>
      <c r="AO476" s="5"/>
      <c r="AP476" s="5"/>
    </row>
    <row r="477" spans="1:42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7"/>
      <c r="Y477" s="67"/>
      <c r="Z477" s="67"/>
      <c r="AA477" s="67"/>
      <c r="AB477" s="68"/>
      <c r="AC477" s="68"/>
      <c r="AD477" s="68"/>
      <c r="AE477" s="68"/>
      <c r="AF477" s="68"/>
      <c r="AG477" s="69"/>
      <c r="AH477" s="69"/>
      <c r="AI477" s="69"/>
      <c r="AJ477" s="69"/>
      <c r="AK477" s="69"/>
      <c r="AL477" s="69"/>
      <c r="AM477" s="70"/>
      <c r="AN477" s="70"/>
      <c r="AO477" s="5"/>
      <c r="AP477" s="5"/>
    </row>
    <row r="478" spans="1:42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7"/>
      <c r="Y478" s="67"/>
      <c r="Z478" s="67"/>
      <c r="AA478" s="67"/>
      <c r="AB478" s="68"/>
      <c r="AC478" s="68"/>
      <c r="AD478" s="68"/>
      <c r="AE478" s="68"/>
      <c r="AF478" s="68"/>
      <c r="AG478" s="69"/>
      <c r="AH478" s="69"/>
      <c r="AI478" s="69"/>
      <c r="AJ478" s="69"/>
      <c r="AK478" s="69"/>
      <c r="AL478" s="69"/>
      <c r="AM478" s="70"/>
      <c r="AN478" s="70"/>
      <c r="AO478" s="5"/>
      <c r="AP478" s="5"/>
    </row>
    <row r="479" spans="1:42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7"/>
      <c r="Y479" s="67"/>
      <c r="Z479" s="67"/>
      <c r="AA479" s="67"/>
      <c r="AB479" s="68"/>
      <c r="AC479" s="68"/>
      <c r="AD479" s="68"/>
      <c r="AE479" s="68"/>
      <c r="AF479" s="68"/>
      <c r="AG479" s="69"/>
      <c r="AH479" s="69"/>
      <c r="AI479" s="69"/>
      <c r="AJ479" s="69"/>
      <c r="AK479" s="69"/>
      <c r="AL479" s="69"/>
      <c r="AM479" s="70"/>
      <c r="AN479" s="70"/>
      <c r="AO479" s="5"/>
      <c r="AP479" s="5"/>
    </row>
    <row r="480" spans="1:42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7"/>
      <c r="Y480" s="67"/>
      <c r="Z480" s="67"/>
      <c r="AA480" s="67"/>
      <c r="AB480" s="68"/>
      <c r="AC480" s="68"/>
      <c r="AD480" s="68"/>
      <c r="AE480" s="68"/>
      <c r="AF480" s="68"/>
      <c r="AG480" s="69"/>
      <c r="AH480" s="69"/>
      <c r="AI480" s="69"/>
      <c r="AJ480" s="69"/>
      <c r="AK480" s="69"/>
      <c r="AL480" s="69"/>
      <c r="AM480" s="70"/>
      <c r="AN480" s="70"/>
      <c r="AO480" s="5"/>
      <c r="AP480" s="5"/>
    </row>
    <row r="481" spans="1:42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7"/>
      <c r="Y481" s="67"/>
      <c r="Z481" s="67"/>
      <c r="AA481" s="67"/>
      <c r="AB481" s="68"/>
      <c r="AC481" s="68"/>
      <c r="AD481" s="68"/>
      <c r="AE481" s="68"/>
      <c r="AF481" s="68"/>
      <c r="AG481" s="69"/>
      <c r="AH481" s="69"/>
      <c r="AI481" s="69"/>
      <c r="AJ481" s="69"/>
      <c r="AK481" s="69"/>
      <c r="AL481" s="69"/>
      <c r="AM481" s="70"/>
      <c r="AN481" s="70"/>
      <c r="AO481" s="5"/>
      <c r="AP481" s="5"/>
    </row>
    <row r="482" spans="1:42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7"/>
      <c r="Y482" s="67"/>
      <c r="Z482" s="67"/>
      <c r="AA482" s="67"/>
      <c r="AB482" s="68"/>
      <c r="AC482" s="68"/>
      <c r="AD482" s="68"/>
      <c r="AE482" s="68"/>
      <c r="AF482" s="68"/>
      <c r="AG482" s="69"/>
      <c r="AH482" s="69"/>
      <c r="AI482" s="69"/>
      <c r="AJ482" s="69"/>
      <c r="AK482" s="69"/>
      <c r="AL482" s="69"/>
      <c r="AM482" s="70"/>
      <c r="AN482" s="70"/>
      <c r="AO482" s="5"/>
      <c r="AP482" s="5"/>
    </row>
    <row r="483" spans="1:42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7"/>
      <c r="Y483" s="67"/>
      <c r="Z483" s="67"/>
      <c r="AA483" s="67"/>
      <c r="AB483" s="68"/>
      <c r="AC483" s="68"/>
      <c r="AD483" s="68"/>
      <c r="AE483" s="68"/>
      <c r="AF483" s="68"/>
      <c r="AG483" s="69"/>
      <c r="AH483" s="69"/>
      <c r="AI483" s="69"/>
      <c r="AJ483" s="69"/>
      <c r="AK483" s="69"/>
      <c r="AL483" s="69"/>
      <c r="AM483" s="70"/>
      <c r="AN483" s="70"/>
      <c r="AO483" s="5"/>
      <c r="AP483" s="5"/>
    </row>
    <row r="484" spans="1:42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7"/>
      <c r="Y484" s="67"/>
      <c r="Z484" s="67"/>
      <c r="AA484" s="67"/>
      <c r="AB484" s="68"/>
      <c r="AC484" s="68"/>
      <c r="AD484" s="68"/>
      <c r="AE484" s="68"/>
      <c r="AF484" s="68"/>
      <c r="AG484" s="69"/>
      <c r="AH484" s="69"/>
      <c r="AI484" s="69"/>
      <c r="AJ484" s="69"/>
      <c r="AK484" s="69"/>
      <c r="AL484" s="69"/>
      <c r="AM484" s="70"/>
      <c r="AN484" s="70"/>
      <c r="AO484" s="5"/>
      <c r="AP484" s="5"/>
    </row>
    <row r="485" spans="1:42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7"/>
      <c r="Y485" s="67"/>
      <c r="Z485" s="67"/>
      <c r="AA485" s="67"/>
      <c r="AB485" s="68"/>
      <c r="AC485" s="68"/>
      <c r="AD485" s="68"/>
      <c r="AE485" s="68"/>
      <c r="AF485" s="68"/>
      <c r="AG485" s="69"/>
      <c r="AH485" s="69"/>
      <c r="AI485" s="69"/>
      <c r="AJ485" s="69"/>
      <c r="AK485" s="69"/>
      <c r="AL485" s="69"/>
      <c r="AM485" s="70"/>
      <c r="AN485" s="70"/>
      <c r="AO485" s="5"/>
      <c r="AP485" s="5"/>
    </row>
    <row r="486" spans="1:42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7"/>
      <c r="Y486" s="67"/>
      <c r="Z486" s="67"/>
      <c r="AA486" s="67"/>
      <c r="AB486" s="68"/>
      <c r="AC486" s="68"/>
      <c r="AD486" s="68"/>
      <c r="AE486" s="68"/>
      <c r="AF486" s="68"/>
      <c r="AG486" s="69"/>
      <c r="AH486" s="69"/>
      <c r="AI486" s="69"/>
      <c r="AJ486" s="69"/>
      <c r="AK486" s="69"/>
      <c r="AL486" s="69"/>
      <c r="AM486" s="70"/>
      <c r="AN486" s="70"/>
      <c r="AO486" s="5"/>
      <c r="AP486" s="5"/>
    </row>
    <row r="487" spans="1:42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7"/>
      <c r="Y487" s="67"/>
      <c r="Z487" s="67"/>
      <c r="AA487" s="67"/>
      <c r="AB487" s="68"/>
      <c r="AC487" s="68"/>
      <c r="AD487" s="68"/>
      <c r="AE487" s="68"/>
      <c r="AF487" s="68"/>
      <c r="AG487" s="69"/>
      <c r="AH487" s="69"/>
      <c r="AI487" s="69"/>
      <c r="AJ487" s="69"/>
      <c r="AK487" s="69"/>
      <c r="AL487" s="69"/>
      <c r="AM487" s="70"/>
      <c r="AN487" s="70"/>
      <c r="AO487" s="5"/>
      <c r="AP487" s="5"/>
    </row>
    <row r="488" spans="1:42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7"/>
      <c r="Y488" s="67"/>
      <c r="Z488" s="67"/>
      <c r="AA488" s="67"/>
      <c r="AB488" s="68"/>
      <c r="AC488" s="68"/>
      <c r="AD488" s="68"/>
      <c r="AE488" s="68"/>
      <c r="AF488" s="68"/>
      <c r="AG488" s="69"/>
      <c r="AH488" s="69"/>
      <c r="AI488" s="69"/>
      <c r="AJ488" s="69"/>
      <c r="AK488" s="69"/>
      <c r="AL488" s="69"/>
      <c r="AM488" s="70"/>
      <c r="AN488" s="70"/>
      <c r="AO488" s="5"/>
      <c r="AP488" s="5"/>
    </row>
    <row r="489" spans="1:42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7"/>
      <c r="Y489" s="67"/>
      <c r="Z489" s="67"/>
      <c r="AA489" s="67"/>
      <c r="AB489" s="68"/>
      <c r="AC489" s="68"/>
      <c r="AD489" s="68"/>
      <c r="AE489" s="68"/>
      <c r="AF489" s="68"/>
      <c r="AG489" s="69"/>
      <c r="AH489" s="69"/>
      <c r="AI489" s="69"/>
      <c r="AJ489" s="69"/>
      <c r="AK489" s="69"/>
      <c r="AL489" s="69"/>
      <c r="AM489" s="70"/>
      <c r="AN489" s="70"/>
      <c r="AO489" s="5"/>
      <c r="AP489" s="5"/>
    </row>
    <row r="490" spans="1:42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7"/>
      <c r="Y490" s="67"/>
      <c r="Z490" s="67"/>
      <c r="AA490" s="67"/>
      <c r="AB490" s="68"/>
      <c r="AC490" s="68"/>
      <c r="AD490" s="68"/>
      <c r="AE490" s="68"/>
      <c r="AF490" s="68"/>
      <c r="AG490" s="69"/>
      <c r="AH490" s="69"/>
      <c r="AI490" s="69"/>
      <c r="AJ490" s="69"/>
      <c r="AK490" s="69"/>
      <c r="AL490" s="69"/>
      <c r="AM490" s="70"/>
      <c r="AN490" s="70"/>
      <c r="AO490" s="5"/>
      <c r="AP490" s="5"/>
    </row>
    <row r="491" spans="1:42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7"/>
      <c r="Y491" s="67"/>
      <c r="Z491" s="67"/>
      <c r="AA491" s="67"/>
      <c r="AB491" s="68"/>
      <c r="AC491" s="68"/>
      <c r="AD491" s="68"/>
      <c r="AE491" s="68"/>
      <c r="AF491" s="68"/>
      <c r="AG491" s="69"/>
      <c r="AH491" s="69"/>
      <c r="AI491" s="69"/>
      <c r="AJ491" s="69"/>
      <c r="AK491" s="69"/>
      <c r="AL491" s="69"/>
      <c r="AM491" s="70"/>
      <c r="AN491" s="70"/>
      <c r="AO491" s="5"/>
      <c r="AP491" s="5"/>
    </row>
    <row r="492" spans="1:42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7"/>
      <c r="Y492" s="67"/>
      <c r="Z492" s="67"/>
      <c r="AA492" s="67"/>
      <c r="AB492" s="68"/>
      <c r="AC492" s="68"/>
      <c r="AD492" s="68"/>
      <c r="AE492" s="68"/>
      <c r="AF492" s="68"/>
      <c r="AG492" s="69"/>
      <c r="AH492" s="69"/>
      <c r="AI492" s="69"/>
      <c r="AJ492" s="69"/>
      <c r="AK492" s="69"/>
      <c r="AL492" s="69"/>
      <c r="AM492" s="70"/>
      <c r="AN492" s="70"/>
      <c r="AO492" s="5"/>
      <c r="AP492" s="5"/>
    </row>
    <row r="493" spans="1:42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7"/>
      <c r="Y493" s="67"/>
      <c r="Z493" s="67"/>
      <c r="AA493" s="67"/>
      <c r="AB493" s="68"/>
      <c r="AC493" s="68"/>
      <c r="AD493" s="68"/>
      <c r="AE493" s="68"/>
      <c r="AF493" s="68"/>
      <c r="AG493" s="69"/>
      <c r="AH493" s="69"/>
      <c r="AI493" s="69"/>
      <c r="AJ493" s="69"/>
      <c r="AK493" s="69"/>
      <c r="AL493" s="69"/>
      <c r="AM493" s="70"/>
      <c r="AN493" s="70"/>
      <c r="AO493" s="5"/>
      <c r="AP493" s="5"/>
    </row>
    <row r="494" spans="1:42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7"/>
      <c r="Y494" s="67"/>
      <c r="Z494" s="67"/>
      <c r="AA494" s="67"/>
      <c r="AB494" s="68"/>
      <c r="AC494" s="68"/>
      <c r="AD494" s="68"/>
      <c r="AE494" s="68"/>
      <c r="AF494" s="68"/>
      <c r="AG494" s="69"/>
      <c r="AH494" s="69"/>
      <c r="AI494" s="69"/>
      <c r="AJ494" s="69"/>
      <c r="AK494" s="69"/>
      <c r="AL494" s="69"/>
      <c r="AM494" s="70"/>
      <c r="AN494" s="70"/>
      <c r="AO494" s="5"/>
      <c r="AP494" s="5"/>
    </row>
    <row r="495" spans="1:42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7"/>
      <c r="Y495" s="67"/>
      <c r="Z495" s="67"/>
      <c r="AA495" s="67"/>
      <c r="AB495" s="68"/>
      <c r="AC495" s="68"/>
      <c r="AD495" s="68"/>
      <c r="AE495" s="68"/>
      <c r="AF495" s="68"/>
      <c r="AG495" s="69"/>
      <c r="AH495" s="69"/>
      <c r="AI495" s="69"/>
      <c r="AJ495" s="69"/>
      <c r="AK495" s="69"/>
      <c r="AL495" s="69"/>
      <c r="AM495" s="70"/>
      <c r="AN495" s="70"/>
      <c r="AO495" s="5"/>
      <c r="AP495" s="5"/>
    </row>
    <row r="496" spans="1:42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7"/>
      <c r="Y496" s="67"/>
      <c r="Z496" s="67"/>
      <c r="AA496" s="67"/>
      <c r="AB496" s="68"/>
      <c r="AC496" s="68"/>
      <c r="AD496" s="68"/>
      <c r="AE496" s="68"/>
      <c r="AF496" s="68"/>
      <c r="AG496" s="69"/>
      <c r="AH496" s="69"/>
      <c r="AI496" s="69"/>
      <c r="AJ496" s="69"/>
      <c r="AK496" s="69"/>
      <c r="AL496" s="69"/>
      <c r="AM496" s="70"/>
      <c r="AN496" s="70"/>
      <c r="AO496" s="5"/>
      <c r="AP496" s="5"/>
    </row>
    <row r="497" spans="1:42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7"/>
      <c r="Y497" s="67"/>
      <c r="Z497" s="67"/>
      <c r="AA497" s="67"/>
      <c r="AB497" s="68"/>
      <c r="AC497" s="68"/>
      <c r="AD497" s="68"/>
      <c r="AE497" s="68"/>
      <c r="AF497" s="68"/>
      <c r="AG497" s="69"/>
      <c r="AH497" s="69"/>
      <c r="AI497" s="69"/>
      <c r="AJ497" s="69"/>
      <c r="AK497" s="69"/>
      <c r="AL497" s="69"/>
      <c r="AM497" s="70"/>
      <c r="AN497" s="70"/>
      <c r="AO497" s="5"/>
      <c r="AP497" s="5"/>
    </row>
    <row r="498" spans="1:42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7"/>
      <c r="Y498" s="67"/>
      <c r="Z498" s="67"/>
      <c r="AA498" s="67"/>
      <c r="AB498" s="68"/>
      <c r="AC498" s="68"/>
      <c r="AD498" s="68"/>
      <c r="AE498" s="68"/>
      <c r="AF498" s="68"/>
      <c r="AG498" s="69"/>
      <c r="AH498" s="69"/>
      <c r="AI498" s="69"/>
      <c r="AJ498" s="69"/>
      <c r="AK498" s="69"/>
      <c r="AL498" s="69"/>
      <c r="AM498" s="70"/>
      <c r="AN498" s="70"/>
      <c r="AO498" s="5"/>
      <c r="AP498" s="5"/>
    </row>
    <row r="499" spans="1:42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7"/>
      <c r="Y499" s="67"/>
      <c r="Z499" s="67"/>
      <c r="AA499" s="67"/>
      <c r="AB499" s="68"/>
      <c r="AC499" s="68"/>
      <c r="AD499" s="68"/>
      <c r="AE499" s="68"/>
      <c r="AF499" s="68"/>
      <c r="AG499" s="69"/>
      <c r="AH499" s="69"/>
      <c r="AI499" s="69"/>
      <c r="AJ499" s="69"/>
      <c r="AK499" s="69"/>
      <c r="AL499" s="69"/>
      <c r="AM499" s="70"/>
      <c r="AN499" s="70"/>
      <c r="AO499" s="5"/>
      <c r="AP499" s="5"/>
    </row>
    <row r="500" spans="1:42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7"/>
      <c r="Y500" s="67"/>
      <c r="Z500" s="67"/>
      <c r="AA500" s="67"/>
      <c r="AB500" s="68"/>
      <c r="AC500" s="68"/>
      <c r="AD500" s="68"/>
      <c r="AE500" s="68"/>
      <c r="AF500" s="68"/>
      <c r="AG500" s="69"/>
      <c r="AH500" s="69"/>
      <c r="AI500" s="69"/>
      <c r="AJ500" s="69"/>
      <c r="AK500" s="69"/>
      <c r="AL500" s="69"/>
      <c r="AM500" s="70"/>
      <c r="AN500" s="70"/>
      <c r="AO500" s="5"/>
      <c r="AP500" s="5"/>
    </row>
    <row r="501" spans="1:42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7"/>
      <c r="Y501" s="67"/>
      <c r="Z501" s="67"/>
      <c r="AA501" s="67"/>
      <c r="AB501" s="68"/>
      <c r="AC501" s="68"/>
      <c r="AD501" s="68"/>
      <c r="AE501" s="68"/>
      <c r="AF501" s="68"/>
      <c r="AG501" s="69"/>
      <c r="AH501" s="69"/>
      <c r="AI501" s="69"/>
      <c r="AJ501" s="69"/>
      <c r="AK501" s="69"/>
      <c r="AL501" s="69"/>
      <c r="AM501" s="70"/>
      <c r="AN501" s="70"/>
      <c r="AO501" s="5"/>
      <c r="AP501" s="5"/>
    </row>
    <row r="502" spans="1:42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7"/>
      <c r="Y502" s="67"/>
      <c r="Z502" s="67"/>
      <c r="AA502" s="67"/>
      <c r="AB502" s="68"/>
      <c r="AC502" s="68"/>
      <c r="AD502" s="68"/>
      <c r="AE502" s="68"/>
      <c r="AF502" s="68"/>
      <c r="AG502" s="69"/>
      <c r="AH502" s="69"/>
      <c r="AI502" s="69"/>
      <c r="AJ502" s="69"/>
      <c r="AK502" s="69"/>
      <c r="AL502" s="69"/>
      <c r="AM502" s="70"/>
      <c r="AN502" s="70"/>
      <c r="AO502" s="5"/>
      <c r="AP502" s="5"/>
    </row>
    <row r="503" spans="1:42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7"/>
      <c r="Y503" s="67"/>
      <c r="Z503" s="67"/>
      <c r="AA503" s="67"/>
      <c r="AB503" s="68"/>
      <c r="AC503" s="68"/>
      <c r="AD503" s="68"/>
      <c r="AE503" s="68"/>
      <c r="AF503" s="68"/>
      <c r="AG503" s="69"/>
      <c r="AH503" s="69"/>
      <c r="AI503" s="69"/>
      <c r="AJ503" s="69"/>
      <c r="AK503" s="69"/>
      <c r="AL503" s="69"/>
      <c r="AM503" s="70"/>
      <c r="AN503" s="70"/>
      <c r="AO503" s="5"/>
      <c r="AP503" s="5"/>
    </row>
    <row r="504" spans="1:42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7"/>
      <c r="Y504" s="67"/>
      <c r="Z504" s="67"/>
      <c r="AA504" s="67"/>
      <c r="AB504" s="68"/>
      <c r="AC504" s="68"/>
      <c r="AD504" s="68"/>
      <c r="AE504" s="68"/>
      <c r="AF504" s="68"/>
      <c r="AG504" s="69"/>
      <c r="AH504" s="69"/>
      <c r="AI504" s="69"/>
      <c r="AJ504" s="69"/>
      <c r="AK504" s="69"/>
      <c r="AL504" s="69"/>
      <c r="AM504" s="70"/>
      <c r="AN504" s="70"/>
      <c r="AO504" s="5"/>
      <c r="AP504" s="5"/>
    </row>
    <row r="505" spans="1:42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7"/>
      <c r="Y505" s="67"/>
      <c r="Z505" s="67"/>
      <c r="AA505" s="67"/>
      <c r="AB505" s="68"/>
      <c r="AC505" s="68"/>
      <c r="AD505" s="68"/>
      <c r="AE505" s="68"/>
      <c r="AF505" s="68"/>
      <c r="AG505" s="69"/>
      <c r="AH505" s="69"/>
      <c r="AI505" s="69"/>
      <c r="AJ505" s="69"/>
      <c r="AK505" s="69"/>
      <c r="AL505" s="69"/>
      <c r="AM505" s="70"/>
      <c r="AN505" s="70"/>
      <c r="AO505" s="5"/>
      <c r="AP505" s="5"/>
    </row>
    <row r="506" spans="1:42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7"/>
      <c r="Y506" s="67"/>
      <c r="Z506" s="67"/>
      <c r="AA506" s="67"/>
      <c r="AB506" s="68"/>
      <c r="AC506" s="68"/>
      <c r="AD506" s="68"/>
      <c r="AE506" s="68"/>
      <c r="AF506" s="68"/>
      <c r="AG506" s="69"/>
      <c r="AH506" s="69"/>
      <c r="AI506" s="69"/>
      <c r="AJ506" s="69"/>
      <c r="AK506" s="69"/>
      <c r="AL506" s="69"/>
      <c r="AM506" s="70"/>
      <c r="AN506" s="70"/>
      <c r="AO506" s="5"/>
      <c r="AP506" s="5"/>
    </row>
    <row r="507" spans="1:42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7"/>
      <c r="Y507" s="67"/>
      <c r="Z507" s="67"/>
      <c r="AA507" s="67"/>
      <c r="AB507" s="68"/>
      <c r="AC507" s="68"/>
      <c r="AD507" s="68"/>
      <c r="AE507" s="68"/>
      <c r="AF507" s="68"/>
      <c r="AG507" s="69"/>
      <c r="AH507" s="69"/>
      <c r="AI507" s="69"/>
      <c r="AJ507" s="69"/>
      <c r="AK507" s="69"/>
      <c r="AL507" s="69"/>
      <c r="AM507" s="70"/>
      <c r="AN507" s="70"/>
      <c r="AO507" s="5"/>
      <c r="AP507" s="5"/>
    </row>
    <row r="508" spans="1:42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7"/>
      <c r="Y508" s="67"/>
      <c r="Z508" s="67"/>
      <c r="AA508" s="67"/>
      <c r="AB508" s="68"/>
      <c r="AC508" s="68"/>
      <c r="AD508" s="68"/>
      <c r="AE508" s="68"/>
      <c r="AF508" s="68"/>
      <c r="AG508" s="69"/>
      <c r="AH508" s="69"/>
      <c r="AI508" s="69"/>
      <c r="AJ508" s="69"/>
      <c r="AK508" s="69"/>
      <c r="AL508" s="69"/>
      <c r="AM508" s="70"/>
      <c r="AN508" s="70"/>
      <c r="AO508" s="5"/>
      <c r="AP508" s="5"/>
    </row>
    <row r="509" spans="1:42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7"/>
      <c r="Y509" s="67"/>
      <c r="Z509" s="67"/>
      <c r="AA509" s="67"/>
      <c r="AB509" s="68"/>
      <c r="AC509" s="68"/>
      <c r="AD509" s="68"/>
      <c r="AE509" s="68"/>
      <c r="AF509" s="68"/>
      <c r="AG509" s="69"/>
      <c r="AH509" s="69"/>
      <c r="AI509" s="69"/>
      <c r="AJ509" s="69"/>
      <c r="AK509" s="69"/>
      <c r="AL509" s="69"/>
      <c r="AM509" s="70"/>
      <c r="AN509" s="70"/>
      <c r="AO509" s="5"/>
      <c r="AP509" s="5"/>
    </row>
    <row r="510" spans="1:42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7"/>
      <c r="Y510" s="67"/>
      <c r="Z510" s="67"/>
      <c r="AA510" s="67"/>
      <c r="AB510" s="68"/>
      <c r="AC510" s="68"/>
      <c r="AD510" s="68"/>
      <c r="AE510" s="68"/>
      <c r="AF510" s="68"/>
      <c r="AG510" s="69"/>
      <c r="AH510" s="69"/>
      <c r="AI510" s="69"/>
      <c r="AJ510" s="69"/>
      <c r="AK510" s="69"/>
      <c r="AL510" s="69"/>
      <c r="AM510" s="70"/>
      <c r="AN510" s="70"/>
      <c r="AO510" s="5"/>
      <c r="AP510" s="5"/>
    </row>
    <row r="511" spans="1:42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7"/>
      <c r="Y511" s="67"/>
      <c r="Z511" s="67"/>
      <c r="AA511" s="67"/>
      <c r="AB511" s="68"/>
      <c r="AC511" s="68"/>
      <c r="AD511" s="68"/>
      <c r="AE511" s="68"/>
      <c r="AF511" s="68"/>
      <c r="AG511" s="69"/>
      <c r="AH511" s="69"/>
      <c r="AI511" s="69"/>
      <c r="AJ511" s="69"/>
      <c r="AK511" s="69"/>
      <c r="AL511" s="69"/>
      <c r="AM511" s="70"/>
      <c r="AN511" s="70"/>
      <c r="AO511" s="5"/>
      <c r="AP511" s="5"/>
    </row>
    <row r="512" spans="1:42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7"/>
      <c r="Y512" s="67"/>
      <c r="Z512" s="67"/>
      <c r="AA512" s="67"/>
      <c r="AB512" s="68"/>
      <c r="AC512" s="68"/>
      <c r="AD512" s="68"/>
      <c r="AE512" s="68"/>
      <c r="AF512" s="68"/>
      <c r="AG512" s="69"/>
      <c r="AH512" s="69"/>
      <c r="AI512" s="69"/>
      <c r="AJ512" s="69"/>
      <c r="AK512" s="69"/>
      <c r="AL512" s="69"/>
      <c r="AM512" s="70"/>
      <c r="AN512" s="70"/>
      <c r="AO512" s="5"/>
      <c r="AP512" s="5"/>
    </row>
    <row r="513" spans="1:42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7"/>
      <c r="Y513" s="67"/>
      <c r="Z513" s="67"/>
      <c r="AA513" s="67"/>
      <c r="AB513" s="68"/>
      <c r="AC513" s="68"/>
      <c r="AD513" s="68"/>
      <c r="AE513" s="68"/>
      <c r="AF513" s="68"/>
      <c r="AG513" s="69"/>
      <c r="AH513" s="69"/>
      <c r="AI513" s="69"/>
      <c r="AJ513" s="69"/>
      <c r="AK513" s="69"/>
      <c r="AL513" s="69"/>
      <c r="AM513" s="70"/>
      <c r="AN513" s="70"/>
      <c r="AO513" s="5"/>
      <c r="AP513" s="5"/>
    </row>
    <row r="514" spans="1:42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7"/>
      <c r="Y514" s="67"/>
      <c r="Z514" s="67"/>
      <c r="AA514" s="67"/>
      <c r="AB514" s="68"/>
      <c r="AC514" s="68"/>
      <c r="AD514" s="68"/>
      <c r="AE514" s="68"/>
      <c r="AF514" s="68"/>
      <c r="AG514" s="69"/>
      <c r="AH514" s="69"/>
      <c r="AI514" s="69"/>
      <c r="AJ514" s="69"/>
      <c r="AK514" s="69"/>
      <c r="AL514" s="69"/>
      <c r="AM514" s="70"/>
      <c r="AN514" s="70"/>
      <c r="AO514" s="5"/>
      <c r="AP514" s="5"/>
    </row>
    <row r="515" spans="1:42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7"/>
      <c r="Y515" s="67"/>
      <c r="Z515" s="67"/>
      <c r="AA515" s="67"/>
      <c r="AB515" s="68"/>
      <c r="AC515" s="68"/>
      <c r="AD515" s="68"/>
      <c r="AE515" s="68"/>
      <c r="AF515" s="68"/>
      <c r="AG515" s="69"/>
      <c r="AH515" s="69"/>
      <c r="AI515" s="69"/>
      <c r="AJ515" s="69"/>
      <c r="AK515" s="69"/>
      <c r="AL515" s="69"/>
      <c r="AM515" s="70"/>
      <c r="AN515" s="70"/>
      <c r="AO515" s="5"/>
      <c r="AP515" s="5"/>
    </row>
    <row r="516" spans="1:42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7"/>
      <c r="Y516" s="67"/>
      <c r="Z516" s="67"/>
      <c r="AA516" s="67"/>
      <c r="AB516" s="68"/>
      <c r="AC516" s="68"/>
      <c r="AD516" s="68"/>
      <c r="AE516" s="68"/>
      <c r="AF516" s="68"/>
      <c r="AG516" s="69"/>
      <c r="AH516" s="69"/>
      <c r="AI516" s="69"/>
      <c r="AJ516" s="69"/>
      <c r="AK516" s="69"/>
      <c r="AL516" s="69"/>
      <c r="AM516" s="70"/>
      <c r="AN516" s="70"/>
      <c r="AO516" s="5"/>
      <c r="AP516" s="5"/>
    </row>
    <row r="517" spans="1:42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7"/>
      <c r="Y517" s="67"/>
      <c r="Z517" s="67"/>
      <c r="AA517" s="67"/>
      <c r="AB517" s="68"/>
      <c r="AC517" s="68"/>
      <c r="AD517" s="68"/>
      <c r="AE517" s="68"/>
      <c r="AF517" s="68"/>
      <c r="AG517" s="69"/>
      <c r="AH517" s="69"/>
      <c r="AI517" s="69"/>
      <c r="AJ517" s="69"/>
      <c r="AK517" s="69"/>
      <c r="AL517" s="69"/>
      <c r="AM517" s="70"/>
      <c r="AN517" s="70"/>
      <c r="AO517" s="5"/>
      <c r="AP517" s="5"/>
    </row>
    <row r="518" spans="1:42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7"/>
      <c r="Y518" s="67"/>
      <c r="Z518" s="67"/>
      <c r="AA518" s="67"/>
      <c r="AB518" s="68"/>
      <c r="AC518" s="68"/>
      <c r="AD518" s="68"/>
      <c r="AE518" s="68"/>
      <c r="AF518" s="68"/>
      <c r="AG518" s="69"/>
      <c r="AH518" s="69"/>
      <c r="AI518" s="69"/>
      <c r="AJ518" s="69"/>
      <c r="AK518" s="69"/>
      <c r="AL518" s="69"/>
      <c r="AM518" s="70"/>
      <c r="AN518" s="70"/>
      <c r="AO518" s="5"/>
      <c r="AP518" s="5"/>
    </row>
    <row r="519" spans="1:42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7"/>
      <c r="Y519" s="67"/>
      <c r="Z519" s="67"/>
      <c r="AA519" s="67"/>
      <c r="AB519" s="68"/>
      <c r="AC519" s="68"/>
      <c r="AD519" s="68"/>
      <c r="AE519" s="68"/>
      <c r="AF519" s="68"/>
      <c r="AG519" s="69"/>
      <c r="AH519" s="69"/>
      <c r="AI519" s="69"/>
      <c r="AJ519" s="69"/>
      <c r="AK519" s="69"/>
      <c r="AL519" s="69"/>
      <c r="AM519" s="70"/>
      <c r="AN519" s="70"/>
      <c r="AO519" s="5"/>
      <c r="AP519" s="5"/>
    </row>
    <row r="520" spans="1:42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7"/>
      <c r="Y520" s="67"/>
      <c r="Z520" s="67"/>
      <c r="AA520" s="67"/>
      <c r="AB520" s="68"/>
      <c r="AC520" s="68"/>
      <c r="AD520" s="68"/>
      <c r="AE520" s="68"/>
      <c r="AF520" s="68"/>
      <c r="AG520" s="69"/>
      <c r="AH520" s="69"/>
      <c r="AI520" s="69"/>
      <c r="AJ520" s="69"/>
      <c r="AK520" s="69"/>
      <c r="AL520" s="69"/>
      <c r="AM520" s="70"/>
      <c r="AN520" s="70"/>
      <c r="AO520" s="5"/>
      <c r="AP520" s="5"/>
    </row>
    <row r="521" spans="1:42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7"/>
      <c r="Y521" s="67"/>
      <c r="Z521" s="67"/>
      <c r="AA521" s="67"/>
      <c r="AB521" s="68"/>
      <c r="AC521" s="68"/>
      <c r="AD521" s="68"/>
      <c r="AE521" s="68"/>
      <c r="AF521" s="68"/>
      <c r="AG521" s="69"/>
      <c r="AH521" s="69"/>
      <c r="AI521" s="69"/>
      <c r="AJ521" s="69"/>
      <c r="AK521" s="69"/>
      <c r="AL521" s="69"/>
      <c r="AM521" s="70"/>
      <c r="AN521" s="70"/>
      <c r="AO521" s="5"/>
      <c r="AP521" s="5"/>
    </row>
    <row r="522" spans="1:42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7"/>
      <c r="Y522" s="67"/>
      <c r="Z522" s="67"/>
      <c r="AA522" s="67"/>
      <c r="AB522" s="68"/>
      <c r="AC522" s="68"/>
      <c r="AD522" s="68"/>
      <c r="AE522" s="68"/>
      <c r="AF522" s="68"/>
      <c r="AG522" s="69"/>
      <c r="AH522" s="69"/>
      <c r="AI522" s="69"/>
      <c r="AJ522" s="69"/>
      <c r="AK522" s="69"/>
      <c r="AL522" s="69"/>
      <c r="AM522" s="70"/>
      <c r="AN522" s="70"/>
      <c r="AO522" s="5"/>
      <c r="AP522" s="5"/>
    </row>
    <row r="523" spans="1:42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7"/>
      <c r="Y523" s="67"/>
      <c r="Z523" s="67"/>
      <c r="AA523" s="67"/>
      <c r="AB523" s="68"/>
      <c r="AC523" s="68"/>
      <c r="AD523" s="68"/>
      <c r="AE523" s="68"/>
      <c r="AF523" s="68"/>
      <c r="AG523" s="69"/>
      <c r="AH523" s="69"/>
      <c r="AI523" s="69"/>
      <c r="AJ523" s="69"/>
      <c r="AK523" s="69"/>
      <c r="AL523" s="69"/>
      <c r="AM523" s="70"/>
      <c r="AN523" s="70"/>
      <c r="AO523" s="5"/>
      <c r="AP523" s="5"/>
    </row>
    <row r="524" spans="1:42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7"/>
      <c r="Y524" s="67"/>
      <c r="Z524" s="67"/>
      <c r="AA524" s="67"/>
      <c r="AB524" s="68"/>
      <c r="AC524" s="68"/>
      <c r="AD524" s="68"/>
      <c r="AE524" s="68"/>
      <c r="AF524" s="68"/>
      <c r="AG524" s="69"/>
      <c r="AH524" s="69"/>
      <c r="AI524" s="69"/>
      <c r="AJ524" s="69"/>
      <c r="AK524" s="69"/>
      <c r="AL524" s="69"/>
      <c r="AM524" s="70"/>
      <c r="AN524" s="70"/>
      <c r="AO524" s="5"/>
      <c r="AP524" s="5"/>
    </row>
    <row r="525" spans="1:42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7"/>
      <c r="Y525" s="67"/>
      <c r="Z525" s="67"/>
      <c r="AA525" s="67"/>
      <c r="AB525" s="68"/>
      <c r="AC525" s="68"/>
      <c r="AD525" s="68"/>
      <c r="AE525" s="68"/>
      <c r="AF525" s="68"/>
      <c r="AG525" s="69"/>
      <c r="AH525" s="69"/>
      <c r="AI525" s="69"/>
      <c r="AJ525" s="69"/>
      <c r="AK525" s="69"/>
      <c r="AL525" s="69"/>
      <c r="AM525" s="70"/>
      <c r="AN525" s="70"/>
      <c r="AO525" s="5"/>
      <c r="AP525" s="5"/>
    </row>
    <row r="526" spans="1:42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7"/>
      <c r="Y526" s="67"/>
      <c r="Z526" s="67"/>
      <c r="AA526" s="67"/>
      <c r="AB526" s="68"/>
      <c r="AC526" s="68"/>
      <c r="AD526" s="68"/>
      <c r="AE526" s="68"/>
      <c r="AF526" s="68"/>
      <c r="AG526" s="69"/>
      <c r="AH526" s="69"/>
      <c r="AI526" s="69"/>
      <c r="AJ526" s="69"/>
      <c r="AK526" s="69"/>
      <c r="AL526" s="69"/>
      <c r="AM526" s="70"/>
      <c r="AN526" s="70"/>
      <c r="AO526" s="5"/>
      <c r="AP526" s="5"/>
    </row>
    <row r="527" spans="1:42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7"/>
      <c r="Y527" s="67"/>
      <c r="Z527" s="67"/>
      <c r="AA527" s="67"/>
      <c r="AB527" s="68"/>
      <c r="AC527" s="68"/>
      <c r="AD527" s="68"/>
      <c r="AE527" s="68"/>
      <c r="AF527" s="68"/>
      <c r="AG527" s="69"/>
      <c r="AH527" s="69"/>
      <c r="AI527" s="69"/>
      <c r="AJ527" s="69"/>
      <c r="AK527" s="69"/>
      <c r="AL527" s="69"/>
      <c r="AM527" s="70"/>
      <c r="AN527" s="70"/>
      <c r="AO527" s="5"/>
      <c r="AP527" s="5"/>
    </row>
    <row r="528" spans="1:42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7"/>
      <c r="Y528" s="67"/>
      <c r="Z528" s="67"/>
      <c r="AA528" s="67"/>
      <c r="AB528" s="68"/>
      <c r="AC528" s="68"/>
      <c r="AD528" s="68"/>
      <c r="AE528" s="68"/>
      <c r="AF528" s="68"/>
      <c r="AG528" s="69"/>
      <c r="AH528" s="69"/>
      <c r="AI528" s="69"/>
      <c r="AJ528" s="69"/>
      <c r="AK528" s="69"/>
      <c r="AL528" s="69"/>
      <c r="AM528" s="70"/>
      <c r="AN528" s="70"/>
      <c r="AO528" s="5"/>
      <c r="AP528" s="5"/>
    </row>
    <row r="529" spans="1:42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7"/>
      <c r="Y529" s="67"/>
      <c r="Z529" s="67"/>
      <c r="AA529" s="67"/>
      <c r="AB529" s="68"/>
      <c r="AC529" s="68"/>
      <c r="AD529" s="68"/>
      <c r="AE529" s="68"/>
      <c r="AF529" s="68"/>
      <c r="AG529" s="69"/>
      <c r="AH529" s="69"/>
      <c r="AI529" s="69"/>
      <c r="AJ529" s="69"/>
      <c r="AK529" s="69"/>
      <c r="AL529" s="69"/>
      <c r="AM529" s="70"/>
      <c r="AN529" s="70"/>
      <c r="AO529" s="5"/>
      <c r="AP529" s="5"/>
    </row>
    <row r="530" spans="1:42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7"/>
      <c r="Y530" s="67"/>
      <c r="Z530" s="67"/>
      <c r="AA530" s="67"/>
      <c r="AB530" s="68"/>
      <c r="AC530" s="68"/>
      <c r="AD530" s="68"/>
      <c r="AE530" s="68"/>
      <c r="AF530" s="68"/>
      <c r="AG530" s="69"/>
      <c r="AH530" s="69"/>
      <c r="AI530" s="69"/>
      <c r="AJ530" s="69"/>
      <c r="AK530" s="69"/>
      <c r="AL530" s="69"/>
      <c r="AM530" s="70"/>
      <c r="AN530" s="70"/>
      <c r="AO530" s="5"/>
      <c r="AP530" s="5"/>
    </row>
    <row r="531" spans="1:42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7"/>
      <c r="Y531" s="67"/>
      <c r="Z531" s="67"/>
      <c r="AA531" s="67"/>
      <c r="AB531" s="68"/>
      <c r="AC531" s="68"/>
      <c r="AD531" s="68"/>
      <c r="AE531" s="68"/>
      <c r="AF531" s="68"/>
      <c r="AG531" s="69"/>
      <c r="AH531" s="69"/>
      <c r="AI531" s="69"/>
      <c r="AJ531" s="69"/>
      <c r="AK531" s="69"/>
      <c r="AL531" s="69"/>
      <c r="AM531" s="70"/>
      <c r="AN531" s="70"/>
      <c r="AO531" s="5"/>
      <c r="AP531" s="5"/>
    </row>
    <row r="532" spans="1:42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7"/>
      <c r="Y532" s="67"/>
      <c r="Z532" s="67"/>
      <c r="AA532" s="67"/>
      <c r="AB532" s="68"/>
      <c r="AC532" s="68"/>
      <c r="AD532" s="68"/>
      <c r="AE532" s="68"/>
      <c r="AF532" s="68"/>
      <c r="AG532" s="69"/>
      <c r="AH532" s="69"/>
      <c r="AI532" s="69"/>
      <c r="AJ532" s="69"/>
      <c r="AK532" s="69"/>
      <c r="AL532" s="69"/>
      <c r="AM532" s="70"/>
      <c r="AN532" s="70"/>
      <c r="AO532" s="5"/>
      <c r="AP532" s="5"/>
    </row>
    <row r="533" spans="1:42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7"/>
      <c r="Y533" s="67"/>
      <c r="Z533" s="67"/>
      <c r="AA533" s="67"/>
      <c r="AB533" s="68"/>
      <c r="AC533" s="68"/>
      <c r="AD533" s="68"/>
      <c r="AE533" s="68"/>
      <c r="AF533" s="68"/>
      <c r="AG533" s="69"/>
      <c r="AH533" s="69"/>
      <c r="AI533" s="69"/>
      <c r="AJ533" s="69"/>
      <c r="AK533" s="69"/>
      <c r="AL533" s="69"/>
      <c r="AM533" s="70"/>
      <c r="AN533" s="70"/>
      <c r="AO533" s="5"/>
      <c r="AP533" s="5"/>
    </row>
    <row r="534" spans="1:42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7"/>
      <c r="Y534" s="67"/>
      <c r="Z534" s="67"/>
      <c r="AA534" s="67"/>
      <c r="AB534" s="68"/>
      <c r="AC534" s="68"/>
      <c r="AD534" s="68"/>
      <c r="AE534" s="68"/>
      <c r="AF534" s="68"/>
      <c r="AG534" s="69"/>
      <c r="AH534" s="69"/>
      <c r="AI534" s="69"/>
      <c r="AJ534" s="69"/>
      <c r="AK534" s="69"/>
      <c r="AL534" s="69"/>
      <c r="AM534" s="70"/>
      <c r="AN534" s="70"/>
      <c r="AO534" s="5"/>
      <c r="AP534" s="5"/>
    </row>
    <row r="535" spans="1:42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7"/>
      <c r="Y535" s="67"/>
      <c r="Z535" s="67"/>
      <c r="AA535" s="67"/>
      <c r="AB535" s="68"/>
      <c r="AC535" s="68"/>
      <c r="AD535" s="68"/>
      <c r="AE535" s="68"/>
      <c r="AF535" s="68"/>
      <c r="AG535" s="69"/>
      <c r="AH535" s="69"/>
      <c r="AI535" s="69"/>
      <c r="AJ535" s="69"/>
      <c r="AK535" s="69"/>
      <c r="AL535" s="69"/>
      <c r="AM535" s="70"/>
      <c r="AN535" s="70"/>
      <c r="AO535" s="5"/>
      <c r="AP535" s="5"/>
    </row>
    <row r="536" spans="1:42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7"/>
      <c r="Y536" s="67"/>
      <c r="Z536" s="67"/>
      <c r="AA536" s="67"/>
      <c r="AB536" s="68"/>
      <c r="AC536" s="68"/>
      <c r="AD536" s="68"/>
      <c r="AE536" s="68"/>
      <c r="AF536" s="68"/>
      <c r="AG536" s="69"/>
      <c r="AH536" s="69"/>
      <c r="AI536" s="69"/>
      <c r="AJ536" s="69"/>
      <c r="AK536" s="69"/>
      <c r="AL536" s="69"/>
      <c r="AM536" s="70"/>
      <c r="AN536" s="70"/>
      <c r="AO536" s="5"/>
      <c r="AP536" s="5"/>
    </row>
    <row r="537" spans="1:42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7"/>
      <c r="Y537" s="67"/>
      <c r="Z537" s="67"/>
      <c r="AA537" s="67"/>
      <c r="AB537" s="68"/>
      <c r="AC537" s="68"/>
      <c r="AD537" s="68"/>
      <c r="AE537" s="68"/>
      <c r="AF537" s="68"/>
      <c r="AG537" s="69"/>
      <c r="AH537" s="69"/>
      <c r="AI537" s="69"/>
      <c r="AJ537" s="69"/>
      <c r="AK537" s="69"/>
      <c r="AL537" s="69"/>
      <c r="AM537" s="70"/>
      <c r="AN537" s="70"/>
      <c r="AO537" s="5"/>
      <c r="AP537" s="5"/>
    </row>
    <row r="538" spans="1:42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7"/>
      <c r="Y538" s="67"/>
      <c r="Z538" s="67"/>
      <c r="AA538" s="67"/>
      <c r="AB538" s="68"/>
      <c r="AC538" s="68"/>
      <c r="AD538" s="68"/>
      <c r="AE538" s="68"/>
      <c r="AF538" s="68"/>
      <c r="AG538" s="69"/>
      <c r="AH538" s="69"/>
      <c r="AI538" s="69"/>
      <c r="AJ538" s="69"/>
      <c r="AK538" s="69"/>
      <c r="AL538" s="69"/>
      <c r="AM538" s="70"/>
      <c r="AN538" s="70"/>
      <c r="AO538" s="5"/>
      <c r="AP538" s="5"/>
    </row>
    <row r="539" spans="1:42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7"/>
      <c r="Y539" s="67"/>
      <c r="Z539" s="67"/>
      <c r="AA539" s="67"/>
      <c r="AB539" s="68"/>
      <c r="AC539" s="68"/>
      <c r="AD539" s="68"/>
      <c r="AE539" s="68"/>
      <c r="AF539" s="68"/>
      <c r="AG539" s="69"/>
      <c r="AH539" s="69"/>
      <c r="AI539" s="69"/>
      <c r="AJ539" s="69"/>
      <c r="AK539" s="69"/>
      <c r="AL539" s="69"/>
      <c r="AM539" s="70"/>
      <c r="AN539" s="70"/>
      <c r="AO539" s="5"/>
      <c r="AP539" s="5"/>
    </row>
    <row r="540" spans="1:42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7"/>
      <c r="Y540" s="67"/>
      <c r="Z540" s="67"/>
      <c r="AA540" s="67"/>
      <c r="AB540" s="68"/>
      <c r="AC540" s="68"/>
      <c r="AD540" s="68"/>
      <c r="AE540" s="68"/>
      <c r="AF540" s="68"/>
      <c r="AG540" s="69"/>
      <c r="AH540" s="69"/>
      <c r="AI540" s="69"/>
      <c r="AJ540" s="69"/>
      <c r="AK540" s="69"/>
      <c r="AL540" s="69"/>
      <c r="AM540" s="70"/>
      <c r="AN540" s="70"/>
      <c r="AO540" s="5"/>
      <c r="AP540" s="5"/>
    </row>
    <row r="541" spans="1:42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7"/>
      <c r="Y541" s="67"/>
      <c r="Z541" s="67"/>
      <c r="AA541" s="67"/>
      <c r="AB541" s="68"/>
      <c r="AC541" s="68"/>
      <c r="AD541" s="68"/>
      <c r="AE541" s="68"/>
      <c r="AF541" s="68"/>
      <c r="AG541" s="69"/>
      <c r="AH541" s="69"/>
      <c r="AI541" s="69"/>
      <c r="AJ541" s="69"/>
      <c r="AK541" s="69"/>
      <c r="AL541" s="69"/>
      <c r="AM541" s="70"/>
      <c r="AN541" s="70"/>
      <c r="AO541" s="5"/>
      <c r="AP541" s="5"/>
    </row>
    <row r="542" spans="1:42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7"/>
      <c r="Y542" s="67"/>
      <c r="Z542" s="67"/>
      <c r="AA542" s="67"/>
      <c r="AB542" s="68"/>
      <c r="AC542" s="68"/>
      <c r="AD542" s="68"/>
      <c r="AE542" s="68"/>
      <c r="AF542" s="68"/>
      <c r="AG542" s="69"/>
      <c r="AH542" s="69"/>
      <c r="AI542" s="69"/>
      <c r="AJ542" s="69"/>
      <c r="AK542" s="69"/>
      <c r="AL542" s="69"/>
      <c r="AM542" s="70"/>
      <c r="AN542" s="70"/>
      <c r="AO542" s="5"/>
      <c r="AP542" s="5"/>
    </row>
    <row r="543" spans="1:42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7"/>
      <c r="Y543" s="67"/>
      <c r="Z543" s="67"/>
      <c r="AA543" s="67"/>
      <c r="AB543" s="68"/>
      <c r="AC543" s="68"/>
      <c r="AD543" s="68"/>
      <c r="AE543" s="68"/>
      <c r="AF543" s="68"/>
      <c r="AG543" s="69"/>
      <c r="AH543" s="69"/>
      <c r="AI543" s="69"/>
      <c r="AJ543" s="69"/>
      <c r="AK543" s="69"/>
      <c r="AL543" s="69"/>
      <c r="AM543" s="70"/>
      <c r="AN543" s="70"/>
      <c r="AO543" s="5"/>
      <c r="AP543" s="5"/>
    </row>
    <row r="544" spans="1:42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7"/>
      <c r="Y544" s="67"/>
      <c r="Z544" s="67"/>
      <c r="AA544" s="67"/>
      <c r="AB544" s="68"/>
      <c r="AC544" s="68"/>
      <c r="AD544" s="68"/>
      <c r="AE544" s="68"/>
      <c r="AF544" s="68"/>
      <c r="AG544" s="69"/>
      <c r="AH544" s="69"/>
      <c r="AI544" s="69"/>
      <c r="AJ544" s="69"/>
      <c r="AK544" s="69"/>
      <c r="AL544" s="69"/>
      <c r="AM544" s="70"/>
      <c r="AN544" s="70"/>
      <c r="AO544" s="5"/>
      <c r="AP544" s="5"/>
    </row>
    <row r="545" spans="1:42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7"/>
      <c r="Y545" s="67"/>
      <c r="Z545" s="67"/>
      <c r="AA545" s="67"/>
      <c r="AB545" s="68"/>
      <c r="AC545" s="68"/>
      <c r="AD545" s="68"/>
      <c r="AE545" s="68"/>
      <c r="AF545" s="68"/>
      <c r="AG545" s="69"/>
      <c r="AH545" s="69"/>
      <c r="AI545" s="69"/>
      <c r="AJ545" s="69"/>
      <c r="AK545" s="69"/>
      <c r="AL545" s="69"/>
      <c r="AM545" s="70"/>
      <c r="AN545" s="70"/>
      <c r="AO545" s="5"/>
      <c r="AP545" s="5"/>
    </row>
    <row r="546" spans="1:42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7"/>
      <c r="Y546" s="67"/>
      <c r="Z546" s="67"/>
      <c r="AA546" s="67"/>
      <c r="AB546" s="68"/>
      <c r="AC546" s="68"/>
      <c r="AD546" s="68"/>
      <c r="AE546" s="68"/>
      <c r="AF546" s="68"/>
      <c r="AG546" s="69"/>
      <c r="AH546" s="69"/>
      <c r="AI546" s="69"/>
      <c r="AJ546" s="69"/>
      <c r="AK546" s="69"/>
      <c r="AL546" s="69"/>
      <c r="AM546" s="70"/>
      <c r="AN546" s="70"/>
      <c r="AO546" s="5"/>
      <c r="AP546" s="5"/>
    </row>
    <row r="547" spans="1:42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7"/>
      <c r="Y547" s="67"/>
      <c r="Z547" s="67"/>
      <c r="AA547" s="67"/>
      <c r="AB547" s="68"/>
      <c r="AC547" s="68"/>
      <c r="AD547" s="68"/>
      <c r="AE547" s="68"/>
      <c r="AF547" s="68"/>
      <c r="AG547" s="69"/>
      <c r="AH547" s="69"/>
      <c r="AI547" s="69"/>
      <c r="AJ547" s="69"/>
      <c r="AK547" s="69"/>
      <c r="AL547" s="69"/>
      <c r="AM547" s="70"/>
      <c r="AN547" s="70"/>
      <c r="AO547" s="5"/>
      <c r="AP547" s="5"/>
    </row>
    <row r="548" spans="1:42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7"/>
      <c r="Y548" s="67"/>
      <c r="Z548" s="67"/>
      <c r="AA548" s="67"/>
      <c r="AB548" s="68"/>
      <c r="AC548" s="68"/>
      <c r="AD548" s="68"/>
      <c r="AE548" s="68"/>
      <c r="AF548" s="68"/>
      <c r="AG548" s="69"/>
      <c r="AH548" s="69"/>
      <c r="AI548" s="69"/>
      <c r="AJ548" s="69"/>
      <c r="AK548" s="69"/>
      <c r="AL548" s="69"/>
      <c r="AM548" s="70"/>
      <c r="AN548" s="70"/>
      <c r="AO548" s="5"/>
      <c r="AP548" s="5"/>
    </row>
    <row r="549" spans="1:42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7"/>
      <c r="Y549" s="67"/>
      <c r="Z549" s="67"/>
      <c r="AA549" s="67"/>
      <c r="AB549" s="68"/>
      <c r="AC549" s="68"/>
      <c r="AD549" s="68"/>
      <c r="AE549" s="68"/>
      <c r="AF549" s="68"/>
      <c r="AG549" s="69"/>
      <c r="AH549" s="69"/>
      <c r="AI549" s="69"/>
      <c r="AJ549" s="69"/>
      <c r="AK549" s="69"/>
      <c r="AL549" s="69"/>
      <c r="AM549" s="70"/>
      <c r="AN549" s="70"/>
      <c r="AO549" s="5"/>
      <c r="AP549" s="5"/>
    </row>
    <row r="550" spans="1:42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7"/>
      <c r="Y550" s="67"/>
      <c r="Z550" s="67"/>
      <c r="AA550" s="67"/>
      <c r="AB550" s="68"/>
      <c r="AC550" s="68"/>
      <c r="AD550" s="68"/>
      <c r="AE550" s="68"/>
      <c r="AF550" s="68"/>
      <c r="AG550" s="69"/>
      <c r="AH550" s="69"/>
      <c r="AI550" s="69"/>
      <c r="AJ550" s="69"/>
      <c r="AK550" s="69"/>
      <c r="AL550" s="69"/>
      <c r="AM550" s="70"/>
      <c r="AN550" s="70"/>
      <c r="AO550" s="5"/>
      <c r="AP550" s="5"/>
    </row>
    <row r="551" spans="1:42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7"/>
      <c r="Y551" s="67"/>
      <c r="Z551" s="67"/>
      <c r="AA551" s="67"/>
      <c r="AB551" s="68"/>
      <c r="AC551" s="68"/>
      <c r="AD551" s="68"/>
      <c r="AE551" s="68"/>
      <c r="AF551" s="68"/>
      <c r="AG551" s="69"/>
      <c r="AH551" s="69"/>
      <c r="AI551" s="69"/>
      <c r="AJ551" s="69"/>
      <c r="AK551" s="69"/>
      <c r="AL551" s="69"/>
      <c r="AM551" s="70"/>
      <c r="AN551" s="70"/>
      <c r="AO551" s="5"/>
      <c r="AP551" s="5"/>
    </row>
    <row r="552" spans="1:42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7"/>
      <c r="Y552" s="67"/>
      <c r="Z552" s="67"/>
      <c r="AA552" s="67"/>
      <c r="AB552" s="68"/>
      <c r="AC552" s="68"/>
      <c r="AD552" s="68"/>
      <c r="AE552" s="68"/>
      <c r="AF552" s="68"/>
      <c r="AG552" s="69"/>
      <c r="AH552" s="69"/>
      <c r="AI552" s="69"/>
      <c r="AJ552" s="69"/>
      <c r="AK552" s="69"/>
      <c r="AL552" s="69"/>
      <c r="AM552" s="70"/>
      <c r="AN552" s="70"/>
      <c r="AO552" s="5"/>
      <c r="AP552" s="5"/>
    </row>
    <row r="553" spans="1:42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7"/>
      <c r="Y553" s="67"/>
      <c r="Z553" s="67"/>
      <c r="AA553" s="67"/>
      <c r="AB553" s="68"/>
      <c r="AC553" s="68"/>
      <c r="AD553" s="68"/>
      <c r="AE553" s="68"/>
      <c r="AF553" s="68"/>
      <c r="AG553" s="69"/>
      <c r="AH553" s="69"/>
      <c r="AI553" s="69"/>
      <c r="AJ553" s="69"/>
      <c r="AK553" s="69"/>
      <c r="AL553" s="69"/>
      <c r="AM553" s="70"/>
      <c r="AN553" s="70"/>
      <c r="AO553" s="5"/>
      <c r="AP553" s="5"/>
    </row>
    <row r="554" spans="1:42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7"/>
      <c r="Y554" s="67"/>
      <c r="Z554" s="67"/>
      <c r="AA554" s="67"/>
      <c r="AB554" s="68"/>
      <c r="AC554" s="68"/>
      <c r="AD554" s="68"/>
      <c r="AE554" s="68"/>
      <c r="AF554" s="68"/>
      <c r="AG554" s="69"/>
      <c r="AH554" s="69"/>
      <c r="AI554" s="69"/>
      <c r="AJ554" s="69"/>
      <c r="AK554" s="69"/>
      <c r="AL554" s="69"/>
      <c r="AM554" s="70"/>
      <c r="AN554" s="70"/>
      <c r="AO554" s="5"/>
      <c r="AP554" s="5"/>
    </row>
    <row r="555" spans="1:42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7"/>
      <c r="Y555" s="67"/>
      <c r="Z555" s="67"/>
      <c r="AA555" s="67"/>
      <c r="AB555" s="68"/>
      <c r="AC555" s="68"/>
      <c r="AD555" s="68"/>
      <c r="AE555" s="68"/>
      <c r="AF555" s="68"/>
      <c r="AG555" s="69"/>
      <c r="AH555" s="69"/>
      <c r="AI555" s="69"/>
      <c r="AJ555" s="69"/>
      <c r="AK555" s="69"/>
      <c r="AL555" s="69"/>
      <c r="AM555" s="70"/>
      <c r="AN555" s="70"/>
      <c r="AO555" s="5"/>
      <c r="AP555" s="5"/>
    </row>
    <row r="556" spans="1:42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7"/>
      <c r="Y556" s="67"/>
      <c r="Z556" s="67"/>
      <c r="AA556" s="67"/>
      <c r="AB556" s="68"/>
      <c r="AC556" s="68"/>
      <c r="AD556" s="68"/>
      <c r="AE556" s="68"/>
      <c r="AF556" s="68"/>
      <c r="AG556" s="69"/>
      <c r="AH556" s="69"/>
      <c r="AI556" s="69"/>
      <c r="AJ556" s="69"/>
      <c r="AK556" s="69"/>
      <c r="AL556" s="69"/>
      <c r="AM556" s="70"/>
      <c r="AN556" s="70"/>
      <c r="AO556" s="5"/>
      <c r="AP556" s="5"/>
    </row>
    <row r="557" spans="1:42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7"/>
      <c r="Y557" s="67"/>
      <c r="Z557" s="67"/>
      <c r="AA557" s="67"/>
      <c r="AB557" s="68"/>
      <c r="AC557" s="68"/>
      <c r="AD557" s="68"/>
      <c r="AE557" s="68"/>
      <c r="AF557" s="68"/>
      <c r="AG557" s="69"/>
      <c r="AH557" s="69"/>
      <c r="AI557" s="69"/>
      <c r="AJ557" s="69"/>
      <c r="AK557" s="69"/>
      <c r="AL557" s="69"/>
      <c r="AM557" s="70"/>
      <c r="AN557" s="70"/>
      <c r="AO557" s="5"/>
      <c r="AP557" s="5"/>
    </row>
    <row r="558" spans="1:42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7"/>
      <c r="Y558" s="67"/>
      <c r="Z558" s="67"/>
      <c r="AA558" s="67"/>
      <c r="AB558" s="68"/>
      <c r="AC558" s="68"/>
      <c r="AD558" s="68"/>
      <c r="AE558" s="68"/>
      <c r="AF558" s="68"/>
      <c r="AG558" s="69"/>
      <c r="AH558" s="69"/>
      <c r="AI558" s="69"/>
      <c r="AJ558" s="69"/>
      <c r="AK558" s="69"/>
      <c r="AL558" s="69"/>
      <c r="AM558" s="70"/>
      <c r="AN558" s="70"/>
      <c r="AO558" s="5"/>
      <c r="AP558" s="5"/>
    </row>
    <row r="559" spans="1:42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7"/>
      <c r="Y559" s="67"/>
      <c r="Z559" s="67"/>
      <c r="AA559" s="67"/>
      <c r="AB559" s="68"/>
      <c r="AC559" s="68"/>
      <c r="AD559" s="68"/>
      <c r="AE559" s="68"/>
      <c r="AF559" s="68"/>
      <c r="AG559" s="69"/>
      <c r="AH559" s="69"/>
      <c r="AI559" s="69"/>
      <c r="AJ559" s="69"/>
      <c r="AK559" s="69"/>
      <c r="AL559" s="69"/>
      <c r="AM559" s="70"/>
      <c r="AN559" s="70"/>
      <c r="AO559" s="5"/>
      <c r="AP559" s="5"/>
    </row>
    <row r="560" spans="1:42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7"/>
      <c r="Y560" s="67"/>
      <c r="Z560" s="67"/>
      <c r="AA560" s="67"/>
      <c r="AB560" s="68"/>
      <c r="AC560" s="68"/>
      <c r="AD560" s="68"/>
      <c r="AE560" s="68"/>
      <c r="AF560" s="68"/>
      <c r="AG560" s="69"/>
      <c r="AH560" s="69"/>
      <c r="AI560" s="69"/>
      <c r="AJ560" s="69"/>
      <c r="AK560" s="69"/>
      <c r="AL560" s="69"/>
      <c r="AM560" s="70"/>
      <c r="AN560" s="70"/>
      <c r="AO560" s="5"/>
      <c r="AP560" s="5"/>
    </row>
    <row r="561" spans="1:42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7"/>
      <c r="Y561" s="67"/>
      <c r="Z561" s="67"/>
      <c r="AA561" s="67"/>
      <c r="AB561" s="68"/>
      <c r="AC561" s="68"/>
      <c r="AD561" s="68"/>
      <c r="AE561" s="68"/>
      <c r="AF561" s="68"/>
      <c r="AG561" s="69"/>
      <c r="AH561" s="69"/>
      <c r="AI561" s="69"/>
      <c r="AJ561" s="69"/>
      <c r="AK561" s="69"/>
      <c r="AL561" s="69"/>
      <c r="AM561" s="70"/>
      <c r="AN561" s="70"/>
      <c r="AO561" s="5"/>
      <c r="AP561" s="5"/>
    </row>
    <row r="562" spans="1:42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7"/>
      <c r="Y562" s="67"/>
      <c r="Z562" s="67"/>
      <c r="AA562" s="67"/>
      <c r="AB562" s="68"/>
      <c r="AC562" s="68"/>
      <c r="AD562" s="68"/>
      <c r="AE562" s="68"/>
      <c r="AF562" s="68"/>
      <c r="AG562" s="69"/>
      <c r="AH562" s="69"/>
      <c r="AI562" s="69"/>
      <c r="AJ562" s="69"/>
      <c r="AK562" s="69"/>
      <c r="AL562" s="69"/>
      <c r="AM562" s="70"/>
      <c r="AN562" s="70"/>
      <c r="AO562" s="5"/>
      <c r="AP562" s="5"/>
    </row>
    <row r="563" spans="1:42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7"/>
      <c r="Y563" s="67"/>
      <c r="Z563" s="67"/>
      <c r="AA563" s="67"/>
      <c r="AB563" s="68"/>
      <c r="AC563" s="68"/>
      <c r="AD563" s="68"/>
      <c r="AE563" s="68"/>
      <c r="AF563" s="68"/>
      <c r="AG563" s="69"/>
      <c r="AH563" s="69"/>
      <c r="AI563" s="69"/>
      <c r="AJ563" s="69"/>
      <c r="AK563" s="69"/>
      <c r="AL563" s="69"/>
      <c r="AM563" s="70"/>
      <c r="AN563" s="70"/>
      <c r="AO563" s="5"/>
      <c r="AP563" s="5"/>
    </row>
    <row r="564" spans="1:42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7"/>
      <c r="Y564" s="67"/>
      <c r="Z564" s="67"/>
      <c r="AA564" s="67"/>
      <c r="AB564" s="68"/>
      <c r="AC564" s="68"/>
      <c r="AD564" s="68"/>
      <c r="AE564" s="68"/>
      <c r="AF564" s="68"/>
      <c r="AG564" s="69"/>
      <c r="AH564" s="69"/>
      <c r="AI564" s="69"/>
      <c r="AJ564" s="69"/>
      <c r="AK564" s="69"/>
      <c r="AL564" s="69"/>
      <c r="AM564" s="70"/>
      <c r="AN564" s="70"/>
      <c r="AO564" s="5"/>
      <c r="AP564" s="5"/>
    </row>
    <row r="565" spans="1:42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7"/>
      <c r="Y565" s="67"/>
      <c r="Z565" s="67"/>
      <c r="AA565" s="67"/>
      <c r="AB565" s="68"/>
      <c r="AC565" s="68"/>
      <c r="AD565" s="68"/>
      <c r="AE565" s="68"/>
      <c r="AF565" s="68"/>
      <c r="AG565" s="69"/>
      <c r="AH565" s="69"/>
      <c r="AI565" s="69"/>
      <c r="AJ565" s="69"/>
      <c r="AK565" s="69"/>
      <c r="AL565" s="69"/>
      <c r="AM565" s="70"/>
      <c r="AN565" s="70"/>
      <c r="AO565" s="5"/>
      <c r="AP565" s="5"/>
    </row>
    <row r="566" spans="1:42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7"/>
      <c r="Y566" s="67"/>
      <c r="Z566" s="67"/>
      <c r="AA566" s="67"/>
      <c r="AB566" s="68"/>
      <c r="AC566" s="68"/>
      <c r="AD566" s="68"/>
      <c r="AE566" s="68"/>
      <c r="AF566" s="68"/>
      <c r="AG566" s="69"/>
      <c r="AH566" s="69"/>
      <c r="AI566" s="69"/>
      <c r="AJ566" s="69"/>
      <c r="AK566" s="69"/>
      <c r="AL566" s="69"/>
      <c r="AM566" s="70"/>
      <c r="AN566" s="70"/>
      <c r="AO566" s="5"/>
      <c r="AP566" s="5"/>
    </row>
    <row r="567" spans="1:42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7"/>
      <c r="Y567" s="67"/>
      <c r="Z567" s="67"/>
      <c r="AA567" s="67"/>
      <c r="AB567" s="68"/>
      <c r="AC567" s="68"/>
      <c r="AD567" s="68"/>
      <c r="AE567" s="68"/>
      <c r="AF567" s="68"/>
      <c r="AG567" s="69"/>
      <c r="AH567" s="69"/>
      <c r="AI567" s="69"/>
      <c r="AJ567" s="69"/>
      <c r="AK567" s="69"/>
      <c r="AL567" s="69"/>
      <c r="AM567" s="70"/>
      <c r="AN567" s="70"/>
      <c r="AO567" s="5"/>
      <c r="AP567" s="5"/>
    </row>
    <row r="568" spans="1:42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7"/>
      <c r="Y568" s="67"/>
      <c r="Z568" s="67"/>
      <c r="AA568" s="67"/>
      <c r="AB568" s="68"/>
      <c r="AC568" s="68"/>
      <c r="AD568" s="68"/>
      <c r="AE568" s="68"/>
      <c r="AF568" s="68"/>
      <c r="AG568" s="69"/>
      <c r="AH568" s="69"/>
      <c r="AI568" s="69"/>
      <c r="AJ568" s="69"/>
      <c r="AK568" s="69"/>
      <c r="AL568" s="69"/>
      <c r="AM568" s="70"/>
      <c r="AN568" s="70"/>
      <c r="AO568" s="5"/>
      <c r="AP568" s="5"/>
    </row>
    <row r="569" spans="1:42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7"/>
      <c r="Y569" s="67"/>
      <c r="Z569" s="67"/>
      <c r="AA569" s="67"/>
      <c r="AB569" s="68"/>
      <c r="AC569" s="68"/>
      <c r="AD569" s="68"/>
      <c r="AE569" s="68"/>
      <c r="AF569" s="68"/>
      <c r="AG569" s="69"/>
      <c r="AH569" s="69"/>
      <c r="AI569" s="69"/>
      <c r="AJ569" s="69"/>
      <c r="AK569" s="69"/>
      <c r="AL569" s="69"/>
      <c r="AM569" s="70"/>
      <c r="AN569" s="70"/>
      <c r="AO569" s="5"/>
      <c r="AP569" s="5"/>
    </row>
    <row r="570" spans="1:42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7"/>
      <c r="Y570" s="67"/>
      <c r="Z570" s="67"/>
      <c r="AA570" s="67"/>
      <c r="AB570" s="68"/>
      <c r="AC570" s="68"/>
      <c r="AD570" s="68"/>
      <c r="AE570" s="68"/>
      <c r="AF570" s="68"/>
      <c r="AG570" s="69"/>
      <c r="AH570" s="69"/>
      <c r="AI570" s="69"/>
      <c r="AJ570" s="69"/>
      <c r="AK570" s="69"/>
      <c r="AL570" s="69"/>
      <c r="AM570" s="70"/>
      <c r="AN570" s="70"/>
      <c r="AO570" s="5"/>
      <c r="AP570" s="5"/>
    </row>
    <row r="571" spans="1:42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7"/>
      <c r="Y571" s="67"/>
      <c r="Z571" s="67"/>
      <c r="AA571" s="67"/>
      <c r="AB571" s="68"/>
      <c r="AC571" s="68"/>
      <c r="AD571" s="68"/>
      <c r="AE571" s="68"/>
      <c r="AF571" s="68"/>
      <c r="AG571" s="69"/>
      <c r="AH571" s="69"/>
      <c r="AI571" s="69"/>
      <c r="AJ571" s="69"/>
      <c r="AK571" s="69"/>
      <c r="AL571" s="69"/>
      <c r="AM571" s="70"/>
      <c r="AN571" s="70"/>
      <c r="AO571" s="5"/>
      <c r="AP571" s="5"/>
    </row>
    <row r="572" spans="1:42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7"/>
      <c r="Y572" s="67"/>
      <c r="Z572" s="67"/>
      <c r="AA572" s="67"/>
      <c r="AB572" s="68"/>
      <c r="AC572" s="68"/>
      <c r="AD572" s="68"/>
      <c r="AE572" s="68"/>
      <c r="AF572" s="68"/>
      <c r="AG572" s="69"/>
      <c r="AH572" s="69"/>
      <c r="AI572" s="69"/>
      <c r="AJ572" s="69"/>
      <c r="AK572" s="69"/>
      <c r="AL572" s="69"/>
      <c r="AM572" s="70"/>
      <c r="AN572" s="70"/>
      <c r="AO572" s="5"/>
      <c r="AP572" s="5"/>
    </row>
    <row r="573" spans="1:42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7"/>
      <c r="Y573" s="67"/>
      <c r="Z573" s="67"/>
      <c r="AA573" s="67"/>
      <c r="AB573" s="68"/>
      <c r="AC573" s="68"/>
      <c r="AD573" s="68"/>
      <c r="AE573" s="68"/>
      <c r="AF573" s="68"/>
      <c r="AG573" s="69"/>
      <c r="AH573" s="69"/>
      <c r="AI573" s="69"/>
      <c r="AJ573" s="69"/>
      <c r="AK573" s="69"/>
      <c r="AL573" s="69"/>
      <c r="AM573" s="70"/>
      <c r="AN573" s="70"/>
      <c r="AO573" s="5"/>
      <c r="AP573" s="5"/>
    </row>
    <row r="574" spans="1:42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7"/>
      <c r="Y574" s="67"/>
      <c r="Z574" s="67"/>
      <c r="AA574" s="67"/>
      <c r="AB574" s="68"/>
      <c r="AC574" s="68"/>
      <c r="AD574" s="68"/>
      <c r="AE574" s="68"/>
      <c r="AF574" s="68"/>
      <c r="AG574" s="69"/>
      <c r="AH574" s="69"/>
      <c r="AI574" s="69"/>
      <c r="AJ574" s="69"/>
      <c r="AK574" s="69"/>
      <c r="AL574" s="69"/>
      <c r="AM574" s="70"/>
      <c r="AN574" s="70"/>
      <c r="AO574" s="5"/>
      <c r="AP574" s="5"/>
    </row>
    <row r="575" spans="1:42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7"/>
      <c r="Y575" s="67"/>
      <c r="Z575" s="67"/>
      <c r="AA575" s="67"/>
      <c r="AB575" s="68"/>
      <c r="AC575" s="68"/>
      <c r="AD575" s="68"/>
      <c r="AE575" s="68"/>
      <c r="AF575" s="68"/>
      <c r="AG575" s="69"/>
      <c r="AH575" s="69"/>
      <c r="AI575" s="69"/>
      <c r="AJ575" s="69"/>
      <c r="AK575" s="69"/>
      <c r="AL575" s="69"/>
      <c r="AM575" s="70"/>
      <c r="AN575" s="70"/>
      <c r="AO575" s="5"/>
      <c r="AP575" s="5"/>
    </row>
    <row r="576" spans="1:42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7"/>
      <c r="Y576" s="67"/>
      <c r="Z576" s="67"/>
      <c r="AA576" s="67"/>
      <c r="AB576" s="68"/>
      <c r="AC576" s="68"/>
      <c r="AD576" s="68"/>
      <c r="AE576" s="68"/>
      <c r="AF576" s="68"/>
      <c r="AG576" s="69"/>
      <c r="AH576" s="69"/>
      <c r="AI576" s="69"/>
      <c r="AJ576" s="69"/>
      <c r="AK576" s="69"/>
      <c r="AL576" s="69"/>
      <c r="AM576" s="70"/>
      <c r="AN576" s="70"/>
      <c r="AO576" s="5"/>
      <c r="AP576" s="5"/>
    </row>
    <row r="577" spans="1:42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7"/>
      <c r="Y577" s="67"/>
      <c r="Z577" s="67"/>
      <c r="AA577" s="67"/>
      <c r="AB577" s="68"/>
      <c r="AC577" s="68"/>
      <c r="AD577" s="68"/>
      <c r="AE577" s="68"/>
      <c r="AF577" s="68"/>
      <c r="AG577" s="69"/>
      <c r="AH577" s="69"/>
      <c r="AI577" s="69"/>
      <c r="AJ577" s="69"/>
      <c r="AK577" s="69"/>
      <c r="AL577" s="69"/>
      <c r="AM577" s="70"/>
      <c r="AN577" s="70"/>
      <c r="AO577" s="5"/>
      <c r="AP577" s="5"/>
    </row>
    <row r="578" spans="1:42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7"/>
      <c r="Y578" s="67"/>
      <c r="Z578" s="67"/>
      <c r="AA578" s="67"/>
      <c r="AB578" s="68"/>
      <c r="AC578" s="68"/>
      <c r="AD578" s="68"/>
      <c r="AE578" s="68"/>
      <c r="AF578" s="68"/>
      <c r="AG578" s="69"/>
      <c r="AH578" s="69"/>
      <c r="AI578" s="69"/>
      <c r="AJ578" s="69"/>
      <c r="AK578" s="69"/>
      <c r="AL578" s="69"/>
      <c r="AM578" s="70"/>
      <c r="AN578" s="70"/>
      <c r="AO578" s="5"/>
      <c r="AP578" s="5"/>
    </row>
    <row r="579" spans="1:42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7"/>
      <c r="Y579" s="67"/>
      <c r="Z579" s="67"/>
      <c r="AA579" s="67"/>
      <c r="AB579" s="68"/>
      <c r="AC579" s="68"/>
      <c r="AD579" s="68"/>
      <c r="AE579" s="68"/>
      <c r="AF579" s="68"/>
      <c r="AG579" s="69"/>
      <c r="AH579" s="69"/>
      <c r="AI579" s="69"/>
      <c r="AJ579" s="69"/>
      <c r="AK579" s="69"/>
      <c r="AL579" s="69"/>
      <c r="AM579" s="70"/>
      <c r="AN579" s="70"/>
      <c r="AO579" s="5"/>
      <c r="AP579" s="5"/>
    </row>
    <row r="580" spans="1:42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7"/>
      <c r="Y580" s="67"/>
      <c r="Z580" s="67"/>
      <c r="AA580" s="67"/>
      <c r="AB580" s="68"/>
      <c r="AC580" s="68"/>
      <c r="AD580" s="68"/>
      <c r="AE580" s="68"/>
      <c r="AF580" s="68"/>
      <c r="AG580" s="69"/>
      <c r="AH580" s="69"/>
      <c r="AI580" s="69"/>
      <c r="AJ580" s="69"/>
      <c r="AK580" s="69"/>
      <c r="AL580" s="69"/>
      <c r="AM580" s="70"/>
      <c r="AN580" s="70"/>
      <c r="AO580" s="5"/>
      <c r="AP580" s="5"/>
    </row>
    <row r="581" spans="1:42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7"/>
      <c r="Y581" s="67"/>
      <c r="Z581" s="67"/>
      <c r="AA581" s="67"/>
      <c r="AB581" s="68"/>
      <c r="AC581" s="68"/>
      <c r="AD581" s="68"/>
      <c r="AE581" s="68"/>
      <c r="AF581" s="68"/>
      <c r="AG581" s="69"/>
      <c r="AH581" s="69"/>
      <c r="AI581" s="69"/>
      <c r="AJ581" s="69"/>
      <c r="AK581" s="69"/>
      <c r="AL581" s="69"/>
      <c r="AM581" s="70"/>
      <c r="AN581" s="70"/>
      <c r="AO581" s="5"/>
      <c r="AP581" s="5"/>
    </row>
    <row r="582" spans="1:42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7"/>
      <c r="Y582" s="67"/>
      <c r="Z582" s="67"/>
      <c r="AA582" s="67"/>
      <c r="AB582" s="68"/>
      <c r="AC582" s="68"/>
      <c r="AD582" s="68"/>
      <c r="AE582" s="68"/>
      <c r="AF582" s="68"/>
      <c r="AG582" s="69"/>
      <c r="AH582" s="69"/>
      <c r="AI582" s="69"/>
      <c r="AJ582" s="69"/>
      <c r="AK582" s="69"/>
      <c r="AL582" s="69"/>
      <c r="AM582" s="70"/>
      <c r="AN582" s="70"/>
      <c r="AO582" s="5"/>
      <c r="AP582" s="5"/>
    </row>
    <row r="583" spans="1:42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7"/>
      <c r="Y583" s="67"/>
      <c r="Z583" s="67"/>
      <c r="AA583" s="67"/>
      <c r="AB583" s="68"/>
      <c r="AC583" s="68"/>
      <c r="AD583" s="68"/>
      <c r="AE583" s="68"/>
      <c r="AF583" s="68"/>
      <c r="AG583" s="69"/>
      <c r="AH583" s="69"/>
      <c r="AI583" s="69"/>
      <c r="AJ583" s="69"/>
      <c r="AK583" s="69"/>
      <c r="AL583" s="69"/>
      <c r="AM583" s="70"/>
      <c r="AN583" s="70"/>
      <c r="AO583" s="5"/>
      <c r="AP583" s="5"/>
    </row>
    <row r="584" spans="1:42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7"/>
      <c r="Y584" s="67"/>
      <c r="Z584" s="67"/>
      <c r="AA584" s="67"/>
      <c r="AB584" s="68"/>
      <c r="AC584" s="68"/>
      <c r="AD584" s="68"/>
      <c r="AE584" s="68"/>
      <c r="AF584" s="68"/>
      <c r="AG584" s="69"/>
      <c r="AH584" s="69"/>
      <c r="AI584" s="69"/>
      <c r="AJ584" s="69"/>
      <c r="AK584" s="69"/>
      <c r="AL584" s="69"/>
      <c r="AM584" s="70"/>
      <c r="AN584" s="70"/>
      <c r="AO584" s="5"/>
      <c r="AP584" s="5"/>
    </row>
    <row r="585" spans="1:42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7"/>
      <c r="Y585" s="67"/>
      <c r="Z585" s="67"/>
      <c r="AA585" s="67"/>
      <c r="AB585" s="68"/>
      <c r="AC585" s="68"/>
      <c r="AD585" s="68"/>
      <c r="AE585" s="68"/>
      <c r="AF585" s="68"/>
      <c r="AG585" s="69"/>
      <c r="AH585" s="69"/>
      <c r="AI585" s="69"/>
      <c r="AJ585" s="69"/>
      <c r="AK585" s="69"/>
      <c r="AL585" s="69"/>
      <c r="AM585" s="70"/>
      <c r="AN585" s="70"/>
      <c r="AO585" s="5"/>
      <c r="AP585" s="5"/>
    </row>
    <row r="586" spans="1:42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7"/>
      <c r="Y586" s="67"/>
      <c r="Z586" s="67"/>
      <c r="AA586" s="67"/>
      <c r="AB586" s="68"/>
      <c r="AC586" s="68"/>
      <c r="AD586" s="68"/>
      <c r="AE586" s="68"/>
      <c r="AF586" s="68"/>
      <c r="AG586" s="69"/>
      <c r="AH586" s="69"/>
      <c r="AI586" s="69"/>
      <c r="AJ586" s="69"/>
      <c r="AK586" s="69"/>
      <c r="AL586" s="69"/>
      <c r="AM586" s="70"/>
      <c r="AN586" s="70"/>
      <c r="AO586" s="5"/>
      <c r="AP586" s="5"/>
    </row>
    <row r="587" spans="1:42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7"/>
      <c r="Y587" s="67"/>
      <c r="Z587" s="67"/>
      <c r="AA587" s="67"/>
      <c r="AB587" s="68"/>
      <c r="AC587" s="68"/>
      <c r="AD587" s="68"/>
      <c r="AE587" s="68"/>
      <c r="AF587" s="68"/>
      <c r="AG587" s="69"/>
      <c r="AH587" s="69"/>
      <c r="AI587" s="69"/>
      <c r="AJ587" s="69"/>
      <c r="AK587" s="69"/>
      <c r="AL587" s="69"/>
      <c r="AM587" s="70"/>
      <c r="AN587" s="70"/>
      <c r="AO587" s="5"/>
      <c r="AP587" s="5"/>
    </row>
    <row r="588" spans="1:42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7"/>
      <c r="Y588" s="67"/>
      <c r="Z588" s="67"/>
      <c r="AA588" s="67"/>
      <c r="AB588" s="68"/>
      <c r="AC588" s="68"/>
      <c r="AD588" s="68"/>
      <c r="AE588" s="68"/>
      <c r="AF588" s="68"/>
      <c r="AG588" s="69"/>
      <c r="AH588" s="69"/>
      <c r="AI588" s="69"/>
      <c r="AJ588" s="69"/>
      <c r="AK588" s="69"/>
      <c r="AL588" s="69"/>
      <c r="AM588" s="70"/>
      <c r="AN588" s="70"/>
      <c r="AO588" s="5"/>
      <c r="AP588" s="5"/>
    </row>
    <row r="589" spans="1:42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7"/>
      <c r="Y589" s="67"/>
      <c r="Z589" s="67"/>
      <c r="AA589" s="67"/>
      <c r="AB589" s="68"/>
      <c r="AC589" s="68"/>
      <c r="AD589" s="68"/>
      <c r="AE589" s="68"/>
      <c r="AF589" s="68"/>
      <c r="AG589" s="69"/>
      <c r="AH589" s="69"/>
      <c r="AI589" s="69"/>
      <c r="AJ589" s="69"/>
      <c r="AK589" s="69"/>
      <c r="AL589" s="69"/>
      <c r="AM589" s="70"/>
      <c r="AN589" s="70"/>
      <c r="AO589" s="5"/>
      <c r="AP589" s="5"/>
    </row>
    <row r="590" spans="1:42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7"/>
      <c r="Y590" s="67"/>
      <c r="Z590" s="67"/>
      <c r="AA590" s="67"/>
      <c r="AB590" s="68"/>
      <c r="AC590" s="68"/>
      <c r="AD590" s="68"/>
      <c r="AE590" s="68"/>
      <c r="AF590" s="68"/>
      <c r="AG590" s="69"/>
      <c r="AH590" s="69"/>
      <c r="AI590" s="69"/>
      <c r="AJ590" s="69"/>
      <c r="AK590" s="69"/>
      <c r="AL590" s="69"/>
      <c r="AM590" s="70"/>
      <c r="AN590" s="70"/>
      <c r="AO590" s="5"/>
      <c r="AP590" s="5"/>
    </row>
    <row r="591" spans="1:42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7"/>
      <c r="Y591" s="67"/>
      <c r="Z591" s="67"/>
      <c r="AA591" s="67"/>
      <c r="AB591" s="68"/>
      <c r="AC591" s="68"/>
      <c r="AD591" s="68"/>
      <c r="AE591" s="68"/>
      <c r="AF591" s="68"/>
      <c r="AG591" s="69"/>
      <c r="AH591" s="69"/>
      <c r="AI591" s="69"/>
      <c r="AJ591" s="69"/>
      <c r="AK591" s="69"/>
      <c r="AL591" s="69"/>
      <c r="AM591" s="70"/>
      <c r="AN591" s="70"/>
      <c r="AO591" s="5"/>
      <c r="AP591" s="5"/>
    </row>
    <row r="592" spans="1:42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7"/>
      <c r="Y592" s="67"/>
      <c r="Z592" s="67"/>
      <c r="AA592" s="67"/>
      <c r="AB592" s="68"/>
      <c r="AC592" s="68"/>
      <c r="AD592" s="68"/>
      <c r="AE592" s="68"/>
      <c r="AF592" s="68"/>
      <c r="AG592" s="69"/>
      <c r="AH592" s="69"/>
      <c r="AI592" s="69"/>
      <c r="AJ592" s="69"/>
      <c r="AK592" s="69"/>
      <c r="AL592" s="69"/>
      <c r="AM592" s="70"/>
      <c r="AN592" s="70"/>
      <c r="AO592" s="5"/>
      <c r="AP592" s="5"/>
    </row>
    <row r="593" spans="1:42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7"/>
      <c r="Y593" s="67"/>
      <c r="Z593" s="67"/>
      <c r="AA593" s="67"/>
      <c r="AB593" s="68"/>
      <c r="AC593" s="68"/>
      <c r="AD593" s="68"/>
      <c r="AE593" s="68"/>
      <c r="AF593" s="68"/>
      <c r="AG593" s="69"/>
      <c r="AH593" s="69"/>
      <c r="AI593" s="69"/>
      <c r="AJ593" s="69"/>
      <c r="AK593" s="69"/>
      <c r="AL593" s="69"/>
      <c r="AM593" s="70"/>
      <c r="AN593" s="70"/>
      <c r="AO593" s="5"/>
      <c r="AP593" s="5"/>
    </row>
    <row r="594" spans="1:42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7"/>
      <c r="Y594" s="67"/>
      <c r="Z594" s="67"/>
      <c r="AA594" s="67"/>
      <c r="AB594" s="68"/>
      <c r="AC594" s="68"/>
      <c r="AD594" s="68"/>
      <c r="AE594" s="68"/>
      <c r="AF594" s="68"/>
      <c r="AG594" s="69"/>
      <c r="AH594" s="69"/>
      <c r="AI594" s="69"/>
      <c r="AJ594" s="69"/>
      <c r="AK594" s="69"/>
      <c r="AL594" s="69"/>
      <c r="AM594" s="70"/>
      <c r="AN594" s="70"/>
      <c r="AO594" s="5"/>
      <c r="AP594" s="5"/>
    </row>
    <row r="595" spans="1:42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7"/>
      <c r="Y595" s="67"/>
      <c r="Z595" s="67"/>
      <c r="AA595" s="67"/>
      <c r="AB595" s="68"/>
      <c r="AC595" s="68"/>
      <c r="AD595" s="68"/>
      <c r="AE595" s="68"/>
      <c r="AF595" s="68"/>
      <c r="AG595" s="69"/>
      <c r="AH595" s="69"/>
      <c r="AI595" s="69"/>
      <c r="AJ595" s="69"/>
      <c r="AK595" s="69"/>
      <c r="AL595" s="69"/>
      <c r="AM595" s="70"/>
      <c r="AN595" s="70"/>
      <c r="AO595" s="5"/>
      <c r="AP595" s="5"/>
    </row>
    <row r="596" spans="1:42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7"/>
      <c r="Y596" s="67"/>
      <c r="Z596" s="67"/>
      <c r="AA596" s="67"/>
      <c r="AB596" s="68"/>
      <c r="AC596" s="68"/>
      <c r="AD596" s="68"/>
      <c r="AE596" s="68"/>
      <c r="AF596" s="68"/>
      <c r="AG596" s="69"/>
      <c r="AH596" s="69"/>
      <c r="AI596" s="69"/>
      <c r="AJ596" s="69"/>
      <c r="AK596" s="69"/>
      <c r="AL596" s="69"/>
      <c r="AM596" s="70"/>
      <c r="AN596" s="70"/>
      <c r="AO596" s="5"/>
      <c r="AP596" s="5"/>
    </row>
    <row r="597" spans="1:42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7"/>
      <c r="Y597" s="67"/>
      <c r="Z597" s="67"/>
      <c r="AA597" s="67"/>
      <c r="AB597" s="68"/>
      <c r="AC597" s="68"/>
      <c r="AD597" s="68"/>
      <c r="AE597" s="68"/>
      <c r="AF597" s="68"/>
      <c r="AG597" s="69"/>
      <c r="AH597" s="69"/>
      <c r="AI597" s="69"/>
      <c r="AJ597" s="69"/>
      <c r="AK597" s="69"/>
      <c r="AL597" s="69"/>
      <c r="AM597" s="70"/>
      <c r="AN597" s="70"/>
      <c r="AO597" s="5"/>
      <c r="AP597" s="5"/>
    </row>
    <row r="598" spans="1:42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7"/>
      <c r="Y598" s="67"/>
      <c r="Z598" s="67"/>
      <c r="AA598" s="67"/>
      <c r="AB598" s="68"/>
      <c r="AC598" s="68"/>
      <c r="AD598" s="68"/>
      <c r="AE598" s="68"/>
      <c r="AF598" s="68"/>
      <c r="AG598" s="69"/>
      <c r="AH598" s="69"/>
      <c r="AI598" s="69"/>
      <c r="AJ598" s="69"/>
      <c r="AK598" s="69"/>
      <c r="AL598" s="69"/>
      <c r="AM598" s="70"/>
      <c r="AN598" s="70"/>
      <c r="AO598" s="5"/>
      <c r="AP598" s="5"/>
    </row>
    <row r="599" spans="1:42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7"/>
      <c r="Y599" s="67"/>
      <c r="Z599" s="67"/>
      <c r="AA599" s="67"/>
      <c r="AB599" s="68"/>
      <c r="AC599" s="68"/>
      <c r="AD599" s="68"/>
      <c r="AE599" s="68"/>
      <c r="AF599" s="68"/>
      <c r="AG599" s="69"/>
      <c r="AH599" s="69"/>
      <c r="AI599" s="69"/>
      <c r="AJ599" s="69"/>
      <c r="AK599" s="69"/>
      <c r="AL599" s="69"/>
      <c r="AM599" s="70"/>
      <c r="AN599" s="70"/>
      <c r="AO599" s="5"/>
      <c r="AP599" s="5"/>
    </row>
    <row r="600" spans="1:42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7"/>
      <c r="Y600" s="67"/>
      <c r="Z600" s="67"/>
      <c r="AA600" s="67"/>
      <c r="AB600" s="68"/>
      <c r="AC600" s="68"/>
      <c r="AD600" s="68"/>
      <c r="AE600" s="68"/>
      <c r="AF600" s="68"/>
      <c r="AG600" s="69"/>
      <c r="AH600" s="69"/>
      <c r="AI600" s="69"/>
      <c r="AJ600" s="69"/>
      <c r="AK600" s="69"/>
      <c r="AL600" s="69"/>
      <c r="AM600" s="70"/>
      <c r="AN600" s="70"/>
      <c r="AO600" s="5"/>
      <c r="AP600" s="5"/>
    </row>
    <row r="601" spans="1:42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7"/>
      <c r="Y601" s="67"/>
      <c r="Z601" s="67"/>
      <c r="AA601" s="67"/>
      <c r="AB601" s="68"/>
      <c r="AC601" s="68"/>
      <c r="AD601" s="68"/>
      <c r="AE601" s="68"/>
      <c r="AF601" s="68"/>
      <c r="AG601" s="69"/>
      <c r="AH601" s="69"/>
      <c r="AI601" s="69"/>
      <c r="AJ601" s="69"/>
      <c r="AK601" s="69"/>
      <c r="AL601" s="69"/>
      <c r="AM601" s="70"/>
      <c r="AN601" s="70"/>
      <c r="AO601" s="5"/>
      <c r="AP601" s="5"/>
    </row>
    <row r="602" spans="1:42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7"/>
      <c r="Y602" s="67"/>
      <c r="Z602" s="67"/>
      <c r="AA602" s="67"/>
      <c r="AB602" s="68"/>
      <c r="AC602" s="68"/>
      <c r="AD602" s="68"/>
      <c r="AE602" s="68"/>
      <c r="AF602" s="68"/>
      <c r="AG602" s="69"/>
      <c r="AH602" s="69"/>
      <c r="AI602" s="69"/>
      <c r="AJ602" s="69"/>
      <c r="AK602" s="69"/>
      <c r="AL602" s="69"/>
      <c r="AM602" s="70"/>
      <c r="AN602" s="70"/>
      <c r="AO602" s="5"/>
      <c r="AP602" s="5"/>
    </row>
    <row r="603" spans="1:42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7"/>
      <c r="Y603" s="67"/>
      <c r="Z603" s="67"/>
      <c r="AA603" s="67"/>
      <c r="AB603" s="68"/>
      <c r="AC603" s="68"/>
      <c r="AD603" s="68"/>
      <c r="AE603" s="68"/>
      <c r="AF603" s="68"/>
      <c r="AG603" s="69"/>
      <c r="AH603" s="69"/>
      <c r="AI603" s="69"/>
      <c r="AJ603" s="69"/>
      <c r="AK603" s="69"/>
      <c r="AL603" s="69"/>
      <c r="AM603" s="70"/>
      <c r="AN603" s="70"/>
      <c r="AO603" s="5"/>
      <c r="AP603" s="5"/>
    </row>
    <row r="604" spans="1:42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7"/>
      <c r="Y604" s="67"/>
      <c r="Z604" s="67"/>
      <c r="AA604" s="67"/>
      <c r="AB604" s="68"/>
      <c r="AC604" s="68"/>
      <c r="AD604" s="68"/>
      <c r="AE604" s="68"/>
      <c r="AF604" s="68"/>
      <c r="AG604" s="69"/>
      <c r="AH604" s="69"/>
      <c r="AI604" s="69"/>
      <c r="AJ604" s="69"/>
      <c r="AK604" s="69"/>
      <c r="AL604" s="69"/>
      <c r="AM604" s="70"/>
      <c r="AN604" s="70"/>
      <c r="AO604" s="5"/>
      <c r="AP604" s="5"/>
    </row>
    <row r="605" spans="1:42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7"/>
      <c r="Y605" s="67"/>
      <c r="Z605" s="67"/>
      <c r="AA605" s="67"/>
      <c r="AB605" s="68"/>
      <c r="AC605" s="68"/>
      <c r="AD605" s="68"/>
      <c r="AE605" s="68"/>
      <c r="AF605" s="68"/>
      <c r="AG605" s="69"/>
      <c r="AH605" s="69"/>
      <c r="AI605" s="69"/>
      <c r="AJ605" s="69"/>
      <c r="AK605" s="69"/>
      <c r="AL605" s="69"/>
      <c r="AM605" s="70"/>
      <c r="AN605" s="70"/>
      <c r="AO605" s="5"/>
      <c r="AP605" s="5"/>
    </row>
    <row r="606" spans="1:42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7"/>
      <c r="Y606" s="67"/>
      <c r="Z606" s="67"/>
      <c r="AA606" s="67"/>
      <c r="AB606" s="68"/>
      <c r="AC606" s="68"/>
      <c r="AD606" s="68"/>
      <c r="AE606" s="68"/>
      <c r="AF606" s="68"/>
      <c r="AG606" s="69"/>
      <c r="AH606" s="69"/>
      <c r="AI606" s="69"/>
      <c r="AJ606" s="69"/>
      <c r="AK606" s="69"/>
      <c r="AL606" s="69"/>
      <c r="AM606" s="70"/>
      <c r="AN606" s="70"/>
      <c r="AO606" s="5"/>
      <c r="AP606" s="5"/>
    </row>
    <row r="607" spans="1:42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7"/>
      <c r="Y607" s="67"/>
      <c r="Z607" s="67"/>
      <c r="AA607" s="67"/>
      <c r="AB607" s="68"/>
      <c r="AC607" s="68"/>
      <c r="AD607" s="68"/>
      <c r="AE607" s="68"/>
      <c r="AF607" s="68"/>
      <c r="AG607" s="69"/>
      <c r="AH607" s="69"/>
      <c r="AI607" s="69"/>
      <c r="AJ607" s="69"/>
      <c r="AK607" s="69"/>
      <c r="AL607" s="69"/>
      <c r="AM607" s="70"/>
      <c r="AN607" s="70"/>
      <c r="AO607" s="5"/>
      <c r="AP607" s="5"/>
    </row>
    <row r="608" spans="1:42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7"/>
      <c r="Y608" s="67"/>
      <c r="Z608" s="67"/>
      <c r="AA608" s="67"/>
      <c r="AB608" s="68"/>
      <c r="AC608" s="68"/>
      <c r="AD608" s="68"/>
      <c r="AE608" s="68"/>
      <c r="AF608" s="68"/>
      <c r="AG608" s="69"/>
      <c r="AH608" s="69"/>
      <c r="AI608" s="69"/>
      <c r="AJ608" s="69"/>
      <c r="AK608" s="69"/>
      <c r="AL608" s="69"/>
      <c r="AM608" s="70"/>
      <c r="AN608" s="70"/>
      <c r="AO608" s="5"/>
      <c r="AP608" s="5"/>
    </row>
    <row r="609" spans="1:42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7"/>
      <c r="Y609" s="67"/>
      <c r="Z609" s="67"/>
      <c r="AA609" s="67"/>
      <c r="AB609" s="68"/>
      <c r="AC609" s="68"/>
      <c r="AD609" s="68"/>
      <c r="AE609" s="68"/>
      <c r="AF609" s="68"/>
      <c r="AG609" s="69"/>
      <c r="AH609" s="69"/>
      <c r="AI609" s="69"/>
      <c r="AJ609" s="69"/>
      <c r="AK609" s="69"/>
      <c r="AL609" s="69"/>
      <c r="AM609" s="70"/>
      <c r="AN609" s="70"/>
      <c r="AO609" s="5"/>
      <c r="AP609" s="5"/>
    </row>
    <row r="610" spans="1:42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7"/>
      <c r="Y610" s="67"/>
      <c r="Z610" s="67"/>
      <c r="AA610" s="67"/>
      <c r="AB610" s="68"/>
      <c r="AC610" s="68"/>
      <c r="AD610" s="68"/>
      <c r="AE610" s="68"/>
      <c r="AF610" s="68"/>
      <c r="AG610" s="69"/>
      <c r="AH610" s="69"/>
      <c r="AI610" s="69"/>
      <c r="AJ610" s="69"/>
      <c r="AK610" s="69"/>
      <c r="AL610" s="69"/>
      <c r="AM610" s="70"/>
      <c r="AN610" s="70"/>
      <c r="AO610" s="5"/>
      <c r="AP610" s="5"/>
    </row>
    <row r="611" spans="1:42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7"/>
      <c r="Y611" s="67"/>
      <c r="Z611" s="67"/>
      <c r="AA611" s="67"/>
      <c r="AB611" s="68"/>
      <c r="AC611" s="68"/>
      <c r="AD611" s="68"/>
      <c r="AE611" s="68"/>
      <c r="AF611" s="68"/>
      <c r="AG611" s="69"/>
      <c r="AH611" s="69"/>
      <c r="AI611" s="69"/>
      <c r="AJ611" s="69"/>
      <c r="AK611" s="69"/>
      <c r="AL611" s="69"/>
      <c r="AM611" s="70"/>
      <c r="AN611" s="70"/>
      <c r="AO611" s="5"/>
      <c r="AP611" s="5"/>
    </row>
    <row r="612" spans="1:42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7"/>
      <c r="Y612" s="67"/>
      <c r="Z612" s="67"/>
      <c r="AA612" s="67"/>
      <c r="AB612" s="68"/>
      <c r="AC612" s="68"/>
      <c r="AD612" s="68"/>
      <c r="AE612" s="68"/>
      <c r="AF612" s="68"/>
      <c r="AG612" s="69"/>
      <c r="AH612" s="69"/>
      <c r="AI612" s="69"/>
      <c r="AJ612" s="69"/>
      <c r="AK612" s="69"/>
      <c r="AL612" s="69"/>
      <c r="AM612" s="70"/>
      <c r="AN612" s="70"/>
      <c r="AO612" s="5"/>
      <c r="AP612" s="5"/>
    </row>
    <row r="613" spans="1:42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7"/>
      <c r="Y613" s="67"/>
      <c r="Z613" s="67"/>
      <c r="AA613" s="67"/>
      <c r="AB613" s="68"/>
      <c r="AC613" s="68"/>
      <c r="AD613" s="68"/>
      <c r="AE613" s="68"/>
      <c r="AF613" s="68"/>
      <c r="AG613" s="69"/>
      <c r="AH613" s="69"/>
      <c r="AI613" s="69"/>
      <c r="AJ613" s="69"/>
      <c r="AK613" s="69"/>
      <c r="AL613" s="69"/>
      <c r="AM613" s="70"/>
      <c r="AN613" s="70"/>
      <c r="AO613" s="5"/>
      <c r="AP613" s="5"/>
    </row>
    <row r="614" spans="1:42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7"/>
      <c r="Y614" s="67"/>
      <c r="Z614" s="67"/>
      <c r="AA614" s="67"/>
      <c r="AB614" s="68"/>
      <c r="AC614" s="68"/>
      <c r="AD614" s="68"/>
      <c r="AE614" s="68"/>
      <c r="AF614" s="68"/>
      <c r="AG614" s="69"/>
      <c r="AH614" s="69"/>
      <c r="AI614" s="69"/>
      <c r="AJ614" s="69"/>
      <c r="AK614" s="69"/>
      <c r="AL614" s="69"/>
      <c r="AM614" s="70"/>
      <c r="AN614" s="70"/>
      <c r="AO614" s="5"/>
      <c r="AP614" s="5"/>
    </row>
    <row r="615" spans="1:42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7"/>
      <c r="Y615" s="67"/>
      <c r="Z615" s="67"/>
      <c r="AA615" s="67"/>
      <c r="AB615" s="68"/>
      <c r="AC615" s="68"/>
      <c r="AD615" s="68"/>
      <c r="AE615" s="68"/>
      <c r="AF615" s="68"/>
      <c r="AG615" s="69"/>
      <c r="AH615" s="69"/>
      <c r="AI615" s="69"/>
      <c r="AJ615" s="69"/>
      <c r="AK615" s="69"/>
      <c r="AL615" s="69"/>
      <c r="AM615" s="70"/>
      <c r="AN615" s="70"/>
      <c r="AO615" s="5"/>
      <c r="AP615" s="5"/>
    </row>
    <row r="616" spans="1:42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7"/>
      <c r="Y616" s="67"/>
      <c r="Z616" s="67"/>
      <c r="AA616" s="67"/>
      <c r="AB616" s="68"/>
      <c r="AC616" s="68"/>
      <c r="AD616" s="68"/>
      <c r="AE616" s="68"/>
      <c r="AF616" s="68"/>
      <c r="AG616" s="69"/>
      <c r="AH616" s="69"/>
      <c r="AI616" s="69"/>
      <c r="AJ616" s="69"/>
      <c r="AK616" s="69"/>
      <c r="AL616" s="69"/>
      <c r="AM616" s="70"/>
      <c r="AN616" s="70"/>
      <c r="AO616" s="5"/>
      <c r="AP616" s="5"/>
    </row>
    <row r="617" spans="1:42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7"/>
      <c r="Y617" s="67"/>
      <c r="Z617" s="67"/>
      <c r="AA617" s="67"/>
      <c r="AB617" s="68"/>
      <c r="AC617" s="68"/>
      <c r="AD617" s="68"/>
      <c r="AE617" s="68"/>
      <c r="AF617" s="68"/>
      <c r="AG617" s="69"/>
      <c r="AH617" s="69"/>
      <c r="AI617" s="69"/>
      <c r="AJ617" s="69"/>
      <c r="AK617" s="69"/>
      <c r="AL617" s="69"/>
      <c r="AM617" s="70"/>
      <c r="AN617" s="70"/>
      <c r="AO617" s="5"/>
      <c r="AP617" s="5"/>
    </row>
    <row r="618" spans="1:42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7"/>
      <c r="Y618" s="67"/>
      <c r="Z618" s="67"/>
      <c r="AA618" s="67"/>
      <c r="AB618" s="68"/>
      <c r="AC618" s="68"/>
      <c r="AD618" s="68"/>
      <c r="AE618" s="68"/>
      <c r="AF618" s="68"/>
      <c r="AG618" s="69"/>
      <c r="AH618" s="69"/>
      <c r="AI618" s="69"/>
      <c r="AJ618" s="69"/>
      <c r="AK618" s="69"/>
      <c r="AL618" s="69"/>
      <c r="AM618" s="70"/>
      <c r="AN618" s="70"/>
      <c r="AO618" s="5"/>
      <c r="AP618" s="5"/>
    </row>
    <row r="619" spans="1:42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7"/>
      <c r="Y619" s="67"/>
      <c r="Z619" s="67"/>
      <c r="AA619" s="67"/>
      <c r="AB619" s="68"/>
      <c r="AC619" s="68"/>
      <c r="AD619" s="68"/>
      <c r="AE619" s="68"/>
      <c r="AF619" s="68"/>
      <c r="AG619" s="69"/>
      <c r="AH619" s="69"/>
      <c r="AI619" s="69"/>
      <c r="AJ619" s="69"/>
      <c r="AK619" s="69"/>
      <c r="AL619" s="69"/>
      <c r="AM619" s="70"/>
      <c r="AN619" s="70"/>
      <c r="AO619" s="5"/>
      <c r="AP619" s="5"/>
    </row>
    <row r="620" spans="1:42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7"/>
      <c r="Y620" s="67"/>
      <c r="Z620" s="67"/>
      <c r="AA620" s="67"/>
      <c r="AB620" s="68"/>
      <c r="AC620" s="68"/>
      <c r="AD620" s="68"/>
      <c r="AE620" s="68"/>
      <c r="AF620" s="68"/>
      <c r="AG620" s="69"/>
      <c r="AH620" s="69"/>
      <c r="AI620" s="69"/>
      <c r="AJ620" s="69"/>
      <c r="AK620" s="69"/>
      <c r="AL620" s="69"/>
      <c r="AM620" s="70"/>
      <c r="AN620" s="70"/>
      <c r="AO620" s="5"/>
      <c r="AP620" s="5"/>
    </row>
    <row r="621" spans="1:42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7"/>
      <c r="Y621" s="67"/>
      <c r="Z621" s="67"/>
      <c r="AA621" s="67"/>
      <c r="AB621" s="68"/>
      <c r="AC621" s="68"/>
      <c r="AD621" s="68"/>
      <c r="AE621" s="68"/>
      <c r="AF621" s="68"/>
      <c r="AG621" s="69"/>
      <c r="AH621" s="69"/>
      <c r="AI621" s="69"/>
      <c r="AJ621" s="69"/>
      <c r="AK621" s="69"/>
      <c r="AL621" s="69"/>
      <c r="AM621" s="70"/>
      <c r="AN621" s="70"/>
      <c r="AO621" s="5"/>
      <c r="AP621" s="5"/>
    </row>
    <row r="622" spans="1:42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7"/>
      <c r="Y622" s="67"/>
      <c r="Z622" s="67"/>
      <c r="AA622" s="67"/>
      <c r="AB622" s="68"/>
      <c r="AC622" s="68"/>
      <c r="AD622" s="68"/>
      <c r="AE622" s="68"/>
      <c r="AF622" s="68"/>
      <c r="AG622" s="69"/>
      <c r="AH622" s="69"/>
      <c r="AI622" s="69"/>
      <c r="AJ622" s="69"/>
      <c r="AK622" s="69"/>
      <c r="AL622" s="69"/>
      <c r="AM622" s="70"/>
      <c r="AN622" s="70"/>
      <c r="AO622" s="5"/>
      <c r="AP622" s="5"/>
    </row>
    <row r="623" spans="1:42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7"/>
      <c r="Y623" s="67"/>
      <c r="Z623" s="67"/>
      <c r="AA623" s="67"/>
      <c r="AB623" s="68"/>
      <c r="AC623" s="68"/>
      <c r="AD623" s="68"/>
      <c r="AE623" s="68"/>
      <c r="AF623" s="68"/>
      <c r="AG623" s="69"/>
      <c r="AH623" s="69"/>
      <c r="AI623" s="69"/>
      <c r="AJ623" s="69"/>
      <c r="AK623" s="69"/>
      <c r="AL623" s="69"/>
      <c r="AM623" s="70"/>
      <c r="AN623" s="70"/>
      <c r="AO623" s="5"/>
      <c r="AP623" s="5"/>
    </row>
    <row r="624" spans="1:42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7"/>
      <c r="Y624" s="67"/>
      <c r="Z624" s="67"/>
      <c r="AA624" s="67"/>
      <c r="AB624" s="68"/>
      <c r="AC624" s="68"/>
      <c r="AD624" s="68"/>
      <c r="AE624" s="68"/>
      <c r="AF624" s="68"/>
      <c r="AG624" s="69"/>
      <c r="AH624" s="69"/>
      <c r="AI624" s="69"/>
      <c r="AJ624" s="69"/>
      <c r="AK624" s="69"/>
      <c r="AL624" s="69"/>
      <c r="AM624" s="70"/>
      <c r="AN624" s="70"/>
      <c r="AO624" s="5"/>
      <c r="AP624" s="5"/>
    </row>
    <row r="625" spans="1:42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7"/>
      <c r="Y625" s="67"/>
      <c r="Z625" s="67"/>
      <c r="AA625" s="67"/>
      <c r="AB625" s="68"/>
      <c r="AC625" s="68"/>
      <c r="AD625" s="68"/>
      <c r="AE625" s="68"/>
      <c r="AF625" s="68"/>
      <c r="AG625" s="69"/>
      <c r="AH625" s="69"/>
      <c r="AI625" s="69"/>
      <c r="AJ625" s="69"/>
      <c r="AK625" s="69"/>
      <c r="AL625" s="69"/>
      <c r="AM625" s="70"/>
      <c r="AN625" s="70"/>
      <c r="AO625" s="5"/>
      <c r="AP625" s="5"/>
    </row>
    <row r="626" spans="1:42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7"/>
      <c r="Y626" s="67"/>
      <c r="Z626" s="67"/>
      <c r="AA626" s="67"/>
      <c r="AB626" s="68"/>
      <c r="AC626" s="68"/>
      <c r="AD626" s="68"/>
      <c r="AE626" s="68"/>
      <c r="AF626" s="68"/>
      <c r="AG626" s="69"/>
      <c r="AH626" s="69"/>
      <c r="AI626" s="69"/>
      <c r="AJ626" s="69"/>
      <c r="AK626" s="69"/>
      <c r="AL626" s="69"/>
      <c r="AM626" s="70"/>
      <c r="AN626" s="70"/>
      <c r="AO626" s="5"/>
      <c r="AP626" s="5"/>
    </row>
    <row r="627" spans="1:42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7"/>
      <c r="Y627" s="67"/>
      <c r="Z627" s="67"/>
      <c r="AA627" s="67"/>
      <c r="AB627" s="68"/>
      <c r="AC627" s="68"/>
      <c r="AD627" s="68"/>
      <c r="AE627" s="68"/>
      <c r="AF627" s="68"/>
      <c r="AG627" s="69"/>
      <c r="AH627" s="69"/>
      <c r="AI627" s="69"/>
      <c r="AJ627" s="69"/>
      <c r="AK627" s="69"/>
      <c r="AL627" s="69"/>
      <c r="AM627" s="70"/>
      <c r="AN627" s="70"/>
      <c r="AO627" s="5"/>
      <c r="AP627" s="5"/>
    </row>
    <row r="628" spans="1:42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7"/>
      <c r="Y628" s="67"/>
      <c r="Z628" s="67"/>
      <c r="AA628" s="67"/>
      <c r="AB628" s="68"/>
      <c r="AC628" s="68"/>
      <c r="AD628" s="68"/>
      <c r="AE628" s="68"/>
      <c r="AF628" s="68"/>
      <c r="AG628" s="69"/>
      <c r="AH628" s="69"/>
      <c r="AI628" s="69"/>
      <c r="AJ628" s="69"/>
      <c r="AK628" s="69"/>
      <c r="AL628" s="69"/>
      <c r="AM628" s="70"/>
      <c r="AN628" s="70"/>
      <c r="AO628" s="5"/>
      <c r="AP628" s="5"/>
    </row>
    <row r="629" spans="1:42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7"/>
      <c r="Y629" s="67"/>
      <c r="Z629" s="67"/>
      <c r="AA629" s="67"/>
      <c r="AB629" s="68"/>
      <c r="AC629" s="68"/>
      <c r="AD629" s="68"/>
      <c r="AE629" s="68"/>
      <c r="AF629" s="68"/>
      <c r="AG629" s="69"/>
      <c r="AH629" s="69"/>
      <c r="AI629" s="69"/>
      <c r="AJ629" s="69"/>
      <c r="AK629" s="69"/>
      <c r="AL629" s="69"/>
      <c r="AM629" s="70"/>
      <c r="AN629" s="70"/>
      <c r="AO629" s="5"/>
      <c r="AP629" s="5"/>
    </row>
    <row r="630" spans="1:42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7"/>
      <c r="Y630" s="67"/>
      <c r="Z630" s="67"/>
      <c r="AA630" s="67"/>
      <c r="AB630" s="68"/>
      <c r="AC630" s="68"/>
      <c r="AD630" s="68"/>
      <c r="AE630" s="68"/>
      <c r="AF630" s="68"/>
      <c r="AG630" s="69"/>
      <c r="AH630" s="69"/>
      <c r="AI630" s="69"/>
      <c r="AJ630" s="69"/>
      <c r="AK630" s="69"/>
      <c r="AL630" s="69"/>
      <c r="AM630" s="70"/>
      <c r="AN630" s="70"/>
      <c r="AO630" s="5"/>
      <c r="AP630" s="5"/>
    </row>
    <row r="631" spans="1:42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7"/>
      <c r="Y631" s="67"/>
      <c r="Z631" s="67"/>
      <c r="AA631" s="67"/>
      <c r="AB631" s="68"/>
      <c r="AC631" s="68"/>
      <c r="AD631" s="68"/>
      <c r="AE631" s="68"/>
      <c r="AF631" s="68"/>
      <c r="AG631" s="69"/>
      <c r="AH631" s="69"/>
      <c r="AI631" s="69"/>
      <c r="AJ631" s="69"/>
      <c r="AK631" s="69"/>
      <c r="AL631" s="69"/>
      <c r="AM631" s="70"/>
      <c r="AN631" s="70"/>
      <c r="AO631" s="5"/>
      <c r="AP631" s="5"/>
    </row>
    <row r="632" spans="1:42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7"/>
      <c r="Y632" s="67"/>
      <c r="Z632" s="67"/>
      <c r="AA632" s="67"/>
      <c r="AB632" s="68"/>
      <c r="AC632" s="68"/>
      <c r="AD632" s="68"/>
      <c r="AE632" s="68"/>
      <c r="AF632" s="68"/>
      <c r="AG632" s="69"/>
      <c r="AH632" s="69"/>
      <c r="AI632" s="69"/>
      <c r="AJ632" s="69"/>
      <c r="AK632" s="69"/>
      <c r="AL632" s="69"/>
      <c r="AM632" s="70"/>
      <c r="AN632" s="70"/>
      <c r="AO632" s="5"/>
      <c r="AP632" s="5"/>
    </row>
    <row r="633" spans="1:42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7"/>
      <c r="Y633" s="67"/>
      <c r="Z633" s="67"/>
      <c r="AA633" s="67"/>
      <c r="AB633" s="68"/>
      <c r="AC633" s="68"/>
      <c r="AD633" s="68"/>
      <c r="AE633" s="68"/>
      <c r="AF633" s="68"/>
      <c r="AG633" s="69"/>
      <c r="AH633" s="69"/>
      <c r="AI633" s="69"/>
      <c r="AJ633" s="69"/>
      <c r="AK633" s="69"/>
      <c r="AL633" s="69"/>
      <c r="AM633" s="70"/>
      <c r="AN633" s="70"/>
      <c r="AO633" s="5"/>
      <c r="AP633" s="5"/>
    </row>
    <row r="634" spans="1:42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7"/>
      <c r="Y634" s="67"/>
      <c r="Z634" s="67"/>
      <c r="AA634" s="67"/>
      <c r="AB634" s="68"/>
      <c r="AC634" s="68"/>
      <c r="AD634" s="68"/>
      <c r="AE634" s="68"/>
      <c r="AF634" s="68"/>
      <c r="AG634" s="69"/>
      <c r="AH634" s="69"/>
      <c r="AI634" s="69"/>
      <c r="AJ634" s="69"/>
      <c r="AK634" s="69"/>
      <c r="AL634" s="69"/>
      <c r="AM634" s="70"/>
      <c r="AN634" s="70"/>
      <c r="AO634" s="5"/>
      <c r="AP634" s="5"/>
    </row>
    <row r="635" spans="1:42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7"/>
      <c r="Y635" s="67"/>
      <c r="Z635" s="67"/>
      <c r="AA635" s="67"/>
      <c r="AB635" s="68"/>
      <c r="AC635" s="68"/>
      <c r="AD635" s="68"/>
      <c r="AE635" s="68"/>
      <c r="AF635" s="68"/>
      <c r="AG635" s="69"/>
      <c r="AH635" s="69"/>
      <c r="AI635" s="69"/>
      <c r="AJ635" s="69"/>
      <c r="AK635" s="69"/>
      <c r="AL635" s="69"/>
      <c r="AM635" s="70"/>
      <c r="AN635" s="70"/>
      <c r="AO635" s="5"/>
      <c r="AP635" s="5"/>
    </row>
    <row r="636" spans="1:42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7"/>
      <c r="Y636" s="67"/>
      <c r="Z636" s="67"/>
      <c r="AA636" s="67"/>
      <c r="AB636" s="68"/>
      <c r="AC636" s="68"/>
      <c r="AD636" s="68"/>
      <c r="AE636" s="68"/>
      <c r="AF636" s="68"/>
      <c r="AG636" s="69"/>
      <c r="AH636" s="69"/>
      <c r="AI636" s="69"/>
      <c r="AJ636" s="69"/>
      <c r="AK636" s="69"/>
      <c r="AL636" s="69"/>
      <c r="AM636" s="70"/>
      <c r="AN636" s="70"/>
      <c r="AO636" s="5"/>
      <c r="AP636" s="5"/>
    </row>
    <row r="637" spans="1:42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7"/>
      <c r="Y637" s="67"/>
      <c r="Z637" s="67"/>
      <c r="AA637" s="67"/>
      <c r="AB637" s="68"/>
      <c r="AC637" s="68"/>
      <c r="AD637" s="68"/>
      <c r="AE637" s="68"/>
      <c r="AF637" s="68"/>
      <c r="AG637" s="69"/>
      <c r="AH637" s="69"/>
      <c r="AI637" s="69"/>
      <c r="AJ637" s="69"/>
      <c r="AK637" s="69"/>
      <c r="AL637" s="69"/>
      <c r="AM637" s="70"/>
      <c r="AN637" s="70"/>
      <c r="AO637" s="5"/>
      <c r="AP637" s="5"/>
    </row>
    <row r="638" spans="1:42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7"/>
      <c r="Y638" s="67"/>
      <c r="Z638" s="67"/>
      <c r="AA638" s="67"/>
      <c r="AB638" s="68"/>
      <c r="AC638" s="68"/>
      <c r="AD638" s="68"/>
      <c r="AE638" s="68"/>
      <c r="AF638" s="68"/>
      <c r="AG638" s="69"/>
      <c r="AH638" s="69"/>
      <c r="AI638" s="69"/>
      <c r="AJ638" s="69"/>
      <c r="AK638" s="69"/>
      <c r="AL638" s="69"/>
      <c r="AM638" s="70"/>
      <c r="AN638" s="70"/>
      <c r="AO638" s="5"/>
      <c r="AP638" s="5"/>
    </row>
    <row r="639" spans="1:42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7"/>
      <c r="Y639" s="67"/>
      <c r="Z639" s="67"/>
      <c r="AA639" s="67"/>
      <c r="AB639" s="68"/>
      <c r="AC639" s="68"/>
      <c r="AD639" s="68"/>
      <c r="AE639" s="68"/>
      <c r="AF639" s="68"/>
      <c r="AG639" s="69"/>
      <c r="AH639" s="69"/>
      <c r="AI639" s="69"/>
      <c r="AJ639" s="69"/>
      <c r="AK639" s="69"/>
      <c r="AL639" s="69"/>
      <c r="AM639" s="70"/>
      <c r="AN639" s="70"/>
      <c r="AO639" s="5"/>
      <c r="AP639" s="5"/>
    </row>
    <row r="640" spans="1:42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7"/>
      <c r="Y640" s="67"/>
      <c r="Z640" s="67"/>
      <c r="AA640" s="67"/>
      <c r="AB640" s="68"/>
      <c r="AC640" s="68"/>
      <c r="AD640" s="68"/>
      <c r="AE640" s="68"/>
      <c r="AF640" s="68"/>
      <c r="AG640" s="69"/>
      <c r="AH640" s="69"/>
      <c r="AI640" s="69"/>
      <c r="AJ640" s="69"/>
      <c r="AK640" s="69"/>
      <c r="AL640" s="69"/>
      <c r="AM640" s="70"/>
      <c r="AN640" s="70"/>
      <c r="AO640" s="5"/>
      <c r="AP640" s="5"/>
    </row>
    <row r="641" spans="1:42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7"/>
      <c r="Y641" s="67"/>
      <c r="Z641" s="67"/>
      <c r="AA641" s="67"/>
      <c r="AB641" s="68"/>
      <c r="AC641" s="68"/>
      <c r="AD641" s="68"/>
      <c r="AE641" s="68"/>
      <c r="AF641" s="68"/>
      <c r="AG641" s="69"/>
      <c r="AH641" s="69"/>
      <c r="AI641" s="69"/>
      <c r="AJ641" s="69"/>
      <c r="AK641" s="69"/>
      <c r="AL641" s="69"/>
      <c r="AM641" s="70"/>
      <c r="AN641" s="70"/>
      <c r="AO641" s="5"/>
      <c r="AP641" s="5"/>
    </row>
    <row r="642" spans="1:42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7"/>
      <c r="Y642" s="67"/>
      <c r="Z642" s="67"/>
      <c r="AA642" s="67"/>
      <c r="AB642" s="68"/>
      <c r="AC642" s="68"/>
      <c r="AD642" s="68"/>
      <c r="AE642" s="68"/>
      <c r="AF642" s="68"/>
      <c r="AG642" s="69"/>
      <c r="AH642" s="69"/>
      <c r="AI642" s="69"/>
      <c r="AJ642" s="69"/>
      <c r="AK642" s="69"/>
      <c r="AL642" s="69"/>
      <c r="AM642" s="70"/>
      <c r="AN642" s="70"/>
      <c r="AO642" s="5"/>
      <c r="AP642" s="5"/>
    </row>
    <row r="643" spans="1:42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7"/>
      <c r="Y643" s="67"/>
      <c r="Z643" s="67"/>
      <c r="AA643" s="67"/>
      <c r="AB643" s="68"/>
      <c r="AC643" s="68"/>
      <c r="AD643" s="68"/>
      <c r="AE643" s="68"/>
      <c r="AF643" s="68"/>
      <c r="AG643" s="69"/>
      <c r="AH643" s="69"/>
      <c r="AI643" s="69"/>
      <c r="AJ643" s="69"/>
      <c r="AK643" s="69"/>
      <c r="AL643" s="69"/>
      <c r="AM643" s="70"/>
      <c r="AN643" s="70"/>
      <c r="AO643" s="5"/>
      <c r="AP643" s="5"/>
    </row>
    <row r="644" spans="1:42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7"/>
      <c r="Y644" s="67"/>
      <c r="Z644" s="67"/>
      <c r="AA644" s="67"/>
      <c r="AB644" s="68"/>
      <c r="AC644" s="68"/>
      <c r="AD644" s="68"/>
      <c r="AE644" s="68"/>
      <c r="AF644" s="68"/>
      <c r="AG644" s="69"/>
      <c r="AH644" s="69"/>
      <c r="AI644" s="69"/>
      <c r="AJ644" s="69"/>
      <c r="AK644" s="69"/>
      <c r="AL644" s="69"/>
      <c r="AM644" s="70"/>
      <c r="AN644" s="70"/>
      <c r="AO644" s="5"/>
      <c r="AP644" s="5"/>
    </row>
    <row r="645" spans="1:42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7"/>
      <c r="Y645" s="67"/>
      <c r="Z645" s="67"/>
      <c r="AA645" s="67"/>
      <c r="AB645" s="68"/>
      <c r="AC645" s="68"/>
      <c r="AD645" s="68"/>
      <c r="AE645" s="68"/>
      <c r="AF645" s="68"/>
      <c r="AG645" s="69"/>
      <c r="AH645" s="69"/>
      <c r="AI645" s="69"/>
      <c r="AJ645" s="69"/>
      <c r="AK645" s="69"/>
      <c r="AL645" s="69"/>
      <c r="AM645" s="70"/>
      <c r="AN645" s="70"/>
      <c r="AO645" s="5"/>
      <c r="AP645" s="5"/>
    </row>
    <row r="646" spans="1:42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7"/>
      <c r="Y646" s="67"/>
      <c r="Z646" s="67"/>
      <c r="AA646" s="67"/>
      <c r="AB646" s="68"/>
      <c r="AC646" s="68"/>
      <c r="AD646" s="68"/>
      <c r="AE646" s="68"/>
      <c r="AF646" s="68"/>
      <c r="AG646" s="69"/>
      <c r="AH646" s="69"/>
      <c r="AI646" s="69"/>
      <c r="AJ646" s="69"/>
      <c r="AK646" s="69"/>
      <c r="AL646" s="69"/>
      <c r="AM646" s="70"/>
      <c r="AN646" s="70"/>
      <c r="AO646" s="5"/>
      <c r="AP646" s="5"/>
    </row>
    <row r="647" spans="1:42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7"/>
      <c r="Y647" s="67"/>
      <c r="Z647" s="67"/>
      <c r="AA647" s="67"/>
      <c r="AB647" s="68"/>
      <c r="AC647" s="68"/>
      <c r="AD647" s="68"/>
      <c r="AE647" s="68"/>
      <c r="AF647" s="68"/>
      <c r="AG647" s="69"/>
      <c r="AH647" s="69"/>
      <c r="AI647" s="69"/>
      <c r="AJ647" s="69"/>
      <c r="AK647" s="69"/>
      <c r="AL647" s="69"/>
      <c r="AM647" s="70"/>
      <c r="AN647" s="70"/>
      <c r="AO647" s="5"/>
      <c r="AP647" s="5"/>
    </row>
    <row r="648" spans="1:42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7"/>
      <c r="Y648" s="67"/>
      <c r="Z648" s="67"/>
      <c r="AA648" s="67"/>
      <c r="AB648" s="68"/>
      <c r="AC648" s="68"/>
      <c r="AD648" s="68"/>
      <c r="AE648" s="68"/>
      <c r="AF648" s="68"/>
      <c r="AG648" s="69"/>
      <c r="AH648" s="69"/>
      <c r="AI648" s="69"/>
      <c r="AJ648" s="69"/>
      <c r="AK648" s="69"/>
      <c r="AL648" s="69"/>
      <c r="AM648" s="70"/>
      <c r="AN648" s="70"/>
      <c r="AO648" s="5"/>
      <c r="AP648" s="5"/>
    </row>
    <row r="649" spans="1:42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7"/>
      <c r="Y649" s="67"/>
      <c r="Z649" s="67"/>
      <c r="AA649" s="67"/>
      <c r="AB649" s="68"/>
      <c r="AC649" s="68"/>
      <c r="AD649" s="68"/>
      <c r="AE649" s="68"/>
      <c r="AF649" s="68"/>
      <c r="AG649" s="69"/>
      <c r="AH649" s="69"/>
      <c r="AI649" s="69"/>
      <c r="AJ649" s="69"/>
      <c r="AK649" s="69"/>
      <c r="AL649" s="69"/>
      <c r="AM649" s="70"/>
      <c r="AN649" s="70"/>
      <c r="AO649" s="5"/>
      <c r="AP649" s="5"/>
    </row>
    <row r="650" spans="1:42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7"/>
      <c r="Y650" s="67"/>
      <c r="Z650" s="67"/>
      <c r="AA650" s="67"/>
      <c r="AB650" s="68"/>
      <c r="AC650" s="68"/>
      <c r="AD650" s="68"/>
      <c r="AE650" s="68"/>
      <c r="AF650" s="68"/>
      <c r="AG650" s="69"/>
      <c r="AH650" s="69"/>
      <c r="AI650" s="69"/>
      <c r="AJ650" s="69"/>
      <c r="AK650" s="69"/>
      <c r="AL650" s="69"/>
      <c r="AM650" s="70"/>
      <c r="AN650" s="70"/>
      <c r="AO650" s="5"/>
      <c r="AP650" s="5"/>
    </row>
    <row r="651" spans="1:42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7"/>
      <c r="Y651" s="67"/>
      <c r="Z651" s="67"/>
      <c r="AA651" s="67"/>
      <c r="AB651" s="68"/>
      <c r="AC651" s="68"/>
      <c r="AD651" s="68"/>
      <c r="AE651" s="68"/>
      <c r="AF651" s="68"/>
      <c r="AG651" s="69"/>
      <c r="AH651" s="69"/>
      <c r="AI651" s="69"/>
      <c r="AJ651" s="69"/>
      <c r="AK651" s="69"/>
      <c r="AL651" s="69"/>
      <c r="AM651" s="70"/>
      <c r="AN651" s="70"/>
      <c r="AO651" s="5"/>
      <c r="AP651" s="5"/>
    </row>
    <row r="652" spans="1:42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7"/>
      <c r="Y652" s="67"/>
      <c r="Z652" s="67"/>
      <c r="AA652" s="67"/>
      <c r="AB652" s="68"/>
      <c r="AC652" s="68"/>
      <c r="AD652" s="68"/>
      <c r="AE652" s="68"/>
      <c r="AF652" s="68"/>
      <c r="AG652" s="69"/>
      <c r="AH652" s="69"/>
      <c r="AI652" s="69"/>
      <c r="AJ652" s="69"/>
      <c r="AK652" s="69"/>
      <c r="AL652" s="69"/>
      <c r="AM652" s="70"/>
      <c r="AN652" s="70"/>
      <c r="AO652" s="5"/>
      <c r="AP652" s="5"/>
    </row>
    <row r="653" spans="1:42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7"/>
      <c r="Y653" s="67"/>
      <c r="Z653" s="67"/>
      <c r="AA653" s="67"/>
      <c r="AB653" s="68"/>
      <c r="AC653" s="68"/>
      <c r="AD653" s="68"/>
      <c r="AE653" s="68"/>
      <c r="AF653" s="68"/>
      <c r="AG653" s="69"/>
      <c r="AH653" s="69"/>
      <c r="AI653" s="69"/>
      <c r="AJ653" s="69"/>
      <c r="AK653" s="69"/>
      <c r="AL653" s="69"/>
      <c r="AM653" s="70"/>
      <c r="AN653" s="70"/>
      <c r="AO653" s="5"/>
      <c r="AP653" s="5"/>
    </row>
    <row r="654" spans="1:42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7"/>
      <c r="Y654" s="67"/>
      <c r="Z654" s="67"/>
      <c r="AA654" s="67"/>
      <c r="AB654" s="68"/>
      <c r="AC654" s="68"/>
      <c r="AD654" s="68"/>
      <c r="AE654" s="68"/>
      <c r="AF654" s="68"/>
      <c r="AG654" s="69"/>
      <c r="AH654" s="69"/>
      <c r="AI654" s="69"/>
      <c r="AJ654" s="69"/>
      <c r="AK654" s="69"/>
      <c r="AL654" s="69"/>
      <c r="AM654" s="70"/>
      <c r="AN654" s="70"/>
      <c r="AO654" s="5"/>
      <c r="AP654" s="5"/>
    </row>
    <row r="655" spans="1:42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7"/>
      <c r="Y655" s="67"/>
      <c r="Z655" s="67"/>
      <c r="AA655" s="67"/>
      <c r="AB655" s="68"/>
      <c r="AC655" s="68"/>
      <c r="AD655" s="68"/>
      <c r="AE655" s="68"/>
      <c r="AF655" s="68"/>
      <c r="AG655" s="69"/>
      <c r="AH655" s="69"/>
      <c r="AI655" s="69"/>
      <c r="AJ655" s="69"/>
      <c r="AK655" s="69"/>
      <c r="AL655" s="69"/>
      <c r="AM655" s="70"/>
      <c r="AN655" s="70"/>
      <c r="AO655" s="5"/>
      <c r="AP655" s="5"/>
    </row>
    <row r="656" spans="1:42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7"/>
      <c r="Y656" s="67"/>
      <c r="Z656" s="67"/>
      <c r="AA656" s="67"/>
      <c r="AB656" s="68"/>
      <c r="AC656" s="68"/>
      <c r="AD656" s="68"/>
      <c r="AE656" s="68"/>
      <c r="AF656" s="68"/>
      <c r="AG656" s="69"/>
      <c r="AH656" s="69"/>
      <c r="AI656" s="69"/>
      <c r="AJ656" s="69"/>
      <c r="AK656" s="69"/>
      <c r="AL656" s="69"/>
      <c r="AM656" s="70"/>
      <c r="AN656" s="70"/>
      <c r="AO656" s="5"/>
      <c r="AP656" s="5"/>
    </row>
    <row r="657" spans="1:42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7"/>
      <c r="Y657" s="67"/>
      <c r="Z657" s="67"/>
      <c r="AA657" s="67"/>
      <c r="AB657" s="68"/>
      <c r="AC657" s="68"/>
      <c r="AD657" s="68"/>
      <c r="AE657" s="68"/>
      <c r="AF657" s="68"/>
      <c r="AG657" s="69"/>
      <c r="AH657" s="69"/>
      <c r="AI657" s="69"/>
      <c r="AJ657" s="69"/>
      <c r="AK657" s="69"/>
      <c r="AL657" s="69"/>
      <c r="AM657" s="70"/>
      <c r="AN657" s="70"/>
      <c r="AO657" s="5"/>
      <c r="AP657" s="5"/>
    </row>
    <row r="658" spans="1:42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7"/>
      <c r="Y658" s="67"/>
      <c r="Z658" s="67"/>
      <c r="AA658" s="67"/>
      <c r="AB658" s="68"/>
      <c r="AC658" s="68"/>
      <c r="AD658" s="68"/>
      <c r="AE658" s="68"/>
      <c r="AF658" s="68"/>
      <c r="AG658" s="69"/>
      <c r="AH658" s="69"/>
      <c r="AI658" s="69"/>
      <c r="AJ658" s="69"/>
      <c r="AK658" s="69"/>
      <c r="AL658" s="69"/>
      <c r="AM658" s="70"/>
      <c r="AN658" s="70"/>
      <c r="AO658" s="5"/>
      <c r="AP658" s="5"/>
    </row>
    <row r="659" spans="1:42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7"/>
      <c r="Y659" s="67"/>
      <c r="Z659" s="67"/>
      <c r="AA659" s="67"/>
      <c r="AB659" s="68"/>
      <c r="AC659" s="68"/>
      <c r="AD659" s="68"/>
      <c r="AE659" s="68"/>
      <c r="AF659" s="68"/>
      <c r="AG659" s="69"/>
      <c r="AH659" s="69"/>
      <c r="AI659" s="69"/>
      <c r="AJ659" s="69"/>
      <c r="AK659" s="69"/>
      <c r="AL659" s="69"/>
      <c r="AM659" s="70"/>
      <c r="AN659" s="70"/>
      <c r="AO659" s="5"/>
      <c r="AP659" s="5"/>
    </row>
    <row r="660" spans="1:42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7"/>
      <c r="Y660" s="67"/>
      <c r="Z660" s="67"/>
      <c r="AA660" s="67"/>
      <c r="AB660" s="68"/>
      <c r="AC660" s="68"/>
      <c r="AD660" s="68"/>
      <c r="AE660" s="68"/>
      <c r="AF660" s="68"/>
      <c r="AG660" s="69"/>
      <c r="AH660" s="69"/>
      <c r="AI660" s="69"/>
      <c r="AJ660" s="69"/>
      <c r="AK660" s="69"/>
      <c r="AL660" s="69"/>
      <c r="AM660" s="70"/>
      <c r="AN660" s="70"/>
      <c r="AO660" s="5"/>
      <c r="AP660" s="5"/>
    </row>
    <row r="661" spans="1:42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7"/>
      <c r="Y661" s="67"/>
      <c r="Z661" s="67"/>
      <c r="AA661" s="67"/>
      <c r="AB661" s="68"/>
      <c r="AC661" s="68"/>
      <c r="AD661" s="68"/>
      <c r="AE661" s="68"/>
      <c r="AF661" s="68"/>
      <c r="AG661" s="69"/>
      <c r="AH661" s="69"/>
      <c r="AI661" s="69"/>
      <c r="AJ661" s="69"/>
      <c r="AK661" s="69"/>
      <c r="AL661" s="69"/>
      <c r="AM661" s="70"/>
      <c r="AN661" s="70"/>
      <c r="AO661" s="5"/>
      <c r="AP661" s="5"/>
    </row>
    <row r="662" spans="1:42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7"/>
      <c r="Y662" s="67"/>
      <c r="Z662" s="67"/>
      <c r="AA662" s="67"/>
      <c r="AB662" s="68"/>
      <c r="AC662" s="68"/>
      <c r="AD662" s="68"/>
      <c r="AE662" s="68"/>
      <c r="AF662" s="68"/>
      <c r="AG662" s="69"/>
      <c r="AH662" s="69"/>
      <c r="AI662" s="69"/>
      <c r="AJ662" s="69"/>
      <c r="AK662" s="69"/>
      <c r="AL662" s="69"/>
      <c r="AM662" s="70"/>
      <c r="AN662" s="70"/>
      <c r="AO662" s="5"/>
      <c r="AP662" s="5"/>
    </row>
    <row r="663" spans="1:42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7"/>
      <c r="Y663" s="67"/>
      <c r="Z663" s="67"/>
      <c r="AA663" s="67"/>
      <c r="AB663" s="68"/>
      <c r="AC663" s="68"/>
      <c r="AD663" s="68"/>
      <c r="AE663" s="68"/>
      <c r="AF663" s="68"/>
      <c r="AG663" s="69"/>
      <c r="AH663" s="69"/>
      <c r="AI663" s="69"/>
      <c r="AJ663" s="69"/>
      <c r="AK663" s="69"/>
      <c r="AL663" s="69"/>
      <c r="AM663" s="70"/>
      <c r="AN663" s="70"/>
      <c r="AO663" s="5"/>
      <c r="AP663" s="5"/>
    </row>
    <row r="664" spans="1:42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7"/>
      <c r="Y664" s="67"/>
      <c r="Z664" s="67"/>
      <c r="AA664" s="67"/>
      <c r="AB664" s="68"/>
      <c r="AC664" s="68"/>
      <c r="AD664" s="68"/>
      <c r="AE664" s="68"/>
      <c r="AF664" s="68"/>
      <c r="AG664" s="69"/>
      <c r="AH664" s="69"/>
      <c r="AI664" s="69"/>
      <c r="AJ664" s="69"/>
      <c r="AK664" s="69"/>
      <c r="AL664" s="69"/>
      <c r="AM664" s="70"/>
      <c r="AN664" s="70"/>
      <c r="AO664" s="5"/>
      <c r="AP664" s="5"/>
    </row>
    <row r="665" spans="1:42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7"/>
      <c r="Y665" s="67"/>
      <c r="Z665" s="67"/>
      <c r="AA665" s="67"/>
      <c r="AB665" s="68"/>
      <c r="AC665" s="68"/>
      <c r="AD665" s="68"/>
      <c r="AE665" s="68"/>
      <c r="AF665" s="68"/>
      <c r="AG665" s="69"/>
      <c r="AH665" s="69"/>
      <c r="AI665" s="69"/>
      <c r="AJ665" s="69"/>
      <c r="AK665" s="69"/>
      <c r="AL665" s="69"/>
      <c r="AM665" s="70"/>
      <c r="AN665" s="70"/>
      <c r="AO665" s="5"/>
      <c r="AP665" s="5"/>
    </row>
    <row r="666" spans="1:42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7"/>
      <c r="Y666" s="67"/>
      <c r="Z666" s="67"/>
      <c r="AA666" s="67"/>
      <c r="AB666" s="68"/>
      <c r="AC666" s="68"/>
      <c r="AD666" s="68"/>
      <c r="AE666" s="68"/>
      <c r="AF666" s="68"/>
      <c r="AG666" s="69"/>
      <c r="AH666" s="69"/>
      <c r="AI666" s="69"/>
      <c r="AJ666" s="69"/>
      <c r="AK666" s="69"/>
      <c r="AL666" s="69"/>
      <c r="AM666" s="70"/>
      <c r="AN666" s="70"/>
      <c r="AO666" s="5"/>
      <c r="AP666" s="5"/>
    </row>
    <row r="667" spans="1:42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7"/>
      <c r="Y667" s="67"/>
      <c r="Z667" s="67"/>
      <c r="AA667" s="67"/>
      <c r="AB667" s="68"/>
      <c r="AC667" s="68"/>
      <c r="AD667" s="68"/>
      <c r="AE667" s="68"/>
      <c r="AF667" s="68"/>
      <c r="AG667" s="69"/>
      <c r="AH667" s="69"/>
      <c r="AI667" s="69"/>
      <c r="AJ667" s="69"/>
      <c r="AK667" s="69"/>
      <c r="AL667" s="69"/>
      <c r="AM667" s="70"/>
      <c r="AN667" s="70"/>
      <c r="AO667" s="5"/>
      <c r="AP667" s="5"/>
    </row>
    <row r="668" spans="1:42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7"/>
      <c r="Y668" s="67"/>
      <c r="Z668" s="67"/>
      <c r="AA668" s="67"/>
      <c r="AB668" s="68"/>
      <c r="AC668" s="68"/>
      <c r="AD668" s="68"/>
      <c r="AE668" s="68"/>
      <c r="AF668" s="68"/>
      <c r="AG668" s="69"/>
      <c r="AH668" s="69"/>
      <c r="AI668" s="69"/>
      <c r="AJ668" s="69"/>
      <c r="AK668" s="69"/>
      <c r="AL668" s="69"/>
      <c r="AM668" s="70"/>
      <c r="AN668" s="70"/>
      <c r="AO668" s="5"/>
      <c r="AP668" s="5"/>
    </row>
    <row r="669" spans="1:42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7"/>
      <c r="Y669" s="67"/>
      <c r="Z669" s="67"/>
      <c r="AA669" s="67"/>
      <c r="AB669" s="68"/>
      <c r="AC669" s="68"/>
      <c r="AD669" s="68"/>
      <c r="AE669" s="68"/>
      <c r="AF669" s="68"/>
      <c r="AG669" s="69"/>
      <c r="AH669" s="69"/>
      <c r="AI669" s="69"/>
      <c r="AJ669" s="69"/>
      <c r="AK669" s="69"/>
      <c r="AL669" s="69"/>
      <c r="AM669" s="70"/>
      <c r="AN669" s="70"/>
      <c r="AO669" s="5"/>
      <c r="AP669" s="5"/>
    </row>
    <row r="670" spans="1:42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7"/>
      <c r="Y670" s="67"/>
      <c r="Z670" s="67"/>
      <c r="AA670" s="67"/>
      <c r="AB670" s="68"/>
      <c r="AC670" s="68"/>
      <c r="AD670" s="68"/>
      <c r="AE670" s="68"/>
      <c r="AF670" s="68"/>
      <c r="AG670" s="69"/>
      <c r="AH670" s="69"/>
      <c r="AI670" s="69"/>
      <c r="AJ670" s="69"/>
      <c r="AK670" s="69"/>
      <c r="AL670" s="69"/>
      <c r="AM670" s="70"/>
      <c r="AN670" s="70"/>
      <c r="AO670" s="5"/>
      <c r="AP670" s="5"/>
    </row>
    <row r="671" spans="1:42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7"/>
      <c r="Y671" s="67"/>
      <c r="Z671" s="67"/>
      <c r="AA671" s="67"/>
      <c r="AB671" s="68"/>
      <c r="AC671" s="68"/>
      <c r="AD671" s="68"/>
      <c r="AE671" s="68"/>
      <c r="AF671" s="68"/>
      <c r="AG671" s="69"/>
      <c r="AH671" s="69"/>
      <c r="AI671" s="69"/>
      <c r="AJ671" s="69"/>
      <c r="AK671" s="69"/>
      <c r="AL671" s="69"/>
      <c r="AM671" s="70"/>
      <c r="AN671" s="70"/>
      <c r="AO671" s="5"/>
      <c r="AP671" s="5"/>
    </row>
    <row r="672" spans="1:42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7"/>
      <c r="Y672" s="67"/>
      <c r="Z672" s="67"/>
      <c r="AA672" s="67"/>
      <c r="AB672" s="68"/>
      <c r="AC672" s="68"/>
      <c r="AD672" s="68"/>
      <c r="AE672" s="68"/>
      <c r="AF672" s="68"/>
      <c r="AG672" s="69"/>
      <c r="AH672" s="69"/>
      <c r="AI672" s="69"/>
      <c r="AJ672" s="69"/>
      <c r="AK672" s="69"/>
      <c r="AL672" s="69"/>
      <c r="AM672" s="70"/>
      <c r="AN672" s="70"/>
      <c r="AO672" s="5"/>
      <c r="AP672" s="5"/>
    </row>
    <row r="673" spans="1:42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7"/>
      <c r="Y673" s="67"/>
      <c r="Z673" s="67"/>
      <c r="AA673" s="67"/>
      <c r="AB673" s="68"/>
      <c r="AC673" s="68"/>
      <c r="AD673" s="68"/>
      <c r="AE673" s="68"/>
      <c r="AF673" s="68"/>
      <c r="AG673" s="69"/>
      <c r="AH673" s="69"/>
      <c r="AI673" s="69"/>
      <c r="AJ673" s="69"/>
      <c r="AK673" s="69"/>
      <c r="AL673" s="69"/>
      <c r="AM673" s="70"/>
      <c r="AN673" s="70"/>
      <c r="AO673" s="5"/>
      <c r="AP673" s="5"/>
    </row>
    <row r="674" spans="1:42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7"/>
      <c r="Y674" s="67"/>
      <c r="Z674" s="67"/>
      <c r="AA674" s="67"/>
      <c r="AB674" s="68"/>
      <c r="AC674" s="68"/>
      <c r="AD674" s="68"/>
      <c r="AE674" s="68"/>
      <c r="AF674" s="68"/>
      <c r="AG674" s="69"/>
      <c r="AH674" s="69"/>
      <c r="AI674" s="69"/>
      <c r="AJ674" s="69"/>
      <c r="AK674" s="69"/>
      <c r="AL674" s="69"/>
      <c r="AM674" s="70"/>
      <c r="AN674" s="70"/>
      <c r="AO674" s="5"/>
      <c r="AP674" s="5"/>
    </row>
    <row r="675" spans="1:42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7"/>
      <c r="Y675" s="67"/>
      <c r="Z675" s="67"/>
      <c r="AA675" s="67"/>
      <c r="AB675" s="68"/>
      <c r="AC675" s="68"/>
      <c r="AD675" s="68"/>
      <c r="AE675" s="68"/>
      <c r="AF675" s="68"/>
      <c r="AG675" s="69"/>
      <c r="AH675" s="69"/>
      <c r="AI675" s="69"/>
      <c r="AJ675" s="69"/>
      <c r="AK675" s="69"/>
      <c r="AL675" s="69"/>
      <c r="AM675" s="70"/>
      <c r="AN675" s="70"/>
      <c r="AO675" s="5"/>
      <c r="AP675" s="5"/>
    </row>
    <row r="676" spans="1:42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7"/>
      <c r="Y676" s="67"/>
      <c r="Z676" s="67"/>
      <c r="AA676" s="67"/>
      <c r="AB676" s="68"/>
      <c r="AC676" s="68"/>
      <c r="AD676" s="68"/>
      <c r="AE676" s="68"/>
      <c r="AF676" s="68"/>
      <c r="AG676" s="69"/>
      <c r="AH676" s="69"/>
      <c r="AI676" s="69"/>
      <c r="AJ676" s="69"/>
      <c r="AK676" s="69"/>
      <c r="AL676" s="69"/>
      <c r="AM676" s="70"/>
      <c r="AN676" s="70"/>
      <c r="AO676" s="5"/>
      <c r="AP676" s="5"/>
    </row>
    <row r="677" spans="1:42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7"/>
      <c r="Y677" s="67"/>
      <c r="Z677" s="67"/>
      <c r="AA677" s="67"/>
      <c r="AB677" s="68"/>
      <c r="AC677" s="68"/>
      <c r="AD677" s="68"/>
      <c r="AE677" s="68"/>
      <c r="AF677" s="68"/>
      <c r="AG677" s="69"/>
      <c r="AH677" s="69"/>
      <c r="AI677" s="69"/>
      <c r="AJ677" s="69"/>
      <c r="AK677" s="69"/>
      <c r="AL677" s="69"/>
      <c r="AM677" s="70"/>
      <c r="AN677" s="70"/>
      <c r="AO677" s="5"/>
      <c r="AP677" s="5"/>
    </row>
    <row r="678" spans="1:42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7"/>
      <c r="Y678" s="67"/>
      <c r="Z678" s="67"/>
      <c r="AA678" s="67"/>
      <c r="AB678" s="68"/>
      <c r="AC678" s="68"/>
      <c r="AD678" s="68"/>
      <c r="AE678" s="68"/>
      <c r="AF678" s="68"/>
      <c r="AG678" s="69"/>
      <c r="AH678" s="69"/>
      <c r="AI678" s="69"/>
      <c r="AJ678" s="69"/>
      <c r="AK678" s="69"/>
      <c r="AL678" s="69"/>
      <c r="AM678" s="70"/>
      <c r="AN678" s="70"/>
      <c r="AO678" s="5"/>
      <c r="AP678" s="5"/>
    </row>
    <row r="679" spans="1:42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7"/>
      <c r="Y679" s="67"/>
      <c r="Z679" s="67"/>
      <c r="AA679" s="67"/>
      <c r="AB679" s="68"/>
      <c r="AC679" s="68"/>
      <c r="AD679" s="68"/>
      <c r="AE679" s="68"/>
      <c r="AF679" s="68"/>
      <c r="AG679" s="69"/>
      <c r="AH679" s="69"/>
      <c r="AI679" s="69"/>
      <c r="AJ679" s="69"/>
      <c r="AK679" s="69"/>
      <c r="AL679" s="69"/>
      <c r="AM679" s="70"/>
      <c r="AN679" s="70"/>
      <c r="AO679" s="5"/>
      <c r="AP679" s="5"/>
    </row>
    <row r="680" spans="1:42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7"/>
      <c r="Y680" s="67"/>
      <c r="Z680" s="67"/>
      <c r="AA680" s="67"/>
      <c r="AB680" s="68"/>
      <c r="AC680" s="68"/>
      <c r="AD680" s="68"/>
      <c r="AE680" s="68"/>
      <c r="AF680" s="68"/>
      <c r="AG680" s="69"/>
      <c r="AH680" s="69"/>
      <c r="AI680" s="69"/>
      <c r="AJ680" s="69"/>
      <c r="AK680" s="69"/>
      <c r="AL680" s="69"/>
      <c r="AM680" s="70"/>
      <c r="AN680" s="70"/>
      <c r="AO680" s="5"/>
      <c r="AP680" s="5"/>
    </row>
    <row r="681" spans="1:42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7"/>
      <c r="Y681" s="67"/>
      <c r="Z681" s="67"/>
      <c r="AA681" s="67"/>
      <c r="AB681" s="68"/>
      <c r="AC681" s="68"/>
      <c r="AD681" s="68"/>
      <c r="AE681" s="68"/>
      <c r="AF681" s="68"/>
      <c r="AG681" s="69"/>
      <c r="AH681" s="69"/>
      <c r="AI681" s="69"/>
      <c r="AJ681" s="69"/>
      <c r="AK681" s="69"/>
      <c r="AL681" s="69"/>
      <c r="AM681" s="70"/>
      <c r="AN681" s="70"/>
      <c r="AO681" s="5"/>
      <c r="AP681" s="5"/>
    </row>
    <row r="682" spans="1:42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7"/>
      <c r="Y682" s="67"/>
      <c r="Z682" s="67"/>
      <c r="AA682" s="67"/>
      <c r="AB682" s="68"/>
      <c r="AC682" s="68"/>
      <c r="AD682" s="68"/>
      <c r="AE682" s="68"/>
      <c r="AF682" s="68"/>
      <c r="AG682" s="69"/>
      <c r="AH682" s="69"/>
      <c r="AI682" s="69"/>
      <c r="AJ682" s="69"/>
      <c r="AK682" s="69"/>
      <c r="AL682" s="69"/>
      <c r="AM682" s="70"/>
      <c r="AN682" s="70"/>
      <c r="AO682" s="5"/>
      <c r="AP682" s="5"/>
    </row>
    <row r="683" spans="1:42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7"/>
      <c r="Y683" s="67"/>
      <c r="Z683" s="67"/>
      <c r="AA683" s="67"/>
      <c r="AB683" s="68"/>
      <c r="AC683" s="68"/>
      <c r="AD683" s="68"/>
      <c r="AE683" s="68"/>
      <c r="AF683" s="68"/>
      <c r="AG683" s="69"/>
      <c r="AH683" s="69"/>
      <c r="AI683" s="69"/>
      <c r="AJ683" s="69"/>
      <c r="AK683" s="69"/>
      <c r="AL683" s="69"/>
      <c r="AM683" s="70"/>
      <c r="AN683" s="70"/>
      <c r="AO683" s="5"/>
      <c r="AP683" s="5"/>
    </row>
    <row r="684" spans="1:42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7"/>
      <c r="Y684" s="67"/>
      <c r="Z684" s="67"/>
      <c r="AA684" s="67"/>
      <c r="AB684" s="68"/>
      <c r="AC684" s="68"/>
      <c r="AD684" s="68"/>
      <c r="AE684" s="68"/>
      <c r="AF684" s="68"/>
      <c r="AG684" s="69"/>
      <c r="AH684" s="69"/>
      <c r="AI684" s="69"/>
      <c r="AJ684" s="69"/>
      <c r="AK684" s="69"/>
      <c r="AL684" s="69"/>
      <c r="AM684" s="70"/>
      <c r="AN684" s="70"/>
      <c r="AO684" s="5"/>
      <c r="AP684" s="5"/>
    </row>
    <row r="685" spans="1:42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7"/>
      <c r="Y685" s="67"/>
      <c r="Z685" s="67"/>
      <c r="AA685" s="67"/>
      <c r="AB685" s="68"/>
      <c r="AC685" s="68"/>
      <c r="AD685" s="68"/>
      <c r="AE685" s="68"/>
      <c r="AF685" s="68"/>
      <c r="AG685" s="69"/>
      <c r="AH685" s="69"/>
      <c r="AI685" s="69"/>
      <c r="AJ685" s="69"/>
      <c r="AK685" s="69"/>
      <c r="AL685" s="69"/>
      <c r="AM685" s="70"/>
      <c r="AN685" s="70"/>
      <c r="AO685" s="5"/>
      <c r="AP685" s="5"/>
    </row>
    <row r="686" spans="1:42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7"/>
      <c r="Y686" s="67"/>
      <c r="Z686" s="67"/>
      <c r="AA686" s="67"/>
      <c r="AB686" s="68"/>
      <c r="AC686" s="68"/>
      <c r="AD686" s="68"/>
      <c r="AE686" s="68"/>
      <c r="AF686" s="68"/>
      <c r="AG686" s="69"/>
      <c r="AH686" s="69"/>
      <c r="AI686" s="69"/>
      <c r="AJ686" s="69"/>
      <c r="AK686" s="69"/>
      <c r="AL686" s="69"/>
      <c r="AM686" s="70"/>
      <c r="AN686" s="70"/>
      <c r="AO686" s="5"/>
      <c r="AP686" s="5"/>
    </row>
    <row r="687" spans="1:42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7"/>
      <c r="Y687" s="67"/>
      <c r="Z687" s="67"/>
      <c r="AA687" s="67"/>
      <c r="AB687" s="68"/>
      <c r="AC687" s="68"/>
      <c r="AD687" s="68"/>
      <c r="AE687" s="68"/>
      <c r="AF687" s="68"/>
      <c r="AG687" s="69"/>
      <c r="AH687" s="69"/>
      <c r="AI687" s="69"/>
      <c r="AJ687" s="69"/>
      <c r="AK687" s="69"/>
      <c r="AL687" s="69"/>
      <c r="AM687" s="70"/>
      <c r="AN687" s="70"/>
      <c r="AO687" s="5"/>
      <c r="AP687" s="5"/>
    </row>
    <row r="688" spans="1:42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7"/>
      <c r="Y688" s="67"/>
      <c r="Z688" s="67"/>
      <c r="AA688" s="67"/>
      <c r="AB688" s="68"/>
      <c r="AC688" s="68"/>
      <c r="AD688" s="68"/>
      <c r="AE688" s="68"/>
      <c r="AF688" s="68"/>
      <c r="AG688" s="69"/>
      <c r="AH688" s="69"/>
      <c r="AI688" s="69"/>
      <c r="AJ688" s="69"/>
      <c r="AK688" s="69"/>
      <c r="AL688" s="69"/>
      <c r="AM688" s="70"/>
      <c r="AN688" s="70"/>
      <c r="AO688" s="5"/>
      <c r="AP688" s="5"/>
    </row>
    <row r="689" spans="1:42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7"/>
      <c r="Y689" s="67"/>
      <c r="Z689" s="67"/>
      <c r="AA689" s="67"/>
      <c r="AB689" s="68"/>
      <c r="AC689" s="68"/>
      <c r="AD689" s="68"/>
      <c r="AE689" s="68"/>
      <c r="AF689" s="68"/>
      <c r="AG689" s="69"/>
      <c r="AH689" s="69"/>
      <c r="AI689" s="69"/>
      <c r="AJ689" s="69"/>
      <c r="AK689" s="69"/>
      <c r="AL689" s="69"/>
      <c r="AM689" s="70"/>
      <c r="AN689" s="70"/>
      <c r="AO689" s="5"/>
      <c r="AP689" s="5"/>
    </row>
    <row r="690" spans="1:42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7"/>
      <c r="Y690" s="67"/>
      <c r="Z690" s="67"/>
      <c r="AA690" s="67"/>
      <c r="AB690" s="68"/>
      <c r="AC690" s="68"/>
      <c r="AD690" s="68"/>
      <c r="AE690" s="68"/>
      <c r="AF690" s="68"/>
      <c r="AG690" s="69"/>
      <c r="AH690" s="69"/>
      <c r="AI690" s="69"/>
      <c r="AJ690" s="69"/>
      <c r="AK690" s="69"/>
      <c r="AL690" s="69"/>
      <c r="AM690" s="70"/>
      <c r="AN690" s="70"/>
      <c r="AO690" s="5"/>
      <c r="AP690" s="5"/>
    </row>
    <row r="691" spans="1:42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7"/>
      <c r="Y691" s="67"/>
      <c r="Z691" s="67"/>
      <c r="AA691" s="67"/>
      <c r="AB691" s="68"/>
      <c r="AC691" s="68"/>
      <c r="AD691" s="68"/>
      <c r="AE691" s="68"/>
      <c r="AF691" s="68"/>
      <c r="AG691" s="69"/>
      <c r="AH691" s="69"/>
      <c r="AI691" s="69"/>
      <c r="AJ691" s="69"/>
      <c r="AK691" s="69"/>
      <c r="AL691" s="69"/>
      <c r="AM691" s="70"/>
      <c r="AN691" s="70"/>
      <c r="AO691" s="5"/>
      <c r="AP691" s="5"/>
    </row>
    <row r="692" spans="1:42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7"/>
      <c r="Y692" s="67"/>
      <c r="Z692" s="67"/>
      <c r="AA692" s="67"/>
      <c r="AB692" s="68"/>
      <c r="AC692" s="68"/>
      <c r="AD692" s="68"/>
      <c r="AE692" s="68"/>
      <c r="AF692" s="68"/>
      <c r="AG692" s="69"/>
      <c r="AH692" s="69"/>
      <c r="AI692" s="69"/>
      <c r="AJ692" s="69"/>
      <c r="AK692" s="69"/>
      <c r="AL692" s="69"/>
      <c r="AM692" s="70"/>
      <c r="AN692" s="70"/>
      <c r="AO692" s="5"/>
      <c r="AP692" s="5"/>
    </row>
    <row r="693" spans="1:42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7"/>
      <c r="Y693" s="67"/>
      <c r="Z693" s="67"/>
      <c r="AA693" s="67"/>
      <c r="AB693" s="68"/>
      <c r="AC693" s="68"/>
      <c r="AD693" s="68"/>
      <c r="AE693" s="68"/>
      <c r="AF693" s="68"/>
      <c r="AG693" s="69"/>
      <c r="AH693" s="69"/>
      <c r="AI693" s="69"/>
      <c r="AJ693" s="69"/>
      <c r="AK693" s="69"/>
      <c r="AL693" s="69"/>
      <c r="AM693" s="70"/>
      <c r="AN693" s="70"/>
      <c r="AO693" s="5"/>
      <c r="AP693" s="5"/>
    </row>
    <row r="694" spans="1:42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7"/>
      <c r="Y694" s="67"/>
      <c r="Z694" s="67"/>
      <c r="AA694" s="67"/>
      <c r="AB694" s="68"/>
      <c r="AC694" s="68"/>
      <c r="AD694" s="68"/>
      <c r="AE694" s="68"/>
      <c r="AF694" s="68"/>
      <c r="AG694" s="69"/>
      <c r="AH694" s="69"/>
      <c r="AI694" s="69"/>
      <c r="AJ694" s="69"/>
      <c r="AK694" s="69"/>
      <c r="AL694" s="69"/>
      <c r="AM694" s="70"/>
      <c r="AN694" s="70"/>
      <c r="AO694" s="5"/>
      <c r="AP694" s="5"/>
    </row>
    <row r="695" spans="1:42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7"/>
      <c r="Y695" s="67"/>
      <c r="Z695" s="67"/>
      <c r="AA695" s="67"/>
      <c r="AB695" s="68"/>
      <c r="AC695" s="68"/>
      <c r="AD695" s="68"/>
      <c r="AE695" s="68"/>
      <c r="AF695" s="68"/>
      <c r="AG695" s="69"/>
      <c r="AH695" s="69"/>
      <c r="AI695" s="69"/>
      <c r="AJ695" s="69"/>
      <c r="AK695" s="69"/>
      <c r="AL695" s="69"/>
      <c r="AM695" s="70"/>
      <c r="AN695" s="70"/>
      <c r="AO695" s="5"/>
      <c r="AP695" s="5"/>
    </row>
    <row r="696" spans="1:42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7"/>
      <c r="Y696" s="67"/>
      <c r="Z696" s="67"/>
      <c r="AA696" s="67"/>
      <c r="AB696" s="68"/>
      <c r="AC696" s="68"/>
      <c r="AD696" s="68"/>
      <c r="AE696" s="68"/>
      <c r="AF696" s="68"/>
      <c r="AG696" s="69"/>
      <c r="AH696" s="69"/>
      <c r="AI696" s="69"/>
      <c r="AJ696" s="69"/>
      <c r="AK696" s="69"/>
      <c r="AL696" s="69"/>
      <c r="AM696" s="70"/>
      <c r="AN696" s="70"/>
      <c r="AO696" s="5"/>
      <c r="AP696" s="5"/>
    </row>
    <row r="697" spans="1:42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7"/>
      <c r="Y697" s="67"/>
      <c r="Z697" s="67"/>
      <c r="AA697" s="67"/>
      <c r="AB697" s="68"/>
      <c r="AC697" s="68"/>
      <c r="AD697" s="68"/>
      <c r="AE697" s="68"/>
      <c r="AF697" s="68"/>
      <c r="AG697" s="69"/>
      <c r="AH697" s="69"/>
      <c r="AI697" s="69"/>
      <c r="AJ697" s="69"/>
      <c r="AK697" s="69"/>
      <c r="AL697" s="69"/>
      <c r="AM697" s="70"/>
      <c r="AN697" s="70"/>
      <c r="AO697" s="5"/>
      <c r="AP697" s="5"/>
    </row>
    <row r="698" spans="1:42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7"/>
      <c r="Y698" s="67"/>
      <c r="Z698" s="67"/>
      <c r="AA698" s="67"/>
      <c r="AB698" s="68"/>
      <c r="AC698" s="68"/>
      <c r="AD698" s="68"/>
      <c r="AE698" s="68"/>
      <c r="AF698" s="68"/>
      <c r="AG698" s="69"/>
      <c r="AH698" s="69"/>
      <c r="AI698" s="69"/>
      <c r="AJ698" s="69"/>
      <c r="AK698" s="69"/>
      <c r="AL698" s="69"/>
      <c r="AM698" s="70"/>
      <c r="AN698" s="70"/>
      <c r="AO698" s="5"/>
      <c r="AP698" s="5"/>
    </row>
    <row r="699" spans="1:42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7"/>
      <c r="Y699" s="67"/>
      <c r="Z699" s="67"/>
      <c r="AA699" s="67"/>
      <c r="AB699" s="68"/>
      <c r="AC699" s="68"/>
      <c r="AD699" s="68"/>
      <c r="AE699" s="68"/>
      <c r="AF699" s="68"/>
      <c r="AG699" s="69"/>
      <c r="AH699" s="69"/>
      <c r="AI699" s="69"/>
      <c r="AJ699" s="69"/>
      <c r="AK699" s="69"/>
      <c r="AL699" s="69"/>
      <c r="AM699" s="70"/>
      <c r="AN699" s="70"/>
      <c r="AO699" s="5"/>
      <c r="AP699" s="5"/>
    </row>
    <row r="700" spans="1:42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7"/>
      <c r="Y700" s="67"/>
      <c r="Z700" s="67"/>
      <c r="AA700" s="67"/>
      <c r="AB700" s="68"/>
      <c r="AC700" s="68"/>
      <c r="AD700" s="68"/>
      <c r="AE700" s="68"/>
      <c r="AF700" s="68"/>
      <c r="AG700" s="69"/>
      <c r="AH700" s="69"/>
      <c r="AI700" s="69"/>
      <c r="AJ700" s="69"/>
      <c r="AK700" s="69"/>
      <c r="AL700" s="69"/>
      <c r="AM700" s="70"/>
      <c r="AN700" s="70"/>
      <c r="AO700" s="5"/>
      <c r="AP700" s="5"/>
    </row>
    <row r="701" spans="1:42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7"/>
      <c r="Y701" s="67"/>
      <c r="Z701" s="67"/>
      <c r="AA701" s="67"/>
      <c r="AB701" s="68"/>
      <c r="AC701" s="68"/>
      <c r="AD701" s="68"/>
      <c r="AE701" s="68"/>
      <c r="AF701" s="68"/>
      <c r="AG701" s="69"/>
      <c r="AH701" s="69"/>
      <c r="AI701" s="69"/>
      <c r="AJ701" s="69"/>
      <c r="AK701" s="69"/>
      <c r="AL701" s="69"/>
      <c r="AM701" s="70"/>
      <c r="AN701" s="70"/>
      <c r="AO701" s="5"/>
      <c r="AP701" s="5"/>
    </row>
    <row r="702" spans="1:42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7"/>
      <c r="Y702" s="67"/>
      <c r="Z702" s="67"/>
      <c r="AA702" s="67"/>
      <c r="AB702" s="68"/>
      <c r="AC702" s="68"/>
      <c r="AD702" s="68"/>
      <c r="AE702" s="68"/>
      <c r="AF702" s="68"/>
      <c r="AG702" s="69"/>
      <c r="AH702" s="69"/>
      <c r="AI702" s="69"/>
      <c r="AJ702" s="69"/>
      <c r="AK702" s="69"/>
      <c r="AL702" s="69"/>
      <c r="AM702" s="70"/>
      <c r="AN702" s="70"/>
      <c r="AO702" s="5"/>
      <c r="AP702" s="5"/>
    </row>
    <row r="703" spans="1:42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7"/>
      <c r="Y703" s="67"/>
      <c r="Z703" s="67"/>
      <c r="AA703" s="67"/>
      <c r="AB703" s="68"/>
      <c r="AC703" s="68"/>
      <c r="AD703" s="68"/>
      <c r="AE703" s="68"/>
      <c r="AF703" s="68"/>
      <c r="AG703" s="69"/>
      <c r="AH703" s="69"/>
      <c r="AI703" s="69"/>
      <c r="AJ703" s="69"/>
      <c r="AK703" s="69"/>
      <c r="AL703" s="69"/>
      <c r="AM703" s="70"/>
      <c r="AN703" s="70"/>
      <c r="AO703" s="5"/>
      <c r="AP703" s="5"/>
    </row>
    <row r="704" spans="1:42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7"/>
      <c r="Y704" s="67"/>
      <c r="Z704" s="67"/>
      <c r="AA704" s="67"/>
      <c r="AB704" s="68"/>
      <c r="AC704" s="68"/>
      <c r="AD704" s="68"/>
      <c r="AE704" s="68"/>
      <c r="AF704" s="68"/>
      <c r="AG704" s="69"/>
      <c r="AH704" s="69"/>
      <c r="AI704" s="69"/>
      <c r="AJ704" s="69"/>
      <c r="AK704" s="69"/>
      <c r="AL704" s="69"/>
      <c r="AM704" s="70"/>
      <c r="AN704" s="70"/>
      <c r="AO704" s="5"/>
      <c r="AP704" s="5"/>
    </row>
    <row r="705" spans="1:42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7"/>
      <c r="Y705" s="67"/>
      <c r="Z705" s="67"/>
      <c r="AA705" s="67"/>
      <c r="AB705" s="68"/>
      <c r="AC705" s="68"/>
      <c r="AD705" s="68"/>
      <c r="AE705" s="68"/>
      <c r="AF705" s="68"/>
      <c r="AG705" s="69"/>
      <c r="AH705" s="69"/>
      <c r="AI705" s="69"/>
      <c r="AJ705" s="69"/>
      <c r="AK705" s="69"/>
      <c r="AL705" s="69"/>
      <c r="AM705" s="70"/>
      <c r="AN705" s="70"/>
      <c r="AO705" s="5"/>
      <c r="AP705" s="5"/>
    </row>
    <row r="706" spans="1:42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7"/>
      <c r="Y706" s="67"/>
      <c r="Z706" s="67"/>
      <c r="AA706" s="67"/>
      <c r="AB706" s="68"/>
      <c r="AC706" s="68"/>
      <c r="AD706" s="68"/>
      <c r="AE706" s="68"/>
      <c r="AF706" s="68"/>
      <c r="AG706" s="69"/>
      <c r="AH706" s="69"/>
      <c r="AI706" s="69"/>
      <c r="AJ706" s="69"/>
      <c r="AK706" s="69"/>
      <c r="AL706" s="69"/>
      <c r="AM706" s="70"/>
      <c r="AN706" s="70"/>
      <c r="AO706" s="5"/>
      <c r="AP706" s="5"/>
    </row>
    <row r="707" spans="1:42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7"/>
      <c r="Y707" s="67"/>
      <c r="Z707" s="67"/>
      <c r="AA707" s="67"/>
      <c r="AB707" s="68"/>
      <c r="AC707" s="68"/>
      <c r="AD707" s="68"/>
      <c r="AE707" s="68"/>
      <c r="AF707" s="68"/>
      <c r="AG707" s="69"/>
      <c r="AH707" s="69"/>
      <c r="AI707" s="69"/>
      <c r="AJ707" s="69"/>
      <c r="AK707" s="69"/>
      <c r="AL707" s="69"/>
      <c r="AM707" s="70"/>
      <c r="AN707" s="70"/>
      <c r="AO707" s="5"/>
      <c r="AP707" s="5"/>
    </row>
    <row r="708" spans="1:42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7"/>
      <c r="Y708" s="67"/>
      <c r="Z708" s="67"/>
      <c r="AA708" s="67"/>
      <c r="AB708" s="68"/>
      <c r="AC708" s="68"/>
      <c r="AD708" s="68"/>
      <c r="AE708" s="68"/>
      <c r="AF708" s="68"/>
      <c r="AG708" s="69"/>
      <c r="AH708" s="69"/>
      <c r="AI708" s="69"/>
      <c r="AJ708" s="69"/>
      <c r="AK708" s="69"/>
      <c r="AL708" s="69"/>
      <c r="AM708" s="70"/>
      <c r="AN708" s="70"/>
      <c r="AO708" s="5"/>
      <c r="AP708" s="5"/>
    </row>
    <row r="709" spans="1:42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7"/>
      <c r="Y709" s="67"/>
      <c r="Z709" s="67"/>
      <c r="AA709" s="67"/>
      <c r="AB709" s="68"/>
      <c r="AC709" s="68"/>
      <c r="AD709" s="68"/>
      <c r="AE709" s="68"/>
      <c r="AF709" s="68"/>
      <c r="AG709" s="69"/>
      <c r="AH709" s="69"/>
      <c r="AI709" s="69"/>
      <c r="AJ709" s="69"/>
      <c r="AK709" s="69"/>
      <c r="AL709" s="69"/>
      <c r="AM709" s="70"/>
      <c r="AN709" s="70"/>
      <c r="AO709" s="5"/>
      <c r="AP709" s="5"/>
    </row>
    <row r="710" spans="1:42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7"/>
      <c r="Y710" s="67"/>
      <c r="Z710" s="67"/>
      <c r="AA710" s="67"/>
      <c r="AB710" s="68"/>
      <c r="AC710" s="68"/>
      <c r="AD710" s="68"/>
      <c r="AE710" s="68"/>
      <c r="AF710" s="68"/>
      <c r="AG710" s="69"/>
      <c r="AH710" s="69"/>
      <c r="AI710" s="69"/>
      <c r="AJ710" s="69"/>
      <c r="AK710" s="69"/>
      <c r="AL710" s="69"/>
      <c r="AM710" s="70"/>
      <c r="AN710" s="70"/>
      <c r="AO710" s="5"/>
      <c r="AP710" s="5"/>
    </row>
    <row r="711" spans="1:42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7"/>
      <c r="Y711" s="67"/>
      <c r="Z711" s="67"/>
      <c r="AA711" s="67"/>
      <c r="AB711" s="68"/>
      <c r="AC711" s="68"/>
      <c r="AD711" s="68"/>
      <c r="AE711" s="68"/>
      <c r="AF711" s="68"/>
      <c r="AG711" s="69"/>
      <c r="AH711" s="69"/>
      <c r="AI711" s="69"/>
      <c r="AJ711" s="69"/>
      <c r="AK711" s="69"/>
      <c r="AL711" s="69"/>
      <c r="AM711" s="70"/>
      <c r="AN711" s="70"/>
      <c r="AO711" s="5"/>
      <c r="AP711" s="5"/>
    </row>
    <row r="712" spans="1:42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7"/>
      <c r="Y712" s="67"/>
      <c r="Z712" s="67"/>
      <c r="AA712" s="67"/>
      <c r="AB712" s="68"/>
      <c r="AC712" s="68"/>
      <c r="AD712" s="68"/>
      <c r="AE712" s="68"/>
      <c r="AF712" s="68"/>
      <c r="AG712" s="69"/>
      <c r="AH712" s="69"/>
      <c r="AI712" s="69"/>
      <c r="AJ712" s="69"/>
      <c r="AK712" s="69"/>
      <c r="AL712" s="69"/>
      <c r="AM712" s="70"/>
      <c r="AN712" s="70"/>
      <c r="AO712" s="5"/>
      <c r="AP712" s="5"/>
    </row>
    <row r="713" spans="1:42" ht="24.75" thickBot="1" x14ac:dyDescent="0.6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7"/>
      <c r="Y713" s="67"/>
      <c r="Z713" s="67"/>
      <c r="AA713" s="67"/>
      <c r="AB713" s="68"/>
      <c r="AC713" s="68"/>
      <c r="AD713" s="68"/>
      <c r="AE713" s="68"/>
      <c r="AF713" s="68"/>
      <c r="AG713" s="69"/>
      <c r="AH713" s="69"/>
      <c r="AI713" s="69"/>
      <c r="AJ713" s="69"/>
      <c r="AK713" s="69"/>
      <c r="AL713" s="69"/>
      <c r="AM713" s="70"/>
      <c r="AN713" s="70"/>
      <c r="AO713" s="5"/>
      <c r="AP713" s="5"/>
    </row>
    <row r="714" spans="1:42" ht="24.75" thickBot="1" x14ac:dyDescent="0.6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7"/>
      <c r="Y714" s="67"/>
      <c r="Z714" s="67"/>
      <c r="AA714" s="67"/>
      <c r="AB714" s="68"/>
      <c r="AC714" s="68"/>
      <c r="AD714" s="68"/>
      <c r="AE714" s="68"/>
      <c r="AF714" s="68"/>
      <c r="AG714" s="69"/>
      <c r="AH714" s="69"/>
      <c r="AI714" s="69"/>
      <c r="AJ714" s="69"/>
      <c r="AK714" s="69"/>
      <c r="AL714" s="69"/>
      <c r="AM714" s="70"/>
      <c r="AN714" s="70"/>
      <c r="AO714" s="5"/>
      <c r="AP714" s="5"/>
    </row>
    <row r="715" spans="1:42" ht="24.75" thickBot="1" x14ac:dyDescent="0.6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7"/>
      <c r="Y715" s="67"/>
      <c r="Z715" s="67"/>
      <c r="AA715" s="67"/>
      <c r="AB715" s="68"/>
      <c r="AC715" s="68"/>
      <c r="AD715" s="68"/>
      <c r="AE715" s="68"/>
      <c r="AF715" s="68"/>
      <c r="AG715" s="69"/>
      <c r="AH715" s="69"/>
      <c r="AI715" s="69"/>
      <c r="AJ715" s="69"/>
      <c r="AK715" s="69"/>
      <c r="AL715" s="69"/>
      <c r="AM715" s="70"/>
      <c r="AN715" s="70"/>
      <c r="AO715" s="5"/>
      <c r="AP715" s="5"/>
    </row>
    <row r="716" spans="1:42" ht="24.75" thickBot="1" x14ac:dyDescent="0.6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7"/>
      <c r="Y716" s="67"/>
      <c r="Z716" s="67"/>
      <c r="AA716" s="67"/>
      <c r="AB716" s="68"/>
      <c r="AC716" s="68"/>
      <c r="AD716" s="68"/>
      <c r="AE716" s="68"/>
      <c r="AF716" s="68"/>
      <c r="AG716" s="69"/>
      <c r="AH716" s="69"/>
      <c r="AI716" s="69"/>
      <c r="AJ716" s="69"/>
      <c r="AK716" s="69"/>
      <c r="AL716" s="69"/>
      <c r="AM716" s="70"/>
      <c r="AN716" s="70"/>
      <c r="AO716" s="5"/>
      <c r="AP716" s="5"/>
    </row>
    <row r="717" spans="1:42" ht="24.75" thickBot="1" x14ac:dyDescent="0.6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7"/>
      <c r="Y717" s="67"/>
      <c r="Z717" s="67"/>
      <c r="AA717" s="67"/>
      <c r="AB717" s="68"/>
      <c r="AC717" s="68"/>
      <c r="AD717" s="68"/>
      <c r="AE717" s="68"/>
      <c r="AF717" s="68"/>
      <c r="AG717" s="69"/>
      <c r="AH717" s="69"/>
      <c r="AI717" s="69"/>
      <c r="AJ717" s="69"/>
      <c r="AK717" s="69"/>
      <c r="AL717" s="69"/>
      <c r="AM717" s="70"/>
      <c r="AN717" s="70"/>
      <c r="AO717" s="5"/>
      <c r="AP717" s="5"/>
    </row>
    <row r="718" spans="1:42" ht="24.75" thickBot="1" x14ac:dyDescent="0.6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7"/>
      <c r="Y718" s="67"/>
      <c r="Z718" s="67"/>
      <c r="AA718" s="67"/>
      <c r="AB718" s="68"/>
      <c r="AC718" s="68"/>
      <c r="AD718" s="68"/>
      <c r="AE718" s="68"/>
      <c r="AF718" s="68"/>
      <c r="AG718" s="69"/>
      <c r="AH718" s="69"/>
      <c r="AI718" s="69"/>
      <c r="AJ718" s="69"/>
      <c r="AK718" s="69"/>
      <c r="AL718" s="69"/>
      <c r="AM718" s="70"/>
      <c r="AN718" s="70"/>
      <c r="AO718" s="5"/>
      <c r="AP718" s="5"/>
    </row>
    <row r="719" spans="1:42" ht="24.75" thickBot="1" x14ac:dyDescent="0.6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7"/>
      <c r="Y719" s="67"/>
      <c r="Z719" s="67"/>
      <c r="AA719" s="67"/>
      <c r="AB719" s="68"/>
      <c r="AC719" s="68"/>
      <c r="AD719" s="68"/>
      <c r="AE719" s="68"/>
      <c r="AF719" s="68"/>
      <c r="AG719" s="69"/>
      <c r="AH719" s="69"/>
      <c r="AI719" s="69"/>
      <c r="AJ719" s="69"/>
      <c r="AK719" s="69"/>
      <c r="AL719" s="69"/>
      <c r="AM719" s="70"/>
      <c r="AN719" s="70"/>
      <c r="AO719" s="5"/>
      <c r="AP719" s="5"/>
    </row>
    <row r="720" spans="1:42" ht="24.75" thickBot="1" x14ac:dyDescent="0.6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7"/>
      <c r="Y720" s="67"/>
      <c r="Z720" s="67"/>
      <c r="AA720" s="67"/>
      <c r="AB720" s="68"/>
      <c r="AC720" s="68"/>
      <c r="AD720" s="68"/>
      <c r="AE720" s="68"/>
      <c r="AF720" s="68"/>
      <c r="AG720" s="69"/>
      <c r="AH720" s="69"/>
      <c r="AI720" s="69"/>
      <c r="AJ720" s="69"/>
      <c r="AK720" s="69"/>
      <c r="AL720" s="69"/>
      <c r="AM720" s="70"/>
      <c r="AN720" s="70"/>
      <c r="AO720" s="5"/>
      <c r="AP720" s="5"/>
    </row>
    <row r="721" spans="1:42" ht="24.75" thickBot="1" x14ac:dyDescent="0.6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7"/>
      <c r="Y721" s="67"/>
      <c r="Z721" s="67"/>
      <c r="AA721" s="67"/>
      <c r="AB721" s="68"/>
      <c r="AC721" s="68"/>
      <c r="AD721" s="68"/>
      <c r="AE721" s="68"/>
      <c r="AF721" s="68"/>
      <c r="AG721" s="69"/>
      <c r="AH721" s="69"/>
      <c r="AI721" s="69"/>
      <c r="AJ721" s="69"/>
      <c r="AK721" s="69"/>
      <c r="AL721" s="69"/>
      <c r="AM721" s="70"/>
      <c r="AN721" s="70"/>
      <c r="AO721" s="5"/>
      <c r="AP721" s="5"/>
    </row>
    <row r="722" spans="1:42" ht="24.75" thickBot="1" x14ac:dyDescent="0.6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7"/>
      <c r="Y722" s="67"/>
      <c r="Z722" s="67"/>
      <c r="AA722" s="67"/>
      <c r="AB722" s="68"/>
      <c r="AC722" s="68"/>
      <c r="AD722" s="68"/>
      <c r="AE722" s="68"/>
      <c r="AF722" s="68"/>
      <c r="AG722" s="69"/>
      <c r="AH722" s="69"/>
      <c r="AI722" s="69"/>
      <c r="AJ722" s="69"/>
      <c r="AK722" s="69"/>
      <c r="AL722" s="69"/>
      <c r="AM722" s="70"/>
      <c r="AN722" s="70"/>
      <c r="AO722" s="5"/>
      <c r="AP722" s="5"/>
    </row>
    <row r="723" spans="1:42" ht="24.75" thickBot="1" x14ac:dyDescent="0.6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7"/>
      <c r="Y723" s="67"/>
      <c r="Z723" s="67"/>
      <c r="AA723" s="67"/>
      <c r="AB723" s="68"/>
      <c r="AC723" s="68"/>
      <c r="AD723" s="68"/>
      <c r="AE723" s="68"/>
      <c r="AF723" s="68"/>
      <c r="AG723" s="69"/>
      <c r="AH723" s="69"/>
      <c r="AI723" s="69"/>
      <c r="AJ723" s="69"/>
      <c r="AK723" s="69"/>
      <c r="AL723" s="69"/>
      <c r="AM723" s="70"/>
      <c r="AN723" s="70"/>
      <c r="AO723" s="5"/>
      <c r="AP723" s="5"/>
    </row>
    <row r="724" spans="1:42" ht="24.75" thickBot="1" x14ac:dyDescent="0.6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7"/>
      <c r="Y724" s="67"/>
      <c r="Z724" s="67"/>
      <c r="AA724" s="67"/>
      <c r="AB724" s="68"/>
      <c r="AC724" s="68"/>
      <c r="AD724" s="68"/>
      <c r="AE724" s="68"/>
      <c r="AF724" s="68"/>
      <c r="AG724" s="69"/>
      <c r="AH724" s="69"/>
      <c r="AI724" s="69"/>
      <c r="AJ724" s="69"/>
      <c r="AK724" s="69"/>
      <c r="AL724" s="69"/>
      <c r="AM724" s="70"/>
      <c r="AN724" s="70"/>
      <c r="AO724" s="5"/>
      <c r="AP724" s="5"/>
    </row>
    <row r="725" spans="1:42" ht="24.75" thickBot="1" x14ac:dyDescent="0.6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7"/>
      <c r="Y725" s="67"/>
      <c r="Z725" s="67"/>
      <c r="AA725" s="67"/>
      <c r="AB725" s="68"/>
      <c r="AC725" s="68"/>
      <c r="AD725" s="68"/>
      <c r="AE725" s="68"/>
      <c r="AF725" s="68"/>
      <c r="AG725" s="69"/>
      <c r="AH725" s="69"/>
      <c r="AI725" s="69"/>
      <c r="AJ725" s="69"/>
      <c r="AK725" s="69"/>
      <c r="AL725" s="69"/>
      <c r="AM725" s="70"/>
      <c r="AN725" s="70"/>
      <c r="AO725" s="5"/>
      <c r="AP725" s="5"/>
    </row>
    <row r="726" spans="1:42" ht="24.75" thickBot="1" x14ac:dyDescent="0.6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7"/>
      <c r="Y726" s="67"/>
      <c r="Z726" s="67"/>
      <c r="AA726" s="67"/>
      <c r="AB726" s="68"/>
      <c r="AC726" s="68"/>
      <c r="AD726" s="68"/>
      <c r="AE726" s="68"/>
      <c r="AF726" s="68"/>
      <c r="AG726" s="69"/>
      <c r="AH726" s="69"/>
      <c r="AI726" s="69"/>
      <c r="AJ726" s="69"/>
      <c r="AK726" s="69"/>
      <c r="AL726" s="69"/>
      <c r="AM726" s="70"/>
      <c r="AN726" s="70"/>
      <c r="AO726" s="5"/>
      <c r="AP726" s="5"/>
    </row>
    <row r="727" spans="1:42" ht="24.75" thickBot="1" x14ac:dyDescent="0.6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7"/>
      <c r="Y727" s="67"/>
      <c r="Z727" s="67"/>
      <c r="AA727" s="67"/>
      <c r="AB727" s="68"/>
      <c r="AC727" s="68"/>
      <c r="AD727" s="68"/>
      <c r="AE727" s="68"/>
      <c r="AF727" s="68"/>
      <c r="AG727" s="69"/>
      <c r="AH727" s="69"/>
      <c r="AI727" s="69"/>
      <c r="AJ727" s="69"/>
      <c r="AK727" s="69"/>
      <c r="AL727" s="69"/>
      <c r="AM727" s="70"/>
      <c r="AN727" s="70"/>
      <c r="AO727" s="5"/>
      <c r="AP727" s="5"/>
    </row>
    <row r="728" spans="1:42" ht="24.75" thickBot="1" x14ac:dyDescent="0.6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7"/>
      <c r="Y728" s="67"/>
      <c r="Z728" s="67"/>
      <c r="AA728" s="67"/>
      <c r="AB728" s="68"/>
      <c r="AC728" s="68"/>
      <c r="AD728" s="68"/>
      <c r="AE728" s="68"/>
      <c r="AF728" s="68"/>
      <c r="AG728" s="69"/>
      <c r="AH728" s="69"/>
      <c r="AI728" s="69"/>
      <c r="AJ728" s="69"/>
      <c r="AK728" s="69"/>
      <c r="AL728" s="69"/>
      <c r="AM728" s="70"/>
      <c r="AN728" s="70"/>
      <c r="AO728" s="5"/>
      <c r="AP728" s="5"/>
    </row>
    <row r="729" spans="1:42" ht="24.75" thickBot="1" x14ac:dyDescent="0.6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7"/>
      <c r="Y729" s="67"/>
      <c r="Z729" s="67"/>
      <c r="AA729" s="67"/>
      <c r="AB729" s="68"/>
      <c r="AC729" s="68"/>
      <c r="AD729" s="68"/>
      <c r="AE729" s="68"/>
      <c r="AF729" s="68"/>
      <c r="AG729" s="69"/>
      <c r="AH729" s="69"/>
      <c r="AI729" s="69"/>
      <c r="AJ729" s="69"/>
      <c r="AK729" s="69"/>
      <c r="AL729" s="69"/>
      <c r="AM729" s="70"/>
      <c r="AN729" s="70"/>
      <c r="AO729" s="5"/>
      <c r="AP729" s="5"/>
    </row>
    <row r="730" spans="1:42" ht="24.75" thickBot="1" x14ac:dyDescent="0.6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7"/>
      <c r="Y730" s="67"/>
      <c r="Z730" s="67"/>
      <c r="AA730" s="67"/>
      <c r="AB730" s="68"/>
      <c r="AC730" s="68"/>
      <c r="AD730" s="68"/>
      <c r="AE730" s="68"/>
      <c r="AF730" s="68"/>
      <c r="AG730" s="69"/>
      <c r="AH730" s="69"/>
      <c r="AI730" s="69"/>
      <c r="AJ730" s="69"/>
      <c r="AK730" s="69"/>
      <c r="AL730" s="69"/>
      <c r="AM730" s="70"/>
      <c r="AN730" s="70"/>
      <c r="AO730" s="5"/>
      <c r="AP730" s="5"/>
    </row>
    <row r="731" spans="1:42" ht="24.75" thickBot="1" x14ac:dyDescent="0.6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7"/>
      <c r="Y731" s="67"/>
      <c r="Z731" s="67"/>
      <c r="AA731" s="67"/>
      <c r="AB731" s="68"/>
      <c r="AC731" s="68"/>
      <c r="AD731" s="68"/>
      <c r="AE731" s="68"/>
      <c r="AF731" s="68"/>
      <c r="AG731" s="69"/>
      <c r="AH731" s="69"/>
      <c r="AI731" s="69"/>
      <c r="AJ731" s="69"/>
      <c r="AK731" s="69"/>
      <c r="AL731" s="69"/>
      <c r="AM731" s="70"/>
      <c r="AN731" s="70"/>
      <c r="AO731" s="5"/>
      <c r="AP731" s="5"/>
    </row>
    <row r="732" spans="1:42" ht="24.75" thickBot="1" x14ac:dyDescent="0.6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7"/>
      <c r="Y732" s="67"/>
      <c r="Z732" s="67"/>
      <c r="AA732" s="67"/>
      <c r="AB732" s="68"/>
      <c r="AC732" s="68"/>
      <c r="AD732" s="68"/>
      <c r="AE732" s="68"/>
      <c r="AF732" s="68"/>
      <c r="AG732" s="69"/>
      <c r="AH732" s="69"/>
      <c r="AI732" s="69"/>
      <c r="AJ732" s="69"/>
      <c r="AK732" s="69"/>
      <c r="AL732" s="69"/>
      <c r="AM732" s="70"/>
      <c r="AN732" s="70"/>
      <c r="AO732" s="5"/>
      <c r="AP732" s="5"/>
    </row>
    <row r="733" spans="1:42" ht="24.75" thickBot="1" x14ac:dyDescent="0.6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7"/>
      <c r="Y733" s="67"/>
      <c r="Z733" s="67"/>
      <c r="AA733" s="67"/>
      <c r="AB733" s="68"/>
      <c r="AC733" s="68"/>
      <c r="AD733" s="68"/>
      <c r="AE733" s="68"/>
      <c r="AF733" s="68"/>
      <c r="AG733" s="69"/>
      <c r="AH733" s="69"/>
      <c r="AI733" s="69"/>
      <c r="AJ733" s="69"/>
      <c r="AK733" s="69"/>
      <c r="AL733" s="69"/>
      <c r="AM733" s="70"/>
      <c r="AN733" s="70"/>
      <c r="AO733" s="5"/>
      <c r="AP733" s="5"/>
    </row>
    <row r="734" spans="1:42" ht="24.75" thickBot="1" x14ac:dyDescent="0.6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7"/>
      <c r="Y734" s="67"/>
      <c r="Z734" s="67"/>
      <c r="AA734" s="67"/>
      <c r="AB734" s="68"/>
      <c r="AC734" s="68"/>
      <c r="AD734" s="68"/>
      <c r="AE734" s="68"/>
      <c r="AF734" s="68"/>
      <c r="AG734" s="69"/>
      <c r="AH734" s="69"/>
      <c r="AI734" s="69"/>
      <c r="AJ734" s="69"/>
      <c r="AK734" s="69"/>
      <c r="AL734" s="69"/>
      <c r="AM734" s="70"/>
      <c r="AN734" s="70"/>
      <c r="AO734" s="5"/>
      <c r="AP734" s="5"/>
    </row>
    <row r="735" spans="1:42" ht="24.75" thickBot="1" x14ac:dyDescent="0.6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7"/>
      <c r="Y735" s="67"/>
      <c r="Z735" s="67"/>
      <c r="AA735" s="67"/>
      <c r="AB735" s="68"/>
      <c r="AC735" s="68"/>
      <c r="AD735" s="68"/>
      <c r="AE735" s="68"/>
      <c r="AF735" s="68"/>
      <c r="AG735" s="69"/>
      <c r="AH735" s="69"/>
      <c r="AI735" s="69"/>
      <c r="AJ735" s="69"/>
      <c r="AK735" s="69"/>
      <c r="AL735" s="69"/>
      <c r="AM735" s="70"/>
      <c r="AN735" s="70"/>
      <c r="AO735" s="5"/>
      <c r="AP735" s="5"/>
    </row>
    <row r="736" spans="1:42" ht="24.75" thickBot="1" x14ac:dyDescent="0.6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7"/>
      <c r="Y736" s="67"/>
      <c r="Z736" s="67"/>
      <c r="AA736" s="67"/>
      <c r="AB736" s="68"/>
      <c r="AC736" s="68"/>
      <c r="AD736" s="68"/>
      <c r="AE736" s="68"/>
      <c r="AF736" s="68"/>
      <c r="AG736" s="69"/>
      <c r="AH736" s="69"/>
      <c r="AI736" s="69"/>
      <c r="AJ736" s="69"/>
      <c r="AK736" s="69"/>
      <c r="AL736" s="69"/>
      <c r="AM736" s="70"/>
      <c r="AN736" s="70"/>
      <c r="AO736" s="5"/>
      <c r="AP736" s="5"/>
    </row>
    <row r="737" spans="1:42" ht="24.75" thickBot="1" x14ac:dyDescent="0.6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7"/>
      <c r="Y737" s="67"/>
      <c r="Z737" s="67"/>
      <c r="AA737" s="67"/>
      <c r="AB737" s="68"/>
      <c r="AC737" s="68"/>
      <c r="AD737" s="68"/>
      <c r="AE737" s="68"/>
      <c r="AF737" s="68"/>
      <c r="AG737" s="69"/>
      <c r="AH737" s="69"/>
      <c r="AI737" s="69"/>
      <c r="AJ737" s="69"/>
      <c r="AK737" s="69"/>
      <c r="AL737" s="69"/>
      <c r="AM737" s="70"/>
      <c r="AN737" s="70"/>
      <c r="AO737" s="5"/>
      <c r="AP737" s="5"/>
    </row>
    <row r="738" spans="1:42" ht="24.75" thickBot="1" x14ac:dyDescent="0.6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7"/>
      <c r="Y738" s="67"/>
      <c r="Z738" s="67"/>
      <c r="AA738" s="67"/>
      <c r="AB738" s="68"/>
      <c r="AC738" s="68"/>
      <c r="AD738" s="68"/>
      <c r="AE738" s="68"/>
      <c r="AF738" s="68"/>
      <c r="AG738" s="69"/>
      <c r="AH738" s="69"/>
      <c r="AI738" s="69"/>
      <c r="AJ738" s="69"/>
      <c r="AK738" s="69"/>
      <c r="AL738" s="69"/>
      <c r="AM738" s="70"/>
      <c r="AN738" s="70"/>
      <c r="AO738" s="5"/>
      <c r="AP738" s="5"/>
    </row>
    <row r="739" spans="1:42" ht="24.75" thickBot="1" x14ac:dyDescent="0.6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7"/>
      <c r="Y739" s="67"/>
      <c r="Z739" s="67"/>
      <c r="AA739" s="67"/>
      <c r="AB739" s="68"/>
      <c r="AC739" s="68"/>
      <c r="AD739" s="68"/>
      <c r="AE739" s="68"/>
      <c r="AF739" s="68"/>
      <c r="AG739" s="69"/>
      <c r="AH739" s="69"/>
      <c r="AI739" s="69"/>
      <c r="AJ739" s="69"/>
      <c r="AK739" s="69"/>
      <c r="AL739" s="69"/>
      <c r="AM739" s="70"/>
      <c r="AN739" s="70"/>
      <c r="AO739" s="5"/>
      <c r="AP739" s="5"/>
    </row>
    <row r="740" spans="1:42" ht="24.75" thickBot="1" x14ac:dyDescent="0.6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7"/>
      <c r="Y740" s="67"/>
      <c r="Z740" s="67"/>
      <c r="AA740" s="67"/>
      <c r="AB740" s="68"/>
      <c r="AC740" s="68"/>
      <c r="AD740" s="68"/>
      <c r="AE740" s="68"/>
      <c r="AF740" s="68"/>
      <c r="AG740" s="69"/>
      <c r="AH740" s="69"/>
      <c r="AI740" s="69"/>
      <c r="AJ740" s="69"/>
      <c r="AK740" s="69"/>
      <c r="AL740" s="69"/>
      <c r="AM740" s="70"/>
      <c r="AN740" s="70"/>
      <c r="AO740" s="5"/>
      <c r="AP740" s="5"/>
    </row>
    <row r="741" spans="1:42" ht="24.75" thickBot="1" x14ac:dyDescent="0.6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7"/>
      <c r="Y741" s="67"/>
      <c r="Z741" s="67"/>
      <c r="AA741" s="67"/>
      <c r="AB741" s="68"/>
      <c r="AC741" s="68"/>
      <c r="AD741" s="68"/>
      <c r="AE741" s="68"/>
      <c r="AF741" s="68"/>
      <c r="AG741" s="69"/>
      <c r="AH741" s="69"/>
      <c r="AI741" s="69"/>
      <c r="AJ741" s="69"/>
      <c r="AK741" s="69"/>
      <c r="AL741" s="69"/>
      <c r="AM741" s="70"/>
      <c r="AN741" s="70"/>
      <c r="AO741" s="5"/>
      <c r="AP741" s="5"/>
    </row>
    <row r="742" spans="1:42" ht="24.75" thickBot="1" x14ac:dyDescent="0.6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7"/>
      <c r="Y742" s="67"/>
      <c r="Z742" s="67"/>
      <c r="AA742" s="67"/>
      <c r="AB742" s="68"/>
      <c r="AC742" s="68"/>
      <c r="AD742" s="68"/>
      <c r="AE742" s="68"/>
      <c r="AF742" s="68"/>
      <c r="AG742" s="69"/>
      <c r="AH742" s="69"/>
      <c r="AI742" s="69"/>
      <c r="AJ742" s="69"/>
      <c r="AK742" s="69"/>
      <c r="AL742" s="69"/>
      <c r="AM742" s="70"/>
      <c r="AN742" s="70"/>
      <c r="AO742" s="5"/>
      <c r="AP742" s="5"/>
    </row>
    <row r="743" spans="1:42" ht="24.75" thickBot="1" x14ac:dyDescent="0.6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7"/>
      <c r="Y743" s="67"/>
      <c r="Z743" s="67"/>
      <c r="AA743" s="67"/>
      <c r="AB743" s="68"/>
      <c r="AC743" s="68"/>
      <c r="AD743" s="68"/>
      <c r="AE743" s="68"/>
      <c r="AF743" s="68"/>
      <c r="AG743" s="69"/>
      <c r="AH743" s="69"/>
      <c r="AI743" s="69"/>
      <c r="AJ743" s="69"/>
      <c r="AK743" s="69"/>
      <c r="AL743" s="69"/>
      <c r="AM743" s="70"/>
      <c r="AN743" s="70"/>
      <c r="AO743" s="5"/>
      <c r="AP743" s="5"/>
    </row>
    <row r="744" spans="1:42" ht="24.75" thickBot="1" x14ac:dyDescent="0.6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7"/>
      <c r="Y744" s="67"/>
      <c r="Z744" s="67"/>
      <c r="AA744" s="67"/>
      <c r="AB744" s="68"/>
      <c r="AC744" s="68"/>
      <c r="AD744" s="68"/>
      <c r="AE744" s="68"/>
      <c r="AF744" s="68"/>
      <c r="AG744" s="69"/>
      <c r="AH744" s="69"/>
      <c r="AI744" s="69"/>
      <c r="AJ744" s="69"/>
      <c r="AK744" s="69"/>
      <c r="AL744" s="69"/>
      <c r="AM744" s="70"/>
      <c r="AN744" s="70"/>
      <c r="AO744" s="5"/>
      <c r="AP744" s="5"/>
    </row>
    <row r="745" spans="1:42" x14ac:dyDescent="0.55000000000000004">
      <c r="H745" s="65">
        <f t="shared" ref="H745:T745" si="7">COUNTIF(H2:H31,1)</f>
        <v>19</v>
      </c>
      <c r="I745" s="65">
        <f t="shared" si="7"/>
        <v>25</v>
      </c>
      <c r="J745" s="65">
        <f t="shared" si="7"/>
        <v>6</v>
      </c>
      <c r="K745" s="65">
        <f t="shared" si="7"/>
        <v>9</v>
      </c>
      <c r="L745" s="65">
        <f t="shared" si="7"/>
        <v>3</v>
      </c>
      <c r="M745" s="65">
        <f t="shared" si="7"/>
        <v>1</v>
      </c>
      <c r="N745" s="65">
        <f t="shared" si="7"/>
        <v>1</v>
      </c>
      <c r="O745" s="65">
        <f t="shared" si="7"/>
        <v>1</v>
      </c>
      <c r="P745" s="65">
        <f t="shared" si="7"/>
        <v>0</v>
      </c>
      <c r="Q745" s="65">
        <f t="shared" si="7"/>
        <v>1</v>
      </c>
      <c r="R745" s="65">
        <f t="shared" si="7"/>
        <v>6</v>
      </c>
      <c r="S745" s="65">
        <f t="shared" si="7"/>
        <v>2</v>
      </c>
      <c r="T745" s="65">
        <f t="shared" si="7"/>
        <v>2</v>
      </c>
      <c r="U745" s="65"/>
      <c r="V745" s="65"/>
    </row>
    <row r="746" spans="1:42" x14ac:dyDescent="0.55000000000000004">
      <c r="H746" s="66">
        <f t="shared" ref="H746:T746" si="8">STDEV(H2:H31)</f>
        <v>0.49013251785356099</v>
      </c>
      <c r="I746" s="66">
        <f t="shared" si="8"/>
        <v>0.37904902178945177</v>
      </c>
      <c r="J746" s="66">
        <f t="shared" si="8"/>
        <v>0.40683810217248623</v>
      </c>
      <c r="K746" s="66">
        <f t="shared" si="8"/>
        <v>0.46609159969939901</v>
      </c>
      <c r="L746" s="66">
        <f t="shared" si="8"/>
        <v>0.94443317550184869</v>
      </c>
      <c r="M746" s="66">
        <f t="shared" si="8"/>
        <v>1.36289077492212</v>
      </c>
      <c r="N746" s="66">
        <f t="shared" si="8"/>
        <v>1.4162440207947153</v>
      </c>
      <c r="O746" s="66">
        <f t="shared" si="8"/>
        <v>1.3767361035618169</v>
      </c>
      <c r="P746" s="66">
        <f t="shared" si="8"/>
        <v>1.3833991121322422</v>
      </c>
      <c r="Q746" s="66">
        <f t="shared" si="8"/>
        <v>1.517711525904073</v>
      </c>
      <c r="R746" s="66">
        <f t="shared" si="8"/>
        <v>1.600646421142796</v>
      </c>
      <c r="S746" s="66">
        <f t="shared" si="8"/>
        <v>1.6386144974533723</v>
      </c>
      <c r="T746" s="66">
        <f t="shared" si="8"/>
        <v>1.5687318254659988</v>
      </c>
      <c r="U746" s="66"/>
      <c r="V746" s="6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20"/>
  <sheetViews>
    <sheetView workbookViewId="0">
      <selection activeCell="I28" sqref="I28"/>
    </sheetView>
  </sheetViews>
  <sheetFormatPr defaultRowHeight="15" x14ac:dyDescent="0.25"/>
  <cols>
    <col min="1" max="1" width="5.28515625" customWidth="1"/>
    <col min="2" max="2" width="14.85546875" customWidth="1"/>
    <col min="8" max="8" width="12.7109375" customWidth="1"/>
    <col min="9" max="9" width="13.42578125" customWidth="1"/>
    <col min="10" max="10" width="17.7109375" customWidth="1"/>
  </cols>
  <sheetData>
    <row r="18" spans="2:10" s="98" customFormat="1" ht="30.75" x14ac:dyDescent="0.7">
      <c r="B18" s="437" t="s">
        <v>65</v>
      </c>
      <c r="C18" s="437"/>
      <c r="D18" s="437"/>
      <c r="E18" s="437"/>
      <c r="F18" s="437"/>
      <c r="G18" s="437"/>
      <c r="H18" s="437"/>
      <c r="I18" s="108"/>
      <c r="J18" s="108"/>
    </row>
    <row r="19" spans="2:10" s="98" customFormat="1" ht="30.75" x14ac:dyDescent="0.7">
      <c r="B19" s="438" t="s">
        <v>122</v>
      </c>
      <c r="C19" s="438"/>
      <c r="D19" s="438"/>
      <c r="E19" s="438"/>
      <c r="F19" s="438"/>
      <c r="G19" s="438"/>
      <c r="H19" s="438"/>
      <c r="I19" s="109"/>
      <c r="J19" s="109"/>
    </row>
    <row r="20" spans="2:10" s="98" customFormat="1" ht="30.75" x14ac:dyDescent="0.7">
      <c r="B20" s="437" t="s">
        <v>221</v>
      </c>
      <c r="C20" s="437"/>
      <c r="D20" s="437"/>
      <c r="E20" s="437"/>
      <c r="F20" s="437"/>
      <c r="G20" s="437"/>
      <c r="H20" s="437"/>
      <c r="I20" s="108"/>
      <c r="J20" s="108"/>
    </row>
  </sheetData>
  <mergeCells count="3">
    <mergeCell ref="B20:H20"/>
    <mergeCell ref="B19:H19"/>
    <mergeCell ref="B18:H1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2" zoomScale="120" zoomScaleNormal="120" workbookViewId="0">
      <selection activeCell="A63" sqref="A63:G63"/>
    </sheetView>
  </sheetViews>
  <sheetFormatPr defaultColWidth="9" defaultRowHeight="24" x14ac:dyDescent="0.55000000000000004"/>
  <cols>
    <col min="1" max="1" width="5.85546875" style="13" customWidth="1"/>
    <col min="2" max="2" width="10.28515625" style="13" customWidth="1"/>
    <col min="3" max="3" width="33.28515625" style="13" customWidth="1"/>
    <col min="4" max="4" width="15" style="13" customWidth="1"/>
    <col min="5" max="5" width="10.7109375" style="13" customWidth="1"/>
    <col min="6" max="6" width="9.28515625" style="13" customWidth="1"/>
    <col min="7" max="7" width="11.2851562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1" spans="1:11" s="27" customFormat="1" x14ac:dyDescent="0.55000000000000004">
      <c r="A1" s="368" t="s">
        <v>105</v>
      </c>
      <c r="B1" s="368"/>
      <c r="C1" s="368"/>
      <c r="D1" s="368"/>
      <c r="E1" s="368"/>
      <c r="F1" s="368"/>
      <c r="G1" s="368"/>
      <c r="H1" s="95"/>
      <c r="I1" s="95"/>
      <c r="J1" s="95"/>
    </row>
    <row r="2" spans="1:11" s="27" customFormat="1" x14ac:dyDescent="0.55000000000000004">
      <c r="B2" s="84"/>
      <c r="C2" s="84"/>
      <c r="D2" s="84"/>
      <c r="E2" s="84"/>
      <c r="F2" s="84"/>
      <c r="G2" s="84"/>
      <c r="H2" s="84"/>
      <c r="I2" s="84"/>
      <c r="J2" s="84"/>
    </row>
    <row r="3" spans="1:11" x14ac:dyDescent="0.55000000000000004">
      <c r="A3" s="445" t="s">
        <v>120</v>
      </c>
      <c r="B3" s="445"/>
      <c r="C3" s="445"/>
      <c r="D3" s="445"/>
      <c r="E3" s="445"/>
      <c r="F3" s="445"/>
      <c r="G3" s="445"/>
      <c r="H3" s="15"/>
      <c r="I3" s="15"/>
      <c r="J3" s="15"/>
      <c r="K3" s="15"/>
    </row>
    <row r="4" spans="1:11" x14ac:dyDescent="0.55000000000000004">
      <c r="A4" s="367" t="s">
        <v>66</v>
      </c>
      <c r="B4" s="367"/>
      <c r="C4" s="367"/>
      <c r="D4" s="367"/>
      <c r="E4" s="367"/>
      <c r="F4" s="367"/>
      <c r="G4" s="367"/>
      <c r="H4" s="94"/>
      <c r="I4" s="94"/>
      <c r="J4" s="94"/>
      <c r="K4" s="94"/>
    </row>
    <row r="5" spans="1:11" x14ac:dyDescent="0.55000000000000004">
      <c r="A5" s="445" t="s">
        <v>221</v>
      </c>
      <c r="B5" s="445"/>
      <c r="C5" s="445"/>
      <c r="D5" s="445"/>
      <c r="E5" s="445"/>
      <c r="F5" s="445"/>
      <c r="G5" s="445"/>
      <c r="H5" s="15"/>
      <c r="I5" s="15"/>
      <c r="J5" s="15"/>
      <c r="K5" s="15"/>
    </row>
    <row r="6" spans="1:11" x14ac:dyDescent="0.55000000000000004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55000000000000004">
      <c r="B7" s="2" t="s">
        <v>121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55000000000000004">
      <c r="B8" s="2" t="s">
        <v>222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55000000000000004">
      <c r="B9" s="2" t="s">
        <v>577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55000000000000004">
      <c r="B11" s="15" t="s">
        <v>67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24.75" thickBot="1" x14ac:dyDescent="0.6">
      <c r="B12" s="16" t="s">
        <v>226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5.5" thickTop="1" thickBot="1" x14ac:dyDescent="0.6">
      <c r="B13" s="38"/>
      <c r="C13" s="258" t="s">
        <v>4</v>
      </c>
      <c r="D13" s="253" t="s">
        <v>68</v>
      </c>
      <c r="E13" s="257" t="s">
        <v>69</v>
      </c>
      <c r="F13" s="2"/>
      <c r="G13" s="2"/>
      <c r="H13" s="2"/>
      <c r="I13" s="2"/>
      <c r="J13" s="2"/>
      <c r="K13" s="2"/>
    </row>
    <row r="14" spans="1:11" ht="24.75" thickTop="1" x14ac:dyDescent="0.55000000000000004">
      <c r="B14" s="20"/>
      <c r="C14" s="259" t="s">
        <v>56</v>
      </c>
      <c r="D14" s="254">
        <v>46</v>
      </c>
      <c r="E14" s="87">
        <f>D14*100/D$16</f>
        <v>63.888888888888886</v>
      </c>
      <c r="F14" s="2"/>
      <c r="G14" s="2"/>
      <c r="H14" s="2"/>
      <c r="I14" s="2"/>
      <c r="J14" s="2"/>
      <c r="K14" s="2"/>
    </row>
    <row r="15" spans="1:11" x14ac:dyDescent="0.55000000000000004">
      <c r="B15" s="20"/>
      <c r="C15" s="260" t="s">
        <v>55</v>
      </c>
      <c r="D15" s="255">
        <v>26</v>
      </c>
      <c r="E15" s="87">
        <f t="shared" ref="E15:E16" si="0">D15*100/D$16</f>
        <v>36.111111111111114</v>
      </c>
      <c r="F15" s="2"/>
      <c r="G15" s="2"/>
      <c r="H15" s="2"/>
      <c r="I15" s="2"/>
      <c r="J15" s="2"/>
      <c r="K15" s="2"/>
    </row>
    <row r="16" spans="1:11" ht="24.75" thickBot="1" x14ac:dyDescent="0.6">
      <c r="B16" s="97"/>
      <c r="C16" s="256" t="s">
        <v>70</v>
      </c>
      <c r="D16" s="256">
        <f>SUM(D14:D15)</f>
        <v>72</v>
      </c>
      <c r="E16" s="89">
        <f t="shared" si="0"/>
        <v>100</v>
      </c>
      <c r="F16" s="2"/>
      <c r="G16" s="2"/>
      <c r="H16" s="2"/>
      <c r="I16" s="2"/>
      <c r="J16" s="2"/>
      <c r="K16" s="2"/>
    </row>
    <row r="17" spans="1:11" ht="24.75" thickTop="1" x14ac:dyDescent="0.55000000000000004">
      <c r="B17" s="15"/>
      <c r="C17" s="2"/>
      <c r="D17" s="18"/>
      <c r="E17" s="18"/>
      <c r="F17" s="2"/>
      <c r="G17" s="2"/>
      <c r="H17" s="2"/>
      <c r="I17" s="2"/>
      <c r="J17" s="2"/>
      <c r="K17" s="2"/>
    </row>
    <row r="18" spans="1:11" x14ac:dyDescent="0.55000000000000004">
      <c r="B18" s="16" t="s">
        <v>263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55000000000000004">
      <c r="B19" s="16" t="s">
        <v>264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55000000000000004">
      <c r="B20" s="16"/>
      <c r="C20" s="2"/>
      <c r="D20" s="2"/>
      <c r="E20" s="2"/>
      <c r="F20" s="2"/>
      <c r="G20" s="2"/>
      <c r="H20" s="2"/>
      <c r="I20" s="2"/>
      <c r="J20" s="2"/>
      <c r="K20" s="2"/>
    </row>
    <row r="21" spans="1:11" ht="24.75" thickBot="1" x14ac:dyDescent="0.6">
      <c r="B21" s="16" t="s">
        <v>314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25.5" thickTop="1" thickBot="1" x14ac:dyDescent="0.6">
      <c r="B22" s="446" t="s">
        <v>58</v>
      </c>
      <c r="C22" s="435"/>
      <c r="D22" s="435"/>
      <c r="E22" s="253" t="s">
        <v>68</v>
      </c>
      <c r="F22" s="257" t="s">
        <v>69</v>
      </c>
      <c r="G22" s="2"/>
      <c r="H22" s="2"/>
      <c r="I22" s="2"/>
      <c r="J22" s="2"/>
      <c r="K22" s="2"/>
    </row>
    <row r="23" spans="1:11" ht="24.75" thickTop="1" x14ac:dyDescent="0.55000000000000004">
      <c r="B23" s="261" t="s">
        <v>60</v>
      </c>
      <c r="C23" s="106"/>
      <c r="D23" s="106"/>
      <c r="E23" s="209">
        <v>31</v>
      </c>
      <c r="F23" s="212">
        <f>E23*100/E$30</f>
        <v>43.055555555555557</v>
      </c>
      <c r="G23" s="2"/>
      <c r="H23" s="2"/>
      <c r="I23" s="2"/>
      <c r="J23" s="2"/>
      <c r="K23" s="2"/>
    </row>
    <row r="24" spans="1:11" x14ac:dyDescent="0.55000000000000004">
      <c r="B24" s="262" t="s">
        <v>62</v>
      </c>
      <c r="C24" s="105"/>
      <c r="D24" s="105"/>
      <c r="E24" s="210">
        <v>30</v>
      </c>
      <c r="F24" s="87">
        <f t="shared" ref="F24:F28" si="1">E24*100/E$30</f>
        <v>41.666666666666664</v>
      </c>
      <c r="G24" s="2"/>
      <c r="H24" s="2"/>
      <c r="I24" s="2"/>
      <c r="J24" s="2"/>
      <c r="K24" s="2"/>
    </row>
    <row r="25" spans="1:11" x14ac:dyDescent="0.55000000000000004">
      <c r="B25" s="263" t="s">
        <v>59</v>
      </c>
      <c r="C25" s="107"/>
      <c r="D25" s="218"/>
      <c r="E25" s="210">
        <v>5</v>
      </c>
      <c r="F25" s="214">
        <f t="shared" si="1"/>
        <v>6.9444444444444446</v>
      </c>
      <c r="G25" s="2"/>
      <c r="H25" s="2"/>
      <c r="I25" s="2"/>
      <c r="J25" s="2"/>
      <c r="K25" s="2"/>
    </row>
    <row r="26" spans="1:11" x14ac:dyDescent="0.55000000000000004">
      <c r="B26" s="447" t="s">
        <v>183</v>
      </c>
      <c r="C26" s="448"/>
      <c r="D26" s="448"/>
      <c r="E26" s="210">
        <v>2</v>
      </c>
      <c r="F26" s="87">
        <f t="shared" si="1"/>
        <v>2.7777777777777777</v>
      </c>
      <c r="G26" s="2"/>
      <c r="H26" s="2"/>
      <c r="I26" s="2"/>
      <c r="J26" s="2"/>
      <c r="K26" s="2"/>
    </row>
    <row r="27" spans="1:11" x14ac:dyDescent="0.55000000000000004">
      <c r="B27" s="264" t="s">
        <v>169</v>
      </c>
      <c r="C27" s="218"/>
      <c r="D27" s="218"/>
      <c r="E27" s="210">
        <v>2</v>
      </c>
      <c r="F27" s="87">
        <f t="shared" si="1"/>
        <v>2.7777777777777777</v>
      </c>
      <c r="G27" s="2"/>
      <c r="H27" s="2"/>
      <c r="I27" s="2"/>
      <c r="J27" s="2"/>
      <c r="K27" s="2"/>
    </row>
    <row r="28" spans="1:11" x14ac:dyDescent="0.55000000000000004">
      <c r="B28" s="447" t="s">
        <v>186</v>
      </c>
      <c r="C28" s="448" t="s">
        <v>60</v>
      </c>
      <c r="D28" s="448" t="s">
        <v>60</v>
      </c>
      <c r="E28" s="210">
        <v>1</v>
      </c>
      <c r="F28" s="214">
        <f t="shared" si="1"/>
        <v>1.3888888888888888</v>
      </c>
      <c r="G28" s="2"/>
      <c r="H28" s="2"/>
      <c r="I28" s="2"/>
      <c r="J28" s="2"/>
      <c r="K28" s="2"/>
    </row>
    <row r="29" spans="1:11" x14ac:dyDescent="0.55000000000000004">
      <c r="B29" s="447" t="s">
        <v>265</v>
      </c>
      <c r="C29" s="448" t="s">
        <v>60</v>
      </c>
      <c r="D29" s="448" t="s">
        <v>60</v>
      </c>
      <c r="E29" s="210">
        <v>1</v>
      </c>
      <c r="F29" s="214">
        <f t="shared" ref="F29" si="2">E29*100/E$30</f>
        <v>1.3888888888888888</v>
      </c>
      <c r="G29" s="2"/>
      <c r="H29" s="2"/>
      <c r="I29" s="2"/>
      <c r="J29" s="2"/>
      <c r="K29" s="2"/>
    </row>
    <row r="30" spans="1:11" ht="24.75" thickBot="1" x14ac:dyDescent="0.6">
      <c r="B30" s="449" t="s">
        <v>70</v>
      </c>
      <c r="C30" s="450"/>
      <c r="D30" s="450"/>
      <c r="E30" s="211">
        <f>SUM(E23:E29)</f>
        <v>72</v>
      </c>
      <c r="F30" s="213">
        <f t="shared" ref="F30" si="3">E30*100/E$30</f>
        <v>100</v>
      </c>
      <c r="G30" s="2"/>
      <c r="H30" s="2"/>
      <c r="I30" s="2"/>
      <c r="J30" s="2"/>
      <c r="K30" s="2"/>
    </row>
    <row r="31" spans="1:11" ht="24.75" thickTop="1" x14ac:dyDescent="0.55000000000000004">
      <c r="B31" s="26"/>
      <c r="C31" s="26"/>
      <c r="D31" s="26"/>
      <c r="E31" s="26"/>
      <c r="F31" s="219"/>
      <c r="G31" s="2"/>
      <c r="H31" s="2"/>
      <c r="I31" s="2"/>
      <c r="J31" s="2"/>
      <c r="K31" s="2"/>
    </row>
    <row r="32" spans="1:11" x14ac:dyDescent="0.55000000000000004">
      <c r="A32" s="368" t="s">
        <v>106</v>
      </c>
      <c r="B32" s="368"/>
      <c r="C32" s="368"/>
      <c r="D32" s="368"/>
      <c r="E32" s="368"/>
      <c r="F32" s="368"/>
      <c r="G32" s="368"/>
      <c r="H32" s="22"/>
      <c r="I32" s="23"/>
      <c r="J32" s="24"/>
      <c r="K32" s="25"/>
    </row>
    <row r="33" spans="2:11" x14ac:dyDescent="0.55000000000000004">
      <c r="B33" s="20"/>
      <c r="C33" s="21"/>
      <c r="D33" s="22"/>
      <c r="E33" s="26"/>
      <c r="F33" s="26"/>
      <c r="G33" s="26"/>
      <c r="H33" s="22"/>
      <c r="I33" s="23"/>
      <c r="J33" s="24"/>
      <c r="K33" s="25"/>
    </row>
    <row r="34" spans="2:11" x14ac:dyDescent="0.55000000000000004">
      <c r="B34" s="16" t="s">
        <v>266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55000000000000004">
      <c r="B35" s="13" t="s">
        <v>267</v>
      </c>
    </row>
    <row r="36" spans="2:11" x14ac:dyDescent="0.55000000000000004">
      <c r="B36" s="84"/>
      <c r="C36" s="84"/>
      <c r="D36" s="84"/>
      <c r="E36" s="84"/>
      <c r="F36" s="84"/>
      <c r="G36" s="84"/>
      <c r="H36" s="84"/>
      <c r="I36" s="84"/>
      <c r="J36" s="84"/>
    </row>
    <row r="37" spans="2:11" s="2" customFormat="1" ht="24.75" thickBot="1" x14ac:dyDescent="0.6">
      <c r="B37" s="85" t="s">
        <v>225</v>
      </c>
      <c r="F37" s="17"/>
      <c r="G37" s="17"/>
      <c r="H37" s="17"/>
    </row>
    <row r="38" spans="2:11" s="2" customFormat="1" ht="25.5" thickTop="1" thickBot="1" x14ac:dyDescent="0.6">
      <c r="B38" s="384" t="s">
        <v>110</v>
      </c>
      <c r="C38" s="384"/>
      <c r="D38" s="384"/>
      <c r="E38" s="361" t="s">
        <v>68</v>
      </c>
      <c r="F38" s="361" t="s">
        <v>69</v>
      </c>
      <c r="G38" s="360"/>
      <c r="H38" s="360"/>
    </row>
    <row r="39" spans="2:11" s="2" customFormat="1" ht="24.75" thickTop="1" x14ac:dyDescent="0.55000000000000004">
      <c r="B39" s="362" t="s">
        <v>208</v>
      </c>
      <c r="C39" s="363"/>
      <c r="D39" s="364"/>
      <c r="E39" s="104">
        <v>12</v>
      </c>
      <c r="F39" s="87">
        <f>E39*100/E$59</f>
        <v>16.666666666666668</v>
      </c>
      <c r="G39" s="360"/>
      <c r="H39" s="360"/>
    </row>
    <row r="40" spans="2:11" s="2" customFormat="1" x14ac:dyDescent="0.55000000000000004">
      <c r="B40" s="357" t="s">
        <v>180</v>
      </c>
      <c r="C40" s="358"/>
      <c r="D40" s="359"/>
      <c r="E40" s="86">
        <v>6</v>
      </c>
      <c r="F40" s="87">
        <f t="shared" ref="F40:F59" si="4">E40*100/E$59</f>
        <v>8.3333333333333339</v>
      </c>
      <c r="G40" s="360"/>
      <c r="H40" s="360"/>
    </row>
    <row r="41" spans="2:11" s="2" customFormat="1" x14ac:dyDescent="0.55000000000000004">
      <c r="B41" s="380" t="s">
        <v>115</v>
      </c>
      <c r="C41" s="381"/>
      <c r="D41" s="382"/>
      <c r="E41" s="86">
        <v>6</v>
      </c>
      <c r="F41" s="87">
        <f t="shared" si="4"/>
        <v>8.3333333333333339</v>
      </c>
      <c r="G41" s="360"/>
      <c r="H41" s="360"/>
    </row>
    <row r="42" spans="2:11" s="2" customFormat="1" x14ac:dyDescent="0.55000000000000004">
      <c r="B42" s="380" t="s">
        <v>211</v>
      </c>
      <c r="C42" s="381"/>
      <c r="D42" s="382"/>
      <c r="E42" s="86">
        <v>5</v>
      </c>
      <c r="F42" s="87">
        <f t="shared" si="4"/>
        <v>6.9444444444444446</v>
      </c>
      <c r="G42" s="360"/>
      <c r="H42" s="360"/>
    </row>
    <row r="43" spans="2:11" s="2" customFormat="1" x14ac:dyDescent="0.55000000000000004">
      <c r="B43" s="357" t="s">
        <v>260</v>
      </c>
      <c r="C43" s="358"/>
      <c r="D43" s="359"/>
      <c r="E43" s="86">
        <v>4</v>
      </c>
      <c r="F43" s="87">
        <f t="shared" si="4"/>
        <v>5.5555555555555554</v>
      </c>
      <c r="G43" s="360"/>
      <c r="H43" s="360"/>
    </row>
    <row r="44" spans="2:11" s="2" customFormat="1" x14ac:dyDescent="0.55000000000000004">
      <c r="B44" s="442" t="s">
        <v>198</v>
      </c>
      <c r="C44" s="443"/>
      <c r="D44" s="444"/>
      <c r="E44" s="86">
        <v>4</v>
      </c>
      <c r="F44" s="87">
        <f t="shared" si="4"/>
        <v>5.5555555555555554</v>
      </c>
      <c r="G44" s="360"/>
      <c r="H44" s="360"/>
    </row>
    <row r="45" spans="2:11" s="2" customFormat="1" x14ac:dyDescent="0.55000000000000004">
      <c r="B45" s="380" t="s">
        <v>117</v>
      </c>
      <c r="C45" s="381"/>
      <c r="D45" s="382"/>
      <c r="E45" s="86">
        <v>4</v>
      </c>
      <c r="F45" s="87">
        <f t="shared" si="4"/>
        <v>5.5555555555555554</v>
      </c>
      <c r="G45" s="360"/>
      <c r="H45" s="360"/>
    </row>
    <row r="46" spans="2:11" s="2" customFormat="1" x14ac:dyDescent="0.55000000000000004">
      <c r="B46" s="380" t="s">
        <v>213</v>
      </c>
      <c r="C46" s="381"/>
      <c r="D46" s="382"/>
      <c r="E46" s="86">
        <v>4</v>
      </c>
      <c r="F46" s="87">
        <f t="shared" si="4"/>
        <v>5.5555555555555554</v>
      </c>
      <c r="G46" s="360"/>
      <c r="H46" s="360"/>
    </row>
    <row r="47" spans="2:11" s="2" customFormat="1" x14ac:dyDescent="0.55000000000000004">
      <c r="B47" s="267" t="s">
        <v>116</v>
      </c>
      <c r="E47" s="104">
        <v>4</v>
      </c>
      <c r="F47" s="87">
        <f t="shared" si="4"/>
        <v>5.5555555555555554</v>
      </c>
      <c r="G47" s="360"/>
      <c r="H47" s="360"/>
    </row>
    <row r="48" spans="2:11" s="2" customFormat="1" x14ac:dyDescent="0.55000000000000004">
      <c r="B48" s="442" t="s">
        <v>199</v>
      </c>
      <c r="C48" s="443"/>
      <c r="D48" s="444"/>
      <c r="E48" s="104">
        <v>3</v>
      </c>
      <c r="F48" s="87">
        <f t="shared" si="4"/>
        <v>4.166666666666667</v>
      </c>
      <c r="G48" s="360"/>
      <c r="H48" s="360"/>
    </row>
    <row r="49" spans="1:8" s="2" customFormat="1" x14ac:dyDescent="0.55000000000000004">
      <c r="B49" s="442" t="s">
        <v>209</v>
      </c>
      <c r="C49" s="443"/>
      <c r="D49" s="444"/>
      <c r="E49" s="104">
        <v>3</v>
      </c>
      <c r="F49" s="87">
        <f t="shared" si="4"/>
        <v>4.166666666666667</v>
      </c>
      <c r="G49" s="360"/>
      <c r="H49" s="360"/>
    </row>
    <row r="50" spans="1:8" s="2" customFormat="1" x14ac:dyDescent="0.55000000000000004">
      <c r="B50" s="442" t="s">
        <v>212</v>
      </c>
      <c r="C50" s="443"/>
      <c r="D50" s="444"/>
      <c r="E50" s="104">
        <v>3</v>
      </c>
      <c r="F50" s="87">
        <f t="shared" si="4"/>
        <v>4.166666666666667</v>
      </c>
      <c r="G50" s="360"/>
      <c r="H50" s="360"/>
    </row>
    <row r="51" spans="1:8" s="2" customFormat="1" x14ac:dyDescent="0.55000000000000004">
      <c r="B51" s="442" t="s">
        <v>54</v>
      </c>
      <c r="C51" s="443"/>
      <c r="D51" s="444"/>
      <c r="E51" s="104">
        <v>3</v>
      </c>
      <c r="F51" s="87">
        <f t="shared" si="4"/>
        <v>4.166666666666667</v>
      </c>
      <c r="G51" s="360"/>
      <c r="H51" s="360"/>
    </row>
    <row r="52" spans="1:8" s="2" customFormat="1" x14ac:dyDescent="0.55000000000000004">
      <c r="B52" s="442" t="s">
        <v>214</v>
      </c>
      <c r="C52" s="443"/>
      <c r="D52" s="444"/>
      <c r="E52" s="104">
        <v>2</v>
      </c>
      <c r="F52" s="87">
        <f t="shared" si="4"/>
        <v>2.7777777777777777</v>
      </c>
      <c r="G52" s="360"/>
      <c r="H52" s="360"/>
    </row>
    <row r="53" spans="1:8" s="2" customFormat="1" x14ac:dyDescent="0.55000000000000004">
      <c r="B53" s="442" t="s">
        <v>49</v>
      </c>
      <c r="C53" s="443"/>
      <c r="D53" s="444"/>
      <c r="E53" s="104">
        <v>2</v>
      </c>
      <c r="F53" s="87">
        <f t="shared" si="4"/>
        <v>2.7777777777777777</v>
      </c>
      <c r="G53" s="360"/>
      <c r="H53" s="360"/>
    </row>
    <row r="54" spans="1:8" s="2" customFormat="1" x14ac:dyDescent="0.55000000000000004">
      <c r="B54" s="442" t="s">
        <v>210</v>
      </c>
      <c r="C54" s="443"/>
      <c r="D54" s="444"/>
      <c r="E54" s="104">
        <v>2</v>
      </c>
      <c r="F54" s="87">
        <f t="shared" si="4"/>
        <v>2.7777777777777777</v>
      </c>
      <c r="G54" s="360"/>
      <c r="H54" s="360"/>
    </row>
    <row r="55" spans="1:8" s="2" customFormat="1" x14ac:dyDescent="0.55000000000000004">
      <c r="B55" s="442" t="s">
        <v>44</v>
      </c>
      <c r="C55" s="443"/>
      <c r="D55" s="444"/>
      <c r="E55" s="104">
        <v>2</v>
      </c>
      <c r="F55" s="87">
        <f t="shared" si="4"/>
        <v>2.7777777777777777</v>
      </c>
      <c r="G55" s="360"/>
      <c r="H55" s="360"/>
    </row>
    <row r="56" spans="1:8" s="2" customFormat="1" x14ac:dyDescent="0.55000000000000004">
      <c r="B56" s="442" t="s">
        <v>189</v>
      </c>
      <c r="C56" s="443"/>
      <c r="D56" s="444"/>
      <c r="E56" s="104">
        <v>1</v>
      </c>
      <c r="F56" s="87">
        <f t="shared" si="4"/>
        <v>1.3888888888888888</v>
      </c>
      <c r="G56" s="360"/>
      <c r="H56" s="360"/>
    </row>
    <row r="57" spans="1:8" s="2" customFormat="1" x14ac:dyDescent="0.55000000000000004">
      <c r="B57" s="439" t="s">
        <v>236</v>
      </c>
      <c r="C57" s="440"/>
      <c r="D57" s="441"/>
      <c r="E57" s="104">
        <v>1</v>
      </c>
      <c r="F57" s="87">
        <f t="shared" si="4"/>
        <v>1.3888888888888888</v>
      </c>
      <c r="G57" s="360"/>
      <c r="H57" s="360"/>
    </row>
    <row r="58" spans="1:8" s="2" customFormat="1" x14ac:dyDescent="0.55000000000000004">
      <c r="B58" s="442" t="s">
        <v>114</v>
      </c>
      <c r="C58" s="443"/>
      <c r="D58" s="444"/>
      <c r="E58" s="104">
        <v>1</v>
      </c>
      <c r="F58" s="87">
        <f t="shared" si="4"/>
        <v>1.3888888888888888</v>
      </c>
      <c r="G58" s="360"/>
      <c r="H58" s="360"/>
    </row>
    <row r="59" spans="1:8" s="2" customFormat="1" ht="24.75" thickBot="1" x14ac:dyDescent="0.6">
      <c r="B59" s="374" t="s">
        <v>70</v>
      </c>
      <c r="C59" s="375"/>
      <c r="D59" s="376"/>
      <c r="E59" s="88">
        <f>SUM(E39:E58)</f>
        <v>72</v>
      </c>
      <c r="F59" s="89">
        <f t="shared" si="4"/>
        <v>100</v>
      </c>
      <c r="G59" s="360"/>
      <c r="H59" s="360"/>
    </row>
    <row r="60" spans="1:8" s="1" customFormat="1" thickTop="1" x14ac:dyDescent="0.55000000000000004">
      <c r="D60" s="90"/>
      <c r="E60" s="90"/>
      <c r="F60" s="91"/>
      <c r="G60" s="92"/>
    </row>
    <row r="61" spans="1:8" s="1" customFormat="1" ht="23.25" x14ac:dyDescent="0.55000000000000004">
      <c r="D61" s="90"/>
      <c r="E61" s="90"/>
      <c r="F61" s="91"/>
      <c r="G61" s="92"/>
    </row>
    <row r="62" spans="1:8" s="1" customFormat="1" ht="23.25" x14ac:dyDescent="0.55000000000000004">
      <c r="D62" s="90"/>
      <c r="E62" s="90"/>
      <c r="F62" s="91"/>
      <c r="G62" s="92"/>
    </row>
    <row r="63" spans="1:8" s="1" customFormat="1" x14ac:dyDescent="0.55000000000000004">
      <c r="A63" s="368" t="s">
        <v>71</v>
      </c>
      <c r="B63" s="368"/>
      <c r="C63" s="368"/>
      <c r="D63" s="368"/>
      <c r="E63" s="368"/>
      <c r="F63" s="368"/>
      <c r="G63" s="368"/>
    </row>
    <row r="64" spans="1:8" s="1" customFormat="1" ht="23.25" x14ac:dyDescent="0.55000000000000004">
      <c r="D64" s="90"/>
      <c r="E64" s="90"/>
      <c r="F64" s="91"/>
      <c r="G64" s="92"/>
    </row>
    <row r="65" spans="2:8" s="2" customFormat="1" x14ac:dyDescent="0.55000000000000004">
      <c r="B65" s="93"/>
      <c r="C65" s="2" t="s">
        <v>112</v>
      </c>
      <c r="F65" s="17"/>
      <c r="G65" s="17"/>
      <c r="H65" s="17"/>
    </row>
    <row r="66" spans="2:8" s="2" customFormat="1" x14ac:dyDescent="0.55000000000000004">
      <c r="B66" s="2" t="s">
        <v>526</v>
      </c>
      <c r="F66" s="17"/>
      <c r="G66" s="17"/>
      <c r="H66" s="17"/>
    </row>
    <row r="67" spans="2:8" s="2" customFormat="1" x14ac:dyDescent="0.55000000000000004">
      <c r="B67" s="2" t="s">
        <v>268</v>
      </c>
      <c r="F67" s="17"/>
      <c r="G67" s="17"/>
      <c r="H67" s="17"/>
    </row>
    <row r="68" spans="2:8" s="2" customFormat="1" x14ac:dyDescent="0.55000000000000004">
      <c r="B68" s="2" t="s">
        <v>269</v>
      </c>
      <c r="F68" s="17"/>
      <c r="G68" s="17"/>
      <c r="H68" s="17"/>
    </row>
    <row r="69" spans="2:8" s="2" customFormat="1" x14ac:dyDescent="0.55000000000000004">
      <c r="F69" s="17"/>
      <c r="G69" s="17"/>
      <c r="H69" s="17"/>
    </row>
    <row r="70" spans="2:8" s="2" customFormat="1" x14ac:dyDescent="0.55000000000000004">
      <c r="F70" s="17"/>
      <c r="G70" s="17"/>
      <c r="H70" s="17"/>
    </row>
    <row r="71" spans="2:8" s="2" customFormat="1" x14ac:dyDescent="0.55000000000000004">
      <c r="F71" s="17"/>
      <c r="G71" s="17"/>
      <c r="H71" s="17"/>
    </row>
    <row r="72" spans="2:8" s="2" customFormat="1" x14ac:dyDescent="0.55000000000000004">
      <c r="F72" s="17"/>
      <c r="G72" s="17"/>
      <c r="H72" s="17"/>
    </row>
    <row r="73" spans="2:8" s="2" customFormat="1" x14ac:dyDescent="0.55000000000000004">
      <c r="F73" s="17"/>
      <c r="G73" s="17"/>
      <c r="H73" s="17"/>
    </row>
    <row r="74" spans="2:8" s="2" customFormat="1" x14ac:dyDescent="0.55000000000000004">
      <c r="F74" s="17"/>
      <c r="G74" s="17"/>
      <c r="H74" s="17"/>
    </row>
    <row r="75" spans="2:8" s="2" customFormat="1" x14ac:dyDescent="0.55000000000000004">
      <c r="F75" s="17"/>
      <c r="G75" s="17"/>
      <c r="H75" s="17"/>
    </row>
    <row r="76" spans="2:8" s="2" customFormat="1" x14ac:dyDescent="0.55000000000000004">
      <c r="F76" s="17"/>
      <c r="G76" s="17"/>
      <c r="H76" s="17"/>
    </row>
    <row r="77" spans="2:8" s="2" customFormat="1" x14ac:dyDescent="0.55000000000000004">
      <c r="F77" s="17"/>
      <c r="G77" s="17"/>
      <c r="H77" s="17"/>
    </row>
    <row r="78" spans="2:8" s="2" customFormat="1" x14ac:dyDescent="0.55000000000000004">
      <c r="F78" s="17"/>
      <c r="G78" s="17"/>
      <c r="H78" s="17"/>
    </row>
    <row r="79" spans="2:8" s="2" customFormat="1" x14ac:dyDescent="0.55000000000000004">
      <c r="F79" s="17"/>
      <c r="G79" s="17"/>
      <c r="H79" s="17"/>
    </row>
  </sheetData>
  <mergeCells count="29">
    <mergeCell ref="A63:G63"/>
    <mergeCell ref="A1:G1"/>
    <mergeCell ref="A3:G3"/>
    <mergeCell ref="A4:G4"/>
    <mergeCell ref="A5:G5"/>
    <mergeCell ref="B22:D22"/>
    <mergeCell ref="B26:D26"/>
    <mergeCell ref="B28:D28"/>
    <mergeCell ref="B30:D30"/>
    <mergeCell ref="A32:G32"/>
    <mergeCell ref="B29:D29"/>
    <mergeCell ref="B46:D46"/>
    <mergeCell ref="B48:D48"/>
    <mergeCell ref="B49:D49"/>
    <mergeCell ref="B50:D50"/>
    <mergeCell ref="B51:D51"/>
    <mergeCell ref="B38:D38"/>
    <mergeCell ref="B41:D41"/>
    <mergeCell ref="B42:D42"/>
    <mergeCell ref="B44:D44"/>
    <mergeCell ref="B45:D45"/>
    <mergeCell ref="B57:D57"/>
    <mergeCell ref="B58:D58"/>
    <mergeCell ref="B59:D59"/>
    <mergeCell ref="B52:D52"/>
    <mergeCell ref="B53:D53"/>
    <mergeCell ref="B54:D54"/>
    <mergeCell ref="B55:D55"/>
    <mergeCell ref="B56:D56"/>
  </mergeCells>
  <pageMargins left="0.45" right="0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opLeftCell="A16" zoomScale="120" zoomScaleNormal="120" workbookViewId="0">
      <selection activeCell="A33" sqref="A33:G33"/>
    </sheetView>
  </sheetViews>
  <sheetFormatPr defaultColWidth="9" defaultRowHeight="24" x14ac:dyDescent="0.55000000000000004"/>
  <cols>
    <col min="1" max="3" width="9" style="27"/>
    <col min="4" max="4" width="32.140625" style="27" customWidth="1"/>
    <col min="5" max="5" width="6.42578125" style="27" customWidth="1"/>
    <col min="6" max="6" width="6.5703125" style="27" customWidth="1"/>
    <col min="7" max="7" width="15" style="27" customWidth="1"/>
    <col min="8" max="259" width="9" style="27"/>
    <col min="260" max="260" width="36.42578125" style="27" customWidth="1"/>
    <col min="261" max="261" width="5.5703125" style="27" customWidth="1"/>
    <col min="262" max="262" width="5.85546875" style="27" customWidth="1"/>
    <col min="263" max="263" width="13.42578125" style="27" bestFit="1" customWidth="1"/>
    <col min="264" max="515" width="9" style="27"/>
    <col min="516" max="516" width="36.42578125" style="27" customWidth="1"/>
    <col min="517" max="517" width="5.5703125" style="27" customWidth="1"/>
    <col min="518" max="518" width="5.85546875" style="27" customWidth="1"/>
    <col min="519" max="519" width="13.42578125" style="27" bestFit="1" customWidth="1"/>
    <col min="520" max="771" width="9" style="27"/>
    <col min="772" max="772" width="36.42578125" style="27" customWidth="1"/>
    <col min="773" max="773" width="5.5703125" style="27" customWidth="1"/>
    <col min="774" max="774" width="5.85546875" style="27" customWidth="1"/>
    <col min="775" max="775" width="13.42578125" style="27" bestFit="1" customWidth="1"/>
    <col min="776" max="1027" width="9" style="27"/>
    <col min="1028" max="1028" width="36.42578125" style="27" customWidth="1"/>
    <col min="1029" max="1029" width="5.5703125" style="27" customWidth="1"/>
    <col min="1030" max="1030" width="5.85546875" style="27" customWidth="1"/>
    <col min="1031" max="1031" width="13.42578125" style="27" bestFit="1" customWidth="1"/>
    <col min="1032" max="1283" width="9" style="27"/>
    <col min="1284" max="1284" width="36.42578125" style="27" customWidth="1"/>
    <col min="1285" max="1285" width="5.5703125" style="27" customWidth="1"/>
    <col min="1286" max="1286" width="5.85546875" style="27" customWidth="1"/>
    <col min="1287" max="1287" width="13.42578125" style="27" bestFit="1" customWidth="1"/>
    <col min="1288" max="1539" width="9" style="27"/>
    <col min="1540" max="1540" width="36.42578125" style="27" customWidth="1"/>
    <col min="1541" max="1541" width="5.5703125" style="27" customWidth="1"/>
    <col min="1542" max="1542" width="5.85546875" style="27" customWidth="1"/>
    <col min="1543" max="1543" width="13.42578125" style="27" bestFit="1" customWidth="1"/>
    <col min="1544" max="1795" width="9" style="27"/>
    <col min="1796" max="1796" width="36.42578125" style="27" customWidth="1"/>
    <col min="1797" max="1797" width="5.5703125" style="27" customWidth="1"/>
    <col min="1798" max="1798" width="5.85546875" style="27" customWidth="1"/>
    <col min="1799" max="1799" width="13.42578125" style="27" bestFit="1" customWidth="1"/>
    <col min="1800" max="2051" width="9" style="27"/>
    <col min="2052" max="2052" width="36.42578125" style="27" customWidth="1"/>
    <col min="2053" max="2053" width="5.5703125" style="27" customWidth="1"/>
    <col min="2054" max="2054" width="5.85546875" style="27" customWidth="1"/>
    <col min="2055" max="2055" width="13.42578125" style="27" bestFit="1" customWidth="1"/>
    <col min="2056" max="2307" width="9" style="27"/>
    <col min="2308" max="2308" width="36.42578125" style="27" customWidth="1"/>
    <col min="2309" max="2309" width="5.5703125" style="27" customWidth="1"/>
    <col min="2310" max="2310" width="5.85546875" style="27" customWidth="1"/>
    <col min="2311" max="2311" width="13.42578125" style="27" bestFit="1" customWidth="1"/>
    <col min="2312" max="2563" width="9" style="27"/>
    <col min="2564" max="2564" width="36.42578125" style="27" customWidth="1"/>
    <col min="2565" max="2565" width="5.5703125" style="27" customWidth="1"/>
    <col min="2566" max="2566" width="5.85546875" style="27" customWidth="1"/>
    <col min="2567" max="2567" width="13.42578125" style="27" bestFit="1" customWidth="1"/>
    <col min="2568" max="2819" width="9" style="27"/>
    <col min="2820" max="2820" width="36.42578125" style="27" customWidth="1"/>
    <col min="2821" max="2821" width="5.5703125" style="27" customWidth="1"/>
    <col min="2822" max="2822" width="5.85546875" style="27" customWidth="1"/>
    <col min="2823" max="2823" width="13.42578125" style="27" bestFit="1" customWidth="1"/>
    <col min="2824" max="3075" width="9" style="27"/>
    <col min="3076" max="3076" width="36.42578125" style="27" customWidth="1"/>
    <col min="3077" max="3077" width="5.5703125" style="27" customWidth="1"/>
    <col min="3078" max="3078" width="5.85546875" style="27" customWidth="1"/>
    <col min="3079" max="3079" width="13.42578125" style="27" bestFit="1" customWidth="1"/>
    <col min="3080" max="3331" width="9" style="27"/>
    <col min="3332" max="3332" width="36.42578125" style="27" customWidth="1"/>
    <col min="3333" max="3333" width="5.5703125" style="27" customWidth="1"/>
    <col min="3334" max="3334" width="5.85546875" style="27" customWidth="1"/>
    <col min="3335" max="3335" width="13.42578125" style="27" bestFit="1" customWidth="1"/>
    <col min="3336" max="3587" width="9" style="27"/>
    <col min="3588" max="3588" width="36.42578125" style="27" customWidth="1"/>
    <col min="3589" max="3589" width="5.5703125" style="27" customWidth="1"/>
    <col min="3590" max="3590" width="5.85546875" style="27" customWidth="1"/>
    <col min="3591" max="3591" width="13.42578125" style="27" bestFit="1" customWidth="1"/>
    <col min="3592" max="3843" width="9" style="27"/>
    <col min="3844" max="3844" width="36.42578125" style="27" customWidth="1"/>
    <col min="3845" max="3845" width="5.5703125" style="27" customWidth="1"/>
    <col min="3846" max="3846" width="5.85546875" style="27" customWidth="1"/>
    <col min="3847" max="3847" width="13.42578125" style="27" bestFit="1" customWidth="1"/>
    <col min="3848" max="4099" width="9" style="27"/>
    <col min="4100" max="4100" width="36.42578125" style="27" customWidth="1"/>
    <col min="4101" max="4101" width="5.5703125" style="27" customWidth="1"/>
    <col min="4102" max="4102" width="5.85546875" style="27" customWidth="1"/>
    <col min="4103" max="4103" width="13.42578125" style="27" bestFit="1" customWidth="1"/>
    <col min="4104" max="4355" width="9" style="27"/>
    <col min="4356" max="4356" width="36.42578125" style="27" customWidth="1"/>
    <col min="4357" max="4357" width="5.5703125" style="27" customWidth="1"/>
    <col min="4358" max="4358" width="5.85546875" style="27" customWidth="1"/>
    <col min="4359" max="4359" width="13.42578125" style="27" bestFit="1" customWidth="1"/>
    <col min="4360" max="4611" width="9" style="27"/>
    <col min="4612" max="4612" width="36.42578125" style="27" customWidth="1"/>
    <col min="4613" max="4613" width="5.5703125" style="27" customWidth="1"/>
    <col min="4614" max="4614" width="5.85546875" style="27" customWidth="1"/>
    <col min="4615" max="4615" width="13.42578125" style="27" bestFit="1" customWidth="1"/>
    <col min="4616" max="4867" width="9" style="27"/>
    <col min="4868" max="4868" width="36.42578125" style="27" customWidth="1"/>
    <col min="4869" max="4869" width="5.5703125" style="27" customWidth="1"/>
    <col min="4870" max="4870" width="5.85546875" style="27" customWidth="1"/>
    <col min="4871" max="4871" width="13.42578125" style="27" bestFit="1" customWidth="1"/>
    <col min="4872" max="5123" width="9" style="27"/>
    <col min="5124" max="5124" width="36.42578125" style="27" customWidth="1"/>
    <col min="5125" max="5125" width="5.5703125" style="27" customWidth="1"/>
    <col min="5126" max="5126" width="5.85546875" style="27" customWidth="1"/>
    <col min="5127" max="5127" width="13.42578125" style="27" bestFit="1" customWidth="1"/>
    <col min="5128" max="5379" width="9" style="27"/>
    <col min="5380" max="5380" width="36.42578125" style="27" customWidth="1"/>
    <col min="5381" max="5381" width="5.5703125" style="27" customWidth="1"/>
    <col min="5382" max="5382" width="5.85546875" style="27" customWidth="1"/>
    <col min="5383" max="5383" width="13.42578125" style="27" bestFit="1" customWidth="1"/>
    <col min="5384" max="5635" width="9" style="27"/>
    <col min="5636" max="5636" width="36.42578125" style="27" customWidth="1"/>
    <col min="5637" max="5637" width="5.5703125" style="27" customWidth="1"/>
    <col min="5638" max="5638" width="5.85546875" style="27" customWidth="1"/>
    <col min="5639" max="5639" width="13.42578125" style="27" bestFit="1" customWidth="1"/>
    <col min="5640" max="5891" width="9" style="27"/>
    <col min="5892" max="5892" width="36.42578125" style="27" customWidth="1"/>
    <col min="5893" max="5893" width="5.5703125" style="27" customWidth="1"/>
    <col min="5894" max="5894" width="5.85546875" style="27" customWidth="1"/>
    <col min="5895" max="5895" width="13.42578125" style="27" bestFit="1" customWidth="1"/>
    <col min="5896" max="6147" width="9" style="27"/>
    <col min="6148" max="6148" width="36.42578125" style="27" customWidth="1"/>
    <col min="6149" max="6149" width="5.5703125" style="27" customWidth="1"/>
    <col min="6150" max="6150" width="5.85546875" style="27" customWidth="1"/>
    <col min="6151" max="6151" width="13.42578125" style="27" bestFit="1" customWidth="1"/>
    <col min="6152" max="6403" width="9" style="27"/>
    <col min="6404" max="6404" width="36.42578125" style="27" customWidth="1"/>
    <col min="6405" max="6405" width="5.5703125" style="27" customWidth="1"/>
    <col min="6406" max="6406" width="5.85546875" style="27" customWidth="1"/>
    <col min="6407" max="6407" width="13.42578125" style="27" bestFit="1" customWidth="1"/>
    <col min="6408" max="6659" width="9" style="27"/>
    <col min="6660" max="6660" width="36.42578125" style="27" customWidth="1"/>
    <col min="6661" max="6661" width="5.5703125" style="27" customWidth="1"/>
    <col min="6662" max="6662" width="5.85546875" style="27" customWidth="1"/>
    <col min="6663" max="6663" width="13.42578125" style="27" bestFit="1" customWidth="1"/>
    <col min="6664" max="6915" width="9" style="27"/>
    <col min="6916" max="6916" width="36.42578125" style="27" customWidth="1"/>
    <col min="6917" max="6917" width="5.5703125" style="27" customWidth="1"/>
    <col min="6918" max="6918" width="5.85546875" style="27" customWidth="1"/>
    <col min="6919" max="6919" width="13.42578125" style="27" bestFit="1" customWidth="1"/>
    <col min="6920" max="7171" width="9" style="27"/>
    <col min="7172" max="7172" width="36.42578125" style="27" customWidth="1"/>
    <col min="7173" max="7173" width="5.5703125" style="27" customWidth="1"/>
    <col min="7174" max="7174" width="5.85546875" style="27" customWidth="1"/>
    <col min="7175" max="7175" width="13.42578125" style="27" bestFit="1" customWidth="1"/>
    <col min="7176" max="7427" width="9" style="27"/>
    <col min="7428" max="7428" width="36.42578125" style="27" customWidth="1"/>
    <col min="7429" max="7429" width="5.5703125" style="27" customWidth="1"/>
    <col min="7430" max="7430" width="5.85546875" style="27" customWidth="1"/>
    <col min="7431" max="7431" width="13.42578125" style="27" bestFit="1" customWidth="1"/>
    <col min="7432" max="7683" width="9" style="27"/>
    <col min="7684" max="7684" width="36.42578125" style="27" customWidth="1"/>
    <col min="7685" max="7685" width="5.5703125" style="27" customWidth="1"/>
    <col min="7686" max="7686" width="5.85546875" style="27" customWidth="1"/>
    <col min="7687" max="7687" width="13.42578125" style="27" bestFit="1" customWidth="1"/>
    <col min="7688" max="7939" width="9" style="27"/>
    <col min="7940" max="7940" width="36.42578125" style="27" customWidth="1"/>
    <col min="7941" max="7941" width="5.5703125" style="27" customWidth="1"/>
    <col min="7942" max="7942" width="5.85546875" style="27" customWidth="1"/>
    <col min="7943" max="7943" width="13.42578125" style="27" bestFit="1" customWidth="1"/>
    <col min="7944" max="8195" width="9" style="27"/>
    <col min="8196" max="8196" width="36.42578125" style="27" customWidth="1"/>
    <col min="8197" max="8197" width="5.5703125" style="27" customWidth="1"/>
    <col min="8198" max="8198" width="5.85546875" style="27" customWidth="1"/>
    <col min="8199" max="8199" width="13.42578125" style="27" bestFit="1" customWidth="1"/>
    <col min="8200" max="8451" width="9" style="27"/>
    <col min="8452" max="8452" width="36.42578125" style="27" customWidth="1"/>
    <col min="8453" max="8453" width="5.5703125" style="27" customWidth="1"/>
    <col min="8454" max="8454" width="5.85546875" style="27" customWidth="1"/>
    <col min="8455" max="8455" width="13.42578125" style="27" bestFit="1" customWidth="1"/>
    <col min="8456" max="8707" width="9" style="27"/>
    <col min="8708" max="8708" width="36.42578125" style="27" customWidth="1"/>
    <col min="8709" max="8709" width="5.5703125" style="27" customWidth="1"/>
    <col min="8710" max="8710" width="5.85546875" style="27" customWidth="1"/>
    <col min="8711" max="8711" width="13.42578125" style="27" bestFit="1" customWidth="1"/>
    <col min="8712" max="8963" width="9" style="27"/>
    <col min="8964" max="8964" width="36.42578125" style="27" customWidth="1"/>
    <col min="8965" max="8965" width="5.5703125" style="27" customWidth="1"/>
    <col min="8966" max="8966" width="5.85546875" style="27" customWidth="1"/>
    <col min="8967" max="8967" width="13.42578125" style="27" bestFit="1" customWidth="1"/>
    <col min="8968" max="9219" width="9" style="27"/>
    <col min="9220" max="9220" width="36.42578125" style="27" customWidth="1"/>
    <col min="9221" max="9221" width="5.5703125" style="27" customWidth="1"/>
    <col min="9222" max="9222" width="5.85546875" style="27" customWidth="1"/>
    <col min="9223" max="9223" width="13.42578125" style="27" bestFit="1" customWidth="1"/>
    <col min="9224" max="9475" width="9" style="27"/>
    <col min="9476" max="9476" width="36.42578125" style="27" customWidth="1"/>
    <col min="9477" max="9477" width="5.5703125" style="27" customWidth="1"/>
    <col min="9478" max="9478" width="5.85546875" style="27" customWidth="1"/>
    <col min="9479" max="9479" width="13.42578125" style="27" bestFit="1" customWidth="1"/>
    <col min="9480" max="9731" width="9" style="27"/>
    <col min="9732" max="9732" width="36.42578125" style="27" customWidth="1"/>
    <col min="9733" max="9733" width="5.5703125" style="27" customWidth="1"/>
    <col min="9734" max="9734" width="5.85546875" style="27" customWidth="1"/>
    <col min="9735" max="9735" width="13.42578125" style="27" bestFit="1" customWidth="1"/>
    <col min="9736" max="9987" width="9" style="27"/>
    <col min="9988" max="9988" width="36.42578125" style="27" customWidth="1"/>
    <col min="9989" max="9989" width="5.5703125" style="27" customWidth="1"/>
    <col min="9990" max="9990" width="5.85546875" style="27" customWidth="1"/>
    <col min="9991" max="9991" width="13.42578125" style="27" bestFit="1" customWidth="1"/>
    <col min="9992" max="10243" width="9" style="27"/>
    <col min="10244" max="10244" width="36.42578125" style="27" customWidth="1"/>
    <col min="10245" max="10245" width="5.5703125" style="27" customWidth="1"/>
    <col min="10246" max="10246" width="5.85546875" style="27" customWidth="1"/>
    <col min="10247" max="10247" width="13.42578125" style="27" bestFit="1" customWidth="1"/>
    <col min="10248" max="10499" width="9" style="27"/>
    <col min="10500" max="10500" width="36.42578125" style="27" customWidth="1"/>
    <col min="10501" max="10501" width="5.5703125" style="27" customWidth="1"/>
    <col min="10502" max="10502" width="5.85546875" style="27" customWidth="1"/>
    <col min="10503" max="10503" width="13.42578125" style="27" bestFit="1" customWidth="1"/>
    <col min="10504" max="10755" width="9" style="27"/>
    <col min="10756" max="10756" width="36.42578125" style="27" customWidth="1"/>
    <col min="10757" max="10757" width="5.5703125" style="27" customWidth="1"/>
    <col min="10758" max="10758" width="5.85546875" style="27" customWidth="1"/>
    <col min="10759" max="10759" width="13.42578125" style="27" bestFit="1" customWidth="1"/>
    <col min="10760" max="11011" width="9" style="27"/>
    <col min="11012" max="11012" width="36.42578125" style="27" customWidth="1"/>
    <col min="11013" max="11013" width="5.5703125" style="27" customWidth="1"/>
    <col min="11014" max="11014" width="5.85546875" style="27" customWidth="1"/>
    <col min="11015" max="11015" width="13.42578125" style="27" bestFit="1" customWidth="1"/>
    <col min="11016" max="11267" width="9" style="27"/>
    <col min="11268" max="11268" width="36.42578125" style="27" customWidth="1"/>
    <col min="11269" max="11269" width="5.5703125" style="27" customWidth="1"/>
    <col min="11270" max="11270" width="5.85546875" style="27" customWidth="1"/>
    <col min="11271" max="11271" width="13.42578125" style="27" bestFit="1" customWidth="1"/>
    <col min="11272" max="11523" width="9" style="27"/>
    <col min="11524" max="11524" width="36.42578125" style="27" customWidth="1"/>
    <col min="11525" max="11525" width="5.5703125" style="27" customWidth="1"/>
    <col min="11526" max="11526" width="5.85546875" style="27" customWidth="1"/>
    <col min="11527" max="11527" width="13.42578125" style="27" bestFit="1" customWidth="1"/>
    <col min="11528" max="11779" width="9" style="27"/>
    <col min="11780" max="11780" width="36.42578125" style="27" customWidth="1"/>
    <col min="11781" max="11781" width="5.5703125" style="27" customWidth="1"/>
    <col min="11782" max="11782" width="5.85546875" style="27" customWidth="1"/>
    <col min="11783" max="11783" width="13.42578125" style="27" bestFit="1" customWidth="1"/>
    <col min="11784" max="12035" width="9" style="27"/>
    <col min="12036" max="12036" width="36.42578125" style="27" customWidth="1"/>
    <col min="12037" max="12037" width="5.5703125" style="27" customWidth="1"/>
    <col min="12038" max="12038" width="5.85546875" style="27" customWidth="1"/>
    <col min="12039" max="12039" width="13.42578125" style="27" bestFit="1" customWidth="1"/>
    <col min="12040" max="12291" width="9" style="27"/>
    <col min="12292" max="12292" width="36.42578125" style="27" customWidth="1"/>
    <col min="12293" max="12293" width="5.5703125" style="27" customWidth="1"/>
    <col min="12294" max="12294" width="5.85546875" style="27" customWidth="1"/>
    <col min="12295" max="12295" width="13.42578125" style="27" bestFit="1" customWidth="1"/>
    <col min="12296" max="12547" width="9" style="27"/>
    <col min="12548" max="12548" width="36.42578125" style="27" customWidth="1"/>
    <col min="12549" max="12549" width="5.5703125" style="27" customWidth="1"/>
    <col min="12550" max="12550" width="5.85546875" style="27" customWidth="1"/>
    <col min="12551" max="12551" width="13.42578125" style="27" bestFit="1" customWidth="1"/>
    <col min="12552" max="12803" width="9" style="27"/>
    <col min="12804" max="12804" width="36.42578125" style="27" customWidth="1"/>
    <col min="12805" max="12805" width="5.5703125" style="27" customWidth="1"/>
    <col min="12806" max="12806" width="5.85546875" style="27" customWidth="1"/>
    <col min="12807" max="12807" width="13.42578125" style="27" bestFit="1" customWidth="1"/>
    <col min="12808" max="13059" width="9" style="27"/>
    <col min="13060" max="13060" width="36.42578125" style="27" customWidth="1"/>
    <col min="13061" max="13061" width="5.5703125" style="27" customWidth="1"/>
    <col min="13062" max="13062" width="5.85546875" style="27" customWidth="1"/>
    <col min="13063" max="13063" width="13.42578125" style="27" bestFit="1" customWidth="1"/>
    <col min="13064" max="13315" width="9" style="27"/>
    <col min="13316" max="13316" width="36.42578125" style="27" customWidth="1"/>
    <col min="13317" max="13317" width="5.5703125" style="27" customWidth="1"/>
    <col min="13318" max="13318" width="5.85546875" style="27" customWidth="1"/>
    <col min="13319" max="13319" width="13.42578125" style="27" bestFit="1" customWidth="1"/>
    <col min="13320" max="13571" width="9" style="27"/>
    <col min="13572" max="13572" width="36.42578125" style="27" customWidth="1"/>
    <col min="13573" max="13573" width="5.5703125" style="27" customWidth="1"/>
    <col min="13574" max="13574" width="5.85546875" style="27" customWidth="1"/>
    <col min="13575" max="13575" width="13.42578125" style="27" bestFit="1" customWidth="1"/>
    <col min="13576" max="13827" width="9" style="27"/>
    <col min="13828" max="13828" width="36.42578125" style="27" customWidth="1"/>
    <col min="13829" max="13829" width="5.5703125" style="27" customWidth="1"/>
    <col min="13830" max="13830" width="5.85546875" style="27" customWidth="1"/>
    <col min="13831" max="13831" width="13.42578125" style="27" bestFit="1" customWidth="1"/>
    <col min="13832" max="14083" width="9" style="27"/>
    <col min="14084" max="14084" width="36.42578125" style="27" customWidth="1"/>
    <col min="14085" max="14085" width="5.5703125" style="27" customWidth="1"/>
    <col min="14086" max="14086" width="5.85546875" style="27" customWidth="1"/>
    <col min="14087" max="14087" width="13.42578125" style="27" bestFit="1" customWidth="1"/>
    <col min="14088" max="14339" width="9" style="27"/>
    <col min="14340" max="14340" width="36.42578125" style="27" customWidth="1"/>
    <col min="14341" max="14341" width="5.5703125" style="27" customWidth="1"/>
    <col min="14342" max="14342" width="5.85546875" style="27" customWidth="1"/>
    <col min="14343" max="14343" width="13.42578125" style="27" bestFit="1" customWidth="1"/>
    <col min="14344" max="14595" width="9" style="27"/>
    <col min="14596" max="14596" width="36.42578125" style="27" customWidth="1"/>
    <col min="14597" max="14597" width="5.5703125" style="27" customWidth="1"/>
    <col min="14598" max="14598" width="5.85546875" style="27" customWidth="1"/>
    <col min="14599" max="14599" width="13.42578125" style="27" bestFit="1" customWidth="1"/>
    <col min="14600" max="14851" width="9" style="27"/>
    <col min="14852" max="14852" width="36.42578125" style="27" customWidth="1"/>
    <col min="14853" max="14853" width="5.5703125" style="27" customWidth="1"/>
    <col min="14854" max="14854" width="5.85546875" style="27" customWidth="1"/>
    <col min="14855" max="14855" width="13.42578125" style="27" bestFit="1" customWidth="1"/>
    <col min="14856" max="15107" width="9" style="27"/>
    <col min="15108" max="15108" width="36.42578125" style="27" customWidth="1"/>
    <col min="15109" max="15109" width="5.5703125" style="27" customWidth="1"/>
    <col min="15110" max="15110" width="5.85546875" style="27" customWidth="1"/>
    <col min="15111" max="15111" width="13.42578125" style="27" bestFit="1" customWidth="1"/>
    <col min="15112" max="15363" width="9" style="27"/>
    <col min="15364" max="15364" width="36.42578125" style="27" customWidth="1"/>
    <col min="15365" max="15365" width="5.5703125" style="27" customWidth="1"/>
    <col min="15366" max="15366" width="5.85546875" style="27" customWidth="1"/>
    <col min="15367" max="15367" width="13.42578125" style="27" bestFit="1" customWidth="1"/>
    <col min="15368" max="15619" width="9" style="27"/>
    <col min="15620" max="15620" width="36.42578125" style="27" customWidth="1"/>
    <col min="15621" max="15621" width="5.5703125" style="27" customWidth="1"/>
    <col min="15622" max="15622" width="5.85546875" style="27" customWidth="1"/>
    <col min="15623" max="15623" width="13.42578125" style="27" bestFit="1" customWidth="1"/>
    <col min="15624" max="15875" width="9" style="27"/>
    <col min="15876" max="15876" width="36.42578125" style="27" customWidth="1"/>
    <col min="15877" max="15877" width="5.5703125" style="27" customWidth="1"/>
    <col min="15878" max="15878" width="5.85546875" style="27" customWidth="1"/>
    <col min="15879" max="15879" width="13.42578125" style="27" bestFit="1" customWidth="1"/>
    <col min="15880" max="16131" width="9" style="27"/>
    <col min="16132" max="16132" width="36.42578125" style="27" customWidth="1"/>
    <col min="16133" max="16133" width="5.5703125" style="27" customWidth="1"/>
    <col min="16134" max="16134" width="5.85546875" style="27" customWidth="1"/>
    <col min="16135" max="16135" width="13.42578125" style="27" bestFit="1" customWidth="1"/>
    <col min="16136" max="16384" width="9" style="27"/>
  </cols>
  <sheetData>
    <row r="1" spans="1:7" x14ac:dyDescent="0.55000000000000004">
      <c r="A1" s="368" t="s">
        <v>78</v>
      </c>
      <c r="B1" s="368"/>
      <c r="C1" s="368"/>
      <c r="D1" s="368"/>
      <c r="E1" s="368"/>
      <c r="F1" s="368"/>
      <c r="G1" s="368"/>
    </row>
    <row r="2" spans="1:7" ht="15.75" customHeight="1" x14ac:dyDescent="0.55000000000000004"/>
    <row r="3" spans="1:7" x14ac:dyDescent="0.55000000000000004">
      <c r="A3" s="28" t="s">
        <v>72</v>
      </c>
    </row>
    <row r="4" spans="1:7" ht="24.75" thickBot="1" x14ac:dyDescent="0.6">
      <c r="A4" s="27" t="s">
        <v>224</v>
      </c>
    </row>
    <row r="5" spans="1:7" ht="24.75" thickTop="1" x14ac:dyDescent="0.55000000000000004">
      <c r="A5" s="424" t="s">
        <v>73</v>
      </c>
      <c r="B5" s="425"/>
      <c r="C5" s="425"/>
      <c r="D5" s="425"/>
      <c r="E5" s="428" t="s">
        <v>270</v>
      </c>
      <c r="F5" s="429"/>
      <c r="G5" s="430"/>
    </row>
    <row r="6" spans="1:7" ht="24.75" thickBot="1" x14ac:dyDescent="0.6">
      <c r="A6" s="426"/>
      <c r="B6" s="427"/>
      <c r="C6" s="427"/>
      <c r="D6" s="427"/>
      <c r="E6" s="29"/>
      <c r="F6" s="29" t="s">
        <v>74</v>
      </c>
      <c r="G6" s="29" t="s">
        <v>75</v>
      </c>
    </row>
    <row r="7" spans="1:7" ht="24.75" thickTop="1" x14ac:dyDescent="0.55000000000000004">
      <c r="A7" s="51" t="s">
        <v>90</v>
      </c>
      <c r="E7" s="30"/>
      <c r="F7" s="30"/>
      <c r="G7" s="30"/>
    </row>
    <row r="8" spans="1:7" s="61" customFormat="1" ht="23.25" x14ac:dyDescent="0.55000000000000004">
      <c r="A8" s="45" t="s">
        <v>83</v>
      </c>
      <c r="B8" s="60"/>
      <c r="C8" s="60"/>
      <c r="D8" s="60"/>
      <c r="E8" s="40">
        <f>'Data งานอำนวยการ'!X74</f>
        <v>3.5972222222222223</v>
      </c>
      <c r="F8" s="40">
        <f>'Data งานอำนวยการ'!X75</f>
        <v>1.3391159814943527</v>
      </c>
      <c r="G8" s="4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1" customFormat="1" ht="23.25" x14ac:dyDescent="0.55000000000000004">
      <c r="A9" s="45" t="s">
        <v>84</v>
      </c>
      <c r="B9" s="60"/>
      <c r="C9" s="60"/>
      <c r="D9" s="60"/>
      <c r="E9" s="40">
        <f>'Data งานอำนวยการ'!Y74</f>
        <v>3.7083333333333335</v>
      </c>
      <c r="F9" s="40">
        <f>'Data งานอำนวยการ'!Y75</f>
        <v>1.2939458159628969</v>
      </c>
      <c r="G9" s="43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61" customFormat="1" ht="23.25" x14ac:dyDescent="0.55000000000000004">
      <c r="A10" s="45" t="s">
        <v>85</v>
      </c>
      <c r="B10" s="60"/>
      <c r="C10" s="60"/>
      <c r="D10" s="60"/>
      <c r="E10" s="40">
        <f>'Data งานอำนวยการ'!Z74</f>
        <v>3.8333333333333335</v>
      </c>
      <c r="F10" s="40">
        <f>'Data งานอำนวยการ'!Z75</f>
        <v>1.2671360632611248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61" customFormat="1" ht="23.25" x14ac:dyDescent="0.55000000000000004">
      <c r="A11" s="45" t="s">
        <v>86</v>
      </c>
      <c r="B11" s="60"/>
      <c r="C11" s="60"/>
      <c r="D11" s="60"/>
      <c r="E11" s="40">
        <f>'Data งานอำนวยการ'!AA74</f>
        <v>3.625</v>
      </c>
      <c r="F11" s="40">
        <f>'Data งานอำนวยการ'!AA75</f>
        <v>1.2830147156456859</v>
      </c>
      <c r="G11" s="4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x14ac:dyDescent="0.55000000000000004">
      <c r="A12" s="431" t="s">
        <v>76</v>
      </c>
      <c r="B12" s="431"/>
      <c r="C12" s="431"/>
      <c r="D12" s="431"/>
      <c r="E12" s="31">
        <f>'Data งานอำนวยการ'!AA76</f>
        <v>3.6909722222222223</v>
      </c>
      <c r="F12" s="31">
        <f>'Data งานอำนวยการ'!AA77</f>
        <v>1.2925631934191089</v>
      </c>
      <c r="G12" s="44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x14ac:dyDescent="0.55000000000000004">
      <c r="A13" s="52" t="s">
        <v>91</v>
      </c>
      <c r="B13" s="53"/>
      <c r="C13" s="53"/>
      <c r="D13" s="53"/>
      <c r="E13" s="33"/>
      <c r="F13" s="33"/>
      <c r="G13" s="33"/>
    </row>
    <row r="14" spans="1:7" s="61" customFormat="1" ht="23.25" x14ac:dyDescent="0.55000000000000004">
      <c r="A14" s="45" t="s">
        <v>101</v>
      </c>
      <c r="B14" s="45"/>
      <c r="C14" s="45"/>
      <c r="D14" s="45"/>
      <c r="E14" s="40">
        <f>'Data งานอำนวยการ'!AB74</f>
        <v>4.1111111111111107</v>
      </c>
      <c r="F14" s="40">
        <f>'Data งานอำนวยการ'!AB75</f>
        <v>1.0555761467392795</v>
      </c>
      <c r="G14" s="43" t="str">
        <f t="shared" ref="G14:G19" si="0">IF(E14&gt;4.5,"มากที่สุด",IF(E14&gt;3.5,"มาก",IF(E14&gt;2.5,"ปานกลาง",IF(E14&gt;1.5,"น้อย",IF(E14&lt;=1.5,"น้อยที่สุด")))))</f>
        <v>มาก</v>
      </c>
    </row>
    <row r="15" spans="1:7" s="61" customFormat="1" ht="23.25" x14ac:dyDescent="0.55000000000000004">
      <c r="A15" s="45" t="s">
        <v>255</v>
      </c>
      <c r="B15" s="45"/>
      <c r="C15" s="45"/>
      <c r="D15" s="45"/>
      <c r="E15" s="40">
        <f>'Data งานอำนวยการ'!AC74</f>
        <v>3.9444444444444446</v>
      </c>
      <c r="F15" s="40">
        <f>'Data งานอำนวยการ'!AC75</f>
        <v>1.1614571819927348</v>
      </c>
      <c r="G15" s="43" t="str">
        <f t="shared" si="0"/>
        <v>มาก</v>
      </c>
    </row>
    <row r="16" spans="1:7" s="61" customFormat="1" ht="23.25" x14ac:dyDescent="0.55000000000000004">
      <c r="A16" s="45" t="s">
        <v>87</v>
      </c>
      <c r="B16" s="45"/>
      <c r="C16" s="45"/>
      <c r="D16" s="45"/>
      <c r="E16" s="40">
        <f>'Data งานอำนวยการ'!AD74</f>
        <v>3.9305555555555554</v>
      </c>
      <c r="F16" s="40">
        <f>'Data งานอำนวยการ'!AD75</f>
        <v>1.190648880834938</v>
      </c>
      <c r="G16" s="43" t="str">
        <f t="shared" si="0"/>
        <v>มาก</v>
      </c>
    </row>
    <row r="17" spans="1:7" s="61" customFormat="1" ht="23.25" x14ac:dyDescent="0.55000000000000004">
      <c r="A17" s="45" t="s">
        <v>88</v>
      </c>
      <c r="B17" s="45"/>
      <c r="C17" s="45"/>
      <c r="D17" s="45"/>
      <c r="E17" s="40">
        <f>'Data งานอำนวยการ'!AE74</f>
        <v>3.8888888888888888</v>
      </c>
      <c r="F17" s="40">
        <f>'Data งานอำนวยการ'!AE75</f>
        <v>1.1451742662828632</v>
      </c>
      <c r="G17" s="43" t="str">
        <f t="shared" si="0"/>
        <v>มาก</v>
      </c>
    </row>
    <row r="18" spans="1:7" s="61" customFormat="1" ht="23.25" x14ac:dyDescent="0.55000000000000004">
      <c r="A18" s="45" t="s">
        <v>102</v>
      </c>
      <c r="B18" s="45"/>
      <c r="C18" s="45"/>
      <c r="D18" s="45"/>
      <c r="E18" s="40">
        <f>'Data งานอำนวยการ'!AF74</f>
        <v>3.8333333333333335</v>
      </c>
      <c r="F18" s="40">
        <f>'Data งานอำนวยการ'!AF75</f>
        <v>1.2218665010871168</v>
      </c>
      <c r="G18" s="43" t="str">
        <f t="shared" si="0"/>
        <v>มาก</v>
      </c>
    </row>
    <row r="19" spans="1:7" x14ac:dyDescent="0.55000000000000004">
      <c r="A19" s="416" t="s">
        <v>92</v>
      </c>
      <c r="B19" s="417"/>
      <c r="C19" s="417"/>
      <c r="D19" s="418"/>
      <c r="E19" s="31">
        <f>'Data งานอำนวยการ'!AF76</f>
        <v>3.9416666666666669</v>
      </c>
      <c r="F19" s="31">
        <f>'Data งานอำนวยการ'!AF77</f>
        <v>1.1536245412493187</v>
      </c>
      <c r="G19" s="32" t="str">
        <f t="shared" si="0"/>
        <v>มาก</v>
      </c>
    </row>
    <row r="20" spans="1:7" x14ac:dyDescent="0.55000000000000004">
      <c r="A20" s="52" t="s">
        <v>89</v>
      </c>
      <c r="B20" s="53"/>
      <c r="C20" s="53"/>
      <c r="D20" s="53"/>
      <c r="E20" s="54"/>
      <c r="F20" s="54"/>
      <c r="G20" s="54"/>
    </row>
    <row r="21" spans="1:7" s="61" customFormat="1" ht="23.25" x14ac:dyDescent="0.55000000000000004">
      <c r="A21" s="45" t="s">
        <v>103</v>
      </c>
      <c r="B21" s="45"/>
      <c r="C21" s="45"/>
      <c r="D21" s="45"/>
      <c r="E21" s="40">
        <f>'Data งานอำนวยการ'!AG74</f>
        <v>3.9166666666666665</v>
      </c>
      <c r="F21" s="40">
        <f>'Data งานอำนวยการ'!AG75</f>
        <v>1.1101325894672145</v>
      </c>
      <c r="G21" s="43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61" customFormat="1" ht="23.25" x14ac:dyDescent="0.55000000000000004">
      <c r="A22" s="45" t="s">
        <v>104</v>
      </c>
      <c r="B22" s="45"/>
      <c r="C22" s="45"/>
      <c r="D22" s="45"/>
      <c r="E22" s="40">
        <f>'Data งานอำนวยการ'!AH74</f>
        <v>3.9166666666666665</v>
      </c>
      <c r="F22" s="40">
        <f>'Data งานอำนวยการ'!AH75</f>
        <v>1.1838109860548791</v>
      </c>
      <c r="G22" s="43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1" customFormat="1" ht="23.25" x14ac:dyDescent="0.55000000000000004">
      <c r="A23" s="45" t="s">
        <v>93</v>
      </c>
      <c r="B23" s="45"/>
      <c r="C23" s="45"/>
      <c r="D23" s="45"/>
      <c r="E23" s="40">
        <f>'Data งานอำนวยการ'!AI74</f>
        <v>3.7638888888888888</v>
      </c>
      <c r="F23" s="40">
        <f>'Data งานอำนวยการ'!AI75</f>
        <v>1.1807500069996755</v>
      </c>
      <c r="G23" s="43" t="str">
        <f t="shared" ref="G23:G24" si="1">IF(E23&gt;4.5,"มากที่สุด",IF(E23&gt;3.5,"มาก",IF(E23&gt;2.5,"ปานกลาง",IF(E23&gt;1.5,"น้อย",IF(E23&lt;=1.5,"น้อยที่สุด")))))</f>
        <v>มาก</v>
      </c>
    </row>
    <row r="24" spans="1:7" s="61" customFormat="1" ht="23.25" x14ac:dyDescent="0.55000000000000004">
      <c r="A24" s="45" t="s">
        <v>94</v>
      </c>
      <c r="B24" s="45"/>
      <c r="C24" s="45"/>
      <c r="D24" s="45"/>
      <c r="E24" s="40">
        <f>'Data งานอำนวยการ'!AJ74</f>
        <v>3.9305555555555554</v>
      </c>
      <c r="F24" s="40">
        <f>'Data งานอำนวยการ'!AJ75</f>
        <v>1.0658117172317163</v>
      </c>
      <c r="G24" s="43" t="str">
        <f t="shared" si="1"/>
        <v>มาก</v>
      </c>
    </row>
    <row r="25" spans="1:7" s="61" customFormat="1" ht="23.25" x14ac:dyDescent="0.55000000000000004">
      <c r="A25" s="45" t="s">
        <v>95</v>
      </c>
      <c r="B25" s="45"/>
      <c r="C25" s="45"/>
      <c r="D25" s="45"/>
      <c r="E25" s="40">
        <f>'Data งานอำนวยการ'!AK74</f>
        <v>3.9027777777777777</v>
      </c>
      <c r="F25" s="40">
        <f>'Data งานอำนวยการ'!AK75</f>
        <v>1.0636069673087267</v>
      </c>
      <c r="G25" s="43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61" customFormat="1" ht="23.25" x14ac:dyDescent="0.55000000000000004">
      <c r="A26" s="432" t="s">
        <v>96</v>
      </c>
      <c r="B26" s="433"/>
      <c r="C26" s="433"/>
      <c r="D26" s="434"/>
      <c r="E26" s="40">
        <f>'Data งานอำนวยการ'!AL74</f>
        <v>3.8888888888888888</v>
      </c>
      <c r="F26" s="40">
        <f>'Data งานอำนวยการ'!AL75</f>
        <v>1.08193300612097</v>
      </c>
      <c r="G26" s="4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x14ac:dyDescent="0.55000000000000004">
      <c r="A27" s="416" t="s">
        <v>77</v>
      </c>
      <c r="B27" s="417"/>
      <c r="C27" s="417"/>
      <c r="D27" s="418"/>
      <c r="E27" s="31">
        <f>'Data งานอำนวยการ'!AL76</f>
        <v>3.886574074074074</v>
      </c>
      <c r="F27" s="31">
        <f>'Data งานอำนวยการ'!AL77</f>
        <v>1.1104253168455247</v>
      </c>
      <c r="G27" s="32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x14ac:dyDescent="0.55000000000000004">
      <c r="A28" s="55" t="s">
        <v>97</v>
      </c>
      <c r="B28" s="56"/>
      <c r="C28" s="56"/>
      <c r="D28" s="57"/>
      <c r="E28" s="58"/>
      <c r="F28" s="58"/>
      <c r="G28" s="59"/>
    </row>
    <row r="29" spans="1:7" s="61" customFormat="1" ht="23.25" x14ac:dyDescent="0.55000000000000004">
      <c r="A29" s="45" t="s">
        <v>98</v>
      </c>
      <c r="B29" s="45"/>
      <c r="C29" s="45"/>
      <c r="D29" s="45"/>
      <c r="E29" s="40">
        <f>'Data งานอำนวยการ'!AM74</f>
        <v>4.083333333333333</v>
      </c>
      <c r="F29" s="40">
        <f>'Data งานอำนวยการ'!AM75</f>
        <v>0.91543878496275466</v>
      </c>
      <c r="G29" s="43" t="str">
        <f t="shared" ref="G29:G32" si="2">IF(E29&gt;4.5,"มากที่สุด",IF(E29&gt;3.5,"มาก",IF(E29&gt;2.5,"ปานกลาง",IF(E29&gt;1.5,"น้อย",IF(E29&lt;=1.5,"น้อยที่สุด")))))</f>
        <v>มาก</v>
      </c>
    </row>
    <row r="30" spans="1:7" s="61" customFormat="1" ht="23.25" x14ac:dyDescent="0.55000000000000004">
      <c r="A30" s="46" t="s">
        <v>99</v>
      </c>
      <c r="B30" s="47"/>
      <c r="C30" s="47"/>
      <c r="D30" s="48"/>
      <c r="E30" s="40">
        <f>'Data งานอำนวยการ'!AN74</f>
        <v>4.0694444444444446</v>
      </c>
      <c r="F30" s="40">
        <f>'Data งานอำนวยการ'!AN75</f>
        <v>0.99755177618301338</v>
      </c>
      <c r="G30" s="43" t="str">
        <f t="shared" si="2"/>
        <v>มาก</v>
      </c>
    </row>
    <row r="31" spans="1:7" ht="24.75" thickBot="1" x14ac:dyDescent="0.6">
      <c r="A31" s="419" t="s">
        <v>100</v>
      </c>
      <c r="B31" s="420"/>
      <c r="C31" s="420"/>
      <c r="D31" s="420"/>
      <c r="E31" s="41">
        <f>'Data งานอำนวยการ'!AN76</f>
        <v>4.0763888888888893</v>
      </c>
      <c r="F31" s="42">
        <f>'Data งานอำนวยการ'!AN77</f>
        <v>0.95404813699721014</v>
      </c>
      <c r="G31" s="39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ht="25.5" thickTop="1" thickBot="1" x14ac:dyDescent="0.6">
      <c r="A32" s="421" t="s">
        <v>70</v>
      </c>
      <c r="B32" s="422"/>
      <c r="C32" s="422"/>
      <c r="D32" s="423"/>
      <c r="E32" s="49">
        <f>'Data งานอำนวยการ'!AO74</f>
        <v>3.8790849673202614</v>
      </c>
      <c r="F32" s="49">
        <f>'Data งานอำนวยการ'!AO75</f>
        <v>1.1504100816252907</v>
      </c>
      <c r="G32" s="50" t="str">
        <f t="shared" si="2"/>
        <v>มาก</v>
      </c>
    </row>
    <row r="33" spans="1:7" ht="24.75" thickTop="1" x14ac:dyDescent="0.55000000000000004">
      <c r="A33" s="368" t="s">
        <v>79</v>
      </c>
      <c r="B33" s="368"/>
      <c r="C33" s="368"/>
      <c r="D33" s="368"/>
      <c r="E33" s="368"/>
      <c r="F33" s="368"/>
      <c r="G33" s="368"/>
    </row>
    <row r="34" spans="1:7" x14ac:dyDescent="0.55000000000000004">
      <c r="A34" s="84"/>
      <c r="B34" s="84"/>
      <c r="C34" s="84"/>
      <c r="D34" s="84"/>
      <c r="E34" s="84"/>
      <c r="F34" s="84"/>
      <c r="G34" s="84"/>
    </row>
    <row r="35" spans="1:7" x14ac:dyDescent="0.55000000000000004">
      <c r="A35" s="14" t="s">
        <v>131</v>
      </c>
    </row>
    <row r="36" spans="1:7" x14ac:dyDescent="0.55000000000000004">
      <c r="A36" s="14" t="s">
        <v>578</v>
      </c>
    </row>
    <row r="37" spans="1:7" ht="23.25" customHeight="1" x14ac:dyDescent="0.55000000000000004">
      <c r="A37" s="14" t="s">
        <v>271</v>
      </c>
    </row>
    <row r="38" spans="1:7" x14ac:dyDescent="0.55000000000000004">
      <c r="A38" s="14" t="s">
        <v>272</v>
      </c>
    </row>
    <row r="39" spans="1:7" x14ac:dyDescent="0.55000000000000004">
      <c r="A39" s="14" t="s">
        <v>273</v>
      </c>
    </row>
    <row r="40" spans="1:7" x14ac:dyDescent="0.55000000000000004">
      <c r="A40" s="2" t="s">
        <v>274</v>
      </c>
    </row>
  </sheetData>
  <mergeCells count="10">
    <mergeCell ref="A27:D27"/>
    <mergeCell ref="A31:D31"/>
    <mergeCell ref="A32:D32"/>
    <mergeCell ref="A33:G33"/>
    <mergeCell ref="A1:G1"/>
    <mergeCell ref="A5:D6"/>
    <mergeCell ref="E5:G5"/>
    <mergeCell ref="A12:D12"/>
    <mergeCell ref="A19:D19"/>
    <mergeCell ref="A26:D26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3313" r:id="rId4">
          <objectPr defaultSize="0" autoPict="0" r:id="rId5">
            <anchor moveWithCells="1" sizeWithCells="1">
              <from>
                <xdr:col>4</xdr:col>
                <xdr:colOff>114300</xdr:colOff>
                <xdr:row>5</xdr:row>
                <xdr:rowOff>66675</xdr:rowOff>
              </from>
              <to>
                <xdr:col>4</xdr:col>
                <xdr:colOff>228600</xdr:colOff>
                <xdr:row>5</xdr:row>
                <xdr:rowOff>238125</xdr:rowOff>
              </to>
            </anchor>
          </objectPr>
        </oleObject>
      </mc:Choice>
      <mc:Fallback>
        <oleObject progId="Equation.3" shapeId="13313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20"/>
  <sheetViews>
    <sheetView workbookViewId="0">
      <selection sqref="A1:XFD1048576"/>
    </sheetView>
  </sheetViews>
  <sheetFormatPr defaultRowHeight="15" x14ac:dyDescent="0.25"/>
  <cols>
    <col min="1" max="1" width="5.28515625" customWidth="1"/>
    <col min="2" max="2" width="14.85546875" customWidth="1"/>
    <col min="8" max="8" width="12.7109375" customWidth="1"/>
    <col min="9" max="9" width="13.42578125" customWidth="1"/>
    <col min="10" max="10" width="17.7109375" customWidth="1"/>
  </cols>
  <sheetData>
    <row r="18" spans="2:10" s="98" customFormat="1" ht="30.75" x14ac:dyDescent="0.7">
      <c r="B18" s="437" t="s">
        <v>65</v>
      </c>
      <c r="C18" s="437"/>
      <c r="D18" s="437"/>
      <c r="E18" s="437"/>
      <c r="F18" s="437"/>
      <c r="G18" s="437"/>
      <c r="H18" s="437"/>
      <c r="I18" s="108"/>
      <c r="J18" s="108"/>
    </row>
    <row r="19" spans="2:10" s="98" customFormat="1" ht="30.75" x14ac:dyDescent="0.7">
      <c r="B19" s="438" t="s">
        <v>228</v>
      </c>
      <c r="C19" s="438"/>
      <c r="D19" s="438"/>
      <c r="E19" s="438"/>
      <c r="F19" s="438"/>
      <c r="G19" s="438"/>
      <c r="H19" s="438"/>
      <c r="I19" s="109"/>
      <c r="J19" s="109"/>
    </row>
    <row r="20" spans="2:10" s="98" customFormat="1" ht="30.75" x14ac:dyDescent="0.7">
      <c r="B20" s="437" t="s">
        <v>221</v>
      </c>
      <c r="C20" s="437"/>
      <c r="D20" s="437"/>
      <c r="E20" s="437"/>
      <c r="F20" s="437"/>
      <c r="G20" s="437"/>
      <c r="H20" s="437"/>
      <c r="I20" s="108"/>
      <c r="J20" s="108"/>
    </row>
  </sheetData>
  <mergeCells count="3">
    <mergeCell ref="B18:H18"/>
    <mergeCell ref="B19:H19"/>
    <mergeCell ref="B20:H20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8"/>
  <sheetViews>
    <sheetView topLeftCell="P128" workbookViewId="0">
      <selection activeCell="AB138" sqref="AB138"/>
    </sheetView>
  </sheetViews>
  <sheetFormatPr defaultRowHeight="24" x14ac:dyDescent="0.55000000000000004"/>
  <cols>
    <col min="1" max="1" width="44.42578125" style="324" bestFit="1" customWidth="1"/>
    <col min="2" max="2" width="18.85546875" style="2" customWidth="1"/>
    <col min="3" max="3" width="7.28515625" style="2" bestFit="1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1" width="9.28515625" style="2" customWidth="1"/>
    <col min="22" max="22" width="10.5703125" style="2" customWidth="1"/>
    <col min="23" max="23" width="11.5703125" style="2" bestFit="1" customWidth="1"/>
    <col min="24" max="24" width="11.7109375" style="2" bestFit="1" customWidth="1"/>
    <col min="25" max="25" width="12.85546875" style="2" bestFit="1" customWidth="1"/>
    <col min="26" max="29" width="9.28515625" style="2" bestFit="1" customWidth="1"/>
    <col min="30" max="30" width="11.7109375" style="2" bestFit="1" customWidth="1"/>
    <col min="31" max="34" width="9.28515625" style="2" bestFit="1" customWidth="1"/>
    <col min="35" max="35" width="10.7109375" style="2" bestFit="1" customWidth="1"/>
    <col min="36" max="39" width="9.28515625" style="2" bestFit="1" customWidth="1"/>
    <col min="40" max="40" width="11.7109375" style="2" bestFit="1" customWidth="1"/>
    <col min="41" max="257" width="9.140625" style="2"/>
    <col min="258" max="258" width="7.42578125" style="2" customWidth="1"/>
    <col min="259" max="259" width="5.28515625" style="2" customWidth="1"/>
    <col min="260" max="260" width="8.140625" style="2" customWidth="1"/>
    <col min="261" max="261" width="79.28515625" style="2" customWidth="1"/>
    <col min="262" max="262" width="14.140625" style="2" customWidth="1"/>
    <col min="263" max="513" width="9.140625" style="2"/>
    <col min="514" max="514" width="7.42578125" style="2" customWidth="1"/>
    <col min="515" max="515" width="5.28515625" style="2" customWidth="1"/>
    <col min="516" max="516" width="8.140625" style="2" customWidth="1"/>
    <col min="517" max="517" width="79.28515625" style="2" customWidth="1"/>
    <col min="518" max="518" width="14.140625" style="2" customWidth="1"/>
    <col min="519" max="769" width="9.140625" style="2"/>
    <col min="770" max="770" width="7.42578125" style="2" customWidth="1"/>
    <col min="771" max="771" width="5.28515625" style="2" customWidth="1"/>
    <col min="772" max="772" width="8.140625" style="2" customWidth="1"/>
    <col min="773" max="773" width="79.28515625" style="2" customWidth="1"/>
    <col min="774" max="774" width="14.140625" style="2" customWidth="1"/>
    <col min="775" max="1025" width="9.140625" style="2"/>
    <col min="1026" max="1026" width="7.42578125" style="2" customWidth="1"/>
    <col min="1027" max="1027" width="5.28515625" style="2" customWidth="1"/>
    <col min="1028" max="1028" width="8.140625" style="2" customWidth="1"/>
    <col min="1029" max="1029" width="79.28515625" style="2" customWidth="1"/>
    <col min="1030" max="1030" width="14.140625" style="2" customWidth="1"/>
    <col min="1031" max="1281" width="9.140625" style="2"/>
    <col min="1282" max="1282" width="7.42578125" style="2" customWidth="1"/>
    <col min="1283" max="1283" width="5.28515625" style="2" customWidth="1"/>
    <col min="1284" max="1284" width="8.140625" style="2" customWidth="1"/>
    <col min="1285" max="1285" width="79.28515625" style="2" customWidth="1"/>
    <col min="1286" max="1286" width="14.140625" style="2" customWidth="1"/>
    <col min="1287" max="1537" width="9.140625" style="2"/>
    <col min="1538" max="1538" width="7.42578125" style="2" customWidth="1"/>
    <col min="1539" max="1539" width="5.28515625" style="2" customWidth="1"/>
    <col min="1540" max="1540" width="8.140625" style="2" customWidth="1"/>
    <col min="1541" max="1541" width="79.28515625" style="2" customWidth="1"/>
    <col min="1542" max="1542" width="14.140625" style="2" customWidth="1"/>
    <col min="1543" max="1793" width="9.140625" style="2"/>
    <col min="1794" max="1794" width="7.42578125" style="2" customWidth="1"/>
    <col min="1795" max="1795" width="5.28515625" style="2" customWidth="1"/>
    <col min="1796" max="1796" width="8.140625" style="2" customWidth="1"/>
    <col min="1797" max="1797" width="79.28515625" style="2" customWidth="1"/>
    <col min="1798" max="1798" width="14.140625" style="2" customWidth="1"/>
    <col min="1799" max="2049" width="9.140625" style="2"/>
    <col min="2050" max="2050" width="7.42578125" style="2" customWidth="1"/>
    <col min="2051" max="2051" width="5.28515625" style="2" customWidth="1"/>
    <col min="2052" max="2052" width="8.140625" style="2" customWidth="1"/>
    <col min="2053" max="2053" width="79.28515625" style="2" customWidth="1"/>
    <col min="2054" max="2054" width="14.140625" style="2" customWidth="1"/>
    <col min="2055" max="2305" width="9.140625" style="2"/>
    <col min="2306" max="2306" width="7.42578125" style="2" customWidth="1"/>
    <col min="2307" max="2307" width="5.28515625" style="2" customWidth="1"/>
    <col min="2308" max="2308" width="8.140625" style="2" customWidth="1"/>
    <col min="2309" max="2309" width="79.28515625" style="2" customWidth="1"/>
    <col min="2310" max="2310" width="14.140625" style="2" customWidth="1"/>
    <col min="2311" max="2561" width="9.140625" style="2"/>
    <col min="2562" max="2562" width="7.42578125" style="2" customWidth="1"/>
    <col min="2563" max="2563" width="5.28515625" style="2" customWidth="1"/>
    <col min="2564" max="2564" width="8.140625" style="2" customWidth="1"/>
    <col min="2565" max="2565" width="79.28515625" style="2" customWidth="1"/>
    <col min="2566" max="2566" width="14.140625" style="2" customWidth="1"/>
    <col min="2567" max="2817" width="9.140625" style="2"/>
    <col min="2818" max="2818" width="7.42578125" style="2" customWidth="1"/>
    <col min="2819" max="2819" width="5.28515625" style="2" customWidth="1"/>
    <col min="2820" max="2820" width="8.140625" style="2" customWidth="1"/>
    <col min="2821" max="2821" width="79.28515625" style="2" customWidth="1"/>
    <col min="2822" max="2822" width="14.140625" style="2" customWidth="1"/>
    <col min="2823" max="3073" width="9.140625" style="2"/>
    <col min="3074" max="3074" width="7.42578125" style="2" customWidth="1"/>
    <col min="3075" max="3075" width="5.28515625" style="2" customWidth="1"/>
    <col min="3076" max="3076" width="8.140625" style="2" customWidth="1"/>
    <col min="3077" max="3077" width="79.28515625" style="2" customWidth="1"/>
    <col min="3078" max="3078" width="14.140625" style="2" customWidth="1"/>
    <col min="3079" max="3329" width="9.140625" style="2"/>
    <col min="3330" max="3330" width="7.42578125" style="2" customWidth="1"/>
    <col min="3331" max="3331" width="5.28515625" style="2" customWidth="1"/>
    <col min="3332" max="3332" width="8.140625" style="2" customWidth="1"/>
    <col min="3333" max="3333" width="79.28515625" style="2" customWidth="1"/>
    <col min="3334" max="3334" width="14.140625" style="2" customWidth="1"/>
    <col min="3335" max="3585" width="9.140625" style="2"/>
    <col min="3586" max="3586" width="7.42578125" style="2" customWidth="1"/>
    <col min="3587" max="3587" width="5.28515625" style="2" customWidth="1"/>
    <col min="3588" max="3588" width="8.140625" style="2" customWidth="1"/>
    <col min="3589" max="3589" width="79.28515625" style="2" customWidth="1"/>
    <col min="3590" max="3590" width="14.140625" style="2" customWidth="1"/>
    <col min="3591" max="3841" width="9.140625" style="2"/>
    <col min="3842" max="3842" width="7.42578125" style="2" customWidth="1"/>
    <col min="3843" max="3843" width="5.28515625" style="2" customWidth="1"/>
    <col min="3844" max="3844" width="8.140625" style="2" customWidth="1"/>
    <col min="3845" max="3845" width="79.28515625" style="2" customWidth="1"/>
    <col min="3846" max="3846" width="14.140625" style="2" customWidth="1"/>
    <col min="3847" max="4097" width="9.140625" style="2"/>
    <col min="4098" max="4098" width="7.42578125" style="2" customWidth="1"/>
    <col min="4099" max="4099" width="5.28515625" style="2" customWidth="1"/>
    <col min="4100" max="4100" width="8.140625" style="2" customWidth="1"/>
    <col min="4101" max="4101" width="79.28515625" style="2" customWidth="1"/>
    <col min="4102" max="4102" width="14.140625" style="2" customWidth="1"/>
    <col min="4103" max="4353" width="9.140625" style="2"/>
    <col min="4354" max="4354" width="7.42578125" style="2" customWidth="1"/>
    <col min="4355" max="4355" width="5.28515625" style="2" customWidth="1"/>
    <col min="4356" max="4356" width="8.140625" style="2" customWidth="1"/>
    <col min="4357" max="4357" width="79.28515625" style="2" customWidth="1"/>
    <col min="4358" max="4358" width="14.140625" style="2" customWidth="1"/>
    <col min="4359" max="4609" width="9.140625" style="2"/>
    <col min="4610" max="4610" width="7.42578125" style="2" customWidth="1"/>
    <col min="4611" max="4611" width="5.28515625" style="2" customWidth="1"/>
    <col min="4612" max="4612" width="8.140625" style="2" customWidth="1"/>
    <col min="4613" max="4613" width="79.28515625" style="2" customWidth="1"/>
    <col min="4614" max="4614" width="14.140625" style="2" customWidth="1"/>
    <col min="4615" max="4865" width="9.140625" style="2"/>
    <col min="4866" max="4866" width="7.42578125" style="2" customWidth="1"/>
    <col min="4867" max="4867" width="5.28515625" style="2" customWidth="1"/>
    <col min="4868" max="4868" width="8.140625" style="2" customWidth="1"/>
    <col min="4869" max="4869" width="79.28515625" style="2" customWidth="1"/>
    <col min="4870" max="4870" width="14.140625" style="2" customWidth="1"/>
    <col min="4871" max="5121" width="9.140625" style="2"/>
    <col min="5122" max="5122" width="7.42578125" style="2" customWidth="1"/>
    <col min="5123" max="5123" width="5.28515625" style="2" customWidth="1"/>
    <col min="5124" max="5124" width="8.140625" style="2" customWidth="1"/>
    <col min="5125" max="5125" width="79.28515625" style="2" customWidth="1"/>
    <col min="5126" max="5126" width="14.140625" style="2" customWidth="1"/>
    <col min="5127" max="5377" width="9.140625" style="2"/>
    <col min="5378" max="5378" width="7.42578125" style="2" customWidth="1"/>
    <col min="5379" max="5379" width="5.28515625" style="2" customWidth="1"/>
    <col min="5380" max="5380" width="8.140625" style="2" customWidth="1"/>
    <col min="5381" max="5381" width="79.28515625" style="2" customWidth="1"/>
    <col min="5382" max="5382" width="14.140625" style="2" customWidth="1"/>
    <col min="5383" max="5633" width="9.140625" style="2"/>
    <col min="5634" max="5634" width="7.42578125" style="2" customWidth="1"/>
    <col min="5635" max="5635" width="5.28515625" style="2" customWidth="1"/>
    <col min="5636" max="5636" width="8.140625" style="2" customWidth="1"/>
    <col min="5637" max="5637" width="79.28515625" style="2" customWidth="1"/>
    <col min="5638" max="5638" width="14.140625" style="2" customWidth="1"/>
    <col min="5639" max="5889" width="9.140625" style="2"/>
    <col min="5890" max="5890" width="7.42578125" style="2" customWidth="1"/>
    <col min="5891" max="5891" width="5.28515625" style="2" customWidth="1"/>
    <col min="5892" max="5892" width="8.140625" style="2" customWidth="1"/>
    <col min="5893" max="5893" width="79.28515625" style="2" customWidth="1"/>
    <col min="5894" max="5894" width="14.140625" style="2" customWidth="1"/>
    <col min="5895" max="6145" width="9.140625" style="2"/>
    <col min="6146" max="6146" width="7.42578125" style="2" customWidth="1"/>
    <col min="6147" max="6147" width="5.28515625" style="2" customWidth="1"/>
    <col min="6148" max="6148" width="8.140625" style="2" customWidth="1"/>
    <col min="6149" max="6149" width="79.28515625" style="2" customWidth="1"/>
    <col min="6150" max="6150" width="14.140625" style="2" customWidth="1"/>
    <col min="6151" max="6401" width="9.140625" style="2"/>
    <col min="6402" max="6402" width="7.42578125" style="2" customWidth="1"/>
    <col min="6403" max="6403" width="5.28515625" style="2" customWidth="1"/>
    <col min="6404" max="6404" width="8.140625" style="2" customWidth="1"/>
    <col min="6405" max="6405" width="79.28515625" style="2" customWidth="1"/>
    <col min="6406" max="6406" width="14.140625" style="2" customWidth="1"/>
    <col min="6407" max="6657" width="9.140625" style="2"/>
    <col min="6658" max="6658" width="7.42578125" style="2" customWidth="1"/>
    <col min="6659" max="6659" width="5.28515625" style="2" customWidth="1"/>
    <col min="6660" max="6660" width="8.140625" style="2" customWidth="1"/>
    <col min="6661" max="6661" width="79.28515625" style="2" customWidth="1"/>
    <col min="6662" max="6662" width="14.140625" style="2" customWidth="1"/>
    <col min="6663" max="6913" width="9.140625" style="2"/>
    <col min="6914" max="6914" width="7.42578125" style="2" customWidth="1"/>
    <col min="6915" max="6915" width="5.28515625" style="2" customWidth="1"/>
    <col min="6916" max="6916" width="8.140625" style="2" customWidth="1"/>
    <col min="6917" max="6917" width="79.28515625" style="2" customWidth="1"/>
    <col min="6918" max="6918" width="14.140625" style="2" customWidth="1"/>
    <col min="6919" max="7169" width="9.140625" style="2"/>
    <col min="7170" max="7170" width="7.42578125" style="2" customWidth="1"/>
    <col min="7171" max="7171" width="5.28515625" style="2" customWidth="1"/>
    <col min="7172" max="7172" width="8.140625" style="2" customWidth="1"/>
    <col min="7173" max="7173" width="79.28515625" style="2" customWidth="1"/>
    <col min="7174" max="7174" width="14.140625" style="2" customWidth="1"/>
    <col min="7175" max="7425" width="9.140625" style="2"/>
    <col min="7426" max="7426" width="7.42578125" style="2" customWidth="1"/>
    <col min="7427" max="7427" width="5.28515625" style="2" customWidth="1"/>
    <col min="7428" max="7428" width="8.140625" style="2" customWidth="1"/>
    <col min="7429" max="7429" width="79.28515625" style="2" customWidth="1"/>
    <col min="7430" max="7430" width="14.140625" style="2" customWidth="1"/>
    <col min="7431" max="7681" width="9.140625" style="2"/>
    <col min="7682" max="7682" width="7.42578125" style="2" customWidth="1"/>
    <col min="7683" max="7683" width="5.28515625" style="2" customWidth="1"/>
    <col min="7684" max="7684" width="8.140625" style="2" customWidth="1"/>
    <col min="7685" max="7685" width="79.28515625" style="2" customWidth="1"/>
    <col min="7686" max="7686" width="14.140625" style="2" customWidth="1"/>
    <col min="7687" max="7937" width="9.140625" style="2"/>
    <col min="7938" max="7938" width="7.42578125" style="2" customWidth="1"/>
    <col min="7939" max="7939" width="5.28515625" style="2" customWidth="1"/>
    <col min="7940" max="7940" width="8.140625" style="2" customWidth="1"/>
    <col min="7941" max="7941" width="79.28515625" style="2" customWidth="1"/>
    <col min="7942" max="7942" width="14.140625" style="2" customWidth="1"/>
    <col min="7943" max="8193" width="9.140625" style="2"/>
    <col min="8194" max="8194" width="7.42578125" style="2" customWidth="1"/>
    <col min="8195" max="8195" width="5.28515625" style="2" customWidth="1"/>
    <col min="8196" max="8196" width="8.140625" style="2" customWidth="1"/>
    <col min="8197" max="8197" width="79.28515625" style="2" customWidth="1"/>
    <col min="8198" max="8198" width="14.140625" style="2" customWidth="1"/>
    <col min="8199" max="8449" width="9.140625" style="2"/>
    <col min="8450" max="8450" width="7.42578125" style="2" customWidth="1"/>
    <col min="8451" max="8451" width="5.28515625" style="2" customWidth="1"/>
    <col min="8452" max="8452" width="8.140625" style="2" customWidth="1"/>
    <col min="8453" max="8453" width="79.28515625" style="2" customWidth="1"/>
    <col min="8454" max="8454" width="14.140625" style="2" customWidth="1"/>
    <col min="8455" max="8705" width="9.140625" style="2"/>
    <col min="8706" max="8706" width="7.42578125" style="2" customWidth="1"/>
    <col min="8707" max="8707" width="5.28515625" style="2" customWidth="1"/>
    <col min="8708" max="8708" width="8.140625" style="2" customWidth="1"/>
    <col min="8709" max="8709" width="79.28515625" style="2" customWidth="1"/>
    <col min="8710" max="8710" width="14.140625" style="2" customWidth="1"/>
    <col min="8711" max="8961" width="9.140625" style="2"/>
    <col min="8962" max="8962" width="7.42578125" style="2" customWidth="1"/>
    <col min="8963" max="8963" width="5.28515625" style="2" customWidth="1"/>
    <col min="8964" max="8964" width="8.140625" style="2" customWidth="1"/>
    <col min="8965" max="8965" width="79.28515625" style="2" customWidth="1"/>
    <col min="8966" max="8966" width="14.140625" style="2" customWidth="1"/>
    <col min="8967" max="9217" width="9.140625" style="2"/>
    <col min="9218" max="9218" width="7.42578125" style="2" customWidth="1"/>
    <col min="9219" max="9219" width="5.28515625" style="2" customWidth="1"/>
    <col min="9220" max="9220" width="8.140625" style="2" customWidth="1"/>
    <col min="9221" max="9221" width="79.28515625" style="2" customWidth="1"/>
    <col min="9222" max="9222" width="14.140625" style="2" customWidth="1"/>
    <col min="9223" max="9473" width="9.140625" style="2"/>
    <col min="9474" max="9474" width="7.42578125" style="2" customWidth="1"/>
    <col min="9475" max="9475" width="5.28515625" style="2" customWidth="1"/>
    <col min="9476" max="9476" width="8.140625" style="2" customWidth="1"/>
    <col min="9477" max="9477" width="79.28515625" style="2" customWidth="1"/>
    <col min="9478" max="9478" width="14.140625" style="2" customWidth="1"/>
    <col min="9479" max="9729" width="9.140625" style="2"/>
    <col min="9730" max="9730" width="7.42578125" style="2" customWidth="1"/>
    <col min="9731" max="9731" width="5.28515625" style="2" customWidth="1"/>
    <col min="9732" max="9732" width="8.140625" style="2" customWidth="1"/>
    <col min="9733" max="9733" width="79.28515625" style="2" customWidth="1"/>
    <col min="9734" max="9734" width="14.140625" style="2" customWidth="1"/>
    <col min="9735" max="9985" width="9.140625" style="2"/>
    <col min="9986" max="9986" width="7.42578125" style="2" customWidth="1"/>
    <col min="9987" max="9987" width="5.28515625" style="2" customWidth="1"/>
    <col min="9988" max="9988" width="8.140625" style="2" customWidth="1"/>
    <col min="9989" max="9989" width="79.28515625" style="2" customWidth="1"/>
    <col min="9990" max="9990" width="14.140625" style="2" customWidth="1"/>
    <col min="9991" max="10241" width="9.140625" style="2"/>
    <col min="10242" max="10242" width="7.42578125" style="2" customWidth="1"/>
    <col min="10243" max="10243" width="5.28515625" style="2" customWidth="1"/>
    <col min="10244" max="10244" width="8.140625" style="2" customWidth="1"/>
    <col min="10245" max="10245" width="79.28515625" style="2" customWidth="1"/>
    <col min="10246" max="10246" width="14.140625" style="2" customWidth="1"/>
    <col min="10247" max="10497" width="9.140625" style="2"/>
    <col min="10498" max="10498" width="7.42578125" style="2" customWidth="1"/>
    <col min="10499" max="10499" width="5.28515625" style="2" customWidth="1"/>
    <col min="10500" max="10500" width="8.140625" style="2" customWidth="1"/>
    <col min="10501" max="10501" width="79.28515625" style="2" customWidth="1"/>
    <col min="10502" max="10502" width="14.140625" style="2" customWidth="1"/>
    <col min="10503" max="10753" width="9.140625" style="2"/>
    <col min="10754" max="10754" width="7.42578125" style="2" customWidth="1"/>
    <col min="10755" max="10755" width="5.28515625" style="2" customWidth="1"/>
    <col min="10756" max="10756" width="8.140625" style="2" customWidth="1"/>
    <col min="10757" max="10757" width="79.28515625" style="2" customWidth="1"/>
    <col min="10758" max="10758" width="14.140625" style="2" customWidth="1"/>
    <col min="10759" max="11009" width="9.140625" style="2"/>
    <col min="11010" max="11010" width="7.42578125" style="2" customWidth="1"/>
    <col min="11011" max="11011" width="5.28515625" style="2" customWidth="1"/>
    <col min="11012" max="11012" width="8.140625" style="2" customWidth="1"/>
    <col min="11013" max="11013" width="79.28515625" style="2" customWidth="1"/>
    <col min="11014" max="11014" width="14.140625" style="2" customWidth="1"/>
    <col min="11015" max="11265" width="9.140625" style="2"/>
    <col min="11266" max="11266" width="7.42578125" style="2" customWidth="1"/>
    <col min="11267" max="11267" width="5.28515625" style="2" customWidth="1"/>
    <col min="11268" max="11268" width="8.140625" style="2" customWidth="1"/>
    <col min="11269" max="11269" width="79.28515625" style="2" customWidth="1"/>
    <col min="11270" max="11270" width="14.140625" style="2" customWidth="1"/>
    <col min="11271" max="11521" width="9.140625" style="2"/>
    <col min="11522" max="11522" width="7.42578125" style="2" customWidth="1"/>
    <col min="11523" max="11523" width="5.28515625" style="2" customWidth="1"/>
    <col min="11524" max="11524" width="8.140625" style="2" customWidth="1"/>
    <col min="11525" max="11525" width="79.28515625" style="2" customWidth="1"/>
    <col min="11526" max="11526" width="14.140625" style="2" customWidth="1"/>
    <col min="11527" max="11777" width="9.140625" style="2"/>
    <col min="11778" max="11778" width="7.42578125" style="2" customWidth="1"/>
    <col min="11779" max="11779" width="5.28515625" style="2" customWidth="1"/>
    <col min="11780" max="11780" width="8.140625" style="2" customWidth="1"/>
    <col min="11781" max="11781" width="79.28515625" style="2" customWidth="1"/>
    <col min="11782" max="11782" width="14.140625" style="2" customWidth="1"/>
    <col min="11783" max="12033" width="9.140625" style="2"/>
    <col min="12034" max="12034" width="7.42578125" style="2" customWidth="1"/>
    <col min="12035" max="12035" width="5.28515625" style="2" customWidth="1"/>
    <col min="12036" max="12036" width="8.140625" style="2" customWidth="1"/>
    <col min="12037" max="12037" width="79.28515625" style="2" customWidth="1"/>
    <col min="12038" max="12038" width="14.140625" style="2" customWidth="1"/>
    <col min="12039" max="12289" width="9.140625" style="2"/>
    <col min="12290" max="12290" width="7.42578125" style="2" customWidth="1"/>
    <col min="12291" max="12291" width="5.28515625" style="2" customWidth="1"/>
    <col min="12292" max="12292" width="8.140625" style="2" customWidth="1"/>
    <col min="12293" max="12293" width="79.28515625" style="2" customWidth="1"/>
    <col min="12294" max="12294" width="14.140625" style="2" customWidth="1"/>
    <col min="12295" max="12545" width="9.140625" style="2"/>
    <col min="12546" max="12546" width="7.42578125" style="2" customWidth="1"/>
    <col min="12547" max="12547" width="5.28515625" style="2" customWidth="1"/>
    <col min="12548" max="12548" width="8.140625" style="2" customWidth="1"/>
    <col min="12549" max="12549" width="79.28515625" style="2" customWidth="1"/>
    <col min="12550" max="12550" width="14.140625" style="2" customWidth="1"/>
    <col min="12551" max="12801" width="9.140625" style="2"/>
    <col min="12802" max="12802" width="7.42578125" style="2" customWidth="1"/>
    <col min="12803" max="12803" width="5.28515625" style="2" customWidth="1"/>
    <col min="12804" max="12804" width="8.140625" style="2" customWidth="1"/>
    <col min="12805" max="12805" width="79.28515625" style="2" customWidth="1"/>
    <col min="12806" max="12806" width="14.140625" style="2" customWidth="1"/>
    <col min="12807" max="13057" width="9.140625" style="2"/>
    <col min="13058" max="13058" width="7.42578125" style="2" customWidth="1"/>
    <col min="13059" max="13059" width="5.28515625" style="2" customWidth="1"/>
    <col min="13060" max="13060" width="8.140625" style="2" customWidth="1"/>
    <col min="13061" max="13061" width="79.28515625" style="2" customWidth="1"/>
    <col min="13062" max="13062" width="14.140625" style="2" customWidth="1"/>
    <col min="13063" max="13313" width="9.140625" style="2"/>
    <col min="13314" max="13314" width="7.42578125" style="2" customWidth="1"/>
    <col min="13315" max="13315" width="5.28515625" style="2" customWidth="1"/>
    <col min="13316" max="13316" width="8.140625" style="2" customWidth="1"/>
    <col min="13317" max="13317" width="79.28515625" style="2" customWidth="1"/>
    <col min="13318" max="13318" width="14.140625" style="2" customWidth="1"/>
    <col min="13319" max="13569" width="9.140625" style="2"/>
    <col min="13570" max="13570" width="7.42578125" style="2" customWidth="1"/>
    <col min="13571" max="13571" width="5.28515625" style="2" customWidth="1"/>
    <col min="13572" max="13572" width="8.140625" style="2" customWidth="1"/>
    <col min="13573" max="13573" width="79.28515625" style="2" customWidth="1"/>
    <col min="13574" max="13574" width="14.140625" style="2" customWidth="1"/>
    <col min="13575" max="13825" width="9.140625" style="2"/>
    <col min="13826" max="13826" width="7.42578125" style="2" customWidth="1"/>
    <col min="13827" max="13827" width="5.28515625" style="2" customWidth="1"/>
    <col min="13828" max="13828" width="8.140625" style="2" customWidth="1"/>
    <col min="13829" max="13829" width="79.28515625" style="2" customWidth="1"/>
    <col min="13830" max="13830" width="14.140625" style="2" customWidth="1"/>
    <col min="13831" max="14081" width="9.140625" style="2"/>
    <col min="14082" max="14082" width="7.42578125" style="2" customWidth="1"/>
    <col min="14083" max="14083" width="5.28515625" style="2" customWidth="1"/>
    <col min="14084" max="14084" width="8.140625" style="2" customWidth="1"/>
    <col min="14085" max="14085" width="79.28515625" style="2" customWidth="1"/>
    <col min="14086" max="14086" width="14.140625" style="2" customWidth="1"/>
    <col min="14087" max="14337" width="9.140625" style="2"/>
    <col min="14338" max="14338" width="7.42578125" style="2" customWidth="1"/>
    <col min="14339" max="14339" width="5.28515625" style="2" customWidth="1"/>
    <col min="14340" max="14340" width="8.140625" style="2" customWidth="1"/>
    <col min="14341" max="14341" width="79.28515625" style="2" customWidth="1"/>
    <col min="14342" max="14342" width="14.140625" style="2" customWidth="1"/>
    <col min="14343" max="14593" width="9.140625" style="2"/>
    <col min="14594" max="14594" width="7.42578125" style="2" customWidth="1"/>
    <col min="14595" max="14595" width="5.28515625" style="2" customWidth="1"/>
    <col min="14596" max="14596" width="8.140625" style="2" customWidth="1"/>
    <col min="14597" max="14597" width="79.28515625" style="2" customWidth="1"/>
    <col min="14598" max="14598" width="14.140625" style="2" customWidth="1"/>
    <col min="14599" max="14849" width="9.140625" style="2"/>
    <col min="14850" max="14850" width="7.42578125" style="2" customWidth="1"/>
    <col min="14851" max="14851" width="5.28515625" style="2" customWidth="1"/>
    <col min="14852" max="14852" width="8.140625" style="2" customWidth="1"/>
    <col min="14853" max="14853" width="79.28515625" style="2" customWidth="1"/>
    <col min="14854" max="14854" width="14.140625" style="2" customWidth="1"/>
    <col min="14855" max="15105" width="9.140625" style="2"/>
    <col min="15106" max="15106" width="7.42578125" style="2" customWidth="1"/>
    <col min="15107" max="15107" width="5.28515625" style="2" customWidth="1"/>
    <col min="15108" max="15108" width="8.140625" style="2" customWidth="1"/>
    <col min="15109" max="15109" width="79.28515625" style="2" customWidth="1"/>
    <col min="15110" max="15110" width="14.140625" style="2" customWidth="1"/>
    <col min="15111" max="15361" width="9.140625" style="2"/>
    <col min="15362" max="15362" width="7.42578125" style="2" customWidth="1"/>
    <col min="15363" max="15363" width="5.28515625" style="2" customWidth="1"/>
    <col min="15364" max="15364" width="8.140625" style="2" customWidth="1"/>
    <col min="15365" max="15365" width="79.28515625" style="2" customWidth="1"/>
    <col min="15366" max="15366" width="14.140625" style="2" customWidth="1"/>
    <col min="15367" max="15617" width="9.140625" style="2"/>
    <col min="15618" max="15618" width="7.42578125" style="2" customWidth="1"/>
    <col min="15619" max="15619" width="5.28515625" style="2" customWidth="1"/>
    <col min="15620" max="15620" width="8.140625" style="2" customWidth="1"/>
    <col min="15621" max="15621" width="79.28515625" style="2" customWidth="1"/>
    <col min="15622" max="15622" width="14.140625" style="2" customWidth="1"/>
    <col min="15623" max="15873" width="9.140625" style="2"/>
    <col min="15874" max="15874" width="7.42578125" style="2" customWidth="1"/>
    <col min="15875" max="15875" width="5.28515625" style="2" customWidth="1"/>
    <col min="15876" max="15876" width="8.140625" style="2" customWidth="1"/>
    <col min="15877" max="15877" width="79.28515625" style="2" customWidth="1"/>
    <col min="15878" max="15878" width="14.140625" style="2" customWidth="1"/>
    <col min="15879" max="16129" width="9.140625" style="2"/>
    <col min="16130" max="16130" width="7.42578125" style="2" customWidth="1"/>
    <col min="16131" max="16131" width="5.28515625" style="2" customWidth="1"/>
    <col min="16132" max="16132" width="8.140625" style="2" customWidth="1"/>
    <col min="16133" max="16133" width="79.28515625" style="2" customWidth="1"/>
    <col min="16134" max="16134" width="14.140625" style="2" customWidth="1"/>
    <col min="16135" max="16384" width="9.140625" style="2"/>
  </cols>
  <sheetData>
    <row r="1" spans="1:42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101" t="s">
        <v>8</v>
      </c>
      <c r="V1" s="101" t="s">
        <v>258</v>
      </c>
      <c r="W1" s="63" t="s">
        <v>16</v>
      </c>
      <c r="X1" s="63" t="s">
        <v>17</v>
      </c>
      <c r="Y1" s="63" t="s">
        <v>18</v>
      </c>
      <c r="Z1" s="63" t="s">
        <v>19</v>
      </c>
      <c r="AA1" s="63" t="s">
        <v>20</v>
      </c>
      <c r="AB1" s="63" t="s">
        <v>21</v>
      </c>
      <c r="AC1" s="63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3" t="s">
        <v>28</v>
      </c>
      <c r="AJ1" s="63" t="s">
        <v>29</v>
      </c>
      <c r="AK1" s="63" t="s">
        <v>30</v>
      </c>
      <c r="AL1" s="63" t="s">
        <v>31</v>
      </c>
      <c r="AM1" s="63" t="s">
        <v>32</v>
      </c>
      <c r="AN1" s="63" t="s">
        <v>33</v>
      </c>
      <c r="AO1" s="63"/>
      <c r="AP1" s="63"/>
    </row>
    <row r="2" spans="1:42" ht="48.75" thickBot="1" x14ac:dyDescent="0.6">
      <c r="A2" s="4">
        <v>1</v>
      </c>
      <c r="B2" s="4" t="s">
        <v>56</v>
      </c>
      <c r="C2" s="4"/>
      <c r="D2" s="4"/>
      <c r="E2" s="4" t="s">
        <v>117</v>
      </c>
      <c r="F2" s="4" t="s">
        <v>62</v>
      </c>
      <c r="G2" s="4"/>
      <c r="H2" s="100">
        <v>1</v>
      </c>
      <c r="I2" s="100">
        <v>1</v>
      </c>
      <c r="J2" s="100">
        <v>0</v>
      </c>
      <c r="K2" s="100">
        <v>1</v>
      </c>
      <c r="L2" s="100">
        <v>0</v>
      </c>
      <c r="M2" s="102">
        <v>4</v>
      </c>
      <c r="N2" s="102">
        <v>3</v>
      </c>
      <c r="O2" s="102">
        <v>4</v>
      </c>
      <c r="P2" s="102">
        <v>3</v>
      </c>
      <c r="Q2" s="102">
        <v>3</v>
      </c>
      <c r="R2" s="102">
        <v>3</v>
      </c>
      <c r="S2" s="102">
        <v>3</v>
      </c>
      <c r="T2" s="102">
        <v>3</v>
      </c>
      <c r="U2" s="102">
        <v>0</v>
      </c>
      <c r="V2" s="102">
        <v>0</v>
      </c>
      <c r="W2" s="5" t="s">
        <v>6</v>
      </c>
      <c r="X2" s="6">
        <v>4</v>
      </c>
      <c r="Y2" s="6">
        <v>4</v>
      </c>
      <c r="Z2" s="6">
        <v>4</v>
      </c>
      <c r="AA2" s="6">
        <v>4</v>
      </c>
      <c r="AB2" s="7">
        <v>5</v>
      </c>
      <c r="AC2" s="7">
        <v>5</v>
      </c>
      <c r="AD2" s="7">
        <v>5</v>
      </c>
      <c r="AE2" s="7">
        <v>5</v>
      </c>
      <c r="AF2" s="7">
        <v>5</v>
      </c>
      <c r="AG2" s="8">
        <v>4</v>
      </c>
      <c r="AH2" s="8">
        <v>4</v>
      </c>
      <c r="AI2" s="8">
        <v>4</v>
      </c>
      <c r="AJ2" s="8">
        <v>4</v>
      </c>
      <c r="AK2" s="8">
        <v>4</v>
      </c>
      <c r="AL2" s="8">
        <v>4</v>
      </c>
      <c r="AM2" s="9">
        <v>4</v>
      </c>
      <c r="AN2" s="9">
        <v>4</v>
      </c>
      <c r="AO2" s="5"/>
      <c r="AP2" s="5"/>
    </row>
    <row r="3" spans="1:42" ht="48.75" thickBot="1" x14ac:dyDescent="0.6">
      <c r="A3" s="4">
        <v>2</v>
      </c>
      <c r="B3" s="4" t="s">
        <v>56</v>
      </c>
      <c r="C3" s="4"/>
      <c r="D3" s="4"/>
      <c r="E3" s="4" t="s">
        <v>117</v>
      </c>
      <c r="F3" s="4" t="s">
        <v>62</v>
      </c>
      <c r="G3" s="4"/>
      <c r="H3" s="100">
        <v>1</v>
      </c>
      <c r="I3" s="100">
        <v>1</v>
      </c>
      <c r="J3" s="100">
        <v>1</v>
      </c>
      <c r="K3" s="100">
        <v>1</v>
      </c>
      <c r="L3" s="100">
        <v>1</v>
      </c>
      <c r="M3" s="102">
        <v>5</v>
      </c>
      <c r="N3" s="102">
        <v>0</v>
      </c>
      <c r="O3" s="102">
        <v>5</v>
      </c>
      <c r="P3" s="102">
        <v>4</v>
      </c>
      <c r="Q3" s="102">
        <v>3</v>
      </c>
      <c r="R3" s="102">
        <v>0</v>
      </c>
      <c r="S3" s="102">
        <v>0</v>
      </c>
      <c r="T3" s="102">
        <v>0</v>
      </c>
      <c r="U3" s="102">
        <v>0</v>
      </c>
      <c r="V3" s="102">
        <v>0</v>
      </c>
      <c r="W3" s="5" t="s">
        <v>6</v>
      </c>
      <c r="X3" s="6">
        <v>5</v>
      </c>
      <c r="Y3" s="6">
        <v>4</v>
      </c>
      <c r="Z3" s="6">
        <v>4</v>
      </c>
      <c r="AA3" s="6">
        <v>3</v>
      </c>
      <c r="AB3" s="7">
        <v>5</v>
      </c>
      <c r="AC3" s="7">
        <v>4</v>
      </c>
      <c r="AD3" s="7">
        <v>4</v>
      </c>
      <c r="AE3" s="7">
        <v>4</v>
      </c>
      <c r="AF3" s="7">
        <v>4</v>
      </c>
      <c r="AG3" s="8">
        <v>5</v>
      </c>
      <c r="AH3" s="8">
        <v>5</v>
      </c>
      <c r="AI3" s="8">
        <v>5</v>
      </c>
      <c r="AJ3" s="8">
        <v>4</v>
      </c>
      <c r="AK3" s="8">
        <v>5</v>
      </c>
      <c r="AL3" s="8">
        <v>5</v>
      </c>
      <c r="AM3" s="9">
        <v>4</v>
      </c>
      <c r="AN3" s="9">
        <v>4</v>
      </c>
      <c r="AO3" s="5"/>
      <c r="AP3" s="5"/>
    </row>
    <row r="4" spans="1:42" ht="48.75" thickBot="1" x14ac:dyDescent="0.6">
      <c r="A4" s="4">
        <v>3</v>
      </c>
      <c r="B4" s="4" t="s">
        <v>56</v>
      </c>
      <c r="C4" s="4"/>
      <c r="D4" s="4"/>
      <c r="E4" s="4" t="s">
        <v>117</v>
      </c>
      <c r="F4" s="4" t="s">
        <v>62</v>
      </c>
      <c r="G4" s="4"/>
      <c r="H4" s="100">
        <v>0</v>
      </c>
      <c r="I4" s="100">
        <v>1</v>
      </c>
      <c r="J4" s="100">
        <v>0</v>
      </c>
      <c r="K4" s="100">
        <v>0</v>
      </c>
      <c r="L4" s="100">
        <v>0</v>
      </c>
      <c r="M4" s="102">
        <v>4</v>
      </c>
      <c r="N4" s="102">
        <v>0</v>
      </c>
      <c r="O4" s="102">
        <v>4</v>
      </c>
      <c r="P4" s="102">
        <v>0</v>
      </c>
      <c r="Q4" s="102">
        <v>3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5" t="s">
        <v>6</v>
      </c>
      <c r="X4" s="6">
        <v>4</v>
      </c>
      <c r="Y4" s="6">
        <v>4</v>
      </c>
      <c r="Z4" s="6">
        <v>4</v>
      </c>
      <c r="AA4" s="6">
        <v>2</v>
      </c>
      <c r="AB4" s="7">
        <v>5</v>
      </c>
      <c r="AC4" s="7">
        <v>4</v>
      </c>
      <c r="AD4" s="7">
        <v>4</v>
      </c>
      <c r="AE4" s="7">
        <v>4</v>
      </c>
      <c r="AF4" s="7">
        <v>4</v>
      </c>
      <c r="AG4" s="8">
        <v>5</v>
      </c>
      <c r="AH4" s="8">
        <v>5</v>
      </c>
      <c r="AI4" s="8">
        <v>4</v>
      </c>
      <c r="AJ4" s="8">
        <v>0</v>
      </c>
      <c r="AK4" s="8">
        <v>4</v>
      </c>
      <c r="AL4" s="8">
        <v>4</v>
      </c>
      <c r="AM4" s="9">
        <v>5</v>
      </c>
      <c r="AN4" s="9">
        <v>5</v>
      </c>
      <c r="AO4" s="5"/>
      <c r="AP4" s="5"/>
    </row>
    <row r="5" spans="1:42" ht="48.75" thickBot="1" x14ac:dyDescent="0.6">
      <c r="A5" s="4">
        <v>4</v>
      </c>
      <c r="B5" s="4" t="s">
        <v>56</v>
      </c>
      <c r="C5" s="4"/>
      <c r="D5" s="4"/>
      <c r="E5" s="4" t="s">
        <v>117</v>
      </c>
      <c r="F5" s="4" t="s">
        <v>60</v>
      </c>
      <c r="G5" s="4" t="s">
        <v>170</v>
      </c>
      <c r="H5" s="100">
        <v>0</v>
      </c>
      <c r="I5" s="100">
        <v>1</v>
      </c>
      <c r="J5" s="100">
        <v>0</v>
      </c>
      <c r="K5" s="100">
        <v>0</v>
      </c>
      <c r="L5" s="100">
        <v>0</v>
      </c>
      <c r="M5" s="102">
        <v>4</v>
      </c>
      <c r="N5" s="102">
        <v>0</v>
      </c>
      <c r="O5" s="102">
        <v>4</v>
      </c>
      <c r="P5" s="102">
        <v>4</v>
      </c>
      <c r="Q5" s="102">
        <v>3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5" t="s">
        <v>6</v>
      </c>
      <c r="X5" s="6">
        <v>4</v>
      </c>
      <c r="Y5" s="6">
        <v>4</v>
      </c>
      <c r="Z5" s="6">
        <v>4</v>
      </c>
      <c r="AA5" s="6">
        <v>4</v>
      </c>
      <c r="AB5" s="7">
        <v>4</v>
      </c>
      <c r="AC5" s="7">
        <v>4</v>
      </c>
      <c r="AD5" s="7">
        <v>4</v>
      </c>
      <c r="AE5" s="7">
        <v>4</v>
      </c>
      <c r="AF5" s="7">
        <v>4</v>
      </c>
      <c r="AG5" s="8">
        <v>4</v>
      </c>
      <c r="AH5" s="8">
        <v>4</v>
      </c>
      <c r="AI5" s="8">
        <v>4</v>
      </c>
      <c r="AJ5" s="8">
        <v>3</v>
      </c>
      <c r="AK5" s="8">
        <v>4</v>
      </c>
      <c r="AL5" s="8">
        <v>4</v>
      </c>
      <c r="AM5" s="9">
        <v>4</v>
      </c>
      <c r="AN5" s="9">
        <v>4</v>
      </c>
      <c r="AO5" s="5"/>
      <c r="AP5" s="5"/>
    </row>
    <row r="6" spans="1:42" ht="48.75" thickBot="1" x14ac:dyDescent="0.6">
      <c r="A6" s="4">
        <v>5</v>
      </c>
      <c r="B6" s="4" t="s">
        <v>56</v>
      </c>
      <c r="C6" s="4"/>
      <c r="D6" s="4"/>
      <c r="E6" s="4" t="s">
        <v>117</v>
      </c>
      <c r="F6" s="4" t="s">
        <v>60</v>
      </c>
      <c r="G6" s="4" t="s">
        <v>170</v>
      </c>
      <c r="H6" s="100">
        <v>0</v>
      </c>
      <c r="I6" s="100">
        <v>1</v>
      </c>
      <c r="J6" s="100">
        <v>0</v>
      </c>
      <c r="K6" s="100">
        <v>0</v>
      </c>
      <c r="L6" s="100">
        <v>0</v>
      </c>
      <c r="M6" s="102">
        <v>4</v>
      </c>
      <c r="N6" s="102">
        <v>0</v>
      </c>
      <c r="O6" s="102">
        <v>4</v>
      </c>
      <c r="P6" s="102">
        <v>4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5" t="s">
        <v>6</v>
      </c>
      <c r="X6" s="6">
        <v>5</v>
      </c>
      <c r="Y6" s="6">
        <v>5</v>
      </c>
      <c r="Z6" s="6">
        <v>5</v>
      </c>
      <c r="AA6" s="6">
        <v>5</v>
      </c>
      <c r="AB6" s="7">
        <v>5</v>
      </c>
      <c r="AC6" s="7">
        <v>5</v>
      </c>
      <c r="AD6" s="7">
        <v>5</v>
      </c>
      <c r="AE6" s="7">
        <v>5</v>
      </c>
      <c r="AF6" s="7">
        <v>5</v>
      </c>
      <c r="AG6" s="8">
        <v>5</v>
      </c>
      <c r="AH6" s="8">
        <v>5</v>
      </c>
      <c r="AI6" s="8">
        <v>5</v>
      </c>
      <c r="AJ6" s="8">
        <v>4</v>
      </c>
      <c r="AK6" s="8">
        <v>4</v>
      </c>
      <c r="AL6" s="8">
        <v>4</v>
      </c>
      <c r="AM6" s="9">
        <v>5</v>
      </c>
      <c r="AN6" s="9">
        <v>5</v>
      </c>
      <c r="AO6" s="5"/>
      <c r="AP6" s="5"/>
    </row>
    <row r="7" spans="1:42" ht="48.75" thickBot="1" x14ac:dyDescent="0.6">
      <c r="A7" s="4">
        <v>6</v>
      </c>
      <c r="B7" s="4" t="s">
        <v>55</v>
      </c>
      <c r="C7" s="4"/>
      <c r="D7" s="4"/>
      <c r="E7" s="4" t="s">
        <v>117</v>
      </c>
      <c r="F7" s="4" t="s">
        <v>60</v>
      </c>
      <c r="G7" s="4" t="s">
        <v>170</v>
      </c>
      <c r="H7" s="100">
        <v>0</v>
      </c>
      <c r="I7" s="100">
        <v>1</v>
      </c>
      <c r="J7" s="100">
        <v>0</v>
      </c>
      <c r="K7" s="100">
        <v>0</v>
      </c>
      <c r="L7" s="100">
        <v>0</v>
      </c>
      <c r="M7" s="102">
        <v>0</v>
      </c>
      <c r="N7" s="102">
        <v>0</v>
      </c>
      <c r="O7" s="102">
        <v>0</v>
      </c>
      <c r="P7" s="102">
        <v>4</v>
      </c>
      <c r="Q7" s="102">
        <v>3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5" t="s">
        <v>6</v>
      </c>
      <c r="X7" s="6">
        <v>5</v>
      </c>
      <c r="Y7" s="6">
        <v>5</v>
      </c>
      <c r="Z7" s="6">
        <v>5</v>
      </c>
      <c r="AA7" s="6">
        <v>4</v>
      </c>
      <c r="AB7" s="7">
        <v>5</v>
      </c>
      <c r="AC7" s="7">
        <v>4</v>
      </c>
      <c r="AD7" s="7">
        <v>4</v>
      </c>
      <c r="AE7" s="7">
        <v>4</v>
      </c>
      <c r="AF7" s="7">
        <v>4</v>
      </c>
      <c r="AG7" s="8">
        <v>5</v>
      </c>
      <c r="AH7" s="8">
        <v>5</v>
      </c>
      <c r="AI7" s="8">
        <v>5</v>
      </c>
      <c r="AJ7" s="8">
        <v>4</v>
      </c>
      <c r="AK7" s="8">
        <v>4</v>
      </c>
      <c r="AL7" s="8">
        <v>4</v>
      </c>
      <c r="AM7" s="9">
        <v>5</v>
      </c>
      <c r="AN7" s="9">
        <v>5</v>
      </c>
      <c r="AO7" s="5"/>
      <c r="AP7" s="5"/>
    </row>
    <row r="8" spans="1:42" ht="48.75" thickBot="1" x14ac:dyDescent="0.6">
      <c r="A8" s="4">
        <v>7</v>
      </c>
      <c r="B8" s="4" t="s">
        <v>56</v>
      </c>
      <c r="C8" s="4"/>
      <c r="D8" s="4"/>
      <c r="E8" s="4" t="s">
        <v>210</v>
      </c>
      <c r="F8" s="4" t="s">
        <v>59</v>
      </c>
      <c r="G8" s="4"/>
      <c r="H8" s="100">
        <v>0</v>
      </c>
      <c r="I8" s="100">
        <v>1</v>
      </c>
      <c r="J8" s="100">
        <v>0</v>
      </c>
      <c r="K8" s="100">
        <v>0</v>
      </c>
      <c r="L8" s="100">
        <v>0</v>
      </c>
      <c r="M8" s="102">
        <v>4</v>
      </c>
      <c r="N8" s="102">
        <v>4</v>
      </c>
      <c r="O8" s="102">
        <v>4</v>
      </c>
      <c r="P8" s="102">
        <v>4</v>
      </c>
      <c r="Q8" s="102">
        <v>4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5" t="s">
        <v>6</v>
      </c>
      <c r="X8" s="6">
        <v>4</v>
      </c>
      <c r="Y8" s="6">
        <v>4</v>
      </c>
      <c r="Z8" s="6">
        <v>4</v>
      </c>
      <c r="AA8" s="6">
        <v>4</v>
      </c>
      <c r="AB8" s="7">
        <v>4</v>
      </c>
      <c r="AC8" s="7">
        <v>4</v>
      </c>
      <c r="AD8" s="7">
        <v>4</v>
      </c>
      <c r="AE8" s="7">
        <v>4</v>
      </c>
      <c r="AF8" s="7">
        <v>4</v>
      </c>
      <c r="AG8" s="8">
        <v>4</v>
      </c>
      <c r="AH8" s="8">
        <v>4</v>
      </c>
      <c r="AI8" s="8">
        <v>4</v>
      </c>
      <c r="AJ8" s="8">
        <v>4</v>
      </c>
      <c r="AK8" s="8">
        <v>4</v>
      </c>
      <c r="AL8" s="8">
        <v>4</v>
      </c>
      <c r="AM8" s="9">
        <v>4</v>
      </c>
      <c r="AN8" s="9">
        <v>4</v>
      </c>
      <c r="AO8" s="5"/>
      <c r="AP8" s="5"/>
    </row>
    <row r="9" spans="1:42" ht="48.75" thickBot="1" x14ac:dyDescent="0.6">
      <c r="A9" s="4">
        <v>8</v>
      </c>
      <c r="B9" s="4" t="s">
        <v>56</v>
      </c>
      <c r="C9" s="4"/>
      <c r="D9" s="4"/>
      <c r="E9" s="4" t="s">
        <v>210</v>
      </c>
      <c r="F9" s="4" t="s">
        <v>59</v>
      </c>
      <c r="G9" s="4"/>
      <c r="H9" s="100">
        <v>0</v>
      </c>
      <c r="I9" s="100">
        <v>1</v>
      </c>
      <c r="J9" s="100">
        <v>0</v>
      </c>
      <c r="K9" s="100">
        <v>0</v>
      </c>
      <c r="L9" s="100">
        <v>0</v>
      </c>
      <c r="M9" s="102">
        <v>3</v>
      </c>
      <c r="N9" s="102">
        <v>2</v>
      </c>
      <c r="O9" s="102">
        <v>5</v>
      </c>
      <c r="P9" s="102">
        <v>4</v>
      </c>
      <c r="Q9" s="102">
        <v>4</v>
      </c>
      <c r="R9" s="102">
        <v>4</v>
      </c>
      <c r="S9" s="102">
        <v>4</v>
      </c>
      <c r="T9" s="102">
        <v>4</v>
      </c>
      <c r="U9" s="102">
        <v>0</v>
      </c>
      <c r="V9" s="102">
        <v>0</v>
      </c>
      <c r="W9" s="5" t="s">
        <v>6</v>
      </c>
      <c r="X9" s="6">
        <v>4</v>
      </c>
      <c r="Y9" s="6">
        <v>4</v>
      </c>
      <c r="Z9" s="6">
        <v>4</v>
      </c>
      <c r="AA9" s="6">
        <v>4</v>
      </c>
      <c r="AB9" s="7">
        <v>4</v>
      </c>
      <c r="AC9" s="7">
        <v>4</v>
      </c>
      <c r="AD9" s="7">
        <v>4</v>
      </c>
      <c r="AE9" s="7">
        <v>4</v>
      </c>
      <c r="AF9" s="7">
        <v>4</v>
      </c>
      <c r="AG9" s="8">
        <v>4</v>
      </c>
      <c r="AH9" s="8">
        <v>4</v>
      </c>
      <c r="AI9" s="8">
        <v>4</v>
      </c>
      <c r="AJ9" s="8">
        <v>4</v>
      </c>
      <c r="AK9" s="8">
        <v>4</v>
      </c>
      <c r="AL9" s="8">
        <v>4</v>
      </c>
      <c r="AM9" s="9">
        <v>4</v>
      </c>
      <c r="AN9" s="9">
        <v>4</v>
      </c>
      <c r="AO9" s="5"/>
      <c r="AP9" s="5"/>
    </row>
    <row r="10" spans="1:42" ht="24.75" thickBot="1" x14ac:dyDescent="0.6">
      <c r="A10" s="4">
        <v>9</v>
      </c>
      <c r="B10" s="4" t="s">
        <v>55</v>
      </c>
      <c r="C10" s="4"/>
      <c r="D10" s="4"/>
      <c r="E10" s="4" t="s">
        <v>210</v>
      </c>
      <c r="F10" s="4" t="s">
        <v>169</v>
      </c>
      <c r="G10" s="4"/>
      <c r="H10" s="100">
        <v>1</v>
      </c>
      <c r="I10" s="100">
        <v>1</v>
      </c>
      <c r="J10" s="100">
        <v>1</v>
      </c>
      <c r="K10" s="100">
        <v>1</v>
      </c>
      <c r="L10" s="100">
        <v>0</v>
      </c>
      <c r="M10" s="102">
        <v>4</v>
      </c>
      <c r="N10" s="102">
        <v>4</v>
      </c>
      <c r="O10" s="102">
        <v>4</v>
      </c>
      <c r="P10" s="102">
        <v>3</v>
      </c>
      <c r="Q10" s="102">
        <v>3</v>
      </c>
      <c r="R10" s="102">
        <v>1</v>
      </c>
      <c r="S10" s="102">
        <v>2</v>
      </c>
      <c r="T10" s="102">
        <v>4</v>
      </c>
      <c r="U10" s="102">
        <v>0</v>
      </c>
      <c r="V10" s="102">
        <v>0</v>
      </c>
      <c r="W10" s="5" t="s">
        <v>6</v>
      </c>
      <c r="X10" s="6">
        <v>3</v>
      </c>
      <c r="Y10" s="6">
        <v>3</v>
      </c>
      <c r="Z10" s="6">
        <v>3</v>
      </c>
      <c r="AA10" s="6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8">
        <v>3</v>
      </c>
      <c r="AH10" s="8">
        <v>3</v>
      </c>
      <c r="AI10" s="8">
        <v>3</v>
      </c>
      <c r="AJ10" s="8">
        <v>3</v>
      </c>
      <c r="AK10" s="8">
        <v>3</v>
      </c>
      <c r="AL10" s="8">
        <v>3</v>
      </c>
      <c r="AM10" s="9">
        <v>3</v>
      </c>
      <c r="AN10" s="9">
        <v>3</v>
      </c>
      <c r="AO10" s="5"/>
      <c r="AP10" s="5"/>
    </row>
    <row r="11" spans="1:42" ht="24.75" thickBot="1" x14ac:dyDescent="0.6">
      <c r="A11" s="4">
        <v>10</v>
      </c>
      <c r="B11" s="4" t="s">
        <v>55</v>
      </c>
      <c r="C11" s="4"/>
      <c r="D11" s="4"/>
      <c r="E11" s="4" t="s">
        <v>210</v>
      </c>
      <c r="F11" s="4" t="s">
        <v>60</v>
      </c>
      <c r="G11" s="4" t="s">
        <v>170</v>
      </c>
      <c r="H11" s="100">
        <v>1</v>
      </c>
      <c r="I11" s="100">
        <v>1</v>
      </c>
      <c r="J11" s="100">
        <v>1</v>
      </c>
      <c r="K11" s="100">
        <v>1</v>
      </c>
      <c r="L11" s="100">
        <v>1</v>
      </c>
      <c r="M11" s="102">
        <v>3</v>
      </c>
      <c r="N11" s="102">
        <v>3</v>
      </c>
      <c r="O11" s="102">
        <v>4</v>
      </c>
      <c r="P11" s="102">
        <v>4</v>
      </c>
      <c r="Q11" s="102">
        <v>3</v>
      </c>
      <c r="R11" s="102">
        <v>2</v>
      </c>
      <c r="S11" s="102">
        <v>2</v>
      </c>
      <c r="T11" s="102">
        <v>2</v>
      </c>
      <c r="U11" s="102">
        <v>0</v>
      </c>
      <c r="V11" s="102">
        <v>0</v>
      </c>
      <c r="W11" s="5" t="s">
        <v>6</v>
      </c>
      <c r="X11" s="6">
        <v>4</v>
      </c>
      <c r="Y11" s="6">
        <v>4</v>
      </c>
      <c r="Z11" s="6">
        <v>4</v>
      </c>
      <c r="AA11" s="6">
        <v>4</v>
      </c>
      <c r="AB11" s="7">
        <v>4</v>
      </c>
      <c r="AC11" s="7">
        <v>4</v>
      </c>
      <c r="AD11" s="7">
        <v>4</v>
      </c>
      <c r="AE11" s="7">
        <v>4</v>
      </c>
      <c r="AF11" s="7">
        <v>4</v>
      </c>
      <c r="AG11" s="8">
        <v>4</v>
      </c>
      <c r="AH11" s="8">
        <v>4</v>
      </c>
      <c r="AI11" s="8">
        <v>4</v>
      </c>
      <c r="AJ11" s="8">
        <v>4</v>
      </c>
      <c r="AK11" s="8">
        <v>4</v>
      </c>
      <c r="AL11" s="8">
        <v>4</v>
      </c>
      <c r="AM11" s="9">
        <v>4</v>
      </c>
      <c r="AN11" s="9">
        <v>4</v>
      </c>
      <c r="AO11" s="5"/>
      <c r="AP11" s="5"/>
    </row>
    <row r="12" spans="1:42" ht="24.75" thickBot="1" x14ac:dyDescent="0.6">
      <c r="A12" s="4">
        <v>11</v>
      </c>
      <c r="B12" s="4" t="s">
        <v>56</v>
      </c>
      <c r="C12" s="4"/>
      <c r="D12" s="4"/>
      <c r="E12" s="4" t="s">
        <v>210</v>
      </c>
      <c r="F12" s="4" t="s">
        <v>62</v>
      </c>
      <c r="G12" s="4"/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2">
        <v>3</v>
      </c>
      <c r="N12" s="102">
        <v>3</v>
      </c>
      <c r="O12" s="102">
        <v>2</v>
      </c>
      <c r="P12" s="102">
        <v>2</v>
      </c>
      <c r="Q12" s="102">
        <v>2</v>
      </c>
      <c r="R12" s="102">
        <v>3</v>
      </c>
      <c r="S12" s="102">
        <v>2</v>
      </c>
      <c r="T12" s="102">
        <v>2</v>
      </c>
      <c r="U12" s="102">
        <v>0</v>
      </c>
      <c r="V12" s="102">
        <v>0</v>
      </c>
      <c r="W12" s="5" t="s">
        <v>6</v>
      </c>
      <c r="X12" s="6">
        <v>3</v>
      </c>
      <c r="Y12" s="6">
        <v>3</v>
      </c>
      <c r="Z12" s="6">
        <v>2</v>
      </c>
      <c r="AA12" s="6">
        <v>3</v>
      </c>
      <c r="AB12" s="7">
        <v>3</v>
      </c>
      <c r="AC12" s="7">
        <v>2</v>
      </c>
      <c r="AD12" s="7">
        <v>2</v>
      </c>
      <c r="AE12" s="7">
        <v>2</v>
      </c>
      <c r="AF12" s="7">
        <v>2</v>
      </c>
      <c r="AG12" s="8">
        <v>3</v>
      </c>
      <c r="AH12" s="8">
        <v>3</v>
      </c>
      <c r="AI12" s="8">
        <v>3</v>
      </c>
      <c r="AJ12" s="8">
        <v>3</v>
      </c>
      <c r="AK12" s="8">
        <v>3</v>
      </c>
      <c r="AL12" s="8">
        <v>3</v>
      </c>
      <c r="AM12" s="9">
        <v>3</v>
      </c>
      <c r="AN12" s="9">
        <v>3</v>
      </c>
      <c r="AO12" s="5"/>
      <c r="AP12" s="5"/>
    </row>
    <row r="13" spans="1:42" ht="24.75" thickBot="1" x14ac:dyDescent="0.6">
      <c r="A13" s="4">
        <v>12</v>
      </c>
      <c r="B13" s="4" t="s">
        <v>56</v>
      </c>
      <c r="C13" s="4"/>
      <c r="D13" s="4"/>
      <c r="E13" s="4" t="s">
        <v>210</v>
      </c>
      <c r="F13" s="4" t="s">
        <v>62</v>
      </c>
      <c r="G13" s="4"/>
      <c r="H13" s="100">
        <v>0</v>
      </c>
      <c r="I13" s="100">
        <v>1</v>
      </c>
      <c r="J13" s="100">
        <v>0</v>
      </c>
      <c r="K13" s="100">
        <v>0</v>
      </c>
      <c r="L13" s="100">
        <v>0</v>
      </c>
      <c r="M13" s="102">
        <v>5</v>
      </c>
      <c r="N13" s="102">
        <v>5</v>
      </c>
      <c r="O13" s="102">
        <v>5</v>
      </c>
      <c r="P13" s="102">
        <v>5</v>
      </c>
      <c r="Q13" s="102">
        <v>5</v>
      </c>
      <c r="R13" s="102">
        <v>5</v>
      </c>
      <c r="S13" s="102">
        <v>5</v>
      </c>
      <c r="T13" s="102">
        <v>5</v>
      </c>
      <c r="U13" s="102">
        <v>5</v>
      </c>
      <c r="V13" s="102">
        <v>5</v>
      </c>
      <c r="W13" s="5" t="s">
        <v>6</v>
      </c>
      <c r="X13" s="6">
        <v>5</v>
      </c>
      <c r="Y13" s="6">
        <v>5</v>
      </c>
      <c r="Z13" s="6">
        <v>5</v>
      </c>
      <c r="AA13" s="6">
        <v>5</v>
      </c>
      <c r="AB13" s="7">
        <v>5</v>
      </c>
      <c r="AC13" s="7">
        <v>5</v>
      </c>
      <c r="AD13" s="7">
        <v>5</v>
      </c>
      <c r="AE13" s="7">
        <v>5</v>
      </c>
      <c r="AF13" s="7">
        <v>5</v>
      </c>
      <c r="AG13" s="8">
        <v>5</v>
      </c>
      <c r="AH13" s="8">
        <v>5</v>
      </c>
      <c r="AI13" s="8">
        <v>5</v>
      </c>
      <c r="AJ13" s="8">
        <v>5</v>
      </c>
      <c r="AK13" s="8">
        <v>5</v>
      </c>
      <c r="AL13" s="8">
        <v>5</v>
      </c>
      <c r="AM13" s="9">
        <v>5</v>
      </c>
      <c r="AN13" s="9">
        <v>5</v>
      </c>
      <c r="AO13" s="5"/>
      <c r="AP13" s="5"/>
    </row>
    <row r="14" spans="1:42" ht="24.75" thickBot="1" x14ac:dyDescent="0.6">
      <c r="A14" s="4">
        <v>13</v>
      </c>
      <c r="B14" s="4" t="s">
        <v>56</v>
      </c>
      <c r="C14" s="4"/>
      <c r="D14" s="4"/>
      <c r="E14" s="4" t="s">
        <v>210</v>
      </c>
      <c r="F14" s="4" t="s">
        <v>62</v>
      </c>
      <c r="G14" s="4"/>
      <c r="H14" s="100">
        <v>0</v>
      </c>
      <c r="I14" s="100">
        <v>1</v>
      </c>
      <c r="J14" s="100">
        <v>0</v>
      </c>
      <c r="K14" s="100">
        <v>0</v>
      </c>
      <c r="L14" s="100">
        <v>0</v>
      </c>
      <c r="M14" s="102">
        <v>4</v>
      </c>
      <c r="N14" s="102">
        <v>4</v>
      </c>
      <c r="O14" s="102">
        <v>4</v>
      </c>
      <c r="P14" s="102">
        <v>4</v>
      </c>
      <c r="Q14" s="102">
        <v>4</v>
      </c>
      <c r="R14" s="102">
        <v>4</v>
      </c>
      <c r="S14" s="102">
        <v>4</v>
      </c>
      <c r="T14" s="102">
        <v>4</v>
      </c>
      <c r="U14" s="102">
        <v>0</v>
      </c>
      <c r="V14" s="102">
        <v>0</v>
      </c>
      <c r="W14" s="5" t="s">
        <v>6</v>
      </c>
      <c r="X14" s="6">
        <v>4</v>
      </c>
      <c r="Y14" s="6">
        <v>4</v>
      </c>
      <c r="Z14" s="6">
        <v>4</v>
      </c>
      <c r="AA14" s="6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8">
        <v>4</v>
      </c>
      <c r="AH14" s="8">
        <v>4</v>
      </c>
      <c r="AI14" s="8">
        <v>4</v>
      </c>
      <c r="AJ14" s="8">
        <v>4</v>
      </c>
      <c r="AK14" s="8">
        <v>4</v>
      </c>
      <c r="AL14" s="8">
        <v>4</v>
      </c>
      <c r="AM14" s="9">
        <v>4</v>
      </c>
      <c r="AN14" s="9">
        <v>4</v>
      </c>
      <c r="AO14" s="5"/>
      <c r="AP14" s="5"/>
    </row>
    <row r="15" spans="1:42" ht="24.75" thickBot="1" x14ac:dyDescent="0.6">
      <c r="A15" s="4">
        <v>14</v>
      </c>
      <c r="B15" s="4" t="s">
        <v>56</v>
      </c>
      <c r="C15" s="4"/>
      <c r="D15" s="4"/>
      <c r="E15" s="4" t="s">
        <v>210</v>
      </c>
      <c r="F15" s="4" t="s">
        <v>62</v>
      </c>
      <c r="G15" s="4"/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2">
        <v>5</v>
      </c>
      <c r="N15" s="102">
        <v>5</v>
      </c>
      <c r="O15" s="102">
        <v>5</v>
      </c>
      <c r="P15" s="102">
        <v>5</v>
      </c>
      <c r="Q15" s="102">
        <v>5</v>
      </c>
      <c r="R15" s="102">
        <v>5</v>
      </c>
      <c r="S15" s="102">
        <v>5</v>
      </c>
      <c r="T15" s="102">
        <v>5</v>
      </c>
      <c r="U15" s="102">
        <v>0</v>
      </c>
      <c r="V15" s="102">
        <v>0</v>
      </c>
      <c r="W15" s="5" t="s">
        <v>6</v>
      </c>
      <c r="X15" s="6">
        <v>5</v>
      </c>
      <c r="Y15" s="6">
        <v>5</v>
      </c>
      <c r="Z15" s="6">
        <v>5</v>
      </c>
      <c r="AA15" s="6">
        <v>5</v>
      </c>
      <c r="AB15" s="7">
        <v>5</v>
      </c>
      <c r="AC15" s="7">
        <v>5</v>
      </c>
      <c r="AD15" s="7">
        <v>5</v>
      </c>
      <c r="AE15" s="7">
        <v>5</v>
      </c>
      <c r="AF15" s="7">
        <v>5</v>
      </c>
      <c r="AG15" s="8">
        <v>5</v>
      </c>
      <c r="AH15" s="8">
        <v>5</v>
      </c>
      <c r="AI15" s="8">
        <v>5</v>
      </c>
      <c r="AJ15" s="8">
        <v>5</v>
      </c>
      <c r="AK15" s="8">
        <v>5</v>
      </c>
      <c r="AL15" s="8">
        <v>5</v>
      </c>
      <c r="AM15" s="9">
        <v>5</v>
      </c>
      <c r="AN15" s="9">
        <v>5</v>
      </c>
      <c r="AO15" s="5"/>
      <c r="AP15" s="5"/>
    </row>
    <row r="16" spans="1:42" ht="24.75" thickBot="1" x14ac:dyDescent="0.6">
      <c r="A16" s="4">
        <v>15</v>
      </c>
      <c r="B16" s="4" t="s">
        <v>56</v>
      </c>
      <c r="C16" s="4"/>
      <c r="D16" s="4"/>
      <c r="E16" s="4" t="s">
        <v>210</v>
      </c>
      <c r="F16" s="4" t="s">
        <v>62</v>
      </c>
      <c r="G16" s="4"/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5</v>
      </c>
      <c r="N16" s="102">
        <v>5</v>
      </c>
      <c r="O16" s="102">
        <v>5</v>
      </c>
      <c r="P16" s="102">
        <v>5</v>
      </c>
      <c r="Q16" s="102">
        <v>5</v>
      </c>
      <c r="R16" s="102">
        <v>5</v>
      </c>
      <c r="S16" s="102">
        <v>5</v>
      </c>
      <c r="T16" s="102">
        <v>5</v>
      </c>
      <c r="U16" s="102">
        <v>0</v>
      </c>
      <c r="V16" s="102">
        <v>0</v>
      </c>
      <c r="W16" s="5" t="s">
        <v>6</v>
      </c>
      <c r="X16" s="6">
        <v>5</v>
      </c>
      <c r="Y16" s="6">
        <v>5</v>
      </c>
      <c r="Z16" s="6">
        <v>5</v>
      </c>
      <c r="AA16" s="6">
        <v>5</v>
      </c>
      <c r="AB16" s="7">
        <v>5</v>
      </c>
      <c r="AC16" s="7">
        <v>5</v>
      </c>
      <c r="AD16" s="7">
        <v>5</v>
      </c>
      <c r="AE16" s="7">
        <v>5</v>
      </c>
      <c r="AF16" s="7">
        <v>5</v>
      </c>
      <c r="AG16" s="8">
        <v>5</v>
      </c>
      <c r="AH16" s="8">
        <v>5</v>
      </c>
      <c r="AI16" s="8">
        <v>5</v>
      </c>
      <c r="AJ16" s="8">
        <v>5</v>
      </c>
      <c r="AK16" s="8">
        <v>5</v>
      </c>
      <c r="AL16" s="8">
        <v>5</v>
      </c>
      <c r="AM16" s="9">
        <v>5</v>
      </c>
      <c r="AN16" s="9">
        <v>5</v>
      </c>
      <c r="AO16" s="5"/>
      <c r="AP16" s="5"/>
    </row>
    <row r="17" spans="1:42" ht="72.75" thickBot="1" x14ac:dyDescent="0.6">
      <c r="A17" s="4">
        <v>16</v>
      </c>
      <c r="B17" s="4" t="s">
        <v>55</v>
      </c>
      <c r="C17" s="4"/>
      <c r="D17" s="4"/>
      <c r="E17" s="4" t="s">
        <v>208</v>
      </c>
      <c r="F17" s="4" t="s">
        <v>60</v>
      </c>
      <c r="G17" s="4" t="s">
        <v>170</v>
      </c>
      <c r="H17" s="100">
        <v>1</v>
      </c>
      <c r="I17" s="100">
        <v>1</v>
      </c>
      <c r="J17" s="100">
        <v>0</v>
      </c>
      <c r="K17" s="100">
        <v>0</v>
      </c>
      <c r="L17" s="100">
        <v>0</v>
      </c>
      <c r="M17" s="102">
        <v>4</v>
      </c>
      <c r="N17" s="102">
        <v>4</v>
      </c>
      <c r="O17" s="102">
        <v>4</v>
      </c>
      <c r="P17" s="102">
        <v>4</v>
      </c>
      <c r="Q17" s="102">
        <v>4</v>
      </c>
      <c r="R17" s="102">
        <v>4</v>
      </c>
      <c r="S17" s="102">
        <v>4</v>
      </c>
      <c r="T17" s="102">
        <v>4</v>
      </c>
      <c r="U17" s="102">
        <v>4</v>
      </c>
      <c r="V17" s="102">
        <v>4</v>
      </c>
      <c r="W17" s="5" t="s">
        <v>6</v>
      </c>
      <c r="X17" s="6">
        <v>4</v>
      </c>
      <c r="Y17" s="6">
        <v>4</v>
      </c>
      <c r="Z17" s="6">
        <v>4</v>
      </c>
      <c r="AA17" s="6">
        <v>4</v>
      </c>
      <c r="AB17" s="7">
        <v>4</v>
      </c>
      <c r="AC17" s="7">
        <v>4</v>
      </c>
      <c r="AD17" s="7">
        <v>4</v>
      </c>
      <c r="AE17" s="7">
        <v>4</v>
      </c>
      <c r="AF17" s="7">
        <v>4</v>
      </c>
      <c r="AG17" s="8">
        <v>4</v>
      </c>
      <c r="AH17" s="8">
        <v>4</v>
      </c>
      <c r="AI17" s="8">
        <v>4</v>
      </c>
      <c r="AJ17" s="8">
        <v>4</v>
      </c>
      <c r="AK17" s="8">
        <v>4</v>
      </c>
      <c r="AL17" s="8">
        <v>4</v>
      </c>
      <c r="AM17" s="9">
        <v>4</v>
      </c>
      <c r="AN17" s="9">
        <v>4</v>
      </c>
      <c r="AO17" s="5"/>
      <c r="AP17" s="5"/>
    </row>
    <row r="18" spans="1:42" ht="72.75" thickBot="1" x14ac:dyDescent="0.6">
      <c r="A18" s="4">
        <v>17</v>
      </c>
      <c r="B18" s="4" t="s">
        <v>56</v>
      </c>
      <c r="C18" s="4"/>
      <c r="D18" s="4"/>
      <c r="E18" s="4" t="s">
        <v>208</v>
      </c>
      <c r="F18" s="4" t="s">
        <v>60</v>
      </c>
      <c r="G18" s="4" t="s">
        <v>172</v>
      </c>
      <c r="H18" s="100">
        <v>0</v>
      </c>
      <c r="I18" s="100">
        <v>1</v>
      </c>
      <c r="J18" s="100">
        <v>0</v>
      </c>
      <c r="K18" s="100">
        <v>0</v>
      </c>
      <c r="L18" s="100">
        <v>0</v>
      </c>
      <c r="M18" s="102">
        <v>5</v>
      </c>
      <c r="N18" s="102">
        <v>0</v>
      </c>
      <c r="O18" s="102">
        <v>3</v>
      </c>
      <c r="P18" s="102">
        <v>4</v>
      </c>
      <c r="Q18" s="102">
        <v>4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5" t="s">
        <v>6</v>
      </c>
      <c r="X18" s="6">
        <v>4</v>
      </c>
      <c r="Y18" s="6">
        <v>4</v>
      </c>
      <c r="Z18" s="6">
        <v>4</v>
      </c>
      <c r="AA18" s="6">
        <v>4</v>
      </c>
      <c r="AB18" s="7">
        <v>5</v>
      </c>
      <c r="AC18" s="7">
        <v>5</v>
      </c>
      <c r="AD18" s="7">
        <v>5</v>
      </c>
      <c r="AE18" s="7">
        <v>5</v>
      </c>
      <c r="AF18" s="7">
        <v>5</v>
      </c>
      <c r="AG18" s="8">
        <v>4</v>
      </c>
      <c r="AH18" s="8">
        <v>4</v>
      </c>
      <c r="AI18" s="8">
        <v>3</v>
      </c>
      <c r="AJ18" s="8">
        <v>4</v>
      </c>
      <c r="AK18" s="8">
        <v>4</v>
      </c>
      <c r="AL18" s="8">
        <v>3</v>
      </c>
      <c r="AM18" s="9">
        <v>4</v>
      </c>
      <c r="AN18" s="9">
        <v>4</v>
      </c>
      <c r="AO18" s="5"/>
      <c r="AP18" s="5"/>
    </row>
    <row r="19" spans="1:42" ht="72.75" thickBot="1" x14ac:dyDescent="0.6">
      <c r="A19" s="4">
        <v>18</v>
      </c>
      <c r="B19" s="4" t="s">
        <v>55</v>
      </c>
      <c r="C19" s="4"/>
      <c r="D19" s="4"/>
      <c r="E19" s="4" t="s">
        <v>208</v>
      </c>
      <c r="F19" s="4" t="s">
        <v>60</v>
      </c>
      <c r="G19" s="4" t="s">
        <v>170</v>
      </c>
      <c r="H19" s="100">
        <v>1</v>
      </c>
      <c r="I19" s="100">
        <v>1</v>
      </c>
      <c r="J19" s="100">
        <v>0</v>
      </c>
      <c r="K19" s="100">
        <v>0</v>
      </c>
      <c r="L19" s="100">
        <v>0</v>
      </c>
      <c r="M19" s="102">
        <v>0</v>
      </c>
      <c r="N19" s="102">
        <v>0</v>
      </c>
      <c r="O19" s="102">
        <v>3</v>
      </c>
      <c r="P19" s="102">
        <v>4</v>
      </c>
      <c r="Q19" s="102">
        <v>4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5" t="s">
        <v>6</v>
      </c>
      <c r="X19" s="6">
        <v>4</v>
      </c>
      <c r="Y19" s="6">
        <v>4</v>
      </c>
      <c r="Z19" s="6">
        <v>4</v>
      </c>
      <c r="AA19" s="6">
        <v>4</v>
      </c>
      <c r="AB19" s="7">
        <v>4</v>
      </c>
      <c r="AC19" s="7">
        <v>4</v>
      </c>
      <c r="AD19" s="7">
        <v>4</v>
      </c>
      <c r="AE19" s="7">
        <v>3</v>
      </c>
      <c r="AF19" s="7">
        <v>4</v>
      </c>
      <c r="AG19" s="8">
        <v>4</v>
      </c>
      <c r="AH19" s="8">
        <v>4</v>
      </c>
      <c r="AI19" s="8">
        <v>3</v>
      </c>
      <c r="AJ19" s="8">
        <v>4</v>
      </c>
      <c r="AK19" s="8">
        <v>3</v>
      </c>
      <c r="AL19" s="8">
        <v>3</v>
      </c>
      <c r="AM19" s="9">
        <v>4</v>
      </c>
      <c r="AN19" s="9">
        <v>4</v>
      </c>
      <c r="AO19" s="5"/>
      <c r="AP19" s="5"/>
    </row>
    <row r="20" spans="1:42" ht="72.75" thickBot="1" x14ac:dyDescent="0.6">
      <c r="A20" s="4">
        <v>19</v>
      </c>
      <c r="B20" s="4" t="s">
        <v>55</v>
      </c>
      <c r="C20" s="4"/>
      <c r="D20" s="4"/>
      <c r="E20" s="4" t="s">
        <v>208</v>
      </c>
      <c r="F20" s="4" t="s">
        <v>60</v>
      </c>
      <c r="G20" s="4" t="s">
        <v>172</v>
      </c>
      <c r="H20" s="100">
        <v>0</v>
      </c>
      <c r="I20" s="100">
        <v>1</v>
      </c>
      <c r="J20" s="100">
        <v>0</v>
      </c>
      <c r="K20" s="100">
        <v>0</v>
      </c>
      <c r="L20" s="100">
        <v>0</v>
      </c>
      <c r="M20" s="102">
        <v>5</v>
      </c>
      <c r="N20" s="102">
        <v>0</v>
      </c>
      <c r="O20" s="102">
        <v>4</v>
      </c>
      <c r="P20" s="102">
        <v>0</v>
      </c>
      <c r="Q20" s="102">
        <v>4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5" t="s">
        <v>6</v>
      </c>
      <c r="X20" s="6">
        <v>5</v>
      </c>
      <c r="Y20" s="6">
        <v>5</v>
      </c>
      <c r="Z20" s="6">
        <v>5</v>
      </c>
      <c r="AA20" s="6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8">
        <v>5</v>
      </c>
      <c r="AH20" s="8">
        <v>5</v>
      </c>
      <c r="AI20" s="8">
        <v>5</v>
      </c>
      <c r="AJ20" s="8">
        <v>5</v>
      </c>
      <c r="AK20" s="8">
        <v>5</v>
      </c>
      <c r="AL20" s="8">
        <v>5</v>
      </c>
      <c r="AM20" s="9">
        <v>5</v>
      </c>
      <c r="AN20" s="9">
        <v>5</v>
      </c>
      <c r="AO20" s="5"/>
      <c r="AP20" s="5"/>
    </row>
    <row r="21" spans="1:42" ht="72.75" thickBot="1" x14ac:dyDescent="0.6">
      <c r="A21" s="4">
        <v>20</v>
      </c>
      <c r="B21" s="4" t="s">
        <v>55</v>
      </c>
      <c r="C21" s="4"/>
      <c r="D21" s="4"/>
      <c r="E21" s="4" t="s">
        <v>208</v>
      </c>
      <c r="F21" s="4" t="s">
        <v>60</v>
      </c>
      <c r="G21" s="4" t="s">
        <v>170</v>
      </c>
      <c r="H21" s="100">
        <v>0</v>
      </c>
      <c r="I21" s="100">
        <v>1</v>
      </c>
      <c r="J21" s="100">
        <v>0</v>
      </c>
      <c r="K21" s="100">
        <v>0</v>
      </c>
      <c r="L21" s="100">
        <v>0</v>
      </c>
      <c r="M21" s="102">
        <v>5</v>
      </c>
      <c r="N21" s="102">
        <v>0</v>
      </c>
      <c r="O21" s="102">
        <v>5</v>
      </c>
      <c r="P21" s="102">
        <v>0</v>
      </c>
      <c r="Q21" s="102">
        <v>5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5" t="s">
        <v>6</v>
      </c>
      <c r="X21" s="6">
        <v>5</v>
      </c>
      <c r="Y21" s="6">
        <v>5</v>
      </c>
      <c r="Z21" s="6">
        <v>5</v>
      </c>
      <c r="AA21" s="6">
        <v>5</v>
      </c>
      <c r="AB21" s="7">
        <v>5</v>
      </c>
      <c r="AC21" s="7">
        <v>5</v>
      </c>
      <c r="AD21" s="7">
        <v>5</v>
      </c>
      <c r="AE21" s="7">
        <v>5</v>
      </c>
      <c r="AF21" s="7">
        <v>5</v>
      </c>
      <c r="AG21" s="8">
        <v>5</v>
      </c>
      <c r="AH21" s="8">
        <v>5</v>
      </c>
      <c r="AI21" s="8">
        <v>5</v>
      </c>
      <c r="AJ21" s="8">
        <v>5</v>
      </c>
      <c r="AK21" s="8">
        <v>5</v>
      </c>
      <c r="AL21" s="8">
        <v>5</v>
      </c>
      <c r="AM21" s="9">
        <v>5</v>
      </c>
      <c r="AN21" s="9">
        <v>5</v>
      </c>
      <c r="AO21" s="5"/>
      <c r="AP21" s="5"/>
    </row>
    <row r="22" spans="1:42" ht="72.75" thickBot="1" x14ac:dyDescent="0.6">
      <c r="A22" s="4">
        <v>21</v>
      </c>
      <c r="B22" s="4" t="s">
        <v>56</v>
      </c>
      <c r="C22" s="4"/>
      <c r="D22" s="4"/>
      <c r="E22" s="4" t="s">
        <v>208</v>
      </c>
      <c r="F22" s="4" t="s">
        <v>60</v>
      </c>
      <c r="G22" s="4" t="s">
        <v>170</v>
      </c>
      <c r="H22" s="100">
        <v>1</v>
      </c>
      <c r="I22" s="100">
        <v>1</v>
      </c>
      <c r="J22" s="100">
        <v>0</v>
      </c>
      <c r="K22" s="100">
        <v>1</v>
      </c>
      <c r="L22" s="100">
        <v>0</v>
      </c>
      <c r="M22" s="102">
        <v>3</v>
      </c>
      <c r="N22" s="102">
        <v>3</v>
      </c>
      <c r="O22" s="102">
        <v>4</v>
      </c>
      <c r="P22" s="102">
        <v>5</v>
      </c>
      <c r="Q22" s="102">
        <v>3</v>
      </c>
      <c r="R22" s="102">
        <v>2</v>
      </c>
      <c r="S22" s="102">
        <v>3</v>
      </c>
      <c r="T22" s="102">
        <v>2</v>
      </c>
      <c r="U22" s="102">
        <v>0</v>
      </c>
      <c r="V22" s="102">
        <v>0</v>
      </c>
      <c r="W22" s="5" t="s">
        <v>6</v>
      </c>
      <c r="X22" s="6">
        <v>4</v>
      </c>
      <c r="Y22" s="6">
        <v>4</v>
      </c>
      <c r="Z22" s="6">
        <v>5</v>
      </c>
      <c r="AA22" s="6">
        <v>3</v>
      </c>
      <c r="AB22" s="7">
        <v>5</v>
      </c>
      <c r="AC22" s="7">
        <v>5</v>
      </c>
      <c r="AD22" s="7">
        <v>5</v>
      </c>
      <c r="AE22" s="7">
        <v>4</v>
      </c>
      <c r="AF22" s="7">
        <v>4</v>
      </c>
      <c r="AG22" s="8">
        <v>4</v>
      </c>
      <c r="AH22" s="8">
        <v>5</v>
      </c>
      <c r="AI22" s="8">
        <v>4</v>
      </c>
      <c r="AJ22" s="8">
        <v>5</v>
      </c>
      <c r="AK22" s="8">
        <v>4</v>
      </c>
      <c r="AL22" s="8">
        <v>3</v>
      </c>
      <c r="AM22" s="9">
        <v>4</v>
      </c>
      <c r="AN22" s="9">
        <v>5</v>
      </c>
      <c r="AO22" s="5"/>
      <c r="AP22" s="5"/>
    </row>
    <row r="23" spans="1:42" ht="72.75" thickBot="1" x14ac:dyDescent="0.6">
      <c r="A23" s="4">
        <v>22</v>
      </c>
      <c r="B23" s="4" t="s">
        <v>56</v>
      </c>
      <c r="C23" s="4"/>
      <c r="D23" s="4"/>
      <c r="E23" s="4" t="s">
        <v>208</v>
      </c>
      <c r="F23" s="4" t="s">
        <v>62</v>
      </c>
      <c r="G23" s="4"/>
      <c r="H23" s="100">
        <v>0</v>
      </c>
      <c r="I23" s="100">
        <v>1</v>
      </c>
      <c r="J23" s="100">
        <v>0</v>
      </c>
      <c r="K23" s="100">
        <v>0</v>
      </c>
      <c r="L23" s="100">
        <v>0</v>
      </c>
      <c r="M23" s="102">
        <v>5</v>
      </c>
      <c r="N23" s="102">
        <v>4</v>
      </c>
      <c r="O23" s="102">
        <v>3</v>
      </c>
      <c r="P23" s="102">
        <v>4</v>
      </c>
      <c r="Q23" s="102">
        <v>4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5" t="s">
        <v>6</v>
      </c>
      <c r="X23" s="6">
        <v>5</v>
      </c>
      <c r="Y23" s="6">
        <v>4</v>
      </c>
      <c r="Z23" s="6">
        <v>4</v>
      </c>
      <c r="AA23" s="6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8">
        <v>4</v>
      </c>
      <c r="AH23" s="8">
        <v>3</v>
      </c>
      <c r="AI23" s="8">
        <v>3</v>
      </c>
      <c r="AJ23" s="8">
        <v>4</v>
      </c>
      <c r="AK23" s="8">
        <v>4</v>
      </c>
      <c r="AL23" s="8">
        <v>3</v>
      </c>
      <c r="AM23" s="9">
        <v>4</v>
      </c>
      <c r="AN23" s="9">
        <v>4</v>
      </c>
      <c r="AO23" s="5"/>
      <c r="AP23" s="5"/>
    </row>
    <row r="24" spans="1:42" ht="72.75" thickBot="1" x14ac:dyDescent="0.6">
      <c r="A24" s="4">
        <v>23</v>
      </c>
      <c r="B24" s="4" t="s">
        <v>56</v>
      </c>
      <c r="C24" s="4"/>
      <c r="D24" s="4"/>
      <c r="E24" s="4" t="s">
        <v>208</v>
      </c>
      <c r="F24" s="4" t="s">
        <v>184</v>
      </c>
      <c r="G24" s="4"/>
      <c r="H24" s="100">
        <v>0</v>
      </c>
      <c r="I24" s="100">
        <v>1</v>
      </c>
      <c r="J24" s="100">
        <v>0</v>
      </c>
      <c r="K24" s="100">
        <v>0</v>
      </c>
      <c r="L24" s="100">
        <v>0</v>
      </c>
      <c r="M24" s="102">
        <v>0</v>
      </c>
      <c r="N24" s="102">
        <v>0</v>
      </c>
      <c r="O24" s="102">
        <v>4</v>
      </c>
      <c r="P24" s="102">
        <v>3</v>
      </c>
      <c r="Q24" s="102">
        <v>3</v>
      </c>
      <c r="R24" s="102">
        <v>0</v>
      </c>
      <c r="S24" s="102">
        <v>0</v>
      </c>
      <c r="T24" s="102">
        <v>4</v>
      </c>
      <c r="U24" s="102">
        <v>0</v>
      </c>
      <c r="V24" s="102">
        <v>0</v>
      </c>
      <c r="W24" s="5" t="s">
        <v>6</v>
      </c>
      <c r="X24" s="6">
        <v>3</v>
      </c>
      <c r="Y24" s="6">
        <v>3</v>
      </c>
      <c r="Z24" s="6">
        <v>4</v>
      </c>
      <c r="AA24" s="6">
        <v>4</v>
      </c>
      <c r="AB24" s="7">
        <v>4</v>
      </c>
      <c r="AC24" s="7">
        <v>3</v>
      </c>
      <c r="AD24" s="7">
        <v>3</v>
      </c>
      <c r="AE24" s="7">
        <v>3</v>
      </c>
      <c r="AF24" s="7">
        <v>3</v>
      </c>
      <c r="AG24" s="8">
        <v>4</v>
      </c>
      <c r="AH24" s="8">
        <v>4</v>
      </c>
      <c r="AI24" s="8">
        <v>4</v>
      </c>
      <c r="AJ24" s="8">
        <v>4</v>
      </c>
      <c r="AK24" s="8">
        <v>4</v>
      </c>
      <c r="AL24" s="8">
        <v>4</v>
      </c>
      <c r="AM24" s="9">
        <v>4</v>
      </c>
      <c r="AN24" s="9">
        <v>4</v>
      </c>
      <c r="AO24" s="5"/>
      <c r="AP24" s="5"/>
    </row>
    <row r="25" spans="1:42" ht="72.75" thickBot="1" x14ac:dyDescent="0.6">
      <c r="A25" s="4">
        <v>24</v>
      </c>
      <c r="B25" s="4" t="s">
        <v>56</v>
      </c>
      <c r="C25" s="4"/>
      <c r="D25" s="4"/>
      <c r="E25" s="4" t="s">
        <v>208</v>
      </c>
      <c r="F25" s="4" t="s">
        <v>59</v>
      </c>
      <c r="G25" s="4"/>
      <c r="H25" s="100">
        <v>0</v>
      </c>
      <c r="I25" s="100">
        <v>1</v>
      </c>
      <c r="J25" s="100">
        <v>0</v>
      </c>
      <c r="K25" s="100">
        <v>0</v>
      </c>
      <c r="L25" s="100">
        <v>0</v>
      </c>
      <c r="M25" s="102">
        <v>4</v>
      </c>
      <c r="N25" s="102">
        <v>4</v>
      </c>
      <c r="O25" s="102">
        <v>4</v>
      </c>
      <c r="P25" s="102">
        <v>4</v>
      </c>
      <c r="Q25" s="102">
        <v>3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5" t="s">
        <v>6</v>
      </c>
      <c r="X25" s="6">
        <v>4</v>
      </c>
      <c r="Y25" s="6">
        <v>4</v>
      </c>
      <c r="Z25" s="6">
        <v>4</v>
      </c>
      <c r="AA25" s="6">
        <v>4</v>
      </c>
      <c r="AB25" s="7">
        <v>4</v>
      </c>
      <c r="AC25" s="7">
        <v>4</v>
      </c>
      <c r="AD25" s="7">
        <v>4</v>
      </c>
      <c r="AE25" s="7">
        <v>4</v>
      </c>
      <c r="AF25" s="7">
        <v>4</v>
      </c>
      <c r="AG25" s="8">
        <v>4</v>
      </c>
      <c r="AH25" s="8">
        <v>4</v>
      </c>
      <c r="AI25" s="8">
        <v>4</v>
      </c>
      <c r="AJ25" s="8">
        <v>4</v>
      </c>
      <c r="AK25" s="8">
        <v>3</v>
      </c>
      <c r="AL25" s="8">
        <v>3</v>
      </c>
      <c r="AM25" s="9">
        <v>4</v>
      </c>
      <c r="AN25" s="9">
        <v>4</v>
      </c>
      <c r="AO25" s="5"/>
      <c r="AP25" s="5"/>
    </row>
    <row r="26" spans="1:42" ht="72.75" thickBot="1" x14ac:dyDescent="0.6">
      <c r="A26" s="4">
        <v>25</v>
      </c>
      <c r="B26" s="4" t="s">
        <v>55</v>
      </c>
      <c r="C26" s="4"/>
      <c r="D26" s="4"/>
      <c r="E26" s="4" t="s">
        <v>208</v>
      </c>
      <c r="F26" s="4" t="s">
        <v>169</v>
      </c>
      <c r="G26" s="4"/>
      <c r="H26" s="100">
        <v>0</v>
      </c>
      <c r="I26" s="100">
        <v>1</v>
      </c>
      <c r="J26" s="100">
        <v>0</v>
      </c>
      <c r="K26" s="100">
        <v>1</v>
      </c>
      <c r="L26" s="100">
        <v>0</v>
      </c>
      <c r="M26" s="102">
        <v>4</v>
      </c>
      <c r="N26" s="102">
        <v>4</v>
      </c>
      <c r="O26" s="102">
        <v>2</v>
      </c>
      <c r="P26" s="102">
        <v>2</v>
      </c>
      <c r="Q26" s="102">
        <v>1</v>
      </c>
      <c r="R26" s="102">
        <v>1</v>
      </c>
      <c r="S26" s="102">
        <v>2</v>
      </c>
      <c r="T26" s="102">
        <v>2</v>
      </c>
      <c r="U26" s="102">
        <v>0</v>
      </c>
      <c r="V26" s="102">
        <v>0</v>
      </c>
      <c r="W26" s="5" t="s">
        <v>6</v>
      </c>
      <c r="X26" s="6">
        <v>5</v>
      </c>
      <c r="Y26" s="6">
        <v>5</v>
      </c>
      <c r="Z26" s="6">
        <v>5</v>
      </c>
      <c r="AA26" s="6">
        <v>5</v>
      </c>
      <c r="AB26" s="7">
        <v>5</v>
      </c>
      <c r="AC26" s="7">
        <v>5</v>
      </c>
      <c r="AD26" s="7">
        <v>5</v>
      </c>
      <c r="AE26" s="7">
        <v>5</v>
      </c>
      <c r="AF26" s="7">
        <v>5</v>
      </c>
      <c r="AG26" s="8">
        <v>5</v>
      </c>
      <c r="AH26" s="8">
        <v>5</v>
      </c>
      <c r="AI26" s="8">
        <v>5</v>
      </c>
      <c r="AJ26" s="8">
        <v>5</v>
      </c>
      <c r="AK26" s="8">
        <v>5</v>
      </c>
      <c r="AL26" s="8">
        <v>5</v>
      </c>
      <c r="AM26" s="9">
        <v>5</v>
      </c>
      <c r="AN26" s="9">
        <v>5</v>
      </c>
      <c r="AO26" s="5"/>
      <c r="AP26" s="5"/>
    </row>
    <row r="27" spans="1:42" ht="72.75" thickBot="1" x14ac:dyDescent="0.6">
      <c r="A27" s="4">
        <v>26</v>
      </c>
      <c r="B27" s="4" t="s">
        <v>56</v>
      </c>
      <c r="C27" s="4"/>
      <c r="D27" s="4"/>
      <c r="E27" s="4" t="s">
        <v>208</v>
      </c>
      <c r="F27" s="4" t="s">
        <v>169</v>
      </c>
      <c r="G27" s="4"/>
      <c r="H27" s="100">
        <v>0</v>
      </c>
      <c r="I27" s="100">
        <v>1</v>
      </c>
      <c r="J27" s="100">
        <v>0</v>
      </c>
      <c r="K27" s="100">
        <v>0</v>
      </c>
      <c r="L27" s="100">
        <v>0</v>
      </c>
      <c r="M27" s="102">
        <v>1</v>
      </c>
      <c r="N27" s="102">
        <v>1</v>
      </c>
      <c r="O27" s="102">
        <v>1</v>
      </c>
      <c r="P27" s="102">
        <v>2</v>
      </c>
      <c r="Q27" s="102">
        <v>2</v>
      </c>
      <c r="R27" s="102">
        <v>1</v>
      </c>
      <c r="S27" s="102">
        <v>1</v>
      </c>
      <c r="T27" s="102">
        <v>1</v>
      </c>
      <c r="U27" s="102">
        <v>0</v>
      </c>
      <c r="V27" s="102">
        <v>0</v>
      </c>
      <c r="W27" s="5" t="s">
        <v>6</v>
      </c>
      <c r="X27" s="6">
        <v>2</v>
      </c>
      <c r="Y27" s="6">
        <v>1</v>
      </c>
      <c r="Z27" s="6">
        <v>3</v>
      </c>
      <c r="AA27" s="6">
        <v>5</v>
      </c>
      <c r="AB27" s="7">
        <v>4</v>
      </c>
      <c r="AC27" s="7">
        <v>2</v>
      </c>
      <c r="AD27" s="7">
        <v>3</v>
      </c>
      <c r="AE27" s="7">
        <v>3</v>
      </c>
      <c r="AF27" s="7">
        <v>3</v>
      </c>
      <c r="AG27" s="8">
        <v>3</v>
      </c>
      <c r="AH27" s="8">
        <v>3</v>
      </c>
      <c r="AI27" s="8">
        <v>3</v>
      </c>
      <c r="AJ27" s="8">
        <v>2</v>
      </c>
      <c r="AK27" s="8">
        <v>2</v>
      </c>
      <c r="AL27" s="8">
        <v>2</v>
      </c>
      <c r="AM27" s="9">
        <v>3</v>
      </c>
      <c r="AN27" s="9">
        <v>3</v>
      </c>
      <c r="AO27" s="5"/>
      <c r="AP27" s="5"/>
    </row>
    <row r="28" spans="1:42" ht="72.75" thickBot="1" x14ac:dyDescent="0.6">
      <c r="A28" s="4">
        <v>27</v>
      </c>
      <c r="B28" s="4" t="s">
        <v>56</v>
      </c>
      <c r="C28" s="4"/>
      <c r="D28" s="4"/>
      <c r="E28" s="4" t="s">
        <v>208</v>
      </c>
      <c r="F28" s="4" t="s">
        <v>169</v>
      </c>
      <c r="G28" s="4"/>
      <c r="H28" s="100">
        <v>0</v>
      </c>
      <c r="I28" s="100">
        <v>1</v>
      </c>
      <c r="J28" s="100">
        <v>0</v>
      </c>
      <c r="K28" s="100">
        <v>0</v>
      </c>
      <c r="L28" s="100">
        <v>0</v>
      </c>
      <c r="M28" s="102">
        <v>3</v>
      </c>
      <c r="N28" s="102">
        <v>3</v>
      </c>
      <c r="O28" s="102">
        <v>4</v>
      </c>
      <c r="P28" s="102">
        <v>3</v>
      </c>
      <c r="Q28" s="102">
        <v>4</v>
      </c>
      <c r="R28" s="102">
        <v>4</v>
      </c>
      <c r="S28" s="102">
        <v>4</v>
      </c>
      <c r="T28" s="102">
        <v>0</v>
      </c>
      <c r="U28" s="102">
        <v>0</v>
      </c>
      <c r="V28" s="102"/>
      <c r="W28" s="5" t="s">
        <v>6</v>
      </c>
      <c r="X28" s="6">
        <v>4</v>
      </c>
      <c r="Y28" s="6">
        <v>4</v>
      </c>
      <c r="Z28" s="6">
        <v>4</v>
      </c>
      <c r="AA28" s="6">
        <v>4</v>
      </c>
      <c r="AB28" s="7">
        <v>4</v>
      </c>
      <c r="AC28" s="7">
        <v>4</v>
      </c>
      <c r="AD28" s="7">
        <v>4</v>
      </c>
      <c r="AE28" s="7">
        <v>3</v>
      </c>
      <c r="AF28" s="7">
        <v>4</v>
      </c>
      <c r="AG28" s="8">
        <v>4</v>
      </c>
      <c r="AH28" s="8">
        <v>4</v>
      </c>
      <c r="AI28" s="8">
        <v>4</v>
      </c>
      <c r="AJ28" s="8">
        <v>4</v>
      </c>
      <c r="AK28" s="8">
        <v>3</v>
      </c>
      <c r="AL28" s="8">
        <v>3</v>
      </c>
      <c r="AM28" s="9">
        <v>4</v>
      </c>
      <c r="AN28" s="9">
        <v>4</v>
      </c>
      <c r="AO28" s="5"/>
      <c r="AP28" s="5"/>
    </row>
    <row r="29" spans="1:42" ht="72.75" thickBot="1" x14ac:dyDescent="0.6">
      <c r="A29" s="4">
        <v>28</v>
      </c>
      <c r="B29" s="4" t="s">
        <v>55</v>
      </c>
      <c r="C29" s="4"/>
      <c r="D29" s="4"/>
      <c r="E29" s="4" t="s">
        <v>208</v>
      </c>
      <c r="F29" s="4" t="s">
        <v>184</v>
      </c>
      <c r="G29" s="4"/>
      <c r="H29" s="100">
        <v>1</v>
      </c>
      <c r="I29" s="100">
        <v>0</v>
      </c>
      <c r="J29" s="100">
        <v>0</v>
      </c>
      <c r="K29" s="100">
        <v>0</v>
      </c>
      <c r="L29" s="100">
        <v>1</v>
      </c>
      <c r="M29" s="102">
        <v>0</v>
      </c>
      <c r="N29" s="102">
        <v>0</v>
      </c>
      <c r="O29" s="102">
        <v>0</v>
      </c>
      <c r="P29" s="102">
        <v>3</v>
      </c>
      <c r="Q29" s="102">
        <v>3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5" t="s">
        <v>6</v>
      </c>
      <c r="X29" s="6">
        <v>3</v>
      </c>
      <c r="Y29" s="6">
        <v>3</v>
      </c>
      <c r="Z29" s="6">
        <v>3</v>
      </c>
      <c r="AA29" s="6">
        <v>3</v>
      </c>
      <c r="AB29" s="7">
        <v>4</v>
      </c>
      <c r="AC29" s="7">
        <v>3</v>
      </c>
      <c r="AD29" s="7">
        <v>3</v>
      </c>
      <c r="AE29" s="7">
        <v>3</v>
      </c>
      <c r="AF29" s="7">
        <v>3</v>
      </c>
      <c r="AG29" s="8">
        <v>4</v>
      </c>
      <c r="AH29" s="8">
        <v>5</v>
      </c>
      <c r="AI29" s="8">
        <v>3</v>
      </c>
      <c r="AJ29" s="8">
        <v>4</v>
      </c>
      <c r="AK29" s="8">
        <v>3</v>
      </c>
      <c r="AL29" s="8">
        <v>4</v>
      </c>
      <c r="AM29" s="9">
        <v>3</v>
      </c>
      <c r="AN29" s="9">
        <v>3</v>
      </c>
      <c r="AO29" s="5"/>
      <c r="AP29" s="5"/>
    </row>
    <row r="30" spans="1:42" ht="72.75" thickBot="1" x14ac:dyDescent="0.6">
      <c r="A30" s="4">
        <v>29</v>
      </c>
      <c r="B30" s="4" t="s">
        <v>56</v>
      </c>
      <c r="C30" s="4"/>
      <c r="D30" s="4"/>
      <c r="E30" s="4" t="s">
        <v>208</v>
      </c>
      <c r="F30" s="4" t="s">
        <v>62</v>
      </c>
      <c r="G30" s="4"/>
      <c r="H30" s="100">
        <v>0</v>
      </c>
      <c r="I30" s="100">
        <v>1</v>
      </c>
      <c r="J30" s="100">
        <v>0</v>
      </c>
      <c r="K30" s="100">
        <v>0</v>
      </c>
      <c r="L30" s="100">
        <v>0</v>
      </c>
      <c r="M30" s="102">
        <v>4</v>
      </c>
      <c r="N30" s="102">
        <v>4</v>
      </c>
      <c r="O30" s="102">
        <v>4</v>
      </c>
      <c r="P30" s="102">
        <v>5</v>
      </c>
      <c r="Q30" s="102">
        <v>4</v>
      </c>
      <c r="R30" s="102">
        <v>0</v>
      </c>
      <c r="S30" s="102">
        <v>0</v>
      </c>
      <c r="T30" s="102">
        <v>0</v>
      </c>
      <c r="U30" s="102">
        <v>0</v>
      </c>
      <c r="V30" s="102">
        <v>4</v>
      </c>
      <c r="W30" s="5" t="s">
        <v>6</v>
      </c>
      <c r="X30" s="6">
        <v>5</v>
      </c>
      <c r="Y30" s="6">
        <v>5</v>
      </c>
      <c r="Z30" s="6">
        <v>5</v>
      </c>
      <c r="AA30" s="6">
        <v>5</v>
      </c>
      <c r="AB30" s="7">
        <v>5</v>
      </c>
      <c r="AC30" s="7">
        <v>5</v>
      </c>
      <c r="AD30" s="7">
        <v>5</v>
      </c>
      <c r="AE30" s="7">
        <v>5</v>
      </c>
      <c r="AF30" s="7">
        <v>5</v>
      </c>
      <c r="AG30" s="8">
        <v>5</v>
      </c>
      <c r="AH30" s="8">
        <v>5</v>
      </c>
      <c r="AI30" s="8">
        <v>5</v>
      </c>
      <c r="AJ30" s="8">
        <v>5</v>
      </c>
      <c r="AK30" s="8">
        <v>3</v>
      </c>
      <c r="AL30" s="8">
        <v>3</v>
      </c>
      <c r="AM30" s="9">
        <v>5</v>
      </c>
      <c r="AN30" s="9">
        <v>5</v>
      </c>
      <c r="AO30" s="5"/>
      <c r="AP30" s="5"/>
    </row>
    <row r="31" spans="1:42" ht="72.75" thickBot="1" x14ac:dyDescent="0.6">
      <c r="A31" s="4">
        <v>30</v>
      </c>
      <c r="B31" s="4" t="s">
        <v>56</v>
      </c>
      <c r="C31" s="4"/>
      <c r="D31" s="4"/>
      <c r="E31" s="4" t="s">
        <v>208</v>
      </c>
      <c r="F31" s="4" t="s">
        <v>62</v>
      </c>
      <c r="G31" s="4"/>
      <c r="H31" s="100">
        <v>0</v>
      </c>
      <c r="I31" s="100">
        <v>1</v>
      </c>
      <c r="J31" s="100">
        <v>0</v>
      </c>
      <c r="K31" s="100">
        <v>0</v>
      </c>
      <c r="L31" s="100">
        <v>0</v>
      </c>
      <c r="M31" s="102">
        <v>4</v>
      </c>
      <c r="N31" s="102">
        <v>0</v>
      </c>
      <c r="O31" s="102">
        <v>4</v>
      </c>
      <c r="P31" s="102">
        <v>4</v>
      </c>
      <c r="Q31" s="102">
        <v>3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5" t="s">
        <v>6</v>
      </c>
      <c r="X31" s="6">
        <v>4</v>
      </c>
      <c r="Y31" s="6">
        <v>4</v>
      </c>
      <c r="Z31" s="6">
        <v>4</v>
      </c>
      <c r="AA31" s="6">
        <v>4</v>
      </c>
      <c r="AB31" s="7">
        <v>5</v>
      </c>
      <c r="AC31" s="7">
        <v>4</v>
      </c>
      <c r="AD31" s="7">
        <v>5</v>
      </c>
      <c r="AE31" s="7">
        <v>5</v>
      </c>
      <c r="AF31" s="7">
        <v>5</v>
      </c>
      <c r="AG31" s="8">
        <v>4</v>
      </c>
      <c r="AH31" s="8">
        <v>4</v>
      </c>
      <c r="AI31" s="8">
        <v>4</v>
      </c>
      <c r="AJ31" s="8">
        <v>4</v>
      </c>
      <c r="AK31" s="8">
        <v>4</v>
      </c>
      <c r="AL31" s="8">
        <v>4</v>
      </c>
      <c r="AM31" s="9">
        <v>5</v>
      </c>
      <c r="AN31" s="9">
        <v>5</v>
      </c>
      <c r="AO31" s="5"/>
      <c r="AP31" s="5"/>
    </row>
    <row r="32" spans="1:42" ht="72.75" thickBot="1" x14ac:dyDescent="0.6">
      <c r="A32" s="4">
        <v>31</v>
      </c>
      <c r="B32" s="4" t="s">
        <v>56</v>
      </c>
      <c r="C32" s="4"/>
      <c r="D32" s="4"/>
      <c r="E32" s="4" t="s">
        <v>208</v>
      </c>
      <c r="F32" s="4" t="s">
        <v>60</v>
      </c>
      <c r="G32" s="4" t="s">
        <v>170</v>
      </c>
      <c r="H32" s="100">
        <v>0</v>
      </c>
      <c r="I32" s="100">
        <v>1</v>
      </c>
      <c r="J32" s="100">
        <v>0</v>
      </c>
      <c r="K32" s="100">
        <v>0</v>
      </c>
      <c r="L32" s="100">
        <v>0</v>
      </c>
      <c r="M32" s="102">
        <v>4</v>
      </c>
      <c r="N32" s="102">
        <v>4</v>
      </c>
      <c r="O32" s="102">
        <v>4</v>
      </c>
      <c r="P32" s="102">
        <v>4</v>
      </c>
      <c r="Q32" s="102">
        <v>4</v>
      </c>
      <c r="R32" s="102">
        <v>4</v>
      </c>
      <c r="S32" s="102">
        <v>4</v>
      </c>
      <c r="T32" s="102">
        <v>4</v>
      </c>
      <c r="U32" s="102">
        <v>0</v>
      </c>
      <c r="V32" s="102">
        <v>0</v>
      </c>
      <c r="W32" s="5" t="s">
        <v>6</v>
      </c>
      <c r="X32" s="6">
        <v>5</v>
      </c>
      <c r="Y32" s="6">
        <v>5</v>
      </c>
      <c r="Z32" s="6">
        <v>5</v>
      </c>
      <c r="AA32" s="6">
        <v>4</v>
      </c>
      <c r="AB32" s="7">
        <v>5</v>
      </c>
      <c r="AC32" s="7">
        <v>4</v>
      </c>
      <c r="AD32" s="7">
        <v>5</v>
      </c>
      <c r="AE32" s="7">
        <v>5</v>
      </c>
      <c r="AF32" s="7">
        <v>5</v>
      </c>
      <c r="AG32" s="8">
        <v>5</v>
      </c>
      <c r="AH32" s="8">
        <v>5</v>
      </c>
      <c r="AI32" s="8">
        <v>5</v>
      </c>
      <c r="AJ32" s="8">
        <v>5</v>
      </c>
      <c r="AK32" s="8">
        <v>5</v>
      </c>
      <c r="AL32" s="8">
        <v>5</v>
      </c>
      <c r="AM32" s="9">
        <v>5</v>
      </c>
      <c r="AN32" s="9">
        <v>5</v>
      </c>
      <c r="AO32" s="5"/>
      <c r="AP32" s="5"/>
    </row>
    <row r="33" spans="1:42" ht="72.75" thickBot="1" x14ac:dyDescent="0.6">
      <c r="A33" s="4">
        <v>32</v>
      </c>
      <c r="B33" s="4" t="s">
        <v>56</v>
      </c>
      <c r="C33" s="4"/>
      <c r="D33" s="4"/>
      <c r="E33" s="4" t="s">
        <v>208</v>
      </c>
      <c r="F33" s="4" t="s">
        <v>60</v>
      </c>
      <c r="G33" s="4" t="s">
        <v>170</v>
      </c>
      <c r="H33" s="100">
        <v>1</v>
      </c>
      <c r="I33" s="100">
        <v>1</v>
      </c>
      <c r="J33" s="100">
        <v>0</v>
      </c>
      <c r="K33" s="100">
        <v>0</v>
      </c>
      <c r="L33" s="100">
        <v>0</v>
      </c>
      <c r="M33" s="102">
        <v>4</v>
      </c>
      <c r="N33" s="102">
        <v>4</v>
      </c>
      <c r="O33" s="102">
        <v>3</v>
      </c>
      <c r="P33" s="102">
        <v>4</v>
      </c>
      <c r="Q33" s="102">
        <v>4</v>
      </c>
      <c r="R33" s="102">
        <v>4</v>
      </c>
      <c r="S33" s="102">
        <v>4</v>
      </c>
      <c r="T33" s="102">
        <v>0</v>
      </c>
      <c r="U33" s="102">
        <v>0</v>
      </c>
      <c r="V33" s="102">
        <v>0</v>
      </c>
      <c r="W33" s="5" t="s">
        <v>6</v>
      </c>
      <c r="X33" s="6">
        <v>4</v>
      </c>
      <c r="Y33" s="6">
        <v>4</v>
      </c>
      <c r="Z33" s="6">
        <v>5</v>
      </c>
      <c r="AA33" s="6">
        <v>5</v>
      </c>
      <c r="AB33" s="7">
        <v>5</v>
      </c>
      <c r="AC33" s="7">
        <v>4</v>
      </c>
      <c r="AD33" s="7">
        <v>4</v>
      </c>
      <c r="AE33" s="7">
        <v>5</v>
      </c>
      <c r="AF33" s="7">
        <v>5</v>
      </c>
      <c r="AG33" s="8">
        <v>5</v>
      </c>
      <c r="AH33" s="8">
        <v>5</v>
      </c>
      <c r="AI33" s="8">
        <v>3</v>
      </c>
      <c r="AJ33" s="8">
        <v>5</v>
      </c>
      <c r="AK33" s="8">
        <v>4</v>
      </c>
      <c r="AL33" s="8">
        <v>4</v>
      </c>
      <c r="AM33" s="9">
        <v>5</v>
      </c>
      <c r="AN33" s="9">
        <v>5</v>
      </c>
      <c r="AO33" s="5"/>
      <c r="AP33" s="5"/>
    </row>
    <row r="34" spans="1:42" ht="72.75" thickBot="1" x14ac:dyDescent="0.6">
      <c r="A34" s="4">
        <v>33</v>
      </c>
      <c r="B34" s="4" t="s">
        <v>56</v>
      </c>
      <c r="C34" s="4"/>
      <c r="D34" s="4"/>
      <c r="E34" s="4" t="s">
        <v>208</v>
      </c>
      <c r="F34" s="4" t="s">
        <v>60</v>
      </c>
      <c r="G34" s="4" t="s">
        <v>170</v>
      </c>
      <c r="H34" s="100">
        <v>0</v>
      </c>
      <c r="I34" s="100">
        <v>1</v>
      </c>
      <c r="J34" s="100">
        <v>0</v>
      </c>
      <c r="K34" s="100">
        <v>0</v>
      </c>
      <c r="L34" s="100">
        <v>0</v>
      </c>
      <c r="M34" s="102">
        <v>4</v>
      </c>
      <c r="N34" s="102">
        <v>3</v>
      </c>
      <c r="O34" s="102">
        <v>4</v>
      </c>
      <c r="P34" s="102">
        <v>4</v>
      </c>
      <c r="Q34" s="102">
        <v>4</v>
      </c>
      <c r="R34" s="102">
        <v>3</v>
      </c>
      <c r="S34" s="102">
        <v>3</v>
      </c>
      <c r="T34" s="102">
        <v>3</v>
      </c>
      <c r="U34" s="102">
        <v>0</v>
      </c>
      <c r="V34" s="102">
        <v>0</v>
      </c>
      <c r="W34" s="5" t="s">
        <v>6</v>
      </c>
      <c r="X34" s="6">
        <v>4</v>
      </c>
      <c r="Y34" s="6">
        <v>4</v>
      </c>
      <c r="Z34" s="6">
        <v>4</v>
      </c>
      <c r="AA34" s="6">
        <v>4</v>
      </c>
      <c r="AB34" s="7">
        <v>4</v>
      </c>
      <c r="AC34" s="7">
        <v>4</v>
      </c>
      <c r="AD34" s="7">
        <v>4</v>
      </c>
      <c r="AE34" s="7">
        <v>4</v>
      </c>
      <c r="AF34" s="7">
        <v>4</v>
      </c>
      <c r="AG34" s="8">
        <v>4</v>
      </c>
      <c r="AH34" s="8">
        <v>4</v>
      </c>
      <c r="AI34" s="8">
        <v>4</v>
      </c>
      <c r="AJ34" s="8">
        <v>4</v>
      </c>
      <c r="AK34" s="8">
        <v>4</v>
      </c>
      <c r="AL34" s="8">
        <v>4</v>
      </c>
      <c r="AM34" s="9">
        <v>4</v>
      </c>
      <c r="AN34" s="9">
        <v>4</v>
      </c>
      <c r="AO34" s="5"/>
      <c r="AP34" s="5"/>
    </row>
    <row r="35" spans="1:42" ht="72.75" thickBot="1" x14ac:dyDescent="0.6">
      <c r="A35" s="4">
        <v>34</v>
      </c>
      <c r="B35" s="4" t="s">
        <v>56</v>
      </c>
      <c r="C35" s="4"/>
      <c r="D35" s="4"/>
      <c r="E35" s="4" t="s">
        <v>208</v>
      </c>
      <c r="F35" s="4" t="s">
        <v>60</v>
      </c>
      <c r="G35" s="4" t="s">
        <v>170</v>
      </c>
      <c r="H35" s="100">
        <v>0</v>
      </c>
      <c r="I35" s="100">
        <v>1</v>
      </c>
      <c r="J35" s="100">
        <v>0</v>
      </c>
      <c r="K35" s="100">
        <v>0</v>
      </c>
      <c r="L35" s="100">
        <v>0</v>
      </c>
      <c r="M35" s="102">
        <v>5</v>
      </c>
      <c r="N35" s="102">
        <v>3</v>
      </c>
      <c r="O35" s="102">
        <v>4</v>
      </c>
      <c r="P35" s="102">
        <v>4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5" t="s">
        <v>6</v>
      </c>
      <c r="X35" s="6">
        <v>5</v>
      </c>
      <c r="Y35" s="6">
        <v>5</v>
      </c>
      <c r="Z35" s="6">
        <v>5</v>
      </c>
      <c r="AA35" s="6">
        <v>5</v>
      </c>
      <c r="AB35" s="7">
        <v>5</v>
      </c>
      <c r="AC35" s="7">
        <v>5</v>
      </c>
      <c r="AD35" s="7">
        <v>5</v>
      </c>
      <c r="AE35" s="7">
        <v>5</v>
      </c>
      <c r="AF35" s="7">
        <v>5</v>
      </c>
      <c r="AG35" s="8">
        <v>4</v>
      </c>
      <c r="AH35" s="8">
        <v>4</v>
      </c>
      <c r="AI35" s="8">
        <v>4</v>
      </c>
      <c r="AJ35" s="8">
        <v>4</v>
      </c>
      <c r="AK35" s="8">
        <v>4</v>
      </c>
      <c r="AL35" s="8">
        <v>4</v>
      </c>
      <c r="AM35" s="9">
        <v>5</v>
      </c>
      <c r="AN35" s="9">
        <v>5</v>
      </c>
      <c r="AO35" s="5"/>
      <c r="AP35" s="5"/>
    </row>
    <row r="36" spans="1:42" ht="72.75" thickBot="1" x14ac:dyDescent="0.6">
      <c r="A36" s="4">
        <v>35</v>
      </c>
      <c r="B36" s="4" t="s">
        <v>56</v>
      </c>
      <c r="C36" s="4"/>
      <c r="D36" s="4"/>
      <c r="E36" s="4" t="s">
        <v>208</v>
      </c>
      <c r="F36" s="4" t="s">
        <v>62</v>
      </c>
      <c r="G36" s="4"/>
      <c r="H36" s="100">
        <v>1</v>
      </c>
      <c r="I36" s="100">
        <v>1</v>
      </c>
      <c r="J36" s="100">
        <v>0</v>
      </c>
      <c r="K36" s="100">
        <v>0</v>
      </c>
      <c r="L36" s="100">
        <v>0</v>
      </c>
      <c r="M36" s="102">
        <v>5</v>
      </c>
      <c r="N36" s="102">
        <v>5</v>
      </c>
      <c r="O36" s="102">
        <v>5</v>
      </c>
      <c r="P36" s="102">
        <v>5</v>
      </c>
      <c r="Q36" s="102">
        <v>5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5" t="s">
        <v>6</v>
      </c>
      <c r="X36" s="6">
        <v>5</v>
      </c>
      <c r="Y36" s="6">
        <v>5</v>
      </c>
      <c r="Z36" s="6">
        <v>5</v>
      </c>
      <c r="AA36" s="6">
        <v>5</v>
      </c>
      <c r="AB36" s="7">
        <v>5</v>
      </c>
      <c r="AC36" s="7">
        <v>5</v>
      </c>
      <c r="AD36" s="7">
        <v>5</v>
      </c>
      <c r="AE36" s="7">
        <v>5</v>
      </c>
      <c r="AF36" s="7">
        <v>5</v>
      </c>
      <c r="AG36" s="8">
        <v>4</v>
      </c>
      <c r="AH36" s="8">
        <v>4</v>
      </c>
      <c r="AI36" s="8">
        <v>5</v>
      </c>
      <c r="AJ36" s="8">
        <v>5</v>
      </c>
      <c r="AK36" s="8">
        <v>5</v>
      </c>
      <c r="AL36" s="8">
        <v>5</v>
      </c>
      <c r="AM36" s="9">
        <v>5</v>
      </c>
      <c r="AN36" s="9">
        <v>5</v>
      </c>
      <c r="AO36" s="5"/>
      <c r="AP36" s="5"/>
    </row>
    <row r="37" spans="1:42" ht="24.75" thickBot="1" x14ac:dyDescent="0.6">
      <c r="A37" s="4">
        <v>36</v>
      </c>
      <c r="B37" s="4" t="s">
        <v>55</v>
      </c>
      <c r="C37" s="4"/>
      <c r="D37" s="4"/>
      <c r="E37" s="4" t="s">
        <v>213</v>
      </c>
      <c r="F37" s="4" t="s">
        <v>60</v>
      </c>
      <c r="G37" s="4"/>
      <c r="H37" s="100">
        <v>0</v>
      </c>
      <c r="I37" s="100">
        <v>1</v>
      </c>
      <c r="J37" s="100">
        <v>0</v>
      </c>
      <c r="K37" s="100">
        <v>0</v>
      </c>
      <c r="L37" s="100">
        <v>0</v>
      </c>
      <c r="M37" s="102">
        <v>1</v>
      </c>
      <c r="N37" s="102">
        <v>1</v>
      </c>
      <c r="O37" s="102">
        <v>1</v>
      </c>
      <c r="P37" s="102">
        <v>4</v>
      </c>
      <c r="Q37" s="102">
        <v>4</v>
      </c>
      <c r="R37" s="102">
        <v>1</v>
      </c>
      <c r="S37" s="102">
        <v>2</v>
      </c>
      <c r="T37" s="102">
        <v>2</v>
      </c>
      <c r="U37" s="102">
        <v>0</v>
      </c>
      <c r="V37" s="102">
        <v>0</v>
      </c>
      <c r="W37" s="5" t="s">
        <v>6</v>
      </c>
      <c r="X37" s="6">
        <v>5</v>
      </c>
      <c r="Y37" s="6">
        <v>5</v>
      </c>
      <c r="Z37" s="6">
        <v>5</v>
      </c>
      <c r="AA37" s="6">
        <v>5</v>
      </c>
      <c r="AB37" s="7">
        <v>5</v>
      </c>
      <c r="AC37" s="7">
        <v>5</v>
      </c>
      <c r="AD37" s="7">
        <v>5</v>
      </c>
      <c r="AE37" s="7">
        <v>5</v>
      </c>
      <c r="AF37" s="7">
        <v>5</v>
      </c>
      <c r="AG37" s="8">
        <v>5</v>
      </c>
      <c r="AH37" s="8">
        <v>5</v>
      </c>
      <c r="AI37" s="8">
        <v>5</v>
      </c>
      <c r="AJ37" s="8">
        <v>5</v>
      </c>
      <c r="AK37" s="8">
        <v>5</v>
      </c>
      <c r="AL37" s="8">
        <v>5</v>
      </c>
      <c r="AM37" s="9">
        <v>0</v>
      </c>
      <c r="AN37" s="9">
        <v>0</v>
      </c>
      <c r="AO37" s="5"/>
      <c r="AP37" s="5"/>
    </row>
    <row r="38" spans="1:42" ht="48.75" thickBot="1" x14ac:dyDescent="0.6">
      <c r="A38" s="4">
        <v>37</v>
      </c>
      <c r="B38" s="4" t="s">
        <v>56</v>
      </c>
      <c r="C38" s="4"/>
      <c r="D38" s="4"/>
      <c r="E38" s="4" t="s">
        <v>213</v>
      </c>
      <c r="F38" s="4" t="s">
        <v>59</v>
      </c>
      <c r="G38" s="4"/>
      <c r="H38" s="100">
        <v>0</v>
      </c>
      <c r="I38" s="100">
        <v>1</v>
      </c>
      <c r="J38" s="100">
        <v>0</v>
      </c>
      <c r="K38" s="100">
        <v>1</v>
      </c>
      <c r="L38" s="100">
        <v>0</v>
      </c>
      <c r="M38" s="102">
        <v>4</v>
      </c>
      <c r="N38" s="102">
        <v>0</v>
      </c>
      <c r="O38" s="102">
        <v>3</v>
      </c>
      <c r="P38" s="102">
        <v>4</v>
      </c>
      <c r="Q38" s="102">
        <v>4</v>
      </c>
      <c r="R38" s="102">
        <v>3</v>
      </c>
      <c r="S38" s="102">
        <v>0</v>
      </c>
      <c r="T38" s="102">
        <v>0</v>
      </c>
      <c r="U38" s="102">
        <v>0</v>
      </c>
      <c r="V38" s="102">
        <v>0</v>
      </c>
      <c r="W38" s="5" t="s">
        <v>6</v>
      </c>
      <c r="X38" s="6">
        <v>5</v>
      </c>
      <c r="Y38" s="6">
        <v>5</v>
      </c>
      <c r="Z38" s="6">
        <v>5</v>
      </c>
      <c r="AA38" s="6">
        <v>5</v>
      </c>
      <c r="AB38" s="7">
        <v>5</v>
      </c>
      <c r="AC38" s="7">
        <v>5</v>
      </c>
      <c r="AD38" s="7">
        <v>5</v>
      </c>
      <c r="AE38" s="7">
        <v>5</v>
      </c>
      <c r="AF38" s="7">
        <v>5</v>
      </c>
      <c r="AG38" s="8">
        <v>5</v>
      </c>
      <c r="AH38" s="8">
        <v>5</v>
      </c>
      <c r="AI38" s="8">
        <v>5</v>
      </c>
      <c r="AJ38" s="8">
        <v>5</v>
      </c>
      <c r="AK38" s="8">
        <v>5</v>
      </c>
      <c r="AL38" s="8">
        <v>5</v>
      </c>
      <c r="AM38" s="9">
        <v>5</v>
      </c>
      <c r="AN38" s="9">
        <v>5</v>
      </c>
      <c r="AO38" s="5"/>
      <c r="AP38" s="5"/>
    </row>
    <row r="39" spans="1:42" ht="24.75" thickBot="1" x14ac:dyDescent="0.6">
      <c r="A39" s="4">
        <v>38</v>
      </c>
      <c r="B39" s="4" t="s">
        <v>56</v>
      </c>
      <c r="C39" s="4"/>
      <c r="D39" s="4"/>
      <c r="E39" s="4" t="s">
        <v>213</v>
      </c>
      <c r="F39" s="4" t="s">
        <v>62</v>
      </c>
      <c r="G39" s="4"/>
      <c r="H39" s="100">
        <v>0</v>
      </c>
      <c r="I39" s="100">
        <v>1</v>
      </c>
      <c r="J39" s="100">
        <v>0</v>
      </c>
      <c r="K39" s="100">
        <v>0</v>
      </c>
      <c r="L39" s="100">
        <v>0</v>
      </c>
      <c r="M39" s="102">
        <v>3</v>
      </c>
      <c r="N39" s="102">
        <v>4</v>
      </c>
      <c r="O39" s="102">
        <v>3</v>
      </c>
      <c r="P39" s="102">
        <v>3</v>
      </c>
      <c r="Q39" s="102">
        <v>4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5" t="s">
        <v>6</v>
      </c>
      <c r="X39" s="6">
        <v>5</v>
      </c>
      <c r="Y39" s="6">
        <v>5</v>
      </c>
      <c r="Z39" s="6">
        <v>0</v>
      </c>
      <c r="AA39" s="6">
        <v>0</v>
      </c>
      <c r="AB39" s="7">
        <v>5</v>
      </c>
      <c r="AC39" s="7">
        <v>5</v>
      </c>
      <c r="AD39" s="7">
        <v>0</v>
      </c>
      <c r="AE39" s="7">
        <v>0</v>
      </c>
      <c r="AF39" s="7">
        <v>0</v>
      </c>
      <c r="AG39" s="8">
        <v>0</v>
      </c>
      <c r="AH39" s="8">
        <v>0</v>
      </c>
      <c r="AI39" s="8">
        <v>5</v>
      </c>
      <c r="AJ39" s="8">
        <v>0</v>
      </c>
      <c r="AK39" s="8">
        <v>5</v>
      </c>
      <c r="AL39" s="8">
        <v>5</v>
      </c>
      <c r="AM39" s="9">
        <v>5</v>
      </c>
      <c r="AN39" s="9">
        <v>5</v>
      </c>
      <c r="AO39" s="5"/>
      <c r="AP39" s="5"/>
    </row>
    <row r="40" spans="1:42" ht="24.75" thickBot="1" x14ac:dyDescent="0.6">
      <c r="A40" s="4">
        <v>39</v>
      </c>
      <c r="B40" s="4" t="s">
        <v>56</v>
      </c>
      <c r="C40" s="4"/>
      <c r="D40" s="4"/>
      <c r="E40" s="4" t="s">
        <v>209</v>
      </c>
      <c r="F40" s="4" t="s">
        <v>60</v>
      </c>
      <c r="G40" s="4" t="s">
        <v>170</v>
      </c>
      <c r="H40" s="100">
        <v>0</v>
      </c>
      <c r="I40" s="100">
        <v>1</v>
      </c>
      <c r="J40" s="100">
        <v>0</v>
      </c>
      <c r="K40" s="100">
        <v>0</v>
      </c>
      <c r="L40" s="100">
        <v>0</v>
      </c>
      <c r="M40" s="102">
        <v>1</v>
      </c>
      <c r="N40" s="102">
        <v>1</v>
      </c>
      <c r="O40" s="102">
        <v>4</v>
      </c>
      <c r="P40" s="102">
        <v>4</v>
      </c>
      <c r="Q40" s="102">
        <v>4</v>
      </c>
      <c r="R40" s="102">
        <v>1</v>
      </c>
      <c r="S40" s="102">
        <v>1</v>
      </c>
      <c r="T40" s="102">
        <v>1</v>
      </c>
      <c r="U40" s="102">
        <v>0</v>
      </c>
      <c r="V40" s="102">
        <v>0</v>
      </c>
      <c r="W40" s="5" t="s">
        <v>6</v>
      </c>
      <c r="X40" s="6">
        <v>5</v>
      </c>
      <c r="Y40" s="6">
        <v>5</v>
      </c>
      <c r="Z40" s="6">
        <v>5</v>
      </c>
      <c r="AA40" s="6">
        <v>5</v>
      </c>
      <c r="AB40" s="7">
        <v>5</v>
      </c>
      <c r="AC40" s="7">
        <v>5</v>
      </c>
      <c r="AD40" s="7">
        <v>5</v>
      </c>
      <c r="AE40" s="7">
        <v>5</v>
      </c>
      <c r="AF40" s="7">
        <v>5</v>
      </c>
      <c r="AG40" s="8">
        <v>5</v>
      </c>
      <c r="AH40" s="8">
        <v>5</v>
      </c>
      <c r="AI40" s="8">
        <v>5</v>
      </c>
      <c r="AJ40" s="8">
        <v>5</v>
      </c>
      <c r="AK40" s="8">
        <v>5</v>
      </c>
      <c r="AL40" s="8">
        <v>5</v>
      </c>
      <c r="AM40" s="9">
        <v>5</v>
      </c>
      <c r="AN40" s="9">
        <v>5</v>
      </c>
      <c r="AO40" s="5"/>
      <c r="AP40" s="5"/>
    </row>
    <row r="41" spans="1:42" s="129" customFormat="1" ht="24.75" thickBot="1" x14ac:dyDescent="0.6">
      <c r="A41" s="4">
        <v>40</v>
      </c>
      <c r="B41" s="127" t="s">
        <v>55</v>
      </c>
      <c r="C41" s="127"/>
      <c r="D41" s="127"/>
      <c r="E41" s="4" t="s">
        <v>209</v>
      </c>
      <c r="F41" s="127" t="s">
        <v>62</v>
      </c>
      <c r="G41" s="127"/>
      <c r="H41" s="100">
        <v>0</v>
      </c>
      <c r="I41" s="100">
        <v>1</v>
      </c>
      <c r="J41" s="100">
        <v>0</v>
      </c>
      <c r="K41" s="100">
        <v>0</v>
      </c>
      <c r="L41" s="100">
        <v>0</v>
      </c>
      <c r="M41" s="102">
        <v>1</v>
      </c>
      <c r="N41" s="102">
        <v>1</v>
      </c>
      <c r="O41" s="102">
        <v>4</v>
      </c>
      <c r="P41" s="102">
        <v>4</v>
      </c>
      <c r="Q41" s="102">
        <v>4</v>
      </c>
      <c r="R41" s="102">
        <v>1</v>
      </c>
      <c r="S41" s="102">
        <v>1</v>
      </c>
      <c r="T41" s="102">
        <v>1</v>
      </c>
      <c r="U41" s="102">
        <v>0</v>
      </c>
      <c r="V41" s="102">
        <v>0</v>
      </c>
      <c r="W41" s="5" t="s">
        <v>6</v>
      </c>
      <c r="X41" s="6">
        <v>5</v>
      </c>
      <c r="Y41" s="6">
        <v>5</v>
      </c>
      <c r="Z41" s="6">
        <v>5</v>
      </c>
      <c r="AA41" s="6">
        <v>5</v>
      </c>
      <c r="AB41" s="7">
        <v>5</v>
      </c>
      <c r="AC41" s="7">
        <v>5</v>
      </c>
      <c r="AD41" s="7">
        <v>5</v>
      </c>
      <c r="AE41" s="7">
        <v>5</v>
      </c>
      <c r="AF41" s="7">
        <v>5</v>
      </c>
      <c r="AG41" s="8">
        <v>5</v>
      </c>
      <c r="AH41" s="8">
        <v>5</v>
      </c>
      <c r="AI41" s="8">
        <v>5</v>
      </c>
      <c r="AJ41" s="8">
        <v>5</v>
      </c>
      <c r="AK41" s="8">
        <v>5</v>
      </c>
      <c r="AL41" s="8">
        <v>5</v>
      </c>
      <c r="AM41" s="9">
        <v>5</v>
      </c>
      <c r="AN41" s="9">
        <v>5</v>
      </c>
      <c r="AO41" s="128"/>
      <c r="AP41" s="128"/>
    </row>
    <row r="42" spans="1:42" ht="24.75" thickBot="1" x14ac:dyDescent="0.6">
      <c r="A42" s="4">
        <v>41</v>
      </c>
      <c r="B42" s="4" t="s">
        <v>55</v>
      </c>
      <c r="C42" s="4"/>
      <c r="D42" s="4"/>
      <c r="E42" s="4" t="s">
        <v>209</v>
      </c>
      <c r="F42" s="4" t="s">
        <v>60</v>
      </c>
      <c r="G42" s="4" t="s">
        <v>170</v>
      </c>
      <c r="H42" s="100">
        <v>1</v>
      </c>
      <c r="I42" s="100">
        <v>0</v>
      </c>
      <c r="J42" s="100">
        <v>0</v>
      </c>
      <c r="K42" s="100">
        <v>0</v>
      </c>
      <c r="L42" s="100">
        <v>0</v>
      </c>
      <c r="M42" s="102">
        <v>1</v>
      </c>
      <c r="N42" s="102">
        <v>1</v>
      </c>
      <c r="O42" s="102">
        <v>4</v>
      </c>
      <c r="P42" s="102">
        <v>4</v>
      </c>
      <c r="Q42" s="102">
        <v>4</v>
      </c>
      <c r="R42" s="102">
        <v>1</v>
      </c>
      <c r="S42" s="102">
        <v>1</v>
      </c>
      <c r="T42" s="102">
        <v>1</v>
      </c>
      <c r="U42" s="102">
        <v>0</v>
      </c>
      <c r="V42" s="102">
        <v>0</v>
      </c>
      <c r="W42" s="5" t="s">
        <v>6</v>
      </c>
      <c r="X42" s="6">
        <v>5</v>
      </c>
      <c r="Y42" s="6">
        <v>5</v>
      </c>
      <c r="Z42" s="6">
        <v>5</v>
      </c>
      <c r="AA42" s="6">
        <v>5</v>
      </c>
      <c r="AB42" s="7">
        <v>5</v>
      </c>
      <c r="AC42" s="7">
        <v>5</v>
      </c>
      <c r="AD42" s="7">
        <v>5</v>
      </c>
      <c r="AE42" s="7">
        <v>5</v>
      </c>
      <c r="AF42" s="7">
        <v>5</v>
      </c>
      <c r="AG42" s="8">
        <v>5</v>
      </c>
      <c r="AH42" s="8">
        <v>5</v>
      </c>
      <c r="AI42" s="8">
        <v>5</v>
      </c>
      <c r="AJ42" s="8">
        <v>5</v>
      </c>
      <c r="AK42" s="8">
        <v>5</v>
      </c>
      <c r="AL42" s="8">
        <v>5</v>
      </c>
      <c r="AM42" s="9">
        <v>0</v>
      </c>
      <c r="AN42" s="9">
        <v>0</v>
      </c>
      <c r="AO42" s="5"/>
      <c r="AP42" s="5"/>
    </row>
    <row r="43" spans="1:42" ht="24.75" thickBot="1" x14ac:dyDescent="0.6">
      <c r="A43" s="4">
        <v>42</v>
      </c>
      <c r="B43" s="4" t="s">
        <v>56</v>
      </c>
      <c r="C43" s="4"/>
      <c r="D43" s="4"/>
      <c r="E43" s="4" t="s">
        <v>209</v>
      </c>
      <c r="F43" s="4" t="s">
        <v>60</v>
      </c>
      <c r="G43" s="4" t="s">
        <v>170</v>
      </c>
      <c r="H43" s="100">
        <v>0</v>
      </c>
      <c r="I43" s="100">
        <v>1</v>
      </c>
      <c r="J43" s="100">
        <v>0</v>
      </c>
      <c r="K43" s="100">
        <v>0</v>
      </c>
      <c r="L43" s="100">
        <v>0</v>
      </c>
      <c r="M43" s="102">
        <v>2</v>
      </c>
      <c r="N43" s="102">
        <v>1</v>
      </c>
      <c r="O43" s="102">
        <v>4</v>
      </c>
      <c r="P43" s="102">
        <v>4</v>
      </c>
      <c r="Q43" s="102">
        <v>4</v>
      </c>
      <c r="R43" s="102">
        <v>1</v>
      </c>
      <c r="S43" s="102">
        <v>1</v>
      </c>
      <c r="T43" s="102">
        <v>1</v>
      </c>
      <c r="U43" s="102">
        <v>0</v>
      </c>
      <c r="V43" s="102">
        <v>0</v>
      </c>
      <c r="W43" s="5" t="s">
        <v>6</v>
      </c>
      <c r="X43" s="6">
        <v>5</v>
      </c>
      <c r="Y43" s="6">
        <v>5</v>
      </c>
      <c r="Z43" s="6">
        <v>5</v>
      </c>
      <c r="AA43" s="6">
        <v>5</v>
      </c>
      <c r="AB43" s="7">
        <v>5</v>
      </c>
      <c r="AC43" s="7">
        <v>5</v>
      </c>
      <c r="AD43" s="7">
        <v>5</v>
      </c>
      <c r="AE43" s="7">
        <v>5</v>
      </c>
      <c r="AF43" s="7">
        <v>5</v>
      </c>
      <c r="AG43" s="8">
        <v>5</v>
      </c>
      <c r="AH43" s="8">
        <v>5</v>
      </c>
      <c r="AI43" s="8">
        <v>5</v>
      </c>
      <c r="AJ43" s="8">
        <v>5</v>
      </c>
      <c r="AK43" s="8">
        <v>5</v>
      </c>
      <c r="AL43" s="8">
        <v>5</v>
      </c>
      <c r="AM43" s="9">
        <v>0</v>
      </c>
      <c r="AN43" s="9">
        <v>0</v>
      </c>
      <c r="AO43" s="5"/>
      <c r="AP43" s="5"/>
    </row>
    <row r="44" spans="1:42" ht="48.75" thickBot="1" x14ac:dyDescent="0.6">
      <c r="A44" s="4">
        <v>43</v>
      </c>
      <c r="B44" s="4" t="s">
        <v>55</v>
      </c>
      <c r="C44" s="4"/>
      <c r="D44" s="4"/>
      <c r="E44" s="4" t="s">
        <v>209</v>
      </c>
      <c r="F44" s="4" t="s">
        <v>59</v>
      </c>
      <c r="G44" s="4"/>
      <c r="H44" s="100">
        <v>0</v>
      </c>
      <c r="I44" s="100">
        <v>1</v>
      </c>
      <c r="J44" s="100">
        <v>0</v>
      </c>
      <c r="K44" s="100">
        <v>0</v>
      </c>
      <c r="L44" s="100">
        <v>0</v>
      </c>
      <c r="M44" s="102">
        <v>4</v>
      </c>
      <c r="N44" s="102">
        <v>5</v>
      </c>
      <c r="O44" s="102">
        <v>4</v>
      </c>
      <c r="P44" s="102">
        <v>4</v>
      </c>
      <c r="Q44" s="102">
        <v>4</v>
      </c>
      <c r="R44" s="102">
        <v>1</v>
      </c>
      <c r="S44" s="102">
        <v>2</v>
      </c>
      <c r="T44" s="102">
        <v>3</v>
      </c>
      <c r="U44" s="102">
        <v>0</v>
      </c>
      <c r="V44" s="102">
        <v>0</v>
      </c>
      <c r="W44" s="5" t="s">
        <v>6</v>
      </c>
      <c r="X44" s="6">
        <v>5</v>
      </c>
      <c r="Y44" s="6">
        <v>5</v>
      </c>
      <c r="Z44" s="6">
        <v>5</v>
      </c>
      <c r="AA44" s="6">
        <v>5</v>
      </c>
      <c r="AB44" s="7">
        <v>0</v>
      </c>
      <c r="AC44" s="7">
        <v>0</v>
      </c>
      <c r="AD44" s="7">
        <v>0</v>
      </c>
      <c r="AE44" s="7">
        <v>5</v>
      </c>
      <c r="AF44" s="7">
        <v>5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9">
        <v>0</v>
      </c>
      <c r="AN44" s="9">
        <v>0</v>
      </c>
      <c r="AO44" s="5"/>
      <c r="AP44" s="5"/>
    </row>
    <row r="45" spans="1:42" ht="48.75" thickBot="1" x14ac:dyDescent="0.6">
      <c r="A45" s="4">
        <v>44</v>
      </c>
      <c r="B45" s="4" t="s">
        <v>55</v>
      </c>
      <c r="C45" s="4"/>
      <c r="D45" s="4"/>
      <c r="E45" s="4" t="s">
        <v>209</v>
      </c>
      <c r="F45" s="4" t="s">
        <v>59</v>
      </c>
      <c r="G45" s="4"/>
      <c r="H45" s="100">
        <v>0</v>
      </c>
      <c r="I45" s="100">
        <v>1</v>
      </c>
      <c r="J45" s="100">
        <v>0</v>
      </c>
      <c r="K45" s="100">
        <v>0</v>
      </c>
      <c r="L45" s="100">
        <v>1</v>
      </c>
      <c r="M45" s="102">
        <v>4</v>
      </c>
      <c r="N45" s="102">
        <v>4</v>
      </c>
      <c r="O45" s="102">
        <v>4</v>
      </c>
      <c r="P45" s="102">
        <v>4</v>
      </c>
      <c r="Q45" s="102">
        <v>4</v>
      </c>
      <c r="R45" s="102">
        <v>4</v>
      </c>
      <c r="S45" s="102">
        <v>4</v>
      </c>
      <c r="T45" s="102">
        <v>1</v>
      </c>
      <c r="U45" s="102">
        <v>4</v>
      </c>
      <c r="V45" s="102">
        <v>3</v>
      </c>
      <c r="W45" s="5" t="s">
        <v>6</v>
      </c>
      <c r="X45" s="6">
        <v>5</v>
      </c>
      <c r="Y45" s="6">
        <v>5</v>
      </c>
      <c r="Z45" s="6">
        <v>5</v>
      </c>
      <c r="AA45" s="6">
        <v>5</v>
      </c>
      <c r="AB45" s="7">
        <v>5</v>
      </c>
      <c r="AC45" s="7">
        <v>5</v>
      </c>
      <c r="AD45" s="7">
        <v>5</v>
      </c>
      <c r="AE45" s="7">
        <v>5</v>
      </c>
      <c r="AF45" s="7">
        <v>5</v>
      </c>
      <c r="AG45" s="8">
        <v>0</v>
      </c>
      <c r="AH45" s="8">
        <v>0</v>
      </c>
      <c r="AI45" s="8">
        <v>0</v>
      </c>
      <c r="AJ45" s="8">
        <v>0</v>
      </c>
      <c r="AK45" s="8">
        <v>5</v>
      </c>
      <c r="AL45" s="8">
        <v>5</v>
      </c>
      <c r="AM45" s="9">
        <v>0</v>
      </c>
      <c r="AN45" s="9">
        <v>0</v>
      </c>
      <c r="AO45" s="5"/>
      <c r="AP45" s="5"/>
    </row>
    <row r="46" spans="1:42" ht="24.75" thickBot="1" x14ac:dyDescent="0.6">
      <c r="A46" s="4">
        <v>45</v>
      </c>
      <c r="B46" s="4" t="s">
        <v>56</v>
      </c>
      <c r="C46" s="4"/>
      <c r="D46" s="4"/>
      <c r="E46" s="4" t="s">
        <v>209</v>
      </c>
      <c r="F46" s="4" t="s">
        <v>60</v>
      </c>
      <c r="G46" s="4" t="s">
        <v>170</v>
      </c>
      <c r="H46" s="100">
        <v>0</v>
      </c>
      <c r="I46" s="100">
        <v>1</v>
      </c>
      <c r="J46" s="100">
        <v>0</v>
      </c>
      <c r="K46" s="100">
        <v>0</v>
      </c>
      <c r="L46" s="100">
        <v>0</v>
      </c>
      <c r="M46" s="102">
        <v>2</v>
      </c>
      <c r="N46" s="102">
        <v>1</v>
      </c>
      <c r="O46" s="102">
        <v>4</v>
      </c>
      <c r="P46" s="102">
        <v>3</v>
      </c>
      <c r="Q46" s="102">
        <v>3</v>
      </c>
      <c r="R46" s="102">
        <v>1</v>
      </c>
      <c r="S46" s="102">
        <v>1</v>
      </c>
      <c r="T46" s="102">
        <v>1</v>
      </c>
      <c r="U46" s="102">
        <v>0</v>
      </c>
      <c r="V46" s="102">
        <v>0</v>
      </c>
      <c r="W46" s="5" t="s">
        <v>6</v>
      </c>
      <c r="X46" s="6">
        <v>5</v>
      </c>
      <c r="Y46" s="6">
        <v>5</v>
      </c>
      <c r="Z46" s="6">
        <v>5</v>
      </c>
      <c r="AA46" s="6">
        <v>5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9">
        <v>0</v>
      </c>
      <c r="AN46" s="9">
        <v>0</v>
      </c>
      <c r="AO46" s="5"/>
      <c r="AP46" s="5"/>
    </row>
    <row r="47" spans="1:42" ht="48.75" thickBot="1" x14ac:dyDescent="0.6">
      <c r="A47" s="4">
        <v>46</v>
      </c>
      <c r="B47" s="4" t="s">
        <v>56</v>
      </c>
      <c r="C47" s="4"/>
      <c r="D47" s="4"/>
      <c r="E47" s="4" t="s">
        <v>116</v>
      </c>
      <c r="F47" s="4" t="s">
        <v>60</v>
      </c>
      <c r="G47" s="4" t="s">
        <v>170</v>
      </c>
      <c r="H47" s="100">
        <v>0</v>
      </c>
      <c r="I47" s="100">
        <v>1</v>
      </c>
      <c r="J47" s="100">
        <v>1</v>
      </c>
      <c r="K47" s="100">
        <v>1</v>
      </c>
      <c r="L47" s="100">
        <v>1</v>
      </c>
      <c r="M47" s="102">
        <v>5</v>
      </c>
      <c r="N47" s="102">
        <v>4</v>
      </c>
      <c r="O47" s="102">
        <v>5</v>
      </c>
      <c r="P47" s="102">
        <v>5</v>
      </c>
      <c r="Q47" s="102">
        <v>5</v>
      </c>
      <c r="R47" s="102">
        <v>4</v>
      </c>
      <c r="S47" s="102">
        <v>5</v>
      </c>
      <c r="T47" s="102">
        <v>4</v>
      </c>
      <c r="U47" s="102">
        <v>0</v>
      </c>
      <c r="V47" s="102">
        <v>0</v>
      </c>
      <c r="W47" s="5" t="s">
        <v>6</v>
      </c>
      <c r="X47" s="6">
        <v>5</v>
      </c>
      <c r="Y47" s="6">
        <v>5</v>
      </c>
      <c r="Z47" s="6">
        <v>5</v>
      </c>
      <c r="AA47" s="6">
        <v>4</v>
      </c>
      <c r="AB47" s="7">
        <v>5</v>
      </c>
      <c r="AC47" s="7">
        <v>5</v>
      </c>
      <c r="AD47" s="7">
        <v>5</v>
      </c>
      <c r="AE47" s="7">
        <v>5</v>
      </c>
      <c r="AF47" s="7">
        <v>5</v>
      </c>
      <c r="AG47" s="8">
        <v>5</v>
      </c>
      <c r="AH47" s="8">
        <v>5</v>
      </c>
      <c r="AI47" s="8">
        <v>5</v>
      </c>
      <c r="AJ47" s="8">
        <v>5</v>
      </c>
      <c r="AK47" s="8">
        <v>5</v>
      </c>
      <c r="AL47" s="8">
        <v>5</v>
      </c>
      <c r="AM47" s="9">
        <v>5</v>
      </c>
      <c r="AN47" s="9">
        <v>5</v>
      </c>
      <c r="AO47" s="5"/>
      <c r="AP47" s="5"/>
    </row>
    <row r="48" spans="1:42" ht="48.75" thickBot="1" x14ac:dyDescent="0.6">
      <c r="A48" s="4">
        <v>47</v>
      </c>
      <c r="B48" s="4" t="s">
        <v>55</v>
      </c>
      <c r="C48" s="4"/>
      <c r="D48" s="4"/>
      <c r="E48" s="4" t="s">
        <v>116</v>
      </c>
      <c r="F48" s="4" t="s">
        <v>60</v>
      </c>
      <c r="G48" s="4" t="s">
        <v>170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2">
        <v>5</v>
      </c>
      <c r="N48" s="102">
        <v>4</v>
      </c>
      <c r="O48" s="102">
        <v>5</v>
      </c>
      <c r="P48" s="102">
        <v>5</v>
      </c>
      <c r="Q48" s="102">
        <v>4</v>
      </c>
      <c r="R48" s="102">
        <v>5</v>
      </c>
      <c r="S48" s="102">
        <v>4</v>
      </c>
      <c r="T48" s="102">
        <v>4</v>
      </c>
      <c r="U48" s="102">
        <v>0</v>
      </c>
      <c r="V48" s="102">
        <v>0</v>
      </c>
      <c r="W48" s="5" t="s">
        <v>6</v>
      </c>
      <c r="X48" s="6">
        <v>3</v>
      </c>
      <c r="Y48" s="6">
        <v>3</v>
      </c>
      <c r="Z48" s="6">
        <v>3</v>
      </c>
      <c r="AA48" s="6">
        <v>3</v>
      </c>
      <c r="AB48" s="7">
        <v>3</v>
      </c>
      <c r="AC48" s="7">
        <v>3</v>
      </c>
      <c r="AD48" s="7">
        <v>2</v>
      </c>
      <c r="AE48" s="7">
        <v>3</v>
      </c>
      <c r="AF48" s="7">
        <v>3</v>
      </c>
      <c r="AG48" s="8">
        <v>2</v>
      </c>
      <c r="AH48" s="8">
        <v>3</v>
      </c>
      <c r="AI48" s="8">
        <v>2</v>
      </c>
      <c r="AJ48" s="8">
        <v>2</v>
      </c>
      <c r="AK48" s="8">
        <v>3</v>
      </c>
      <c r="AL48" s="8">
        <v>2</v>
      </c>
      <c r="AM48" s="9">
        <v>3</v>
      </c>
      <c r="AN48" s="9">
        <v>4</v>
      </c>
      <c r="AO48" s="5"/>
      <c r="AP48" s="5"/>
    </row>
    <row r="49" spans="1:42" ht="48.75" thickBot="1" x14ac:dyDescent="0.6">
      <c r="A49" s="4">
        <v>48</v>
      </c>
      <c r="B49" s="4" t="s">
        <v>56</v>
      </c>
      <c r="C49" s="4"/>
      <c r="D49" s="4"/>
      <c r="E49" s="4" t="s">
        <v>116</v>
      </c>
      <c r="F49" s="4" t="s">
        <v>60</v>
      </c>
      <c r="G49" s="4" t="s">
        <v>170</v>
      </c>
      <c r="H49" s="100">
        <v>1</v>
      </c>
      <c r="I49" s="100">
        <v>1</v>
      </c>
      <c r="J49" s="100">
        <v>0</v>
      </c>
      <c r="K49" s="100">
        <v>1</v>
      </c>
      <c r="L49" s="100">
        <v>0</v>
      </c>
      <c r="M49" s="102">
        <v>3</v>
      </c>
      <c r="N49" s="102">
        <v>3</v>
      </c>
      <c r="O49" s="102">
        <v>4</v>
      </c>
      <c r="P49" s="102">
        <v>4</v>
      </c>
      <c r="Q49" s="102">
        <v>4</v>
      </c>
      <c r="R49" s="102">
        <v>3</v>
      </c>
      <c r="S49" s="102">
        <v>3</v>
      </c>
      <c r="T49" s="102">
        <v>3</v>
      </c>
      <c r="U49" s="102">
        <v>0</v>
      </c>
      <c r="V49" s="102">
        <v>0</v>
      </c>
      <c r="W49" s="5" t="s">
        <v>6</v>
      </c>
      <c r="X49" s="6">
        <v>5</v>
      </c>
      <c r="Y49" s="6">
        <v>5</v>
      </c>
      <c r="Z49" s="6">
        <v>5</v>
      </c>
      <c r="AA49" s="6">
        <v>5</v>
      </c>
      <c r="AB49" s="7">
        <v>5</v>
      </c>
      <c r="AC49" s="7">
        <v>5</v>
      </c>
      <c r="AD49" s="7">
        <v>5</v>
      </c>
      <c r="AE49" s="7">
        <v>5</v>
      </c>
      <c r="AF49" s="7">
        <v>5</v>
      </c>
      <c r="AG49" s="8">
        <v>5</v>
      </c>
      <c r="AH49" s="8">
        <v>5</v>
      </c>
      <c r="AI49" s="8">
        <v>4</v>
      </c>
      <c r="AJ49" s="8">
        <v>5</v>
      </c>
      <c r="AK49" s="8">
        <v>4</v>
      </c>
      <c r="AL49" s="8">
        <v>4</v>
      </c>
      <c r="AM49" s="9">
        <v>5</v>
      </c>
      <c r="AN49" s="9">
        <v>5</v>
      </c>
      <c r="AO49" s="5"/>
      <c r="AP49" s="5"/>
    </row>
    <row r="50" spans="1:42" ht="48.75" thickBot="1" x14ac:dyDescent="0.6">
      <c r="A50" s="4">
        <v>49</v>
      </c>
      <c r="B50" s="4" t="s">
        <v>56</v>
      </c>
      <c r="C50" s="4"/>
      <c r="D50" s="4"/>
      <c r="E50" s="4" t="s">
        <v>116</v>
      </c>
      <c r="F50" s="4" t="s">
        <v>60</v>
      </c>
      <c r="G50" s="4" t="s">
        <v>170</v>
      </c>
      <c r="H50" s="100">
        <v>0</v>
      </c>
      <c r="I50" s="100">
        <v>1</v>
      </c>
      <c r="J50" s="100">
        <v>0</v>
      </c>
      <c r="K50" s="100">
        <v>0</v>
      </c>
      <c r="L50" s="100">
        <v>0</v>
      </c>
      <c r="M50" s="102">
        <v>5</v>
      </c>
      <c r="N50" s="102">
        <v>5</v>
      </c>
      <c r="O50" s="102">
        <v>5</v>
      </c>
      <c r="P50" s="102">
        <v>4</v>
      </c>
      <c r="Q50" s="102">
        <v>4</v>
      </c>
      <c r="R50" s="102">
        <v>3</v>
      </c>
      <c r="S50" s="102">
        <v>3</v>
      </c>
      <c r="T50" s="102">
        <v>3</v>
      </c>
      <c r="U50" s="102">
        <v>0</v>
      </c>
      <c r="V50" s="102">
        <v>0</v>
      </c>
      <c r="W50" s="5" t="s">
        <v>6</v>
      </c>
      <c r="X50" s="6">
        <v>5</v>
      </c>
      <c r="Y50" s="6">
        <v>5</v>
      </c>
      <c r="Z50" s="6">
        <v>5</v>
      </c>
      <c r="AA50" s="6">
        <v>4</v>
      </c>
      <c r="AB50" s="7">
        <v>5</v>
      </c>
      <c r="AC50" s="7">
        <v>5</v>
      </c>
      <c r="AD50" s="7">
        <v>5</v>
      </c>
      <c r="AE50" s="7">
        <v>5</v>
      </c>
      <c r="AF50" s="7">
        <v>5</v>
      </c>
      <c r="AG50" s="8">
        <v>5</v>
      </c>
      <c r="AH50" s="8">
        <v>5</v>
      </c>
      <c r="AI50" s="8">
        <v>5</v>
      </c>
      <c r="AJ50" s="8">
        <v>5</v>
      </c>
      <c r="AK50" s="8">
        <v>5</v>
      </c>
      <c r="AL50" s="8">
        <v>5</v>
      </c>
      <c r="AM50" s="9">
        <v>5</v>
      </c>
      <c r="AN50" s="9">
        <v>5</v>
      </c>
      <c r="AO50" s="5"/>
      <c r="AP50" s="5"/>
    </row>
    <row r="51" spans="1:42" ht="48.75" thickBot="1" x14ac:dyDescent="0.6">
      <c r="A51" s="4">
        <v>50</v>
      </c>
      <c r="B51" s="4" t="s">
        <v>55</v>
      </c>
      <c r="C51" s="4"/>
      <c r="D51" s="4"/>
      <c r="E51" s="4" t="s">
        <v>116</v>
      </c>
      <c r="F51" s="4" t="s">
        <v>60</v>
      </c>
      <c r="G51" s="4" t="s">
        <v>170</v>
      </c>
      <c r="H51" s="100">
        <v>0</v>
      </c>
      <c r="I51" s="100">
        <v>1</v>
      </c>
      <c r="J51" s="100">
        <v>0</v>
      </c>
      <c r="K51" s="100">
        <v>1</v>
      </c>
      <c r="L51" s="100">
        <v>0</v>
      </c>
      <c r="M51" s="102">
        <v>4</v>
      </c>
      <c r="N51" s="102">
        <v>4</v>
      </c>
      <c r="O51" s="102">
        <v>4</v>
      </c>
      <c r="P51" s="102">
        <v>4</v>
      </c>
      <c r="Q51" s="102">
        <v>5</v>
      </c>
      <c r="R51" s="102">
        <v>4</v>
      </c>
      <c r="S51" s="102">
        <v>4</v>
      </c>
      <c r="T51" s="102">
        <v>3</v>
      </c>
      <c r="U51" s="102">
        <v>0</v>
      </c>
      <c r="V51" s="102">
        <v>0</v>
      </c>
      <c r="W51" s="5" t="s">
        <v>6</v>
      </c>
      <c r="X51" s="6">
        <v>4</v>
      </c>
      <c r="Y51" s="6">
        <v>5</v>
      </c>
      <c r="Z51" s="6">
        <v>5</v>
      </c>
      <c r="AA51" s="6">
        <v>4</v>
      </c>
      <c r="AB51" s="7">
        <v>4</v>
      </c>
      <c r="AC51" s="7">
        <v>4</v>
      </c>
      <c r="AD51" s="7">
        <v>5</v>
      </c>
      <c r="AE51" s="7">
        <v>5</v>
      </c>
      <c r="AF51" s="7">
        <v>4</v>
      </c>
      <c r="AG51" s="8">
        <v>4</v>
      </c>
      <c r="AH51" s="8">
        <v>4</v>
      </c>
      <c r="AI51" s="8">
        <v>4</v>
      </c>
      <c r="AJ51" s="8">
        <v>5</v>
      </c>
      <c r="AK51" s="8">
        <v>5</v>
      </c>
      <c r="AL51" s="8">
        <v>5</v>
      </c>
      <c r="AM51" s="9">
        <v>5</v>
      </c>
      <c r="AN51" s="9">
        <v>5</v>
      </c>
      <c r="AO51" s="5"/>
      <c r="AP51" s="5"/>
    </row>
    <row r="52" spans="1:42" ht="48.75" thickBot="1" x14ac:dyDescent="0.6">
      <c r="A52" s="4">
        <v>51</v>
      </c>
      <c r="B52" s="4" t="s">
        <v>56</v>
      </c>
      <c r="C52" s="4"/>
      <c r="D52" s="4"/>
      <c r="E52" s="4" t="s">
        <v>116</v>
      </c>
      <c r="F52" s="4" t="s">
        <v>60</v>
      </c>
      <c r="G52" s="4" t="s">
        <v>170</v>
      </c>
      <c r="H52" s="100">
        <v>0</v>
      </c>
      <c r="I52" s="100">
        <v>1</v>
      </c>
      <c r="J52" s="100">
        <v>0</v>
      </c>
      <c r="K52" s="100">
        <v>0</v>
      </c>
      <c r="L52" s="100">
        <v>0</v>
      </c>
      <c r="M52" s="102">
        <v>3</v>
      </c>
      <c r="N52" s="102">
        <v>3</v>
      </c>
      <c r="O52" s="102">
        <v>3</v>
      </c>
      <c r="P52" s="102">
        <v>3</v>
      </c>
      <c r="Q52" s="102">
        <v>3</v>
      </c>
      <c r="R52" s="102">
        <v>3</v>
      </c>
      <c r="S52" s="102">
        <v>3</v>
      </c>
      <c r="T52" s="102">
        <v>3</v>
      </c>
      <c r="U52" s="102">
        <v>0</v>
      </c>
      <c r="V52" s="102">
        <v>0</v>
      </c>
      <c r="W52" s="5" t="s">
        <v>6</v>
      </c>
      <c r="X52" s="6">
        <v>3</v>
      </c>
      <c r="Y52" s="6">
        <v>3</v>
      </c>
      <c r="Z52" s="6">
        <v>3</v>
      </c>
      <c r="AA52" s="6">
        <v>3</v>
      </c>
      <c r="AB52" s="7">
        <v>3</v>
      </c>
      <c r="AC52" s="7">
        <v>3</v>
      </c>
      <c r="AD52" s="7">
        <v>3</v>
      </c>
      <c r="AE52" s="7">
        <v>3</v>
      </c>
      <c r="AF52" s="7">
        <v>3</v>
      </c>
      <c r="AG52" s="8">
        <v>3</v>
      </c>
      <c r="AH52" s="8">
        <v>3</v>
      </c>
      <c r="AI52" s="8">
        <v>3</v>
      </c>
      <c r="AJ52" s="8">
        <v>3</v>
      </c>
      <c r="AK52" s="8">
        <v>3</v>
      </c>
      <c r="AL52" s="8">
        <v>3</v>
      </c>
      <c r="AM52" s="9">
        <v>3</v>
      </c>
      <c r="AN52" s="9">
        <v>3</v>
      </c>
      <c r="AO52" s="5"/>
      <c r="AP52" s="5"/>
    </row>
    <row r="53" spans="1:42" ht="48.75" thickBot="1" x14ac:dyDescent="0.6">
      <c r="A53" s="4">
        <v>52</v>
      </c>
      <c r="B53" s="4" t="s">
        <v>55</v>
      </c>
      <c r="C53" s="4"/>
      <c r="D53" s="4"/>
      <c r="E53" s="4" t="s">
        <v>116</v>
      </c>
      <c r="F53" s="4" t="s">
        <v>60</v>
      </c>
      <c r="G53" s="4" t="s">
        <v>170</v>
      </c>
      <c r="H53" s="100">
        <v>0</v>
      </c>
      <c r="I53" s="100">
        <v>1</v>
      </c>
      <c r="J53" s="100">
        <v>0</v>
      </c>
      <c r="K53" s="100">
        <v>0</v>
      </c>
      <c r="L53" s="100">
        <v>0</v>
      </c>
      <c r="M53" s="102">
        <v>5</v>
      </c>
      <c r="N53" s="102">
        <v>5</v>
      </c>
      <c r="O53" s="102">
        <v>5</v>
      </c>
      <c r="P53" s="102">
        <v>4</v>
      </c>
      <c r="Q53" s="102">
        <v>5</v>
      </c>
      <c r="R53" s="102">
        <v>3</v>
      </c>
      <c r="S53" s="102">
        <v>4</v>
      </c>
      <c r="T53" s="102">
        <v>4</v>
      </c>
      <c r="U53" s="102">
        <v>0</v>
      </c>
      <c r="V53" s="102">
        <v>0</v>
      </c>
      <c r="W53" s="5" t="s">
        <v>6</v>
      </c>
      <c r="X53" s="6">
        <v>5</v>
      </c>
      <c r="Y53" s="6">
        <v>4</v>
      </c>
      <c r="Z53" s="6">
        <v>5</v>
      </c>
      <c r="AA53" s="6">
        <v>5</v>
      </c>
      <c r="AB53" s="7">
        <v>5</v>
      </c>
      <c r="AC53" s="7">
        <v>5</v>
      </c>
      <c r="AD53" s="7">
        <v>5</v>
      </c>
      <c r="AE53" s="7">
        <v>5</v>
      </c>
      <c r="AF53" s="7">
        <v>5</v>
      </c>
      <c r="AG53" s="8">
        <v>5</v>
      </c>
      <c r="AH53" s="8">
        <v>5</v>
      </c>
      <c r="AI53" s="8">
        <v>5</v>
      </c>
      <c r="AJ53" s="8">
        <v>5</v>
      </c>
      <c r="AK53" s="8">
        <v>5</v>
      </c>
      <c r="AL53" s="8">
        <v>5</v>
      </c>
      <c r="AM53" s="9">
        <v>5</v>
      </c>
      <c r="AN53" s="9">
        <v>5</v>
      </c>
      <c r="AO53" s="5"/>
      <c r="AP53" s="5"/>
    </row>
    <row r="54" spans="1:42" ht="48.75" thickBot="1" x14ac:dyDescent="0.6">
      <c r="A54" s="4">
        <v>53</v>
      </c>
      <c r="B54" s="4" t="s">
        <v>56</v>
      </c>
      <c r="C54" s="4"/>
      <c r="D54" s="4"/>
      <c r="E54" s="4" t="s">
        <v>116</v>
      </c>
      <c r="F54" s="4" t="s">
        <v>60</v>
      </c>
      <c r="G54" s="4" t="s">
        <v>170</v>
      </c>
      <c r="H54" s="100">
        <v>0</v>
      </c>
      <c r="I54" s="100">
        <v>1</v>
      </c>
      <c r="J54" s="100">
        <v>0</v>
      </c>
      <c r="K54" s="100">
        <v>0</v>
      </c>
      <c r="L54" s="100">
        <v>0</v>
      </c>
      <c r="M54" s="102">
        <v>5</v>
      </c>
      <c r="N54" s="102">
        <v>3</v>
      </c>
      <c r="O54" s="102">
        <v>5</v>
      </c>
      <c r="P54" s="102">
        <v>5</v>
      </c>
      <c r="Q54" s="102">
        <v>5</v>
      </c>
      <c r="R54" s="102">
        <v>3</v>
      </c>
      <c r="S54" s="102">
        <v>3</v>
      </c>
      <c r="T54" s="102">
        <v>4</v>
      </c>
      <c r="U54" s="102">
        <v>0</v>
      </c>
      <c r="V54" s="102">
        <v>0</v>
      </c>
      <c r="W54" s="5" t="s">
        <v>6</v>
      </c>
      <c r="X54" s="6">
        <v>5</v>
      </c>
      <c r="Y54" s="6">
        <v>5</v>
      </c>
      <c r="Z54" s="6">
        <v>5</v>
      </c>
      <c r="AA54" s="6">
        <v>5</v>
      </c>
      <c r="AB54" s="7">
        <v>5</v>
      </c>
      <c r="AC54" s="7">
        <v>5</v>
      </c>
      <c r="AD54" s="7">
        <v>5</v>
      </c>
      <c r="AE54" s="7">
        <v>5</v>
      </c>
      <c r="AF54" s="7">
        <v>5</v>
      </c>
      <c r="AG54" s="8">
        <v>5</v>
      </c>
      <c r="AH54" s="8">
        <v>4</v>
      </c>
      <c r="AI54" s="8">
        <v>4</v>
      </c>
      <c r="AJ54" s="8">
        <v>5</v>
      </c>
      <c r="AK54" s="8">
        <v>5</v>
      </c>
      <c r="AL54" s="8">
        <v>5</v>
      </c>
      <c r="AM54" s="9">
        <v>5</v>
      </c>
      <c r="AN54" s="9">
        <v>5</v>
      </c>
      <c r="AO54" s="5"/>
      <c r="AP54" s="5"/>
    </row>
    <row r="55" spans="1:42" ht="48.75" thickBot="1" x14ac:dyDescent="0.6">
      <c r="A55" s="4">
        <v>54</v>
      </c>
      <c r="B55" s="4" t="s">
        <v>56</v>
      </c>
      <c r="C55" s="4"/>
      <c r="D55" s="4"/>
      <c r="E55" s="4" t="s">
        <v>116</v>
      </c>
      <c r="F55" s="4" t="s">
        <v>60</v>
      </c>
      <c r="G55" s="4" t="s">
        <v>172</v>
      </c>
      <c r="H55" s="100">
        <v>0</v>
      </c>
      <c r="I55" s="100">
        <v>1</v>
      </c>
      <c r="J55" s="100">
        <v>0</v>
      </c>
      <c r="K55" s="100">
        <v>0</v>
      </c>
      <c r="L55" s="100">
        <v>0</v>
      </c>
      <c r="M55" s="102">
        <v>4</v>
      </c>
      <c r="N55" s="102">
        <v>3</v>
      </c>
      <c r="O55" s="102">
        <v>5</v>
      </c>
      <c r="P55" s="102">
        <v>4</v>
      </c>
      <c r="Q55" s="102">
        <v>4</v>
      </c>
      <c r="R55" s="102">
        <v>3</v>
      </c>
      <c r="S55" s="102">
        <v>3</v>
      </c>
      <c r="T55" s="102">
        <v>3</v>
      </c>
      <c r="U55" s="102">
        <v>0</v>
      </c>
      <c r="V55" s="102">
        <v>0</v>
      </c>
      <c r="W55" s="5" t="s">
        <v>6</v>
      </c>
      <c r="X55" s="6">
        <v>4</v>
      </c>
      <c r="Y55" s="6">
        <v>4</v>
      </c>
      <c r="Z55" s="6">
        <v>4</v>
      </c>
      <c r="AA55" s="6">
        <v>4</v>
      </c>
      <c r="AB55" s="7">
        <v>5</v>
      </c>
      <c r="AC55" s="7">
        <v>5</v>
      </c>
      <c r="AD55" s="7">
        <v>5</v>
      </c>
      <c r="AE55" s="7">
        <v>5</v>
      </c>
      <c r="AF55" s="7">
        <v>5</v>
      </c>
      <c r="AG55" s="8">
        <v>4</v>
      </c>
      <c r="AH55" s="8">
        <v>5</v>
      </c>
      <c r="AI55" s="8">
        <v>4</v>
      </c>
      <c r="AJ55" s="8">
        <v>5</v>
      </c>
      <c r="AK55" s="8">
        <v>5</v>
      </c>
      <c r="AL55" s="8">
        <v>5</v>
      </c>
      <c r="AM55" s="9">
        <v>5</v>
      </c>
      <c r="AN55" s="9">
        <v>5</v>
      </c>
      <c r="AO55" s="103"/>
      <c r="AP55" s="5"/>
    </row>
    <row r="56" spans="1:42" ht="48.75" thickBot="1" x14ac:dyDescent="0.6">
      <c r="A56" s="4">
        <v>55</v>
      </c>
      <c r="B56" s="4" t="s">
        <v>55</v>
      </c>
      <c r="C56" s="4"/>
      <c r="D56" s="4"/>
      <c r="E56" s="4" t="s">
        <v>180</v>
      </c>
      <c r="F56" s="4" t="s">
        <v>60</v>
      </c>
      <c r="G56" s="4" t="s">
        <v>172</v>
      </c>
      <c r="H56" s="100">
        <v>0</v>
      </c>
      <c r="I56" s="100">
        <v>1</v>
      </c>
      <c r="J56" s="100">
        <v>0</v>
      </c>
      <c r="K56" s="100">
        <v>0</v>
      </c>
      <c r="L56" s="100">
        <v>0</v>
      </c>
      <c r="M56" s="102">
        <v>4</v>
      </c>
      <c r="N56" s="102">
        <v>3</v>
      </c>
      <c r="O56" s="102">
        <v>4</v>
      </c>
      <c r="P56" s="102">
        <v>4</v>
      </c>
      <c r="Q56" s="102">
        <v>3</v>
      </c>
      <c r="R56" s="102">
        <v>3</v>
      </c>
      <c r="S56" s="102">
        <v>4</v>
      </c>
      <c r="T56" s="102">
        <v>4</v>
      </c>
      <c r="U56" s="102">
        <v>0</v>
      </c>
      <c r="V56" s="102">
        <v>0</v>
      </c>
      <c r="W56" s="5" t="s">
        <v>6</v>
      </c>
      <c r="X56" s="6">
        <v>3</v>
      </c>
      <c r="Y56" s="6">
        <v>3</v>
      </c>
      <c r="Z56" s="6">
        <v>4</v>
      </c>
      <c r="AA56" s="6">
        <v>3</v>
      </c>
      <c r="AB56" s="7">
        <v>4</v>
      </c>
      <c r="AC56" s="7">
        <v>3</v>
      </c>
      <c r="AD56" s="7">
        <v>3</v>
      </c>
      <c r="AE56" s="7">
        <v>4</v>
      </c>
      <c r="AF56" s="7">
        <v>3</v>
      </c>
      <c r="AG56" s="8">
        <v>4</v>
      </c>
      <c r="AH56" s="8">
        <v>4</v>
      </c>
      <c r="AI56" s="8">
        <v>3</v>
      </c>
      <c r="AJ56" s="8">
        <v>3</v>
      </c>
      <c r="AK56" s="8">
        <v>3</v>
      </c>
      <c r="AL56" s="8">
        <v>4</v>
      </c>
      <c r="AM56" s="9">
        <v>4</v>
      </c>
      <c r="AN56" s="9">
        <v>4</v>
      </c>
      <c r="AO56" s="103"/>
      <c r="AP56" s="5"/>
    </row>
    <row r="57" spans="1:42" ht="48.75" thickBot="1" x14ac:dyDescent="0.6">
      <c r="A57" s="4">
        <v>56</v>
      </c>
      <c r="B57" s="4" t="s">
        <v>55</v>
      </c>
      <c r="C57" s="4"/>
      <c r="D57" s="4"/>
      <c r="E57" s="4" t="s">
        <v>180</v>
      </c>
      <c r="F57" s="4" t="s">
        <v>60</v>
      </c>
      <c r="G57" s="4" t="s">
        <v>172</v>
      </c>
      <c r="H57" s="100">
        <v>0</v>
      </c>
      <c r="I57" s="100">
        <v>1</v>
      </c>
      <c r="J57" s="100">
        <v>0</v>
      </c>
      <c r="K57" s="100">
        <v>0</v>
      </c>
      <c r="L57" s="100">
        <v>0</v>
      </c>
      <c r="M57" s="102">
        <v>3</v>
      </c>
      <c r="N57" s="102">
        <v>3</v>
      </c>
      <c r="O57" s="102">
        <v>2</v>
      </c>
      <c r="P57" s="102">
        <v>3</v>
      </c>
      <c r="Q57" s="102">
        <v>3</v>
      </c>
      <c r="R57" s="102">
        <v>1</v>
      </c>
      <c r="S57" s="102">
        <v>1</v>
      </c>
      <c r="T57" s="102">
        <v>1</v>
      </c>
      <c r="U57" s="102">
        <v>0</v>
      </c>
      <c r="V57" s="102">
        <v>0</v>
      </c>
      <c r="W57" s="5" t="s">
        <v>6</v>
      </c>
      <c r="X57" s="6">
        <v>4</v>
      </c>
      <c r="Y57" s="6">
        <v>4</v>
      </c>
      <c r="Z57" s="6">
        <v>3</v>
      </c>
      <c r="AA57" s="6">
        <v>2</v>
      </c>
      <c r="AB57" s="7">
        <v>5</v>
      </c>
      <c r="AC57" s="7">
        <v>5</v>
      </c>
      <c r="AD57" s="7">
        <v>5</v>
      </c>
      <c r="AE57" s="7">
        <v>5</v>
      </c>
      <c r="AF57" s="7">
        <v>5</v>
      </c>
      <c r="AG57" s="8">
        <v>3</v>
      </c>
      <c r="AH57" s="8">
        <v>3</v>
      </c>
      <c r="AI57" s="8">
        <v>3</v>
      </c>
      <c r="AJ57" s="8">
        <v>3</v>
      </c>
      <c r="AK57" s="8">
        <v>3</v>
      </c>
      <c r="AL57" s="8">
        <v>2</v>
      </c>
      <c r="AM57" s="9">
        <v>3</v>
      </c>
      <c r="AN57" s="9">
        <v>4</v>
      </c>
      <c r="AO57" s="103"/>
      <c r="AP57" s="5"/>
    </row>
    <row r="58" spans="1:42" ht="48.75" thickBot="1" x14ac:dyDescent="0.6">
      <c r="A58" s="4">
        <v>57</v>
      </c>
      <c r="B58" s="4" t="s">
        <v>55</v>
      </c>
      <c r="C58" s="4"/>
      <c r="D58" s="4"/>
      <c r="E58" s="4" t="s">
        <v>180</v>
      </c>
      <c r="F58" s="4" t="s">
        <v>60</v>
      </c>
      <c r="G58" s="4" t="s">
        <v>172</v>
      </c>
      <c r="H58" s="100">
        <v>1</v>
      </c>
      <c r="I58" s="100">
        <v>1</v>
      </c>
      <c r="J58" s="100">
        <v>0</v>
      </c>
      <c r="K58" s="100">
        <v>0</v>
      </c>
      <c r="L58" s="100">
        <v>0</v>
      </c>
      <c r="M58" s="102">
        <v>4</v>
      </c>
      <c r="N58" s="102">
        <v>2</v>
      </c>
      <c r="O58" s="102">
        <v>4</v>
      </c>
      <c r="P58" s="102">
        <v>4</v>
      </c>
      <c r="Q58" s="102">
        <v>3</v>
      </c>
      <c r="R58" s="102">
        <v>1</v>
      </c>
      <c r="S58" s="102">
        <v>1</v>
      </c>
      <c r="T58" s="102">
        <v>1</v>
      </c>
      <c r="U58" s="102">
        <v>0</v>
      </c>
      <c r="V58" s="102">
        <v>0</v>
      </c>
      <c r="W58" s="5" t="s">
        <v>6</v>
      </c>
      <c r="X58" s="6">
        <v>4</v>
      </c>
      <c r="Y58" s="6">
        <v>4</v>
      </c>
      <c r="Z58" s="6">
        <v>1</v>
      </c>
      <c r="AA58" s="6">
        <v>2</v>
      </c>
      <c r="AB58" s="7">
        <v>4</v>
      </c>
      <c r="AC58" s="7">
        <v>2</v>
      </c>
      <c r="AD58" s="7">
        <v>2</v>
      </c>
      <c r="AE58" s="7">
        <v>3</v>
      </c>
      <c r="AF58" s="7">
        <v>3</v>
      </c>
      <c r="AG58" s="8">
        <v>4</v>
      </c>
      <c r="AH58" s="8">
        <v>4</v>
      </c>
      <c r="AI58" s="8">
        <v>3</v>
      </c>
      <c r="AJ58" s="8">
        <v>2</v>
      </c>
      <c r="AK58" s="8">
        <v>4</v>
      </c>
      <c r="AL58" s="8">
        <v>3</v>
      </c>
      <c r="AM58" s="9">
        <v>2</v>
      </c>
      <c r="AN58" s="9">
        <v>1</v>
      </c>
      <c r="AO58" s="103"/>
      <c r="AP58" s="5"/>
    </row>
    <row r="59" spans="1:42" ht="48.75" thickBot="1" x14ac:dyDescent="0.6">
      <c r="A59" s="4">
        <v>58</v>
      </c>
      <c r="B59" s="4" t="s">
        <v>55</v>
      </c>
      <c r="C59" s="4"/>
      <c r="D59" s="4"/>
      <c r="E59" s="4" t="s">
        <v>180</v>
      </c>
      <c r="F59" s="4" t="s">
        <v>60</v>
      </c>
      <c r="G59" s="4" t="s">
        <v>172</v>
      </c>
      <c r="H59" s="100">
        <v>1</v>
      </c>
      <c r="I59" s="100">
        <v>1</v>
      </c>
      <c r="J59" s="100">
        <v>1</v>
      </c>
      <c r="K59" s="100">
        <v>0</v>
      </c>
      <c r="L59" s="100">
        <v>0</v>
      </c>
      <c r="M59" s="102">
        <v>4</v>
      </c>
      <c r="N59" s="102">
        <v>3</v>
      </c>
      <c r="O59" s="102">
        <v>4</v>
      </c>
      <c r="P59" s="102">
        <v>4</v>
      </c>
      <c r="Q59" s="102">
        <v>4</v>
      </c>
      <c r="R59" s="102">
        <v>3</v>
      </c>
      <c r="S59" s="102">
        <v>3</v>
      </c>
      <c r="T59" s="102">
        <v>3</v>
      </c>
      <c r="U59" s="102">
        <v>0</v>
      </c>
      <c r="V59" s="102">
        <v>0</v>
      </c>
      <c r="W59" s="5" t="s">
        <v>6</v>
      </c>
      <c r="X59" s="6">
        <v>4</v>
      </c>
      <c r="Y59" s="6">
        <v>4</v>
      </c>
      <c r="Z59" s="6">
        <v>3</v>
      </c>
      <c r="AA59" s="6">
        <v>4</v>
      </c>
      <c r="AB59" s="7">
        <v>4</v>
      </c>
      <c r="AC59" s="7">
        <v>3</v>
      </c>
      <c r="AD59" s="7">
        <v>4</v>
      </c>
      <c r="AE59" s="7">
        <v>4</v>
      </c>
      <c r="AF59" s="7">
        <v>4</v>
      </c>
      <c r="AG59" s="8">
        <v>4</v>
      </c>
      <c r="AH59" s="8">
        <v>4</v>
      </c>
      <c r="AI59" s="8">
        <v>4</v>
      </c>
      <c r="AJ59" s="8">
        <v>3</v>
      </c>
      <c r="AK59" s="8">
        <v>4</v>
      </c>
      <c r="AL59" s="8">
        <v>4</v>
      </c>
      <c r="AM59" s="9">
        <v>4</v>
      </c>
      <c r="AN59" s="9">
        <v>4</v>
      </c>
      <c r="AO59" s="103"/>
      <c r="AP59" s="5"/>
    </row>
    <row r="60" spans="1:42" ht="48.75" thickBot="1" x14ac:dyDescent="0.6">
      <c r="A60" s="4">
        <v>59</v>
      </c>
      <c r="B60" s="4" t="s">
        <v>55</v>
      </c>
      <c r="C60" s="4"/>
      <c r="D60" s="4"/>
      <c r="E60" s="4" t="s">
        <v>180</v>
      </c>
      <c r="F60" s="4" t="s">
        <v>60</v>
      </c>
      <c r="G60" s="4" t="s">
        <v>170</v>
      </c>
      <c r="H60" s="100">
        <v>0</v>
      </c>
      <c r="I60" s="100">
        <v>1</v>
      </c>
      <c r="J60" s="100">
        <v>1</v>
      </c>
      <c r="K60" s="100">
        <v>0</v>
      </c>
      <c r="L60" s="100">
        <v>0</v>
      </c>
      <c r="M60" s="102">
        <v>4</v>
      </c>
      <c r="N60" s="102">
        <v>4</v>
      </c>
      <c r="O60" s="102">
        <v>4</v>
      </c>
      <c r="P60" s="102">
        <v>4</v>
      </c>
      <c r="Q60" s="102">
        <v>4</v>
      </c>
      <c r="R60" s="102">
        <v>4</v>
      </c>
      <c r="S60" s="102">
        <v>4</v>
      </c>
      <c r="T60" s="102">
        <v>4</v>
      </c>
      <c r="U60" s="102">
        <v>0</v>
      </c>
      <c r="V60" s="102">
        <v>0</v>
      </c>
      <c r="W60" s="5" t="s">
        <v>6</v>
      </c>
      <c r="X60" s="6">
        <v>4</v>
      </c>
      <c r="Y60" s="6">
        <v>4</v>
      </c>
      <c r="Z60" s="6">
        <v>4</v>
      </c>
      <c r="AA60" s="6">
        <v>4</v>
      </c>
      <c r="AB60" s="7">
        <v>4</v>
      </c>
      <c r="AC60" s="7">
        <v>4</v>
      </c>
      <c r="AD60" s="7">
        <v>4</v>
      </c>
      <c r="AE60" s="7">
        <v>4</v>
      </c>
      <c r="AF60" s="7">
        <v>4</v>
      </c>
      <c r="AG60" s="8">
        <v>4</v>
      </c>
      <c r="AH60" s="8">
        <v>5</v>
      </c>
      <c r="AI60" s="8">
        <v>4</v>
      </c>
      <c r="AJ60" s="8">
        <v>4</v>
      </c>
      <c r="AK60" s="8">
        <v>4</v>
      </c>
      <c r="AL60" s="8">
        <v>4</v>
      </c>
      <c r="AM60" s="9">
        <v>5</v>
      </c>
      <c r="AN60" s="9">
        <v>5</v>
      </c>
      <c r="AO60" s="103"/>
      <c r="AP60" s="5"/>
    </row>
    <row r="61" spans="1:42" ht="48.75" thickBot="1" x14ac:dyDescent="0.6">
      <c r="A61" s="4">
        <v>60</v>
      </c>
      <c r="B61" s="4" t="s">
        <v>56</v>
      </c>
      <c r="C61" s="4"/>
      <c r="D61" s="4"/>
      <c r="E61" s="4" t="s">
        <v>180</v>
      </c>
      <c r="F61" s="4" t="s">
        <v>60</v>
      </c>
      <c r="G61" s="4" t="s">
        <v>170</v>
      </c>
      <c r="H61" s="100">
        <v>0</v>
      </c>
      <c r="I61" s="100">
        <v>1</v>
      </c>
      <c r="J61" s="100">
        <v>1</v>
      </c>
      <c r="K61" s="100">
        <v>0</v>
      </c>
      <c r="L61" s="100">
        <v>0</v>
      </c>
      <c r="M61" s="102">
        <v>4</v>
      </c>
      <c r="N61" s="102">
        <v>4</v>
      </c>
      <c r="O61" s="102">
        <v>5</v>
      </c>
      <c r="P61" s="102">
        <v>4</v>
      </c>
      <c r="Q61" s="102">
        <v>5</v>
      </c>
      <c r="R61" s="102">
        <v>4</v>
      </c>
      <c r="S61" s="102">
        <v>4</v>
      </c>
      <c r="T61" s="102">
        <v>4</v>
      </c>
      <c r="U61" s="102">
        <v>0</v>
      </c>
      <c r="V61" s="102">
        <v>0</v>
      </c>
      <c r="W61" s="5" t="s">
        <v>6</v>
      </c>
      <c r="X61" s="6">
        <v>4</v>
      </c>
      <c r="Y61" s="6">
        <v>5</v>
      </c>
      <c r="Z61" s="6">
        <v>5</v>
      </c>
      <c r="AA61" s="6">
        <v>5</v>
      </c>
      <c r="AB61" s="7">
        <v>5</v>
      </c>
      <c r="AC61" s="7">
        <v>5</v>
      </c>
      <c r="AD61" s="7">
        <v>5</v>
      </c>
      <c r="AE61" s="7">
        <v>4</v>
      </c>
      <c r="AF61" s="7">
        <v>4</v>
      </c>
      <c r="AG61" s="8">
        <v>5</v>
      </c>
      <c r="AH61" s="8">
        <v>5</v>
      </c>
      <c r="AI61" s="8">
        <v>5</v>
      </c>
      <c r="AJ61" s="8">
        <v>5</v>
      </c>
      <c r="AK61" s="8">
        <v>5</v>
      </c>
      <c r="AL61" s="8">
        <v>5</v>
      </c>
      <c r="AM61" s="9">
        <v>5</v>
      </c>
      <c r="AN61" s="9">
        <v>5</v>
      </c>
      <c r="AO61" s="103"/>
      <c r="AP61" s="5"/>
    </row>
    <row r="62" spans="1:42" ht="48.75" thickBot="1" x14ac:dyDescent="0.6">
      <c r="A62" s="4">
        <v>61</v>
      </c>
      <c r="B62" s="4" t="s">
        <v>56</v>
      </c>
      <c r="C62" s="4"/>
      <c r="D62" s="4"/>
      <c r="E62" s="4" t="s">
        <v>180</v>
      </c>
      <c r="F62" s="4" t="s">
        <v>62</v>
      </c>
      <c r="G62" s="4"/>
      <c r="H62" s="100">
        <v>1</v>
      </c>
      <c r="I62" s="100">
        <v>1</v>
      </c>
      <c r="J62" s="100">
        <v>0</v>
      </c>
      <c r="K62" s="100">
        <v>1</v>
      </c>
      <c r="L62" s="100">
        <v>0</v>
      </c>
      <c r="M62" s="102">
        <v>5</v>
      </c>
      <c r="N62" s="102">
        <v>5</v>
      </c>
      <c r="O62" s="102">
        <v>5</v>
      </c>
      <c r="P62" s="102">
        <v>4</v>
      </c>
      <c r="Q62" s="102">
        <v>5</v>
      </c>
      <c r="R62" s="102">
        <v>3</v>
      </c>
      <c r="S62" s="102">
        <v>4</v>
      </c>
      <c r="T62" s="102">
        <v>3</v>
      </c>
      <c r="U62" s="102">
        <v>0</v>
      </c>
      <c r="V62" s="102">
        <v>0</v>
      </c>
      <c r="W62" s="5" t="s">
        <v>6</v>
      </c>
      <c r="X62" s="6">
        <v>5</v>
      </c>
      <c r="Y62" s="6">
        <v>5</v>
      </c>
      <c r="Z62" s="6">
        <v>5</v>
      </c>
      <c r="AA62" s="6">
        <v>5</v>
      </c>
      <c r="AB62" s="7">
        <v>5</v>
      </c>
      <c r="AC62" s="7">
        <v>5</v>
      </c>
      <c r="AD62" s="7">
        <v>5</v>
      </c>
      <c r="AE62" s="7">
        <v>5</v>
      </c>
      <c r="AF62" s="7">
        <v>5</v>
      </c>
      <c r="AG62" s="8">
        <v>4</v>
      </c>
      <c r="AH62" s="8">
        <v>4</v>
      </c>
      <c r="AI62" s="8">
        <v>5</v>
      </c>
      <c r="AJ62" s="8">
        <v>4</v>
      </c>
      <c r="AK62" s="8">
        <v>5</v>
      </c>
      <c r="AL62" s="8">
        <v>5</v>
      </c>
      <c r="AM62" s="9">
        <v>5</v>
      </c>
      <c r="AN62" s="9">
        <v>5</v>
      </c>
      <c r="AO62" s="103"/>
      <c r="AP62" s="5"/>
    </row>
    <row r="63" spans="1:42" ht="48.75" thickBot="1" x14ac:dyDescent="0.6">
      <c r="A63" s="4">
        <v>62</v>
      </c>
      <c r="B63" s="4" t="s">
        <v>55</v>
      </c>
      <c r="C63" s="4"/>
      <c r="D63" s="4"/>
      <c r="E63" s="4" t="s">
        <v>180</v>
      </c>
      <c r="F63" s="4" t="s">
        <v>60</v>
      </c>
      <c r="G63" s="4" t="s">
        <v>170</v>
      </c>
      <c r="H63" s="100">
        <v>0</v>
      </c>
      <c r="I63" s="100">
        <v>1</v>
      </c>
      <c r="J63" s="100">
        <v>0</v>
      </c>
      <c r="K63" s="100">
        <v>0</v>
      </c>
      <c r="L63" s="100">
        <v>0</v>
      </c>
      <c r="M63" s="102">
        <v>3</v>
      </c>
      <c r="N63" s="102">
        <v>3</v>
      </c>
      <c r="O63" s="102">
        <v>3</v>
      </c>
      <c r="P63" s="102">
        <v>3</v>
      </c>
      <c r="Q63" s="102">
        <v>3</v>
      </c>
      <c r="R63" s="102">
        <v>3</v>
      </c>
      <c r="S63" s="102">
        <v>3</v>
      </c>
      <c r="T63" s="102">
        <v>3</v>
      </c>
      <c r="U63" s="102">
        <v>0</v>
      </c>
      <c r="V63" s="102">
        <v>0</v>
      </c>
      <c r="W63" s="5" t="s">
        <v>6</v>
      </c>
      <c r="X63" s="6">
        <v>4</v>
      </c>
      <c r="Y63" s="6">
        <v>4</v>
      </c>
      <c r="Z63" s="6">
        <v>4</v>
      </c>
      <c r="AA63" s="6">
        <v>4</v>
      </c>
      <c r="AB63" s="7">
        <v>3</v>
      </c>
      <c r="AC63" s="7">
        <v>3</v>
      </c>
      <c r="AD63" s="7">
        <v>3</v>
      </c>
      <c r="AE63" s="7">
        <v>3</v>
      </c>
      <c r="AF63" s="7">
        <v>3</v>
      </c>
      <c r="AG63" s="8">
        <v>3</v>
      </c>
      <c r="AH63" s="8">
        <v>3</v>
      </c>
      <c r="AI63" s="8">
        <v>3</v>
      </c>
      <c r="AJ63" s="8">
        <v>3</v>
      </c>
      <c r="AK63" s="8">
        <v>3</v>
      </c>
      <c r="AL63" s="8">
        <v>3</v>
      </c>
      <c r="AM63" s="9">
        <v>3</v>
      </c>
      <c r="AN63" s="9">
        <v>3</v>
      </c>
      <c r="AO63" s="103"/>
      <c r="AP63" s="5"/>
    </row>
    <row r="64" spans="1:42" ht="48.75" thickBot="1" x14ac:dyDescent="0.6">
      <c r="A64" s="4">
        <v>63</v>
      </c>
      <c r="B64" s="4" t="s">
        <v>55</v>
      </c>
      <c r="C64" s="4"/>
      <c r="D64" s="4"/>
      <c r="E64" s="4" t="s">
        <v>180</v>
      </c>
      <c r="F64" s="4" t="s">
        <v>60</v>
      </c>
      <c r="G64" s="4" t="s">
        <v>170</v>
      </c>
      <c r="H64" s="100">
        <v>0</v>
      </c>
      <c r="I64" s="100">
        <v>1</v>
      </c>
      <c r="J64" s="100">
        <v>0</v>
      </c>
      <c r="K64" s="100">
        <v>0</v>
      </c>
      <c r="L64" s="100">
        <v>0</v>
      </c>
      <c r="M64" s="102">
        <v>4</v>
      </c>
      <c r="N64" s="102">
        <v>3</v>
      </c>
      <c r="O64" s="102">
        <v>5</v>
      </c>
      <c r="P64" s="102">
        <v>3</v>
      </c>
      <c r="Q64" s="102">
        <v>3</v>
      </c>
      <c r="R64" s="102">
        <v>1</v>
      </c>
      <c r="S64" s="102">
        <v>1</v>
      </c>
      <c r="T64" s="102">
        <v>1</v>
      </c>
      <c r="U64" s="102">
        <v>0</v>
      </c>
      <c r="V64" s="102">
        <v>0</v>
      </c>
      <c r="W64" s="5" t="s">
        <v>6</v>
      </c>
      <c r="X64" s="6">
        <v>4</v>
      </c>
      <c r="Y64" s="6">
        <v>4</v>
      </c>
      <c r="Z64" s="6">
        <v>5</v>
      </c>
      <c r="AA64" s="6">
        <v>4</v>
      </c>
      <c r="AB64" s="7">
        <v>5</v>
      </c>
      <c r="AC64" s="7">
        <v>5</v>
      </c>
      <c r="AD64" s="7">
        <v>5</v>
      </c>
      <c r="AE64" s="7">
        <v>5</v>
      </c>
      <c r="AF64" s="7">
        <v>5</v>
      </c>
      <c r="AG64" s="8">
        <v>4</v>
      </c>
      <c r="AH64" s="8">
        <v>5</v>
      </c>
      <c r="AI64" s="8">
        <v>5</v>
      </c>
      <c r="AJ64" s="8">
        <v>4</v>
      </c>
      <c r="AK64" s="8">
        <v>4</v>
      </c>
      <c r="AL64" s="8">
        <v>5</v>
      </c>
      <c r="AM64" s="9">
        <v>5</v>
      </c>
      <c r="AN64" s="9">
        <v>5</v>
      </c>
      <c r="AO64" s="103"/>
      <c r="AP64" s="5"/>
    </row>
    <row r="65" spans="1:42" ht="48.75" thickBot="1" x14ac:dyDescent="0.6">
      <c r="A65" s="4">
        <v>64</v>
      </c>
      <c r="B65" s="4" t="s">
        <v>55</v>
      </c>
      <c r="C65" s="4"/>
      <c r="D65" s="4"/>
      <c r="E65" s="4" t="s">
        <v>180</v>
      </c>
      <c r="F65" s="4" t="s">
        <v>60</v>
      </c>
      <c r="G65" s="4" t="s">
        <v>170</v>
      </c>
      <c r="H65" s="100">
        <v>1</v>
      </c>
      <c r="I65" s="100">
        <v>1</v>
      </c>
      <c r="J65" s="100">
        <v>1</v>
      </c>
      <c r="K65" s="100">
        <v>0</v>
      </c>
      <c r="L65" s="100">
        <v>0</v>
      </c>
      <c r="M65" s="102">
        <v>3</v>
      </c>
      <c r="N65" s="102">
        <v>2</v>
      </c>
      <c r="O65" s="102">
        <v>4</v>
      </c>
      <c r="P65" s="102">
        <v>3</v>
      </c>
      <c r="Q65" s="102">
        <v>3</v>
      </c>
      <c r="R65" s="102">
        <v>1</v>
      </c>
      <c r="S65" s="102">
        <v>3</v>
      </c>
      <c r="T65" s="102">
        <v>3</v>
      </c>
      <c r="U65" s="102">
        <v>0</v>
      </c>
      <c r="V65" s="102">
        <v>0</v>
      </c>
      <c r="W65" s="5" t="s">
        <v>6</v>
      </c>
      <c r="X65" s="6">
        <v>4</v>
      </c>
      <c r="Y65" s="6">
        <v>4</v>
      </c>
      <c r="Z65" s="6">
        <v>4</v>
      </c>
      <c r="AA65" s="6">
        <v>4</v>
      </c>
      <c r="AB65" s="7">
        <v>4</v>
      </c>
      <c r="AC65" s="7">
        <v>4</v>
      </c>
      <c r="AD65" s="7">
        <v>4</v>
      </c>
      <c r="AE65" s="7">
        <v>4</v>
      </c>
      <c r="AF65" s="7">
        <v>4</v>
      </c>
      <c r="AG65" s="8">
        <v>4</v>
      </c>
      <c r="AH65" s="8">
        <v>4</v>
      </c>
      <c r="AI65" s="8">
        <v>3</v>
      </c>
      <c r="AJ65" s="8">
        <v>4</v>
      </c>
      <c r="AK65" s="8">
        <v>4</v>
      </c>
      <c r="AL65" s="8">
        <v>4</v>
      </c>
      <c r="AM65" s="9">
        <v>4</v>
      </c>
      <c r="AN65" s="9">
        <v>4</v>
      </c>
      <c r="AO65" s="103"/>
      <c r="AP65" s="5"/>
    </row>
    <row r="66" spans="1:42" ht="48.75" thickBot="1" x14ac:dyDescent="0.6">
      <c r="A66" s="4">
        <v>65</v>
      </c>
      <c r="B66" s="4" t="s">
        <v>55</v>
      </c>
      <c r="C66" s="4"/>
      <c r="D66" s="4"/>
      <c r="E66" s="4" t="s">
        <v>261</v>
      </c>
      <c r="F66" s="4" t="s">
        <v>60</v>
      </c>
      <c r="G66" s="4" t="s">
        <v>170</v>
      </c>
      <c r="H66" s="100">
        <v>0</v>
      </c>
      <c r="I66" s="100">
        <v>1</v>
      </c>
      <c r="J66" s="100">
        <v>0</v>
      </c>
      <c r="K66" s="100">
        <v>1</v>
      </c>
      <c r="L66" s="100">
        <v>1</v>
      </c>
      <c r="M66" s="102">
        <v>5</v>
      </c>
      <c r="N66" s="102">
        <v>4</v>
      </c>
      <c r="O66" s="102">
        <v>4</v>
      </c>
      <c r="P66" s="102">
        <v>4</v>
      </c>
      <c r="Q66" s="102">
        <v>4</v>
      </c>
      <c r="R66" s="102">
        <v>4</v>
      </c>
      <c r="S66" s="102">
        <v>5</v>
      </c>
      <c r="T66" s="102">
        <v>5</v>
      </c>
      <c r="U66" s="102">
        <v>0</v>
      </c>
      <c r="V66" s="102">
        <v>0</v>
      </c>
      <c r="W66" s="5" t="s">
        <v>6</v>
      </c>
      <c r="X66" s="6">
        <v>5</v>
      </c>
      <c r="Y66" s="6">
        <v>3</v>
      </c>
      <c r="Z66" s="6">
        <v>5</v>
      </c>
      <c r="AA66" s="6">
        <v>5</v>
      </c>
      <c r="AB66" s="7">
        <v>5</v>
      </c>
      <c r="AC66" s="7">
        <v>4</v>
      </c>
      <c r="AD66" s="7">
        <v>4</v>
      </c>
      <c r="AE66" s="7">
        <v>5</v>
      </c>
      <c r="AF66" s="7">
        <v>5</v>
      </c>
      <c r="AG66" s="8">
        <v>5</v>
      </c>
      <c r="AH66" s="8">
        <v>5</v>
      </c>
      <c r="AI66" s="8">
        <v>5</v>
      </c>
      <c r="AJ66" s="8">
        <v>5</v>
      </c>
      <c r="AK66" s="8">
        <v>4</v>
      </c>
      <c r="AL66" s="8">
        <v>4</v>
      </c>
      <c r="AM66" s="9">
        <v>5</v>
      </c>
      <c r="AN66" s="9">
        <v>5</v>
      </c>
      <c r="AO66" s="103"/>
      <c r="AP66" s="5"/>
    </row>
    <row r="67" spans="1:42" ht="48.75" thickBot="1" x14ac:dyDescent="0.6">
      <c r="A67" s="4">
        <v>66</v>
      </c>
      <c r="B67" s="4" t="s">
        <v>56</v>
      </c>
      <c r="C67" s="4"/>
      <c r="D67" s="4"/>
      <c r="E67" s="4" t="s">
        <v>261</v>
      </c>
      <c r="F67" s="4" t="s">
        <v>60</v>
      </c>
      <c r="G67" s="4" t="s">
        <v>170</v>
      </c>
      <c r="H67" s="100">
        <v>0</v>
      </c>
      <c r="I67" s="100">
        <v>1</v>
      </c>
      <c r="J67" s="100">
        <v>0</v>
      </c>
      <c r="K67" s="100">
        <v>1</v>
      </c>
      <c r="L67" s="100">
        <v>1</v>
      </c>
      <c r="M67" s="102">
        <v>5</v>
      </c>
      <c r="N67" s="102">
        <v>5</v>
      </c>
      <c r="O67" s="102">
        <v>5</v>
      </c>
      <c r="P67" s="102">
        <v>5</v>
      </c>
      <c r="Q67" s="102">
        <v>5</v>
      </c>
      <c r="R67" s="102">
        <v>5</v>
      </c>
      <c r="S67" s="102">
        <v>5</v>
      </c>
      <c r="T67" s="102">
        <v>5</v>
      </c>
      <c r="U67" s="102">
        <v>0</v>
      </c>
      <c r="V67" s="102">
        <v>0</v>
      </c>
      <c r="W67" s="5" t="s">
        <v>6</v>
      </c>
      <c r="X67" s="6">
        <v>5</v>
      </c>
      <c r="Y67" s="6">
        <v>5</v>
      </c>
      <c r="Z67" s="6">
        <v>5</v>
      </c>
      <c r="AA67" s="6">
        <v>5</v>
      </c>
      <c r="AB67" s="7">
        <v>5</v>
      </c>
      <c r="AC67" s="7">
        <v>5</v>
      </c>
      <c r="AD67" s="7">
        <v>5</v>
      </c>
      <c r="AE67" s="7">
        <v>5</v>
      </c>
      <c r="AF67" s="7">
        <v>5</v>
      </c>
      <c r="AG67" s="8">
        <v>5</v>
      </c>
      <c r="AH67" s="8">
        <v>4</v>
      </c>
      <c r="AI67" s="8">
        <v>4</v>
      </c>
      <c r="AJ67" s="8">
        <v>4</v>
      </c>
      <c r="AK67" s="8">
        <v>5</v>
      </c>
      <c r="AL67" s="8">
        <v>5</v>
      </c>
      <c r="AM67" s="9">
        <v>5</v>
      </c>
      <c r="AN67" s="9">
        <v>5</v>
      </c>
      <c r="AO67" s="103"/>
      <c r="AP67" s="5"/>
    </row>
    <row r="68" spans="1:42" ht="48.75" thickBot="1" x14ac:dyDescent="0.6">
      <c r="A68" s="4">
        <v>67</v>
      </c>
      <c r="B68" s="4" t="s">
        <v>56</v>
      </c>
      <c r="C68" s="4"/>
      <c r="D68" s="4"/>
      <c r="E68" s="4" t="s">
        <v>261</v>
      </c>
      <c r="F68" s="4" t="s">
        <v>60</v>
      </c>
      <c r="G68" s="4" t="s">
        <v>170</v>
      </c>
      <c r="H68" s="100">
        <v>0</v>
      </c>
      <c r="I68" s="100">
        <v>1</v>
      </c>
      <c r="J68" s="100">
        <v>0</v>
      </c>
      <c r="K68" s="100">
        <v>1</v>
      </c>
      <c r="L68" s="100">
        <v>1</v>
      </c>
      <c r="M68" s="102">
        <v>5</v>
      </c>
      <c r="N68" s="102">
        <v>5</v>
      </c>
      <c r="O68" s="102">
        <v>5</v>
      </c>
      <c r="P68" s="102">
        <v>5</v>
      </c>
      <c r="Q68" s="102">
        <v>5</v>
      </c>
      <c r="R68" s="102">
        <v>5</v>
      </c>
      <c r="S68" s="102">
        <v>5</v>
      </c>
      <c r="T68" s="102">
        <v>5</v>
      </c>
      <c r="U68" s="102">
        <v>0</v>
      </c>
      <c r="V68" s="102">
        <v>0</v>
      </c>
      <c r="W68" s="5" t="s">
        <v>6</v>
      </c>
      <c r="X68" s="6">
        <v>5</v>
      </c>
      <c r="Y68" s="6">
        <v>5</v>
      </c>
      <c r="Z68" s="6">
        <v>5</v>
      </c>
      <c r="AA68" s="6">
        <v>5</v>
      </c>
      <c r="AB68" s="7">
        <v>5</v>
      </c>
      <c r="AC68" s="7">
        <v>5</v>
      </c>
      <c r="AD68" s="7">
        <v>5</v>
      </c>
      <c r="AE68" s="7">
        <v>5</v>
      </c>
      <c r="AF68" s="7">
        <v>5</v>
      </c>
      <c r="AG68" s="8">
        <v>5</v>
      </c>
      <c r="AH68" s="8">
        <v>5</v>
      </c>
      <c r="AI68" s="8">
        <v>5</v>
      </c>
      <c r="AJ68" s="8">
        <v>5</v>
      </c>
      <c r="AK68" s="8">
        <v>5</v>
      </c>
      <c r="AL68" s="8">
        <v>5</v>
      </c>
      <c r="AM68" s="9">
        <v>5</v>
      </c>
      <c r="AN68" s="9">
        <v>5</v>
      </c>
      <c r="AO68" s="103"/>
      <c r="AP68" s="5"/>
    </row>
    <row r="69" spans="1:42" ht="48.75" thickBot="1" x14ac:dyDescent="0.6">
      <c r="A69" s="4">
        <v>68</v>
      </c>
      <c r="B69" s="4" t="s">
        <v>55</v>
      </c>
      <c r="C69" s="4"/>
      <c r="D69" s="4"/>
      <c r="E69" s="4" t="s">
        <v>261</v>
      </c>
      <c r="F69" s="4" t="s">
        <v>60</v>
      </c>
      <c r="G69" s="4" t="s">
        <v>170</v>
      </c>
      <c r="H69" s="100">
        <v>0</v>
      </c>
      <c r="I69" s="100">
        <v>1</v>
      </c>
      <c r="J69" s="100">
        <v>0</v>
      </c>
      <c r="K69" s="100">
        <v>1</v>
      </c>
      <c r="L69" s="100">
        <v>1</v>
      </c>
      <c r="M69" s="102">
        <v>5</v>
      </c>
      <c r="N69" s="102">
        <v>5</v>
      </c>
      <c r="O69" s="102">
        <v>5</v>
      </c>
      <c r="P69" s="102">
        <v>5</v>
      </c>
      <c r="Q69" s="102">
        <v>5</v>
      </c>
      <c r="R69" s="102">
        <v>5</v>
      </c>
      <c r="S69" s="102">
        <v>5</v>
      </c>
      <c r="T69" s="102">
        <v>5</v>
      </c>
      <c r="U69" s="102">
        <v>0</v>
      </c>
      <c r="V69" s="102">
        <v>0</v>
      </c>
      <c r="W69" s="5" t="s">
        <v>6</v>
      </c>
      <c r="X69" s="6">
        <v>5</v>
      </c>
      <c r="Y69" s="6">
        <v>5</v>
      </c>
      <c r="Z69" s="6">
        <v>5</v>
      </c>
      <c r="AA69" s="6">
        <v>5</v>
      </c>
      <c r="AB69" s="7">
        <v>5</v>
      </c>
      <c r="AC69" s="7">
        <v>5</v>
      </c>
      <c r="AD69" s="7">
        <v>5</v>
      </c>
      <c r="AE69" s="7">
        <v>5</v>
      </c>
      <c r="AF69" s="7">
        <v>5</v>
      </c>
      <c r="AG69" s="8">
        <v>5</v>
      </c>
      <c r="AH69" s="8">
        <v>5</v>
      </c>
      <c r="AI69" s="8">
        <v>5</v>
      </c>
      <c r="AJ69" s="8">
        <v>5</v>
      </c>
      <c r="AK69" s="8">
        <v>5</v>
      </c>
      <c r="AL69" s="8">
        <v>5</v>
      </c>
      <c r="AM69" s="9">
        <v>5</v>
      </c>
      <c r="AN69" s="9">
        <v>5</v>
      </c>
      <c r="AO69" s="103"/>
      <c r="AP69" s="5"/>
    </row>
    <row r="70" spans="1:42" ht="48.75" thickBot="1" x14ac:dyDescent="0.6">
      <c r="A70" s="4">
        <v>69</v>
      </c>
      <c r="B70" s="4" t="s">
        <v>56</v>
      </c>
      <c r="C70" s="4"/>
      <c r="D70" s="4"/>
      <c r="E70" s="4" t="s">
        <v>261</v>
      </c>
      <c r="F70" s="4" t="s">
        <v>60</v>
      </c>
      <c r="G70" s="4" t="s">
        <v>170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2">
        <v>5</v>
      </c>
      <c r="N70" s="102">
        <v>5</v>
      </c>
      <c r="O70" s="102">
        <v>5</v>
      </c>
      <c r="P70" s="102">
        <v>5</v>
      </c>
      <c r="Q70" s="102">
        <v>5</v>
      </c>
      <c r="R70" s="102">
        <v>5</v>
      </c>
      <c r="S70" s="102">
        <v>5</v>
      </c>
      <c r="T70" s="102">
        <v>5</v>
      </c>
      <c r="U70" s="102">
        <v>0</v>
      </c>
      <c r="V70" s="102">
        <v>0</v>
      </c>
      <c r="W70" s="5" t="s">
        <v>6</v>
      </c>
      <c r="X70" s="6">
        <v>5</v>
      </c>
      <c r="Y70" s="6">
        <v>5</v>
      </c>
      <c r="Z70" s="6">
        <v>5</v>
      </c>
      <c r="AA70" s="6">
        <v>5</v>
      </c>
      <c r="AB70" s="7">
        <v>5</v>
      </c>
      <c r="AC70" s="7">
        <v>5</v>
      </c>
      <c r="AD70" s="7">
        <v>5</v>
      </c>
      <c r="AE70" s="7">
        <v>5</v>
      </c>
      <c r="AF70" s="7">
        <v>5</v>
      </c>
      <c r="AG70" s="8">
        <v>5</v>
      </c>
      <c r="AH70" s="8">
        <v>5</v>
      </c>
      <c r="AI70" s="8">
        <v>5</v>
      </c>
      <c r="AJ70" s="8">
        <v>5</v>
      </c>
      <c r="AK70" s="8">
        <v>5</v>
      </c>
      <c r="AL70" s="8">
        <v>5</v>
      </c>
      <c r="AM70" s="9">
        <v>5</v>
      </c>
      <c r="AN70" s="9">
        <v>5</v>
      </c>
      <c r="AO70" s="103"/>
      <c r="AP70" s="5"/>
    </row>
    <row r="71" spans="1:42" ht="48.75" thickBot="1" x14ac:dyDescent="0.6">
      <c r="A71" s="4">
        <v>70</v>
      </c>
      <c r="B71" s="4" t="s">
        <v>56</v>
      </c>
      <c r="C71" s="4"/>
      <c r="D71" s="4"/>
      <c r="E71" s="4" t="s">
        <v>261</v>
      </c>
      <c r="F71" s="4" t="s">
        <v>60</v>
      </c>
      <c r="G71" s="4" t="s">
        <v>170</v>
      </c>
      <c r="H71" s="100">
        <v>0</v>
      </c>
      <c r="I71" s="100">
        <v>1</v>
      </c>
      <c r="J71" s="100">
        <v>0</v>
      </c>
      <c r="K71" s="100">
        <v>1</v>
      </c>
      <c r="L71" s="100">
        <v>1</v>
      </c>
      <c r="M71" s="102">
        <v>5</v>
      </c>
      <c r="N71" s="102">
        <v>5</v>
      </c>
      <c r="O71" s="102">
        <v>4</v>
      </c>
      <c r="P71" s="102">
        <v>4</v>
      </c>
      <c r="Q71" s="102">
        <v>5</v>
      </c>
      <c r="R71" s="102">
        <v>4</v>
      </c>
      <c r="S71" s="102">
        <v>4</v>
      </c>
      <c r="T71" s="102">
        <v>5</v>
      </c>
      <c r="U71" s="102">
        <v>0</v>
      </c>
      <c r="V71" s="102">
        <v>0</v>
      </c>
      <c r="W71" s="5" t="s">
        <v>6</v>
      </c>
      <c r="X71" s="6">
        <v>5</v>
      </c>
      <c r="Y71" s="6">
        <v>5</v>
      </c>
      <c r="Z71" s="6">
        <v>5</v>
      </c>
      <c r="AA71" s="6">
        <v>5</v>
      </c>
      <c r="AB71" s="7">
        <v>5</v>
      </c>
      <c r="AC71" s="7">
        <v>3</v>
      </c>
      <c r="AD71" s="7">
        <v>3</v>
      </c>
      <c r="AE71" s="7">
        <v>4</v>
      </c>
      <c r="AF71" s="7">
        <v>5</v>
      </c>
      <c r="AG71" s="8">
        <v>5</v>
      </c>
      <c r="AH71" s="8">
        <v>5</v>
      </c>
      <c r="AI71" s="8">
        <v>5</v>
      </c>
      <c r="AJ71" s="8">
        <v>5</v>
      </c>
      <c r="AK71" s="8">
        <v>4</v>
      </c>
      <c r="AL71" s="8">
        <v>5</v>
      </c>
      <c r="AM71" s="9">
        <v>5</v>
      </c>
      <c r="AN71" s="9">
        <v>5</v>
      </c>
      <c r="AO71" s="103"/>
      <c r="AP71" s="5"/>
    </row>
    <row r="72" spans="1:42" ht="48.75" thickBot="1" x14ac:dyDescent="0.6">
      <c r="A72" s="4">
        <v>71</v>
      </c>
      <c r="B72" s="4" t="s">
        <v>56</v>
      </c>
      <c r="C72" s="4"/>
      <c r="D72" s="4"/>
      <c r="E72" s="4" t="s">
        <v>261</v>
      </c>
      <c r="F72" s="4" t="s">
        <v>60</v>
      </c>
      <c r="G72" s="4" t="s">
        <v>170</v>
      </c>
      <c r="H72" s="100">
        <v>0</v>
      </c>
      <c r="I72" s="100">
        <v>1</v>
      </c>
      <c r="J72" s="100">
        <v>0</v>
      </c>
      <c r="K72" s="100">
        <v>1</v>
      </c>
      <c r="L72" s="100">
        <v>1</v>
      </c>
      <c r="M72" s="102">
        <v>5</v>
      </c>
      <c r="N72" s="102">
        <v>5</v>
      </c>
      <c r="O72" s="102">
        <v>5</v>
      </c>
      <c r="P72" s="102">
        <v>4</v>
      </c>
      <c r="Q72" s="102">
        <v>4</v>
      </c>
      <c r="R72" s="102">
        <v>5</v>
      </c>
      <c r="S72" s="102">
        <v>4</v>
      </c>
      <c r="T72" s="102">
        <v>4</v>
      </c>
      <c r="U72" s="102">
        <v>0</v>
      </c>
      <c r="V72" s="102">
        <v>0</v>
      </c>
      <c r="W72" s="5" t="s">
        <v>6</v>
      </c>
      <c r="X72" s="6">
        <v>5</v>
      </c>
      <c r="Y72" s="6">
        <v>5</v>
      </c>
      <c r="Z72" s="6">
        <v>5</v>
      </c>
      <c r="AA72" s="6">
        <v>5</v>
      </c>
      <c r="AB72" s="7">
        <v>5</v>
      </c>
      <c r="AC72" s="7">
        <v>5</v>
      </c>
      <c r="AD72" s="7">
        <v>5</v>
      </c>
      <c r="AE72" s="7">
        <v>5</v>
      </c>
      <c r="AF72" s="7">
        <v>5</v>
      </c>
      <c r="AG72" s="8">
        <v>5</v>
      </c>
      <c r="AH72" s="8">
        <v>5</v>
      </c>
      <c r="AI72" s="8">
        <v>5</v>
      </c>
      <c r="AJ72" s="8">
        <v>5</v>
      </c>
      <c r="AK72" s="8">
        <v>5</v>
      </c>
      <c r="AL72" s="8">
        <v>5</v>
      </c>
      <c r="AM72" s="9">
        <v>5</v>
      </c>
      <c r="AN72" s="9">
        <v>5</v>
      </c>
      <c r="AO72" s="103"/>
      <c r="AP72" s="5"/>
    </row>
    <row r="73" spans="1:42" ht="48.75" thickBot="1" x14ac:dyDescent="0.6">
      <c r="A73" s="4">
        <v>72</v>
      </c>
      <c r="B73" s="4" t="s">
        <v>56</v>
      </c>
      <c r="C73" s="4"/>
      <c r="D73" s="4"/>
      <c r="E73" s="4" t="s">
        <v>261</v>
      </c>
      <c r="F73" s="4" t="s">
        <v>60</v>
      </c>
      <c r="G73" s="4" t="s">
        <v>170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2">
        <v>5</v>
      </c>
      <c r="N73" s="102">
        <v>5</v>
      </c>
      <c r="O73" s="102">
        <v>5</v>
      </c>
      <c r="P73" s="102">
        <v>5</v>
      </c>
      <c r="Q73" s="102">
        <v>4</v>
      </c>
      <c r="R73" s="102">
        <v>4</v>
      </c>
      <c r="S73" s="102">
        <v>5</v>
      </c>
      <c r="T73" s="102">
        <v>0</v>
      </c>
      <c r="U73" s="102">
        <v>0</v>
      </c>
      <c r="V73" s="102">
        <v>0</v>
      </c>
      <c r="W73" s="5" t="s">
        <v>6</v>
      </c>
      <c r="X73" s="6">
        <v>5</v>
      </c>
      <c r="Y73" s="6">
        <v>5</v>
      </c>
      <c r="Z73" s="6">
        <v>5</v>
      </c>
      <c r="AA73" s="6">
        <v>5</v>
      </c>
      <c r="AB73" s="7">
        <v>5</v>
      </c>
      <c r="AC73" s="7">
        <v>4</v>
      </c>
      <c r="AD73" s="7">
        <v>5</v>
      </c>
      <c r="AE73" s="7">
        <v>5</v>
      </c>
      <c r="AF73" s="7">
        <v>4</v>
      </c>
      <c r="AG73" s="8">
        <v>4</v>
      </c>
      <c r="AH73" s="8">
        <v>5</v>
      </c>
      <c r="AI73" s="8">
        <v>5</v>
      </c>
      <c r="AJ73" s="8">
        <v>5</v>
      </c>
      <c r="AK73" s="8">
        <v>5</v>
      </c>
      <c r="AL73" s="8">
        <v>5</v>
      </c>
      <c r="AM73" s="9">
        <v>4</v>
      </c>
      <c r="AN73" s="9">
        <v>5</v>
      </c>
      <c r="AO73" s="103"/>
      <c r="AP73" s="5"/>
    </row>
    <row r="74" spans="1:42" ht="48.75" thickBot="1" x14ac:dyDescent="0.6">
      <c r="A74" s="4">
        <v>73</v>
      </c>
      <c r="B74" s="4" t="s">
        <v>56</v>
      </c>
      <c r="C74" s="4"/>
      <c r="D74" s="4"/>
      <c r="E74" s="4" t="s">
        <v>261</v>
      </c>
      <c r="F74" s="4" t="s">
        <v>60</v>
      </c>
      <c r="G74" s="4" t="s">
        <v>170</v>
      </c>
      <c r="H74" s="100">
        <v>1</v>
      </c>
      <c r="I74" s="100">
        <v>1</v>
      </c>
      <c r="J74" s="100">
        <v>0</v>
      </c>
      <c r="K74" s="100">
        <v>0</v>
      </c>
      <c r="L74" s="100">
        <v>0</v>
      </c>
      <c r="M74" s="102">
        <v>5</v>
      </c>
      <c r="N74" s="102">
        <v>5</v>
      </c>
      <c r="O74" s="102">
        <v>5</v>
      </c>
      <c r="P74" s="102">
        <v>5</v>
      </c>
      <c r="Q74" s="102">
        <v>5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5" t="s">
        <v>6</v>
      </c>
      <c r="X74" s="6">
        <v>5</v>
      </c>
      <c r="Y74" s="6">
        <v>5</v>
      </c>
      <c r="Z74" s="6">
        <v>5</v>
      </c>
      <c r="AA74" s="6">
        <v>5</v>
      </c>
      <c r="AB74" s="7">
        <v>5</v>
      </c>
      <c r="AC74" s="7">
        <v>5</v>
      </c>
      <c r="AD74" s="7">
        <v>5</v>
      </c>
      <c r="AE74" s="7">
        <v>5</v>
      </c>
      <c r="AF74" s="7">
        <v>5</v>
      </c>
      <c r="AG74" s="8">
        <v>5</v>
      </c>
      <c r="AH74" s="8">
        <v>5</v>
      </c>
      <c r="AI74" s="8">
        <v>5</v>
      </c>
      <c r="AJ74" s="8">
        <v>5</v>
      </c>
      <c r="AK74" s="8">
        <v>5</v>
      </c>
      <c r="AL74" s="8">
        <v>5</v>
      </c>
      <c r="AM74" s="9">
        <v>5</v>
      </c>
      <c r="AN74" s="9">
        <v>5</v>
      </c>
      <c r="AO74" s="103"/>
      <c r="AP74" s="5"/>
    </row>
    <row r="75" spans="1:42" ht="48.75" thickBot="1" x14ac:dyDescent="0.6">
      <c r="A75" s="4">
        <v>74</v>
      </c>
      <c r="B75" s="4" t="s">
        <v>56</v>
      </c>
      <c r="C75" s="4"/>
      <c r="D75" s="4"/>
      <c r="E75" s="4" t="s">
        <v>261</v>
      </c>
      <c r="F75" s="4" t="s">
        <v>60</v>
      </c>
      <c r="G75" s="4" t="s">
        <v>170</v>
      </c>
      <c r="H75" s="100">
        <v>1</v>
      </c>
      <c r="I75" s="100">
        <v>1</v>
      </c>
      <c r="J75" s="100">
        <v>0</v>
      </c>
      <c r="K75" s="100">
        <v>0</v>
      </c>
      <c r="L75" s="100">
        <v>0</v>
      </c>
      <c r="M75" s="102">
        <v>4</v>
      </c>
      <c r="N75" s="102">
        <v>3</v>
      </c>
      <c r="O75" s="102">
        <v>4</v>
      </c>
      <c r="P75" s="102">
        <v>4</v>
      </c>
      <c r="Q75" s="102">
        <v>4</v>
      </c>
      <c r="R75" s="102">
        <v>3</v>
      </c>
      <c r="S75" s="102">
        <v>3</v>
      </c>
      <c r="T75" s="102">
        <v>4</v>
      </c>
      <c r="U75" s="102">
        <v>0</v>
      </c>
      <c r="V75" s="102">
        <v>0</v>
      </c>
      <c r="W75" s="5" t="s">
        <v>6</v>
      </c>
      <c r="X75" s="6">
        <v>4</v>
      </c>
      <c r="Y75" s="6">
        <v>4</v>
      </c>
      <c r="Z75" s="6">
        <v>4</v>
      </c>
      <c r="AA75" s="6">
        <v>4</v>
      </c>
      <c r="AB75" s="7">
        <v>4</v>
      </c>
      <c r="AC75" s="7">
        <v>4</v>
      </c>
      <c r="AD75" s="7">
        <v>4</v>
      </c>
      <c r="AE75" s="7">
        <v>4</v>
      </c>
      <c r="AF75" s="7">
        <v>4</v>
      </c>
      <c r="AG75" s="8">
        <v>4</v>
      </c>
      <c r="AH75" s="8">
        <v>4</v>
      </c>
      <c r="AI75" s="8">
        <v>4</v>
      </c>
      <c r="AJ75" s="8">
        <v>4</v>
      </c>
      <c r="AK75" s="8">
        <v>4</v>
      </c>
      <c r="AL75" s="8">
        <v>4</v>
      </c>
      <c r="AM75" s="9">
        <v>5</v>
      </c>
      <c r="AN75" s="9">
        <v>5</v>
      </c>
      <c r="AO75" s="103"/>
      <c r="AP75" s="5"/>
    </row>
    <row r="76" spans="1:42" ht="48.75" thickBot="1" x14ac:dyDescent="0.6">
      <c r="A76" s="4">
        <v>75</v>
      </c>
      <c r="B76" s="4" t="s">
        <v>56</v>
      </c>
      <c r="C76" s="4"/>
      <c r="D76" s="4"/>
      <c r="E76" s="4" t="s">
        <v>261</v>
      </c>
      <c r="F76" s="4" t="s">
        <v>59</v>
      </c>
      <c r="G76" s="4"/>
      <c r="H76" s="100">
        <v>1</v>
      </c>
      <c r="I76" s="100">
        <v>0</v>
      </c>
      <c r="J76" s="100">
        <v>0</v>
      </c>
      <c r="K76" s="100">
        <v>0</v>
      </c>
      <c r="L76" s="100">
        <v>0</v>
      </c>
      <c r="M76" s="102">
        <v>4</v>
      </c>
      <c r="N76" s="102">
        <v>3</v>
      </c>
      <c r="O76" s="102">
        <v>3</v>
      </c>
      <c r="P76" s="102">
        <v>3</v>
      </c>
      <c r="Q76" s="102">
        <v>3</v>
      </c>
      <c r="R76" s="102">
        <v>3</v>
      </c>
      <c r="S76" s="102">
        <v>3</v>
      </c>
      <c r="T76" s="102">
        <v>3</v>
      </c>
      <c r="U76" s="102">
        <v>0</v>
      </c>
      <c r="V76" s="102">
        <v>0</v>
      </c>
      <c r="W76" s="5" t="s">
        <v>6</v>
      </c>
      <c r="X76" s="6">
        <v>3</v>
      </c>
      <c r="Y76" s="6">
        <v>3</v>
      </c>
      <c r="Z76" s="6">
        <v>3</v>
      </c>
      <c r="AA76" s="6">
        <v>3</v>
      </c>
      <c r="AB76" s="7">
        <v>3</v>
      </c>
      <c r="AC76" s="7">
        <v>3</v>
      </c>
      <c r="AD76" s="7">
        <v>3</v>
      </c>
      <c r="AE76" s="7">
        <v>3</v>
      </c>
      <c r="AF76" s="7">
        <v>3</v>
      </c>
      <c r="AG76" s="8">
        <v>3</v>
      </c>
      <c r="AH76" s="8">
        <v>3</v>
      </c>
      <c r="AI76" s="8">
        <v>3</v>
      </c>
      <c r="AJ76" s="8">
        <v>3</v>
      </c>
      <c r="AK76" s="8">
        <v>3</v>
      </c>
      <c r="AL76" s="8">
        <v>3</v>
      </c>
      <c r="AM76" s="9">
        <v>3</v>
      </c>
      <c r="AN76" s="9">
        <v>3</v>
      </c>
      <c r="AO76" s="103"/>
      <c r="AP76" s="5"/>
    </row>
    <row r="77" spans="1:42" ht="48.75" thickBot="1" x14ac:dyDescent="0.6">
      <c r="A77" s="4">
        <v>76</v>
      </c>
      <c r="B77" s="4" t="s">
        <v>55</v>
      </c>
      <c r="C77" s="4"/>
      <c r="D77" s="4"/>
      <c r="E77" s="4" t="s">
        <v>261</v>
      </c>
      <c r="F77" s="4" t="s">
        <v>186</v>
      </c>
      <c r="G77" s="4"/>
      <c r="H77" s="100">
        <v>1</v>
      </c>
      <c r="I77" s="100">
        <v>1</v>
      </c>
      <c r="J77" s="100">
        <v>0</v>
      </c>
      <c r="K77" s="100">
        <v>1</v>
      </c>
      <c r="L77" s="100">
        <v>0</v>
      </c>
      <c r="M77" s="102">
        <v>4</v>
      </c>
      <c r="N77" s="102">
        <v>4</v>
      </c>
      <c r="O77" s="102">
        <v>4</v>
      </c>
      <c r="P77" s="102">
        <v>3</v>
      </c>
      <c r="Q77" s="102">
        <v>4</v>
      </c>
      <c r="R77" s="102">
        <v>5</v>
      </c>
      <c r="S77" s="102">
        <v>0</v>
      </c>
      <c r="T77" s="102">
        <v>0</v>
      </c>
      <c r="U77" s="102">
        <v>0</v>
      </c>
      <c r="V77" s="102">
        <v>0</v>
      </c>
      <c r="W77" s="5" t="s">
        <v>6</v>
      </c>
      <c r="X77" s="6">
        <v>4</v>
      </c>
      <c r="Y77" s="6">
        <v>3</v>
      </c>
      <c r="Z77" s="6">
        <v>4</v>
      </c>
      <c r="AA77" s="6">
        <v>4</v>
      </c>
      <c r="AB77" s="7">
        <v>5</v>
      </c>
      <c r="AC77" s="7">
        <v>4</v>
      </c>
      <c r="AD77" s="7">
        <v>4</v>
      </c>
      <c r="AE77" s="7">
        <v>4</v>
      </c>
      <c r="AF77" s="7">
        <v>4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9">
        <v>4</v>
      </c>
      <c r="AN77" s="9">
        <v>5</v>
      </c>
      <c r="AO77" s="103"/>
      <c r="AP77" s="5"/>
    </row>
    <row r="78" spans="1:42" ht="48.75" thickBot="1" x14ac:dyDescent="0.6">
      <c r="A78" s="4">
        <v>77</v>
      </c>
      <c r="B78" s="4" t="s">
        <v>56</v>
      </c>
      <c r="C78" s="4"/>
      <c r="D78" s="4"/>
      <c r="E78" s="4" t="s">
        <v>261</v>
      </c>
      <c r="F78" s="4" t="s">
        <v>62</v>
      </c>
      <c r="G78" s="4"/>
      <c r="H78" s="100">
        <v>1</v>
      </c>
      <c r="I78" s="100">
        <v>1</v>
      </c>
      <c r="J78" s="100">
        <v>1</v>
      </c>
      <c r="K78" s="100">
        <v>0</v>
      </c>
      <c r="L78" s="100">
        <v>1</v>
      </c>
      <c r="M78" s="102">
        <v>5</v>
      </c>
      <c r="N78" s="102">
        <v>0</v>
      </c>
      <c r="O78" s="102">
        <v>5</v>
      </c>
      <c r="P78" s="102">
        <v>5</v>
      </c>
      <c r="Q78" s="102">
        <v>5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5" t="s">
        <v>6</v>
      </c>
      <c r="X78" s="6">
        <v>5</v>
      </c>
      <c r="Y78" s="6">
        <v>5</v>
      </c>
      <c r="Z78" s="6">
        <v>5</v>
      </c>
      <c r="AA78" s="6">
        <v>5</v>
      </c>
      <c r="AB78" s="7">
        <v>5</v>
      </c>
      <c r="AC78" s="7">
        <v>5</v>
      </c>
      <c r="AD78" s="7">
        <v>5</v>
      </c>
      <c r="AE78" s="7">
        <v>5</v>
      </c>
      <c r="AF78" s="7">
        <v>5</v>
      </c>
      <c r="AG78" s="8">
        <v>5</v>
      </c>
      <c r="AH78" s="8">
        <v>5</v>
      </c>
      <c r="AI78" s="8">
        <v>5</v>
      </c>
      <c r="AJ78" s="8">
        <v>5</v>
      </c>
      <c r="AK78" s="8">
        <v>5</v>
      </c>
      <c r="AL78" s="8">
        <v>5</v>
      </c>
      <c r="AM78" s="9">
        <v>5</v>
      </c>
      <c r="AN78" s="9">
        <v>5</v>
      </c>
      <c r="AO78" s="103"/>
      <c r="AP78" s="5"/>
    </row>
    <row r="79" spans="1:42" ht="72.75" thickBot="1" x14ac:dyDescent="0.6">
      <c r="A79" s="4">
        <v>78</v>
      </c>
      <c r="B79" s="4" t="s">
        <v>56</v>
      </c>
      <c r="C79" s="4"/>
      <c r="D79" s="4"/>
      <c r="E79" s="4" t="s">
        <v>261</v>
      </c>
      <c r="F79" s="4" t="s">
        <v>184</v>
      </c>
      <c r="G79" s="4"/>
      <c r="H79" s="100">
        <v>0</v>
      </c>
      <c r="I79" s="100">
        <v>1</v>
      </c>
      <c r="J79" s="100">
        <v>0</v>
      </c>
      <c r="K79" s="100">
        <v>0</v>
      </c>
      <c r="L79" s="100">
        <v>0</v>
      </c>
      <c r="M79" s="102">
        <v>0</v>
      </c>
      <c r="N79" s="102">
        <v>0</v>
      </c>
      <c r="O79" s="102">
        <v>4</v>
      </c>
      <c r="P79" s="102">
        <v>3</v>
      </c>
      <c r="Q79" s="102">
        <v>3</v>
      </c>
      <c r="R79" s="102">
        <v>0</v>
      </c>
      <c r="S79" s="102">
        <v>0</v>
      </c>
      <c r="T79" s="102">
        <v>0</v>
      </c>
      <c r="U79" s="102">
        <v>0</v>
      </c>
      <c r="V79" s="102">
        <v>0</v>
      </c>
      <c r="W79" s="5" t="s">
        <v>6</v>
      </c>
      <c r="X79" s="6">
        <v>4</v>
      </c>
      <c r="Y79" s="6">
        <v>3</v>
      </c>
      <c r="Z79" s="6">
        <v>4</v>
      </c>
      <c r="AA79" s="6">
        <v>0</v>
      </c>
      <c r="AB79" s="7">
        <v>0</v>
      </c>
      <c r="AC79" s="7">
        <v>0</v>
      </c>
      <c r="AD79" s="7">
        <v>4</v>
      </c>
      <c r="AE79" s="7">
        <v>4</v>
      </c>
      <c r="AF79" s="7">
        <v>0</v>
      </c>
      <c r="AG79" s="8">
        <v>0</v>
      </c>
      <c r="AH79" s="8">
        <v>0</v>
      </c>
      <c r="AI79" s="8">
        <v>0</v>
      </c>
      <c r="AJ79" s="8">
        <v>0</v>
      </c>
      <c r="AK79" s="8">
        <v>4</v>
      </c>
      <c r="AL79" s="8">
        <v>4</v>
      </c>
      <c r="AM79" s="9">
        <v>4</v>
      </c>
      <c r="AN79" s="9">
        <v>4</v>
      </c>
      <c r="AO79" s="103"/>
      <c r="AP79" s="5"/>
    </row>
    <row r="80" spans="1:42" ht="24.75" thickBot="1" x14ac:dyDescent="0.6">
      <c r="A80" s="4">
        <v>79</v>
      </c>
      <c r="B80" s="4" t="s">
        <v>56</v>
      </c>
      <c r="C80" s="4"/>
      <c r="D80" s="4"/>
      <c r="E80" s="4" t="s">
        <v>214</v>
      </c>
      <c r="F80" s="4" t="s">
        <v>62</v>
      </c>
      <c r="G80" s="4"/>
      <c r="H80" s="100">
        <v>1</v>
      </c>
      <c r="I80" s="100">
        <v>0</v>
      </c>
      <c r="J80" s="100">
        <v>1</v>
      </c>
      <c r="K80" s="100">
        <v>0</v>
      </c>
      <c r="L80" s="100">
        <v>0</v>
      </c>
      <c r="M80" s="102">
        <v>4</v>
      </c>
      <c r="N80" s="102">
        <v>0</v>
      </c>
      <c r="O80" s="102">
        <v>4</v>
      </c>
      <c r="P80" s="102">
        <v>4</v>
      </c>
      <c r="Q80" s="102">
        <v>4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5" t="s">
        <v>6</v>
      </c>
      <c r="X80" s="6">
        <v>5</v>
      </c>
      <c r="Y80" s="6">
        <v>5</v>
      </c>
      <c r="Z80" s="6">
        <v>5</v>
      </c>
      <c r="AA80" s="6">
        <v>5</v>
      </c>
      <c r="AB80" s="7">
        <v>5</v>
      </c>
      <c r="AC80" s="7">
        <v>5</v>
      </c>
      <c r="AD80" s="7">
        <v>5</v>
      </c>
      <c r="AE80" s="7">
        <v>5</v>
      </c>
      <c r="AF80" s="7">
        <v>5</v>
      </c>
      <c r="AG80" s="8">
        <v>5</v>
      </c>
      <c r="AH80" s="8">
        <v>5</v>
      </c>
      <c r="AI80" s="8">
        <v>5</v>
      </c>
      <c r="AJ80" s="8">
        <v>5</v>
      </c>
      <c r="AK80" s="8">
        <v>5</v>
      </c>
      <c r="AL80" s="8">
        <v>5</v>
      </c>
      <c r="AM80" s="9">
        <v>5</v>
      </c>
      <c r="AN80" s="9">
        <v>5</v>
      </c>
      <c r="AO80" s="103"/>
      <c r="AP80" s="5"/>
    </row>
    <row r="81" spans="1:42" ht="24.75" thickBot="1" x14ac:dyDescent="0.6">
      <c r="A81" s="4">
        <v>80</v>
      </c>
      <c r="B81" s="4" t="s">
        <v>56</v>
      </c>
      <c r="C81" s="4"/>
      <c r="D81" s="4"/>
      <c r="E81" s="4" t="s">
        <v>214</v>
      </c>
      <c r="F81" s="4" t="s">
        <v>60</v>
      </c>
      <c r="G81" s="4" t="s">
        <v>170</v>
      </c>
      <c r="H81" s="100">
        <v>1</v>
      </c>
      <c r="I81" s="100">
        <v>1</v>
      </c>
      <c r="J81" s="100">
        <v>0</v>
      </c>
      <c r="K81" s="100">
        <v>0</v>
      </c>
      <c r="L81" s="100">
        <v>0</v>
      </c>
      <c r="M81" s="102">
        <v>0</v>
      </c>
      <c r="N81" s="102">
        <v>0</v>
      </c>
      <c r="O81" s="102">
        <v>4</v>
      </c>
      <c r="P81" s="102">
        <v>4</v>
      </c>
      <c r="Q81" s="102">
        <v>3</v>
      </c>
      <c r="R81" s="102">
        <v>0</v>
      </c>
      <c r="S81" s="102">
        <v>0</v>
      </c>
      <c r="T81" s="102">
        <v>0</v>
      </c>
      <c r="U81" s="102">
        <v>0</v>
      </c>
      <c r="V81" s="102">
        <v>0</v>
      </c>
      <c r="W81" s="5" t="s">
        <v>6</v>
      </c>
      <c r="X81" s="6">
        <v>4</v>
      </c>
      <c r="Y81" s="6">
        <v>4</v>
      </c>
      <c r="Z81" s="6">
        <v>4</v>
      </c>
      <c r="AA81" s="6">
        <v>4</v>
      </c>
      <c r="AB81" s="7">
        <v>4</v>
      </c>
      <c r="AC81" s="7">
        <v>4</v>
      </c>
      <c r="AD81" s="7">
        <v>4</v>
      </c>
      <c r="AE81" s="7">
        <v>4</v>
      </c>
      <c r="AF81" s="7">
        <v>4</v>
      </c>
      <c r="AG81" s="8">
        <v>4</v>
      </c>
      <c r="AH81" s="8">
        <v>4</v>
      </c>
      <c r="AI81" s="8">
        <v>4</v>
      </c>
      <c r="AJ81" s="8">
        <v>4</v>
      </c>
      <c r="AK81" s="8">
        <v>4</v>
      </c>
      <c r="AL81" s="8">
        <v>4</v>
      </c>
      <c r="AM81" s="9">
        <v>4</v>
      </c>
      <c r="AN81" s="9">
        <v>4</v>
      </c>
      <c r="AO81" s="103"/>
      <c r="AP81" s="5"/>
    </row>
    <row r="82" spans="1:42" ht="24.75" thickBot="1" x14ac:dyDescent="0.6">
      <c r="A82" s="4">
        <v>81</v>
      </c>
      <c r="B82" s="4" t="s">
        <v>56</v>
      </c>
      <c r="C82" s="4"/>
      <c r="D82" s="4"/>
      <c r="E82" s="4" t="s">
        <v>214</v>
      </c>
      <c r="F82" s="4" t="s">
        <v>62</v>
      </c>
      <c r="G82" s="4"/>
      <c r="H82" s="100">
        <v>0</v>
      </c>
      <c r="I82" s="100">
        <v>1</v>
      </c>
      <c r="J82" s="100">
        <v>0</v>
      </c>
      <c r="K82" s="100">
        <v>1</v>
      </c>
      <c r="L82" s="100">
        <v>0</v>
      </c>
      <c r="M82" s="102">
        <v>3</v>
      </c>
      <c r="N82" s="102">
        <v>4</v>
      </c>
      <c r="O82" s="102">
        <v>5</v>
      </c>
      <c r="P82" s="102">
        <v>5</v>
      </c>
      <c r="Q82" s="102">
        <v>1</v>
      </c>
      <c r="R82" s="102">
        <v>1</v>
      </c>
      <c r="S82" s="102">
        <v>1</v>
      </c>
      <c r="T82" s="102">
        <v>0</v>
      </c>
      <c r="U82" s="102">
        <v>0</v>
      </c>
      <c r="V82" s="102">
        <v>0</v>
      </c>
      <c r="W82" s="5" t="s">
        <v>6</v>
      </c>
      <c r="X82" s="6">
        <v>5</v>
      </c>
      <c r="Y82" s="6">
        <v>5</v>
      </c>
      <c r="Z82" s="6">
        <v>4</v>
      </c>
      <c r="AA82" s="6">
        <v>5</v>
      </c>
      <c r="AB82" s="7">
        <v>5</v>
      </c>
      <c r="AC82" s="7">
        <v>4</v>
      </c>
      <c r="AD82" s="7">
        <v>4</v>
      </c>
      <c r="AE82" s="7">
        <v>4</v>
      </c>
      <c r="AF82" s="7">
        <v>3</v>
      </c>
      <c r="AG82" s="8">
        <v>5</v>
      </c>
      <c r="AH82" s="8">
        <v>5</v>
      </c>
      <c r="AI82" s="8">
        <v>5</v>
      </c>
      <c r="AJ82" s="8">
        <v>3</v>
      </c>
      <c r="AK82" s="8">
        <v>4</v>
      </c>
      <c r="AL82" s="8">
        <v>3</v>
      </c>
      <c r="AM82" s="9">
        <v>3</v>
      </c>
      <c r="AN82" s="9">
        <v>5</v>
      </c>
      <c r="AO82" s="103"/>
      <c r="AP82" s="5"/>
    </row>
    <row r="83" spans="1:42" ht="24.75" thickBot="1" x14ac:dyDescent="0.6">
      <c r="A83" s="4">
        <v>82</v>
      </c>
      <c r="B83" s="4" t="s">
        <v>55</v>
      </c>
      <c r="C83" s="4"/>
      <c r="D83" s="4"/>
      <c r="E83" s="4" t="s">
        <v>214</v>
      </c>
      <c r="F83" s="4" t="s">
        <v>60</v>
      </c>
      <c r="G83" s="4" t="s">
        <v>170</v>
      </c>
      <c r="H83" s="100">
        <v>1</v>
      </c>
      <c r="I83" s="100">
        <v>1</v>
      </c>
      <c r="J83" s="100">
        <v>0</v>
      </c>
      <c r="K83" s="100">
        <v>0</v>
      </c>
      <c r="L83" s="100">
        <v>1</v>
      </c>
      <c r="M83" s="102">
        <v>4</v>
      </c>
      <c r="N83" s="102">
        <v>4</v>
      </c>
      <c r="O83" s="102">
        <v>4</v>
      </c>
      <c r="P83" s="102">
        <v>4</v>
      </c>
      <c r="Q83" s="102">
        <v>4</v>
      </c>
      <c r="R83" s="102">
        <v>4</v>
      </c>
      <c r="S83" s="102">
        <v>4</v>
      </c>
      <c r="T83" s="102">
        <v>4</v>
      </c>
      <c r="U83" s="102">
        <v>0</v>
      </c>
      <c r="V83" s="102">
        <v>0</v>
      </c>
      <c r="W83" s="5" t="s">
        <v>6</v>
      </c>
      <c r="X83" s="6">
        <v>4</v>
      </c>
      <c r="Y83" s="6">
        <v>4</v>
      </c>
      <c r="Z83" s="6">
        <v>5</v>
      </c>
      <c r="AA83" s="6">
        <v>5</v>
      </c>
      <c r="AB83" s="7">
        <v>5</v>
      </c>
      <c r="AC83" s="7">
        <v>5</v>
      </c>
      <c r="AD83" s="7">
        <v>5</v>
      </c>
      <c r="AE83" s="7">
        <v>5</v>
      </c>
      <c r="AF83" s="7">
        <v>5</v>
      </c>
      <c r="AG83" s="8">
        <v>4</v>
      </c>
      <c r="AH83" s="8">
        <v>4</v>
      </c>
      <c r="AI83" s="8">
        <v>4</v>
      </c>
      <c r="AJ83" s="8">
        <v>4</v>
      </c>
      <c r="AK83" s="8">
        <v>4</v>
      </c>
      <c r="AL83" s="8">
        <v>4</v>
      </c>
      <c r="AM83" s="9">
        <v>5</v>
      </c>
      <c r="AN83" s="9">
        <v>5</v>
      </c>
      <c r="AO83" s="103"/>
      <c r="AP83" s="5"/>
    </row>
    <row r="84" spans="1:42" ht="72.75" thickBot="1" x14ac:dyDescent="0.6">
      <c r="A84" s="4">
        <v>83</v>
      </c>
      <c r="B84" s="4" t="s">
        <v>56</v>
      </c>
      <c r="C84" s="4"/>
      <c r="D84" s="4"/>
      <c r="E84" s="4" t="s">
        <v>208</v>
      </c>
      <c r="F84" s="4" t="s">
        <v>59</v>
      </c>
      <c r="G84" s="4"/>
      <c r="H84" s="100">
        <v>0</v>
      </c>
      <c r="I84" s="100">
        <v>1</v>
      </c>
      <c r="J84" s="100">
        <v>0</v>
      </c>
      <c r="K84" s="100">
        <v>0</v>
      </c>
      <c r="L84" s="100">
        <v>0</v>
      </c>
      <c r="M84" s="102">
        <v>5</v>
      </c>
      <c r="N84" s="102">
        <v>5</v>
      </c>
      <c r="O84" s="102">
        <v>5</v>
      </c>
      <c r="P84" s="102">
        <v>5</v>
      </c>
      <c r="Q84" s="102">
        <v>5</v>
      </c>
      <c r="R84" s="102">
        <v>1</v>
      </c>
      <c r="S84" s="102">
        <v>1</v>
      </c>
      <c r="T84" s="102">
        <v>1</v>
      </c>
      <c r="U84" s="102">
        <v>0</v>
      </c>
      <c r="V84" s="102">
        <v>0</v>
      </c>
      <c r="W84" s="5" t="s">
        <v>6</v>
      </c>
      <c r="X84" s="6">
        <v>4</v>
      </c>
      <c r="Y84" s="6">
        <v>1</v>
      </c>
      <c r="Z84" s="6">
        <v>1</v>
      </c>
      <c r="AA84" s="6">
        <v>1</v>
      </c>
      <c r="AB84" s="7">
        <v>5</v>
      </c>
      <c r="AC84" s="7">
        <v>2</v>
      </c>
      <c r="AD84" s="7">
        <v>2</v>
      </c>
      <c r="AE84" s="7">
        <v>4</v>
      </c>
      <c r="AF84" s="7">
        <v>5</v>
      </c>
      <c r="AG84" s="8">
        <v>5</v>
      </c>
      <c r="AH84" s="8">
        <v>5</v>
      </c>
      <c r="AI84" s="8">
        <v>5</v>
      </c>
      <c r="AJ84" s="8">
        <v>5</v>
      </c>
      <c r="AK84" s="8">
        <v>4</v>
      </c>
      <c r="AL84" s="8">
        <v>3</v>
      </c>
      <c r="AM84" s="9">
        <v>3</v>
      </c>
      <c r="AN84" s="9">
        <v>3</v>
      </c>
      <c r="AO84" s="103"/>
      <c r="AP84" s="5"/>
    </row>
    <row r="85" spans="1:42" ht="72.75" thickBot="1" x14ac:dyDescent="0.6">
      <c r="A85" s="4">
        <v>84</v>
      </c>
      <c r="B85" s="4" t="s">
        <v>55</v>
      </c>
      <c r="C85" s="4"/>
      <c r="D85" s="4"/>
      <c r="E85" s="4" t="s">
        <v>208</v>
      </c>
      <c r="F85" s="4" t="s">
        <v>60</v>
      </c>
      <c r="G85" s="4" t="s">
        <v>170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2">
        <v>4</v>
      </c>
      <c r="N85" s="102">
        <v>4</v>
      </c>
      <c r="O85" s="102">
        <v>4</v>
      </c>
      <c r="P85" s="102">
        <v>4</v>
      </c>
      <c r="Q85" s="102">
        <v>4</v>
      </c>
      <c r="R85" s="102">
        <v>3</v>
      </c>
      <c r="S85" s="102">
        <v>4</v>
      </c>
      <c r="T85" s="102">
        <v>3</v>
      </c>
      <c r="U85" s="102">
        <v>0</v>
      </c>
      <c r="V85" s="102">
        <v>0</v>
      </c>
      <c r="W85" s="5" t="s">
        <v>6</v>
      </c>
      <c r="X85" s="6">
        <v>3</v>
      </c>
      <c r="Y85" s="6">
        <v>3</v>
      </c>
      <c r="Z85" s="6">
        <v>4</v>
      </c>
      <c r="AA85" s="6">
        <v>4</v>
      </c>
      <c r="AB85" s="7">
        <v>4</v>
      </c>
      <c r="AC85" s="7">
        <v>4</v>
      </c>
      <c r="AD85" s="7">
        <v>4</v>
      </c>
      <c r="AE85" s="7">
        <v>4</v>
      </c>
      <c r="AF85" s="7">
        <v>4</v>
      </c>
      <c r="AG85" s="8">
        <v>4</v>
      </c>
      <c r="AH85" s="8">
        <v>4</v>
      </c>
      <c r="AI85" s="8">
        <v>4</v>
      </c>
      <c r="AJ85" s="8">
        <v>4</v>
      </c>
      <c r="AK85" s="8">
        <v>4</v>
      </c>
      <c r="AL85" s="8">
        <v>4</v>
      </c>
      <c r="AM85" s="9">
        <v>4</v>
      </c>
      <c r="AN85" s="9">
        <v>4</v>
      </c>
      <c r="AO85" s="103"/>
      <c r="AP85" s="5"/>
    </row>
    <row r="86" spans="1:42" ht="72.75" thickBot="1" x14ac:dyDescent="0.6">
      <c r="A86" s="4">
        <v>85</v>
      </c>
      <c r="B86" s="4" t="s">
        <v>56</v>
      </c>
      <c r="C86" s="4"/>
      <c r="D86" s="4"/>
      <c r="E86" s="4" t="s">
        <v>208</v>
      </c>
      <c r="F86" s="4" t="s">
        <v>62</v>
      </c>
      <c r="G86" s="4"/>
      <c r="H86" s="100">
        <v>0</v>
      </c>
      <c r="I86" s="100">
        <v>1</v>
      </c>
      <c r="J86" s="100">
        <v>0</v>
      </c>
      <c r="K86" s="100">
        <v>1</v>
      </c>
      <c r="L86" s="100">
        <v>1</v>
      </c>
      <c r="M86" s="102">
        <v>5</v>
      </c>
      <c r="N86" s="102">
        <v>1</v>
      </c>
      <c r="O86" s="102">
        <v>5</v>
      </c>
      <c r="P86" s="102">
        <v>5</v>
      </c>
      <c r="Q86" s="102">
        <v>5</v>
      </c>
      <c r="R86" s="102">
        <v>2</v>
      </c>
      <c r="S86" s="102">
        <v>2</v>
      </c>
      <c r="T86" s="102">
        <v>4</v>
      </c>
      <c r="U86" s="102">
        <v>0</v>
      </c>
      <c r="V86" s="102">
        <v>0</v>
      </c>
      <c r="W86" s="5" t="s">
        <v>6</v>
      </c>
      <c r="X86" s="6">
        <v>2</v>
      </c>
      <c r="Y86" s="6">
        <v>3</v>
      </c>
      <c r="Z86" s="6">
        <v>3</v>
      </c>
      <c r="AA86" s="6">
        <v>3</v>
      </c>
      <c r="AB86" s="7">
        <v>3</v>
      </c>
      <c r="AC86" s="7">
        <v>3</v>
      </c>
      <c r="AD86" s="7">
        <v>3</v>
      </c>
      <c r="AE86" s="7">
        <v>3</v>
      </c>
      <c r="AF86" s="7">
        <v>3</v>
      </c>
      <c r="AG86" s="8">
        <v>3</v>
      </c>
      <c r="AH86" s="8">
        <v>3</v>
      </c>
      <c r="AI86" s="8">
        <v>3</v>
      </c>
      <c r="AJ86" s="8">
        <v>3</v>
      </c>
      <c r="AK86" s="8">
        <v>3</v>
      </c>
      <c r="AL86" s="8">
        <v>3</v>
      </c>
      <c r="AM86" s="9">
        <v>3</v>
      </c>
      <c r="AN86" s="9">
        <v>3</v>
      </c>
      <c r="AO86" s="103"/>
      <c r="AP86" s="5"/>
    </row>
    <row r="87" spans="1:42" ht="72.75" thickBot="1" x14ac:dyDescent="0.6">
      <c r="A87" s="4">
        <v>86</v>
      </c>
      <c r="B87" s="4" t="s">
        <v>56</v>
      </c>
      <c r="C87" s="4"/>
      <c r="D87" s="4"/>
      <c r="E87" s="4" t="s">
        <v>208</v>
      </c>
      <c r="F87" s="4" t="s">
        <v>62</v>
      </c>
      <c r="G87" s="4"/>
      <c r="H87" s="100">
        <v>0</v>
      </c>
      <c r="I87" s="100">
        <v>1</v>
      </c>
      <c r="J87" s="100">
        <v>1</v>
      </c>
      <c r="K87" s="100">
        <v>0</v>
      </c>
      <c r="L87" s="100">
        <v>0</v>
      </c>
      <c r="M87" s="102">
        <v>4</v>
      </c>
      <c r="N87" s="102">
        <v>4</v>
      </c>
      <c r="O87" s="102">
        <v>4</v>
      </c>
      <c r="P87" s="102">
        <v>4</v>
      </c>
      <c r="Q87" s="102">
        <v>4</v>
      </c>
      <c r="R87" s="102">
        <v>4</v>
      </c>
      <c r="S87" s="102">
        <v>4</v>
      </c>
      <c r="T87" s="102">
        <v>4</v>
      </c>
      <c r="U87" s="102">
        <v>0</v>
      </c>
      <c r="V87" s="102">
        <v>0</v>
      </c>
      <c r="W87" s="5" t="s">
        <v>6</v>
      </c>
      <c r="X87" s="6">
        <v>4</v>
      </c>
      <c r="Y87" s="6">
        <v>4</v>
      </c>
      <c r="Z87" s="6">
        <v>4</v>
      </c>
      <c r="AA87" s="6">
        <v>4</v>
      </c>
      <c r="AB87" s="7">
        <v>4</v>
      </c>
      <c r="AC87" s="7">
        <v>4</v>
      </c>
      <c r="AD87" s="7">
        <v>4</v>
      </c>
      <c r="AE87" s="7">
        <v>4</v>
      </c>
      <c r="AF87" s="7">
        <v>4</v>
      </c>
      <c r="AG87" s="8">
        <v>4</v>
      </c>
      <c r="AH87" s="8">
        <v>4</v>
      </c>
      <c r="AI87" s="8">
        <v>4</v>
      </c>
      <c r="AJ87" s="8">
        <v>4</v>
      </c>
      <c r="AK87" s="8">
        <v>4</v>
      </c>
      <c r="AL87" s="8">
        <v>4</v>
      </c>
      <c r="AM87" s="9">
        <v>4</v>
      </c>
      <c r="AN87" s="9">
        <v>4</v>
      </c>
      <c r="AO87" s="103"/>
      <c r="AP87" s="5"/>
    </row>
    <row r="88" spans="1:42" ht="72.75" thickBot="1" x14ac:dyDescent="0.6">
      <c r="A88" s="4">
        <v>87</v>
      </c>
      <c r="B88" s="4" t="s">
        <v>55</v>
      </c>
      <c r="C88" s="4"/>
      <c r="D88" s="4"/>
      <c r="E88" s="4" t="s">
        <v>208</v>
      </c>
      <c r="F88" s="4" t="s">
        <v>62</v>
      </c>
      <c r="G88" s="4"/>
      <c r="H88" s="100">
        <v>0</v>
      </c>
      <c r="I88" s="100">
        <v>1</v>
      </c>
      <c r="J88" s="100">
        <v>1</v>
      </c>
      <c r="K88" s="100">
        <v>1</v>
      </c>
      <c r="L88" s="100">
        <v>0</v>
      </c>
      <c r="M88" s="102">
        <v>4</v>
      </c>
      <c r="N88" s="102">
        <v>4</v>
      </c>
      <c r="O88" s="102">
        <v>4</v>
      </c>
      <c r="P88" s="102">
        <v>4</v>
      </c>
      <c r="Q88" s="102">
        <v>4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5" t="s">
        <v>6</v>
      </c>
      <c r="X88" s="6">
        <v>4</v>
      </c>
      <c r="Y88" s="6">
        <v>4</v>
      </c>
      <c r="Z88" s="6">
        <v>4</v>
      </c>
      <c r="AA88" s="6">
        <v>3</v>
      </c>
      <c r="AB88" s="7">
        <v>4</v>
      </c>
      <c r="AC88" s="7">
        <v>4</v>
      </c>
      <c r="AD88" s="7">
        <v>4</v>
      </c>
      <c r="AE88" s="7">
        <v>4</v>
      </c>
      <c r="AF88" s="7">
        <v>4</v>
      </c>
      <c r="AG88" s="8">
        <v>4</v>
      </c>
      <c r="AH88" s="8">
        <v>4</v>
      </c>
      <c r="AI88" s="8">
        <v>4</v>
      </c>
      <c r="AJ88" s="8">
        <v>4</v>
      </c>
      <c r="AK88" s="8">
        <v>4</v>
      </c>
      <c r="AL88" s="8">
        <v>4</v>
      </c>
      <c r="AM88" s="9">
        <v>4</v>
      </c>
      <c r="AN88" s="9">
        <v>4</v>
      </c>
      <c r="AO88" s="103"/>
      <c r="AP88" s="5"/>
    </row>
    <row r="89" spans="1:42" ht="24.75" thickBot="1" x14ac:dyDescent="0.6">
      <c r="A89" s="4">
        <v>88</v>
      </c>
      <c r="B89" s="4" t="s">
        <v>56</v>
      </c>
      <c r="C89" s="4"/>
      <c r="D89" s="4"/>
      <c r="E89" s="4" t="s">
        <v>49</v>
      </c>
      <c r="F89" s="4" t="s">
        <v>62</v>
      </c>
      <c r="G89" s="4"/>
      <c r="H89" s="100">
        <v>0</v>
      </c>
      <c r="I89" s="100">
        <v>1</v>
      </c>
      <c r="J89" s="100">
        <v>0</v>
      </c>
      <c r="K89" s="100">
        <v>0</v>
      </c>
      <c r="L89" s="100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4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5" t="s">
        <v>6</v>
      </c>
      <c r="X89" s="6">
        <v>4</v>
      </c>
      <c r="Y89" s="6">
        <v>4</v>
      </c>
      <c r="Z89" s="6">
        <v>4</v>
      </c>
      <c r="AA89" s="6">
        <v>4</v>
      </c>
      <c r="AB89" s="7">
        <v>4</v>
      </c>
      <c r="AC89" s="7">
        <v>4</v>
      </c>
      <c r="AD89" s="7">
        <v>4</v>
      </c>
      <c r="AE89" s="7">
        <v>4</v>
      </c>
      <c r="AF89" s="7">
        <v>4</v>
      </c>
      <c r="AG89" s="8">
        <v>4</v>
      </c>
      <c r="AH89" s="8">
        <v>4</v>
      </c>
      <c r="AI89" s="8">
        <v>4</v>
      </c>
      <c r="AJ89" s="8">
        <v>4</v>
      </c>
      <c r="AK89" s="8">
        <v>4</v>
      </c>
      <c r="AL89" s="8">
        <v>4</v>
      </c>
      <c r="AM89" s="9">
        <v>4</v>
      </c>
      <c r="AN89" s="9">
        <v>4</v>
      </c>
      <c r="AO89" s="103"/>
      <c r="AP89" s="5"/>
    </row>
    <row r="90" spans="1:42" ht="24.75" thickBot="1" x14ac:dyDescent="0.6">
      <c r="A90" s="4">
        <v>89</v>
      </c>
      <c r="B90" s="4" t="s">
        <v>56</v>
      </c>
      <c r="C90" s="4"/>
      <c r="D90" s="4"/>
      <c r="E90" s="4" t="s">
        <v>49</v>
      </c>
      <c r="F90" s="4" t="s">
        <v>62</v>
      </c>
      <c r="G90" s="4"/>
      <c r="H90" s="100">
        <v>0</v>
      </c>
      <c r="I90" s="100">
        <v>1</v>
      </c>
      <c r="J90" s="100">
        <v>1</v>
      </c>
      <c r="K90" s="100">
        <v>0</v>
      </c>
      <c r="L90" s="100">
        <v>0</v>
      </c>
      <c r="M90" s="102">
        <v>0</v>
      </c>
      <c r="N90" s="102">
        <v>0</v>
      </c>
      <c r="O90" s="102">
        <v>3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  <c r="U90" s="102">
        <v>0</v>
      </c>
      <c r="V90" s="102">
        <v>0</v>
      </c>
      <c r="W90" s="5" t="s">
        <v>6</v>
      </c>
      <c r="X90" s="6">
        <v>3</v>
      </c>
      <c r="Y90" s="6">
        <v>3</v>
      </c>
      <c r="Z90" s="6">
        <v>3</v>
      </c>
      <c r="AA90" s="6">
        <v>3</v>
      </c>
      <c r="AB90" s="7">
        <v>4</v>
      </c>
      <c r="AC90" s="7">
        <v>3</v>
      </c>
      <c r="AD90" s="7">
        <v>3</v>
      </c>
      <c r="AE90" s="7">
        <v>2</v>
      </c>
      <c r="AF90" s="7">
        <v>3</v>
      </c>
      <c r="AG90" s="8">
        <v>3</v>
      </c>
      <c r="AH90" s="8">
        <v>3</v>
      </c>
      <c r="AI90" s="8">
        <v>3</v>
      </c>
      <c r="AJ90" s="8">
        <v>3</v>
      </c>
      <c r="AK90" s="8">
        <v>3</v>
      </c>
      <c r="AL90" s="8">
        <v>3</v>
      </c>
      <c r="AM90" s="9">
        <v>3</v>
      </c>
      <c r="AN90" s="9">
        <v>3</v>
      </c>
      <c r="AO90" s="103"/>
      <c r="AP90" s="5"/>
    </row>
    <row r="91" spans="1:42" ht="24.75" thickBot="1" x14ac:dyDescent="0.6">
      <c r="A91" s="4">
        <v>90</v>
      </c>
      <c r="B91" s="4" t="s">
        <v>56</v>
      </c>
      <c r="C91" s="4"/>
      <c r="D91" s="4"/>
      <c r="E91" s="4" t="s">
        <v>49</v>
      </c>
      <c r="F91" s="4" t="s">
        <v>62</v>
      </c>
      <c r="G91" s="4"/>
      <c r="H91" s="100">
        <v>1</v>
      </c>
      <c r="I91" s="100">
        <v>1</v>
      </c>
      <c r="J91" s="100">
        <v>0</v>
      </c>
      <c r="K91" s="100">
        <v>1</v>
      </c>
      <c r="L91" s="100">
        <v>0</v>
      </c>
      <c r="M91" s="102">
        <v>2</v>
      </c>
      <c r="N91" s="102">
        <v>1</v>
      </c>
      <c r="O91" s="102">
        <v>3</v>
      </c>
      <c r="P91" s="102">
        <v>4</v>
      </c>
      <c r="Q91" s="102">
        <v>4</v>
      </c>
      <c r="R91" s="102">
        <v>1</v>
      </c>
      <c r="S91" s="102">
        <v>1</v>
      </c>
      <c r="T91" s="102">
        <v>1</v>
      </c>
      <c r="U91" s="102">
        <v>0</v>
      </c>
      <c r="V91" s="102">
        <v>0</v>
      </c>
      <c r="W91" s="5" t="s">
        <v>6</v>
      </c>
      <c r="X91" s="6">
        <v>4</v>
      </c>
      <c r="Y91" s="6">
        <v>4</v>
      </c>
      <c r="Z91" s="6">
        <v>4</v>
      </c>
      <c r="AA91" s="6">
        <v>4</v>
      </c>
      <c r="AB91" s="7">
        <v>4</v>
      </c>
      <c r="AC91" s="7">
        <v>4</v>
      </c>
      <c r="AD91" s="7">
        <v>4</v>
      </c>
      <c r="AE91" s="7">
        <v>4</v>
      </c>
      <c r="AF91" s="7">
        <v>3</v>
      </c>
      <c r="AG91" s="8">
        <v>4</v>
      </c>
      <c r="AH91" s="8">
        <v>4</v>
      </c>
      <c r="AI91" s="8">
        <v>4</v>
      </c>
      <c r="AJ91" s="8">
        <v>4</v>
      </c>
      <c r="AK91" s="8">
        <v>4</v>
      </c>
      <c r="AL91" s="8">
        <v>4</v>
      </c>
      <c r="AM91" s="9">
        <v>4</v>
      </c>
      <c r="AN91" s="9">
        <v>4</v>
      </c>
      <c r="AO91" s="103"/>
      <c r="AP91" s="5"/>
    </row>
    <row r="92" spans="1:42" ht="48.75" thickBot="1" x14ac:dyDescent="0.6">
      <c r="A92" s="4">
        <v>91</v>
      </c>
      <c r="B92" s="4" t="s">
        <v>56</v>
      </c>
      <c r="C92" s="4"/>
      <c r="D92" s="4"/>
      <c r="E92" s="4" t="s">
        <v>194</v>
      </c>
      <c r="F92" s="4" t="s">
        <v>62</v>
      </c>
      <c r="G92" s="4"/>
      <c r="H92" s="100">
        <v>0</v>
      </c>
      <c r="I92" s="100">
        <v>1</v>
      </c>
      <c r="J92" s="100">
        <v>0</v>
      </c>
      <c r="K92" s="100">
        <v>0</v>
      </c>
      <c r="L92" s="100">
        <v>0</v>
      </c>
      <c r="M92" s="102">
        <v>4</v>
      </c>
      <c r="N92" s="102">
        <v>0</v>
      </c>
      <c r="O92" s="102">
        <v>4</v>
      </c>
      <c r="P92" s="102">
        <v>4</v>
      </c>
      <c r="Q92" s="102">
        <v>4</v>
      </c>
      <c r="R92" s="102">
        <v>0</v>
      </c>
      <c r="S92" s="102">
        <v>0</v>
      </c>
      <c r="T92" s="102">
        <v>0</v>
      </c>
      <c r="U92" s="102">
        <v>0</v>
      </c>
      <c r="V92" s="102">
        <v>0</v>
      </c>
      <c r="W92" s="5" t="s">
        <v>6</v>
      </c>
      <c r="X92" s="6">
        <v>4</v>
      </c>
      <c r="Y92" s="6">
        <v>3</v>
      </c>
      <c r="Z92" s="6">
        <v>3</v>
      </c>
      <c r="AA92" s="6">
        <v>3</v>
      </c>
      <c r="AB92" s="7">
        <v>4</v>
      </c>
      <c r="AC92" s="7">
        <v>4</v>
      </c>
      <c r="AD92" s="7">
        <v>4</v>
      </c>
      <c r="AE92" s="7">
        <v>3</v>
      </c>
      <c r="AF92" s="7">
        <v>4</v>
      </c>
      <c r="AG92" s="8">
        <v>5</v>
      </c>
      <c r="AH92" s="8">
        <v>5</v>
      </c>
      <c r="AI92" s="8">
        <v>4</v>
      </c>
      <c r="AJ92" s="8">
        <v>3</v>
      </c>
      <c r="AK92" s="8">
        <v>3</v>
      </c>
      <c r="AL92" s="8">
        <v>4</v>
      </c>
      <c r="AM92" s="9">
        <v>4</v>
      </c>
      <c r="AN92" s="9">
        <v>4</v>
      </c>
      <c r="AO92" s="103"/>
      <c r="AP92" s="5"/>
    </row>
    <row r="93" spans="1:42" ht="48.75" thickBot="1" x14ac:dyDescent="0.6">
      <c r="A93" s="4">
        <v>92</v>
      </c>
      <c r="B93" s="4" t="s">
        <v>56</v>
      </c>
      <c r="C93" s="4"/>
      <c r="D93" s="4"/>
      <c r="E93" s="4" t="s">
        <v>194</v>
      </c>
      <c r="F93" s="4" t="s">
        <v>62</v>
      </c>
      <c r="G93" s="4"/>
      <c r="H93" s="100">
        <v>0</v>
      </c>
      <c r="I93" s="100">
        <v>1</v>
      </c>
      <c r="J93" s="100">
        <v>0</v>
      </c>
      <c r="K93" s="100">
        <v>0</v>
      </c>
      <c r="L93" s="100">
        <v>0</v>
      </c>
      <c r="M93" s="102">
        <v>0</v>
      </c>
      <c r="N93" s="102">
        <v>0</v>
      </c>
      <c r="O93" s="102">
        <v>0</v>
      </c>
      <c r="P93" s="102">
        <v>4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5" t="s">
        <v>6</v>
      </c>
      <c r="X93" s="6">
        <v>4</v>
      </c>
      <c r="Y93" s="6">
        <v>4</v>
      </c>
      <c r="Z93" s="6">
        <v>5</v>
      </c>
      <c r="AA93" s="6">
        <v>4</v>
      </c>
      <c r="AB93" s="7">
        <v>5</v>
      </c>
      <c r="AC93" s="7">
        <v>5</v>
      </c>
      <c r="AD93" s="7">
        <v>5</v>
      </c>
      <c r="AE93" s="7">
        <v>5</v>
      </c>
      <c r="AF93" s="7">
        <v>4</v>
      </c>
      <c r="AG93" s="8">
        <v>5</v>
      </c>
      <c r="AH93" s="8">
        <v>5</v>
      </c>
      <c r="AI93" s="8">
        <v>5</v>
      </c>
      <c r="AJ93" s="8">
        <v>4</v>
      </c>
      <c r="AK93" s="8">
        <v>4</v>
      </c>
      <c r="AL93" s="8">
        <v>4</v>
      </c>
      <c r="AM93" s="9">
        <v>4</v>
      </c>
      <c r="AN93" s="9">
        <v>4</v>
      </c>
      <c r="AO93" s="103"/>
      <c r="AP93" s="5"/>
    </row>
    <row r="94" spans="1:42" ht="48.75" thickBot="1" x14ac:dyDescent="0.6">
      <c r="A94" s="4">
        <v>93</v>
      </c>
      <c r="B94" s="4" t="s">
        <v>55</v>
      </c>
      <c r="C94" s="4"/>
      <c r="D94" s="4"/>
      <c r="E94" s="4" t="s">
        <v>194</v>
      </c>
      <c r="F94" s="4" t="s">
        <v>62</v>
      </c>
      <c r="G94" s="4"/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2">
        <v>0</v>
      </c>
      <c r="N94" s="102">
        <v>0</v>
      </c>
      <c r="O94" s="102">
        <v>0</v>
      </c>
      <c r="P94" s="102">
        <v>4</v>
      </c>
      <c r="Q94" s="102">
        <v>0</v>
      </c>
      <c r="R94" s="102">
        <v>0</v>
      </c>
      <c r="S94" s="102">
        <v>0</v>
      </c>
      <c r="T94" s="102">
        <v>0</v>
      </c>
      <c r="U94" s="102">
        <v>0</v>
      </c>
      <c r="V94" s="102">
        <v>0</v>
      </c>
      <c r="W94" s="5" t="s">
        <v>6</v>
      </c>
      <c r="X94" s="6">
        <v>5</v>
      </c>
      <c r="Y94" s="6">
        <v>4</v>
      </c>
      <c r="Z94" s="6">
        <v>4</v>
      </c>
      <c r="AA94" s="6">
        <v>4</v>
      </c>
      <c r="AB94" s="7">
        <v>4</v>
      </c>
      <c r="AC94" s="7">
        <v>4</v>
      </c>
      <c r="AD94" s="7">
        <v>4</v>
      </c>
      <c r="AE94" s="7">
        <v>4</v>
      </c>
      <c r="AF94" s="7">
        <v>4</v>
      </c>
      <c r="AG94" s="8">
        <v>4</v>
      </c>
      <c r="AH94" s="8">
        <v>4</v>
      </c>
      <c r="AI94" s="8">
        <v>4</v>
      </c>
      <c r="AJ94" s="8">
        <v>4</v>
      </c>
      <c r="AK94" s="8">
        <v>4</v>
      </c>
      <c r="AL94" s="8">
        <v>4</v>
      </c>
      <c r="AM94" s="9">
        <v>4</v>
      </c>
      <c r="AN94" s="9">
        <v>4</v>
      </c>
      <c r="AO94" s="103"/>
      <c r="AP94" s="5"/>
    </row>
    <row r="95" spans="1:42" ht="24.75" thickBot="1" x14ac:dyDescent="0.6">
      <c r="A95" s="4">
        <v>94</v>
      </c>
      <c r="B95" s="4" t="s">
        <v>56</v>
      </c>
      <c r="C95" s="4"/>
      <c r="D95" s="4"/>
      <c r="E95" s="4" t="s">
        <v>212</v>
      </c>
      <c r="F95" s="4" t="s">
        <v>62</v>
      </c>
      <c r="G95" s="4"/>
      <c r="H95" s="100">
        <v>0</v>
      </c>
      <c r="I95" s="100">
        <v>1</v>
      </c>
      <c r="J95" s="100">
        <v>0</v>
      </c>
      <c r="K95" s="100">
        <v>1</v>
      </c>
      <c r="L95" s="100">
        <v>0</v>
      </c>
      <c r="M95" s="102">
        <v>4</v>
      </c>
      <c r="N95" s="102">
        <v>4</v>
      </c>
      <c r="O95" s="102">
        <v>3</v>
      </c>
      <c r="P95" s="102">
        <v>3</v>
      </c>
      <c r="Q95" s="102">
        <v>4</v>
      </c>
      <c r="R95" s="102">
        <v>4</v>
      </c>
      <c r="S95" s="102">
        <v>4</v>
      </c>
      <c r="T95" s="102">
        <v>3</v>
      </c>
      <c r="U95" s="102">
        <v>0</v>
      </c>
      <c r="V95" s="102">
        <v>0</v>
      </c>
      <c r="W95" s="5" t="s">
        <v>6</v>
      </c>
      <c r="X95" s="6">
        <v>5</v>
      </c>
      <c r="Y95" s="6">
        <v>5</v>
      </c>
      <c r="Z95" s="6">
        <v>0</v>
      </c>
      <c r="AA95" s="6">
        <v>5</v>
      </c>
      <c r="AB95" s="7">
        <v>5</v>
      </c>
      <c r="AC95" s="7">
        <v>5</v>
      </c>
      <c r="AD95" s="7">
        <v>5</v>
      </c>
      <c r="AE95" s="7">
        <v>5</v>
      </c>
      <c r="AF95" s="7">
        <v>5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9">
        <v>0</v>
      </c>
      <c r="AN95" s="9">
        <v>5</v>
      </c>
      <c r="AO95" s="103"/>
      <c r="AP95" s="5"/>
    </row>
    <row r="96" spans="1:42" ht="24.75" thickBot="1" x14ac:dyDescent="0.6">
      <c r="A96" s="4">
        <v>95</v>
      </c>
      <c r="B96" s="4" t="s">
        <v>55</v>
      </c>
      <c r="C96" s="4"/>
      <c r="D96" s="4"/>
      <c r="E96" s="4" t="s">
        <v>212</v>
      </c>
      <c r="F96" s="4" t="s">
        <v>62</v>
      </c>
      <c r="G96" s="4"/>
      <c r="H96" s="100">
        <v>1</v>
      </c>
      <c r="I96" s="100">
        <v>1</v>
      </c>
      <c r="J96" s="100">
        <v>0</v>
      </c>
      <c r="K96" s="100">
        <v>1</v>
      </c>
      <c r="L96" s="100">
        <v>0</v>
      </c>
      <c r="M96" s="102">
        <v>4</v>
      </c>
      <c r="N96" s="102">
        <v>4</v>
      </c>
      <c r="O96" s="102">
        <v>5</v>
      </c>
      <c r="P96" s="102">
        <v>5</v>
      </c>
      <c r="Q96" s="102">
        <v>5</v>
      </c>
      <c r="R96" s="102">
        <v>4</v>
      </c>
      <c r="S96" s="102">
        <v>4</v>
      </c>
      <c r="T96" s="102">
        <v>4</v>
      </c>
      <c r="U96" s="102">
        <v>0</v>
      </c>
      <c r="V96" s="102">
        <v>0</v>
      </c>
      <c r="W96" s="5" t="s">
        <v>6</v>
      </c>
      <c r="X96" s="6">
        <v>4</v>
      </c>
      <c r="Y96" s="6">
        <v>4</v>
      </c>
      <c r="Z96" s="6">
        <v>4</v>
      </c>
      <c r="AA96" s="6">
        <v>4</v>
      </c>
      <c r="AB96" s="7">
        <v>3</v>
      </c>
      <c r="AC96" s="7">
        <v>3</v>
      </c>
      <c r="AD96" s="7">
        <v>3</v>
      </c>
      <c r="AE96" s="7">
        <v>3</v>
      </c>
      <c r="AF96" s="7">
        <v>3</v>
      </c>
      <c r="AG96" s="8">
        <v>4</v>
      </c>
      <c r="AH96" s="8">
        <v>4</v>
      </c>
      <c r="AI96" s="8">
        <v>4</v>
      </c>
      <c r="AJ96" s="8">
        <v>3</v>
      </c>
      <c r="AK96" s="8">
        <v>4</v>
      </c>
      <c r="AL96" s="8">
        <v>4</v>
      </c>
      <c r="AM96" s="9">
        <v>4</v>
      </c>
      <c r="AN96" s="9">
        <v>4</v>
      </c>
      <c r="AO96" s="103"/>
      <c r="AP96" s="5"/>
    </row>
    <row r="97" spans="1:42" ht="24.75" thickBot="1" x14ac:dyDescent="0.6">
      <c r="A97" s="4">
        <v>96</v>
      </c>
      <c r="B97" s="4" t="s">
        <v>56</v>
      </c>
      <c r="C97" s="4"/>
      <c r="D97" s="4"/>
      <c r="E97" s="4" t="s">
        <v>212</v>
      </c>
      <c r="F97" s="4" t="s">
        <v>60</v>
      </c>
      <c r="G97" s="4" t="s">
        <v>172</v>
      </c>
      <c r="H97" s="100">
        <v>0</v>
      </c>
      <c r="I97" s="100">
        <v>1</v>
      </c>
      <c r="J97" s="100">
        <v>0</v>
      </c>
      <c r="K97" s="100">
        <v>0</v>
      </c>
      <c r="L97" s="100">
        <v>0</v>
      </c>
      <c r="M97" s="102">
        <v>4</v>
      </c>
      <c r="N97" s="102">
        <v>3</v>
      </c>
      <c r="O97" s="102">
        <v>4</v>
      </c>
      <c r="P97" s="102">
        <v>3</v>
      </c>
      <c r="Q97" s="102">
        <v>3</v>
      </c>
      <c r="R97" s="102">
        <v>3</v>
      </c>
      <c r="S97" s="102">
        <v>3</v>
      </c>
      <c r="T97" s="102">
        <v>0</v>
      </c>
      <c r="U97" s="102">
        <v>0</v>
      </c>
      <c r="V97" s="102">
        <v>0</v>
      </c>
      <c r="W97" s="5" t="s">
        <v>6</v>
      </c>
      <c r="X97" s="6">
        <v>3</v>
      </c>
      <c r="Y97" s="6">
        <v>3</v>
      </c>
      <c r="Z97" s="6">
        <v>3</v>
      </c>
      <c r="AA97" s="6">
        <v>3</v>
      </c>
      <c r="AB97" s="7">
        <v>3</v>
      </c>
      <c r="AC97" s="7">
        <v>3</v>
      </c>
      <c r="AD97" s="7">
        <v>3</v>
      </c>
      <c r="AE97" s="7">
        <v>3</v>
      </c>
      <c r="AF97" s="7">
        <v>3</v>
      </c>
      <c r="AG97" s="8">
        <v>3</v>
      </c>
      <c r="AH97" s="8">
        <v>3</v>
      </c>
      <c r="AI97" s="8">
        <v>3</v>
      </c>
      <c r="AJ97" s="8">
        <v>3</v>
      </c>
      <c r="AK97" s="8">
        <v>3</v>
      </c>
      <c r="AL97" s="8">
        <v>3</v>
      </c>
      <c r="AM97" s="9">
        <v>3</v>
      </c>
      <c r="AN97" s="9">
        <v>3</v>
      </c>
      <c r="AO97" s="103"/>
      <c r="AP97" s="5"/>
    </row>
    <row r="98" spans="1:42" ht="24.75" thickBot="1" x14ac:dyDescent="0.6">
      <c r="A98" s="4">
        <v>97</v>
      </c>
      <c r="B98" s="4" t="s">
        <v>55</v>
      </c>
      <c r="C98" s="4"/>
      <c r="D98" s="4"/>
      <c r="E98" s="4" t="s">
        <v>212</v>
      </c>
      <c r="F98" s="4" t="s">
        <v>60</v>
      </c>
      <c r="G98" s="4" t="s">
        <v>172</v>
      </c>
      <c r="H98" s="100">
        <v>0</v>
      </c>
      <c r="I98" s="100">
        <v>1</v>
      </c>
      <c r="J98" s="100">
        <v>0</v>
      </c>
      <c r="K98" s="100">
        <v>1</v>
      </c>
      <c r="L98" s="100">
        <v>0</v>
      </c>
      <c r="M98" s="102">
        <v>4</v>
      </c>
      <c r="N98" s="102">
        <v>4</v>
      </c>
      <c r="O98" s="102">
        <v>4</v>
      </c>
      <c r="P98" s="102">
        <v>4</v>
      </c>
      <c r="Q98" s="102">
        <v>4</v>
      </c>
      <c r="R98" s="102">
        <v>2</v>
      </c>
      <c r="S98" s="102">
        <v>3</v>
      </c>
      <c r="T98" s="102">
        <v>2</v>
      </c>
      <c r="U98" s="102">
        <v>0</v>
      </c>
      <c r="V98" s="102">
        <v>0</v>
      </c>
      <c r="W98" s="5" t="s">
        <v>6</v>
      </c>
      <c r="X98" s="6">
        <v>3</v>
      </c>
      <c r="Y98" s="6">
        <v>4</v>
      </c>
      <c r="Z98" s="6">
        <v>4</v>
      </c>
      <c r="AA98" s="6">
        <v>3</v>
      </c>
      <c r="AB98" s="7">
        <v>4</v>
      </c>
      <c r="AC98" s="7">
        <v>4</v>
      </c>
      <c r="AD98" s="7">
        <v>4</v>
      </c>
      <c r="AE98" s="7">
        <v>4</v>
      </c>
      <c r="AF98" s="7">
        <v>3</v>
      </c>
      <c r="AG98" s="8">
        <v>4</v>
      </c>
      <c r="AH98" s="8">
        <v>4</v>
      </c>
      <c r="AI98" s="8">
        <v>4</v>
      </c>
      <c r="AJ98" s="8">
        <v>4</v>
      </c>
      <c r="AK98" s="8">
        <v>4</v>
      </c>
      <c r="AL98" s="8">
        <v>3</v>
      </c>
      <c r="AM98" s="9">
        <v>4</v>
      </c>
      <c r="AN98" s="9">
        <v>4</v>
      </c>
      <c r="AO98" s="103"/>
      <c r="AP98" s="5"/>
    </row>
    <row r="99" spans="1:42" ht="24.75" thickBot="1" x14ac:dyDescent="0.6">
      <c r="A99" s="4">
        <v>98</v>
      </c>
      <c r="B99" s="4" t="s">
        <v>56</v>
      </c>
      <c r="C99" s="4"/>
      <c r="D99" s="4"/>
      <c r="E99" s="4" t="s">
        <v>212</v>
      </c>
      <c r="F99" s="4" t="s">
        <v>60</v>
      </c>
      <c r="G99" s="4" t="s">
        <v>170</v>
      </c>
      <c r="H99" s="100">
        <v>0</v>
      </c>
      <c r="I99" s="100">
        <v>1</v>
      </c>
      <c r="J99" s="100">
        <v>0</v>
      </c>
      <c r="K99" s="100">
        <v>1</v>
      </c>
      <c r="L99" s="100">
        <v>0</v>
      </c>
      <c r="M99" s="102">
        <v>4</v>
      </c>
      <c r="N99" s="102">
        <v>4</v>
      </c>
      <c r="O99" s="102">
        <v>4</v>
      </c>
      <c r="P99" s="102">
        <v>4</v>
      </c>
      <c r="Q99" s="102">
        <v>4</v>
      </c>
      <c r="R99" s="102">
        <v>2</v>
      </c>
      <c r="S99" s="102">
        <v>3</v>
      </c>
      <c r="T99" s="102">
        <v>2</v>
      </c>
      <c r="U99" s="102">
        <v>0</v>
      </c>
      <c r="V99" s="102">
        <v>0</v>
      </c>
      <c r="W99" s="5" t="s">
        <v>6</v>
      </c>
      <c r="X99" s="6">
        <v>3</v>
      </c>
      <c r="Y99" s="6">
        <v>4</v>
      </c>
      <c r="Z99" s="6">
        <v>4</v>
      </c>
      <c r="AA99" s="6">
        <v>3</v>
      </c>
      <c r="AB99" s="7">
        <v>4</v>
      </c>
      <c r="AC99" s="7">
        <v>4</v>
      </c>
      <c r="AD99" s="7">
        <v>4</v>
      </c>
      <c r="AE99" s="7">
        <v>4</v>
      </c>
      <c r="AF99" s="7">
        <v>4</v>
      </c>
      <c r="AG99" s="8">
        <v>4</v>
      </c>
      <c r="AH99" s="8">
        <v>4</v>
      </c>
      <c r="AI99" s="8">
        <v>4</v>
      </c>
      <c r="AJ99" s="8">
        <v>4</v>
      </c>
      <c r="AK99" s="8">
        <v>4</v>
      </c>
      <c r="AL99" s="8">
        <v>4</v>
      </c>
      <c r="AM99" s="9">
        <v>4</v>
      </c>
      <c r="AN99" s="9">
        <v>4</v>
      </c>
      <c r="AO99" s="103"/>
      <c r="AP99" s="5"/>
    </row>
    <row r="100" spans="1:42" ht="24.75" thickBot="1" x14ac:dyDescent="0.6">
      <c r="A100" s="4">
        <v>99</v>
      </c>
      <c r="B100" s="4" t="s">
        <v>56</v>
      </c>
      <c r="C100" s="4"/>
      <c r="D100" s="4"/>
      <c r="E100" s="4" t="s">
        <v>212</v>
      </c>
      <c r="F100" s="4" t="s">
        <v>60</v>
      </c>
      <c r="G100" s="4" t="s">
        <v>170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2">
        <v>4</v>
      </c>
      <c r="N100" s="102">
        <v>4</v>
      </c>
      <c r="O100" s="102">
        <v>4</v>
      </c>
      <c r="P100" s="102">
        <v>4</v>
      </c>
      <c r="Q100" s="102">
        <v>4</v>
      </c>
      <c r="R100" s="102">
        <v>2</v>
      </c>
      <c r="S100" s="102">
        <v>3</v>
      </c>
      <c r="T100" s="102">
        <v>2</v>
      </c>
      <c r="U100" s="102">
        <v>0</v>
      </c>
      <c r="V100" s="102">
        <v>0</v>
      </c>
      <c r="W100" s="5" t="s">
        <v>6</v>
      </c>
      <c r="X100" s="6">
        <v>4</v>
      </c>
      <c r="Y100" s="6">
        <v>4</v>
      </c>
      <c r="Z100" s="6">
        <v>4</v>
      </c>
      <c r="AA100" s="6">
        <v>4</v>
      </c>
      <c r="AB100" s="7">
        <v>4</v>
      </c>
      <c r="AC100" s="7">
        <v>4</v>
      </c>
      <c r="AD100" s="7">
        <v>4</v>
      </c>
      <c r="AE100" s="7">
        <v>4</v>
      </c>
      <c r="AF100" s="7">
        <v>4</v>
      </c>
      <c r="AG100" s="8">
        <v>4</v>
      </c>
      <c r="AH100" s="8">
        <v>4</v>
      </c>
      <c r="AI100" s="8">
        <v>4</v>
      </c>
      <c r="AJ100" s="8">
        <v>3</v>
      </c>
      <c r="AK100" s="8">
        <v>4</v>
      </c>
      <c r="AL100" s="8">
        <v>4</v>
      </c>
      <c r="AM100" s="9">
        <v>4</v>
      </c>
      <c r="AN100" s="9">
        <v>4</v>
      </c>
      <c r="AO100" s="103"/>
      <c r="AP100" s="5"/>
    </row>
    <row r="101" spans="1:42" ht="24.75" thickBot="1" x14ac:dyDescent="0.6">
      <c r="A101" s="4">
        <v>100</v>
      </c>
      <c r="B101" s="4" t="s">
        <v>56</v>
      </c>
      <c r="C101" s="4"/>
      <c r="D101" s="4"/>
      <c r="E101" s="4" t="s">
        <v>212</v>
      </c>
      <c r="F101" s="4" t="s">
        <v>60</v>
      </c>
      <c r="G101" s="4" t="s">
        <v>170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2">
        <v>3</v>
      </c>
      <c r="N101" s="102">
        <v>1</v>
      </c>
      <c r="O101" s="102">
        <v>2</v>
      </c>
      <c r="P101" s="102">
        <v>1</v>
      </c>
      <c r="Q101" s="102">
        <v>1</v>
      </c>
      <c r="R101" s="102">
        <v>1</v>
      </c>
      <c r="S101" s="102">
        <v>1</v>
      </c>
      <c r="T101" s="102">
        <v>1</v>
      </c>
      <c r="U101" s="102">
        <v>0</v>
      </c>
      <c r="V101" s="102">
        <v>0</v>
      </c>
      <c r="W101" s="5" t="s">
        <v>6</v>
      </c>
      <c r="X101" s="6">
        <v>4</v>
      </c>
      <c r="Y101" s="6">
        <v>4</v>
      </c>
      <c r="Z101" s="6">
        <v>4</v>
      </c>
      <c r="AA101" s="6">
        <v>4</v>
      </c>
      <c r="AB101" s="7">
        <v>4</v>
      </c>
      <c r="AC101" s="7">
        <v>4</v>
      </c>
      <c r="AD101" s="7">
        <v>4</v>
      </c>
      <c r="AE101" s="7">
        <v>4</v>
      </c>
      <c r="AF101" s="7">
        <v>4</v>
      </c>
      <c r="AG101" s="8">
        <v>4</v>
      </c>
      <c r="AH101" s="8">
        <v>4</v>
      </c>
      <c r="AI101" s="8">
        <v>4</v>
      </c>
      <c r="AJ101" s="8">
        <v>4</v>
      </c>
      <c r="AK101" s="8">
        <v>4</v>
      </c>
      <c r="AL101" s="8">
        <v>4</v>
      </c>
      <c r="AM101" s="9">
        <v>4</v>
      </c>
      <c r="AN101" s="9">
        <v>4</v>
      </c>
      <c r="AO101" s="103"/>
      <c r="AP101" s="5"/>
    </row>
    <row r="102" spans="1:42" ht="48.75" thickBot="1" x14ac:dyDescent="0.6">
      <c r="A102" s="4">
        <v>101</v>
      </c>
      <c r="B102" s="4" t="s">
        <v>55</v>
      </c>
      <c r="C102" s="4"/>
      <c r="D102" s="4"/>
      <c r="E102" s="4" t="s">
        <v>212</v>
      </c>
      <c r="F102" s="4" t="s">
        <v>59</v>
      </c>
      <c r="G102" s="4"/>
      <c r="H102" s="100">
        <v>0</v>
      </c>
      <c r="I102" s="100">
        <v>1</v>
      </c>
      <c r="J102" s="100">
        <v>0</v>
      </c>
      <c r="K102" s="100">
        <v>1</v>
      </c>
      <c r="L102" s="100">
        <v>0</v>
      </c>
      <c r="M102" s="102">
        <v>0</v>
      </c>
      <c r="N102" s="102">
        <v>3</v>
      </c>
      <c r="O102" s="102">
        <v>3</v>
      </c>
      <c r="P102" s="102">
        <v>2</v>
      </c>
      <c r="Q102" s="102">
        <v>1</v>
      </c>
      <c r="R102" s="102">
        <v>2</v>
      </c>
      <c r="S102" s="102">
        <v>3</v>
      </c>
      <c r="T102" s="102">
        <v>0</v>
      </c>
      <c r="U102" s="102">
        <v>0</v>
      </c>
      <c r="V102" s="102">
        <v>0</v>
      </c>
      <c r="W102" s="5" t="s">
        <v>6</v>
      </c>
      <c r="X102" s="6">
        <v>3</v>
      </c>
      <c r="Y102" s="6">
        <v>2</v>
      </c>
      <c r="Z102" s="6">
        <v>3</v>
      </c>
      <c r="AA102" s="6">
        <v>3</v>
      </c>
      <c r="AB102" s="7">
        <v>4</v>
      </c>
      <c r="AC102" s="7">
        <v>3</v>
      </c>
      <c r="AD102" s="7">
        <v>4</v>
      </c>
      <c r="AE102" s="7">
        <v>3</v>
      </c>
      <c r="AF102" s="7">
        <v>3</v>
      </c>
      <c r="AG102" s="8">
        <v>3</v>
      </c>
      <c r="AH102" s="8">
        <v>4</v>
      </c>
      <c r="AI102" s="8">
        <v>4</v>
      </c>
      <c r="AJ102" s="8">
        <v>4</v>
      </c>
      <c r="AK102" s="8">
        <v>4</v>
      </c>
      <c r="AL102" s="8">
        <v>4</v>
      </c>
      <c r="AM102" s="9">
        <v>3</v>
      </c>
      <c r="AN102" s="9">
        <v>3</v>
      </c>
      <c r="AO102" s="103"/>
      <c r="AP102" s="5"/>
    </row>
    <row r="103" spans="1:42" ht="48.75" thickBot="1" x14ac:dyDescent="0.6">
      <c r="A103" s="4">
        <v>102</v>
      </c>
      <c r="B103" s="4" t="s">
        <v>55</v>
      </c>
      <c r="C103" s="4"/>
      <c r="D103" s="4"/>
      <c r="E103" s="4" t="s">
        <v>212</v>
      </c>
      <c r="F103" s="4" t="s">
        <v>59</v>
      </c>
      <c r="G103" s="4"/>
      <c r="H103" s="100">
        <v>1</v>
      </c>
      <c r="I103" s="100">
        <v>1</v>
      </c>
      <c r="J103" s="100">
        <v>0</v>
      </c>
      <c r="K103" s="100">
        <v>1</v>
      </c>
      <c r="L103" s="100">
        <v>0</v>
      </c>
      <c r="M103" s="102">
        <v>4</v>
      </c>
      <c r="N103" s="102">
        <v>4</v>
      </c>
      <c r="O103" s="102">
        <v>3</v>
      </c>
      <c r="P103" s="102">
        <v>3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5" t="s">
        <v>6</v>
      </c>
      <c r="X103" s="6">
        <v>4</v>
      </c>
      <c r="Y103" s="6">
        <v>3</v>
      </c>
      <c r="Z103" s="6">
        <v>3</v>
      </c>
      <c r="AA103" s="6">
        <v>3</v>
      </c>
      <c r="AB103" s="7">
        <v>3</v>
      </c>
      <c r="AC103" s="7">
        <v>3</v>
      </c>
      <c r="AD103" s="7">
        <v>3</v>
      </c>
      <c r="AE103" s="7">
        <v>3</v>
      </c>
      <c r="AF103" s="7">
        <v>3</v>
      </c>
      <c r="AG103" s="8">
        <v>3</v>
      </c>
      <c r="AH103" s="8">
        <v>4</v>
      </c>
      <c r="AI103" s="8">
        <v>3</v>
      </c>
      <c r="AJ103" s="8">
        <v>3</v>
      </c>
      <c r="AK103" s="8">
        <v>3</v>
      </c>
      <c r="AL103" s="8">
        <v>3</v>
      </c>
      <c r="AM103" s="9">
        <v>3</v>
      </c>
      <c r="AN103" s="9">
        <v>4</v>
      </c>
      <c r="AO103" s="103"/>
      <c r="AP103" s="5"/>
    </row>
    <row r="104" spans="1:42" ht="24.75" thickBot="1" x14ac:dyDescent="0.6">
      <c r="A104" s="4">
        <v>103</v>
      </c>
      <c r="B104" s="4" t="s">
        <v>56</v>
      </c>
      <c r="C104" s="4"/>
      <c r="D104" s="4"/>
      <c r="E104" s="4" t="s">
        <v>213</v>
      </c>
      <c r="F104" s="4" t="s">
        <v>62</v>
      </c>
      <c r="G104" s="4"/>
      <c r="H104" s="100">
        <v>0</v>
      </c>
      <c r="I104" s="100">
        <v>1</v>
      </c>
      <c r="J104" s="100">
        <v>0</v>
      </c>
      <c r="K104" s="100">
        <v>0</v>
      </c>
      <c r="L104" s="100">
        <v>0</v>
      </c>
      <c r="M104" s="102">
        <v>4</v>
      </c>
      <c r="N104" s="102">
        <v>4</v>
      </c>
      <c r="O104" s="102">
        <v>4</v>
      </c>
      <c r="P104" s="102">
        <v>4</v>
      </c>
      <c r="Q104" s="102">
        <v>4</v>
      </c>
      <c r="R104" s="102">
        <v>4</v>
      </c>
      <c r="S104" s="102">
        <v>4</v>
      </c>
      <c r="T104" s="102">
        <v>4</v>
      </c>
      <c r="U104" s="102">
        <v>0</v>
      </c>
      <c r="V104" s="102">
        <v>0</v>
      </c>
      <c r="W104" s="5" t="s">
        <v>6</v>
      </c>
      <c r="X104" s="6">
        <v>4</v>
      </c>
      <c r="Y104" s="6">
        <v>4</v>
      </c>
      <c r="Z104" s="6">
        <v>4</v>
      </c>
      <c r="AA104" s="6">
        <v>3</v>
      </c>
      <c r="AB104" s="7">
        <v>4</v>
      </c>
      <c r="AC104" s="7">
        <v>3</v>
      </c>
      <c r="AD104" s="7">
        <v>3</v>
      </c>
      <c r="AE104" s="7">
        <v>3</v>
      </c>
      <c r="AF104" s="7">
        <v>3</v>
      </c>
      <c r="AG104" s="8">
        <v>3</v>
      </c>
      <c r="AH104" s="8">
        <v>3</v>
      </c>
      <c r="AI104" s="8">
        <v>3</v>
      </c>
      <c r="AJ104" s="8">
        <v>3</v>
      </c>
      <c r="AK104" s="8">
        <v>3</v>
      </c>
      <c r="AL104" s="8">
        <v>3</v>
      </c>
      <c r="AM104" s="9">
        <v>3</v>
      </c>
      <c r="AN104" s="9">
        <v>3</v>
      </c>
      <c r="AO104" s="103"/>
      <c r="AP104" s="5"/>
    </row>
    <row r="105" spans="1:42" ht="48.75" thickBot="1" x14ac:dyDescent="0.6">
      <c r="A105" s="4">
        <v>104</v>
      </c>
      <c r="B105" s="4" t="s">
        <v>56</v>
      </c>
      <c r="C105" s="4"/>
      <c r="D105" s="4"/>
      <c r="E105" s="4" t="s">
        <v>213</v>
      </c>
      <c r="F105" s="4" t="s">
        <v>59</v>
      </c>
      <c r="G105" s="4"/>
      <c r="H105" s="100">
        <v>0</v>
      </c>
      <c r="I105" s="100">
        <v>1</v>
      </c>
      <c r="J105" s="100">
        <v>0</v>
      </c>
      <c r="K105" s="100">
        <v>1</v>
      </c>
      <c r="L105" s="100">
        <v>0</v>
      </c>
      <c r="M105" s="102">
        <v>4</v>
      </c>
      <c r="N105" s="102">
        <v>2</v>
      </c>
      <c r="O105" s="102">
        <v>4</v>
      </c>
      <c r="P105" s="102">
        <v>4</v>
      </c>
      <c r="Q105" s="102">
        <v>4</v>
      </c>
      <c r="R105" s="102">
        <v>4</v>
      </c>
      <c r="S105" s="102">
        <v>4</v>
      </c>
      <c r="T105" s="102">
        <v>3</v>
      </c>
      <c r="U105" s="102">
        <v>0</v>
      </c>
      <c r="V105" s="102">
        <v>0</v>
      </c>
      <c r="W105" s="5" t="s">
        <v>6</v>
      </c>
      <c r="X105" s="6">
        <v>5</v>
      </c>
      <c r="Y105" s="6">
        <v>5</v>
      </c>
      <c r="Z105" s="6">
        <v>5</v>
      </c>
      <c r="AA105" s="6">
        <v>5</v>
      </c>
      <c r="AB105" s="7">
        <v>5</v>
      </c>
      <c r="AC105" s="7">
        <v>5</v>
      </c>
      <c r="AD105" s="7">
        <v>5</v>
      </c>
      <c r="AE105" s="7">
        <v>5</v>
      </c>
      <c r="AF105" s="7">
        <v>5</v>
      </c>
      <c r="AG105" s="8">
        <v>5</v>
      </c>
      <c r="AH105" s="8">
        <v>5</v>
      </c>
      <c r="AI105" s="8">
        <v>5</v>
      </c>
      <c r="AJ105" s="8">
        <v>5</v>
      </c>
      <c r="AK105" s="8">
        <v>5</v>
      </c>
      <c r="AL105" s="8">
        <v>5</v>
      </c>
      <c r="AM105" s="9">
        <v>5</v>
      </c>
      <c r="AN105" s="9">
        <v>5</v>
      </c>
      <c r="AO105" s="103"/>
      <c r="AP105" s="5"/>
    </row>
    <row r="106" spans="1:42" ht="24.75" thickBot="1" x14ac:dyDescent="0.6">
      <c r="A106" s="4">
        <v>105</v>
      </c>
      <c r="B106" s="4" t="s">
        <v>55</v>
      </c>
      <c r="C106" s="4"/>
      <c r="D106" s="4"/>
      <c r="E106" s="4" t="s">
        <v>213</v>
      </c>
      <c r="F106" s="4" t="s">
        <v>60</v>
      </c>
      <c r="G106" s="4" t="s">
        <v>172</v>
      </c>
      <c r="H106" s="100">
        <v>0</v>
      </c>
      <c r="I106" s="100">
        <v>1</v>
      </c>
      <c r="J106" s="100">
        <v>0</v>
      </c>
      <c r="K106" s="100">
        <v>1</v>
      </c>
      <c r="L106" s="100">
        <v>0</v>
      </c>
      <c r="M106" s="102">
        <v>3</v>
      </c>
      <c r="N106" s="102">
        <v>1</v>
      </c>
      <c r="O106" s="102">
        <v>4</v>
      </c>
      <c r="P106" s="102">
        <v>4</v>
      </c>
      <c r="Q106" s="102">
        <v>4</v>
      </c>
      <c r="R106" s="102">
        <v>1</v>
      </c>
      <c r="S106" s="102">
        <v>1</v>
      </c>
      <c r="T106" s="102">
        <v>2</v>
      </c>
      <c r="U106" s="102">
        <v>0</v>
      </c>
      <c r="V106" s="102">
        <v>0</v>
      </c>
      <c r="W106" s="5" t="s">
        <v>6</v>
      </c>
      <c r="X106" s="6">
        <v>4</v>
      </c>
      <c r="Y106" s="6">
        <v>4</v>
      </c>
      <c r="Z106" s="6">
        <v>4</v>
      </c>
      <c r="AA106" s="6">
        <v>4</v>
      </c>
      <c r="AB106" s="7">
        <v>4</v>
      </c>
      <c r="AC106" s="7">
        <v>4</v>
      </c>
      <c r="AD106" s="7">
        <v>4</v>
      </c>
      <c r="AE106" s="7">
        <v>4</v>
      </c>
      <c r="AF106" s="7">
        <v>4</v>
      </c>
      <c r="AG106" s="8">
        <v>4</v>
      </c>
      <c r="AH106" s="8">
        <v>4</v>
      </c>
      <c r="AI106" s="8">
        <v>4</v>
      </c>
      <c r="AJ106" s="8">
        <v>4</v>
      </c>
      <c r="AK106" s="8">
        <v>4</v>
      </c>
      <c r="AL106" s="8">
        <v>4</v>
      </c>
      <c r="AM106" s="9">
        <v>4</v>
      </c>
      <c r="AN106" s="9">
        <v>4</v>
      </c>
      <c r="AO106" s="103"/>
      <c r="AP106" s="5"/>
    </row>
    <row r="107" spans="1:42" ht="24.75" thickBot="1" x14ac:dyDescent="0.6">
      <c r="A107" s="4">
        <v>106</v>
      </c>
      <c r="B107" s="4" t="s">
        <v>56</v>
      </c>
      <c r="C107" s="4"/>
      <c r="D107" s="4"/>
      <c r="E107" s="4" t="s">
        <v>213</v>
      </c>
      <c r="F107" s="4" t="s">
        <v>62</v>
      </c>
      <c r="G107" s="4"/>
      <c r="H107" s="100">
        <v>0</v>
      </c>
      <c r="I107" s="100">
        <v>1</v>
      </c>
      <c r="J107" s="100">
        <v>0</v>
      </c>
      <c r="K107" s="100">
        <v>0</v>
      </c>
      <c r="L107" s="100">
        <v>0</v>
      </c>
      <c r="M107" s="102">
        <v>0</v>
      </c>
      <c r="N107" s="102">
        <v>0</v>
      </c>
      <c r="O107" s="102">
        <v>3</v>
      </c>
      <c r="P107" s="102">
        <v>3</v>
      </c>
      <c r="Q107" s="102">
        <v>3</v>
      </c>
      <c r="R107" s="102">
        <v>0</v>
      </c>
      <c r="S107" s="102">
        <v>0</v>
      </c>
      <c r="T107" s="102">
        <v>0</v>
      </c>
      <c r="U107" s="102">
        <v>0</v>
      </c>
      <c r="V107" s="102">
        <v>0</v>
      </c>
      <c r="W107" s="5" t="s">
        <v>6</v>
      </c>
      <c r="X107" s="6">
        <v>4</v>
      </c>
      <c r="Y107" s="6">
        <v>4</v>
      </c>
      <c r="Z107" s="6">
        <v>4</v>
      </c>
      <c r="AA107" s="6">
        <v>3</v>
      </c>
      <c r="AB107" s="7">
        <v>4</v>
      </c>
      <c r="AC107" s="7">
        <v>3</v>
      </c>
      <c r="AD107" s="7">
        <v>4</v>
      </c>
      <c r="AE107" s="7">
        <v>3</v>
      </c>
      <c r="AF107" s="7">
        <v>4</v>
      </c>
      <c r="AG107" s="8">
        <v>4</v>
      </c>
      <c r="AH107" s="8">
        <v>4</v>
      </c>
      <c r="AI107" s="8">
        <v>4</v>
      </c>
      <c r="AJ107" s="8">
        <v>4</v>
      </c>
      <c r="AK107" s="8">
        <v>4</v>
      </c>
      <c r="AL107" s="8">
        <v>5</v>
      </c>
      <c r="AM107" s="9">
        <v>4</v>
      </c>
      <c r="AN107" s="9">
        <v>4</v>
      </c>
      <c r="AO107" s="103"/>
      <c r="AP107" s="5"/>
    </row>
    <row r="108" spans="1:42" ht="24.75" thickBot="1" x14ac:dyDescent="0.6">
      <c r="A108" s="4">
        <v>107</v>
      </c>
      <c r="B108" s="4" t="s">
        <v>56</v>
      </c>
      <c r="C108" s="4"/>
      <c r="D108" s="4"/>
      <c r="E108" s="4" t="s">
        <v>114</v>
      </c>
      <c r="F108" s="4" t="s">
        <v>62</v>
      </c>
      <c r="G108" s="4"/>
      <c r="H108" s="100">
        <v>1</v>
      </c>
      <c r="I108" s="100">
        <v>1</v>
      </c>
      <c r="J108" s="100">
        <v>1</v>
      </c>
      <c r="K108" s="100">
        <v>1</v>
      </c>
      <c r="L108" s="100">
        <v>1</v>
      </c>
      <c r="M108" s="102">
        <v>4</v>
      </c>
      <c r="N108" s="102">
        <v>0</v>
      </c>
      <c r="O108" s="102">
        <v>4</v>
      </c>
      <c r="P108" s="102">
        <v>4</v>
      </c>
      <c r="Q108" s="102">
        <v>4</v>
      </c>
      <c r="R108" s="102">
        <v>0</v>
      </c>
      <c r="S108" s="102">
        <v>0</v>
      </c>
      <c r="T108" s="102">
        <v>0</v>
      </c>
      <c r="U108" s="102">
        <v>0</v>
      </c>
      <c r="V108" s="102">
        <v>0</v>
      </c>
      <c r="W108" s="5" t="s">
        <v>6</v>
      </c>
      <c r="X108" s="6">
        <v>5</v>
      </c>
      <c r="Y108" s="6">
        <v>5</v>
      </c>
      <c r="Z108" s="6">
        <v>5</v>
      </c>
      <c r="AA108" s="6">
        <v>4</v>
      </c>
      <c r="AB108" s="7">
        <v>5</v>
      </c>
      <c r="AC108" s="7">
        <v>5</v>
      </c>
      <c r="AD108" s="7">
        <v>5</v>
      </c>
      <c r="AE108" s="7">
        <v>5</v>
      </c>
      <c r="AF108" s="7">
        <v>5</v>
      </c>
      <c r="AG108" s="8">
        <v>0</v>
      </c>
      <c r="AH108" s="8">
        <v>0</v>
      </c>
      <c r="AI108" s="8">
        <v>0</v>
      </c>
      <c r="AJ108" s="8">
        <v>5</v>
      </c>
      <c r="AK108" s="8">
        <v>4</v>
      </c>
      <c r="AL108" s="8">
        <v>4</v>
      </c>
      <c r="AM108" s="9">
        <v>5</v>
      </c>
      <c r="AN108" s="9">
        <v>5</v>
      </c>
      <c r="AO108" s="103"/>
      <c r="AP108" s="5"/>
    </row>
    <row r="109" spans="1:42" ht="72.75" thickBot="1" x14ac:dyDescent="0.6">
      <c r="A109" s="4">
        <v>108</v>
      </c>
      <c r="B109" s="4" t="s">
        <v>56</v>
      </c>
      <c r="C109" s="4"/>
      <c r="D109" s="4"/>
      <c r="E109" s="4" t="s">
        <v>198</v>
      </c>
      <c r="F109" s="4" t="s">
        <v>62</v>
      </c>
      <c r="G109" s="4"/>
      <c r="H109" s="100">
        <v>1</v>
      </c>
      <c r="I109" s="100">
        <v>1</v>
      </c>
      <c r="J109" s="100">
        <v>0</v>
      </c>
      <c r="K109" s="100">
        <v>1</v>
      </c>
      <c r="L109" s="100">
        <v>0</v>
      </c>
      <c r="M109" s="102">
        <v>5</v>
      </c>
      <c r="N109" s="102">
        <v>5</v>
      </c>
      <c r="O109" s="102">
        <v>5</v>
      </c>
      <c r="P109" s="102">
        <v>5</v>
      </c>
      <c r="Q109" s="102">
        <v>5</v>
      </c>
      <c r="R109" s="102">
        <v>5</v>
      </c>
      <c r="S109" s="102">
        <v>5</v>
      </c>
      <c r="T109" s="102">
        <v>5</v>
      </c>
      <c r="U109" s="102">
        <v>0</v>
      </c>
      <c r="V109" s="102">
        <v>0</v>
      </c>
      <c r="W109" s="5" t="s">
        <v>6</v>
      </c>
      <c r="X109" s="6">
        <v>4</v>
      </c>
      <c r="Y109" s="6">
        <v>4</v>
      </c>
      <c r="Z109" s="6">
        <v>4</v>
      </c>
      <c r="AA109" s="6">
        <v>4</v>
      </c>
      <c r="AB109" s="7">
        <v>4</v>
      </c>
      <c r="AC109" s="7">
        <v>4</v>
      </c>
      <c r="AD109" s="7">
        <v>4</v>
      </c>
      <c r="AE109" s="7">
        <v>4</v>
      </c>
      <c r="AF109" s="7">
        <v>4</v>
      </c>
      <c r="AG109" s="8">
        <v>4</v>
      </c>
      <c r="AH109" s="8">
        <v>4</v>
      </c>
      <c r="AI109" s="8">
        <v>4</v>
      </c>
      <c r="AJ109" s="8">
        <v>4</v>
      </c>
      <c r="AK109" s="8">
        <v>4</v>
      </c>
      <c r="AL109" s="8">
        <v>4</v>
      </c>
      <c r="AM109" s="9">
        <v>4</v>
      </c>
      <c r="AN109" s="9">
        <v>4</v>
      </c>
      <c r="AO109" s="103"/>
      <c r="AP109" s="5"/>
    </row>
    <row r="110" spans="1:42" ht="72.75" thickBot="1" x14ac:dyDescent="0.6">
      <c r="A110" s="4">
        <v>109</v>
      </c>
      <c r="B110" s="4" t="s">
        <v>56</v>
      </c>
      <c r="C110" s="4"/>
      <c r="D110" s="4"/>
      <c r="E110" s="4" t="s">
        <v>198</v>
      </c>
      <c r="F110" s="4" t="s">
        <v>62</v>
      </c>
      <c r="G110" s="4"/>
      <c r="H110" s="100">
        <v>1</v>
      </c>
      <c r="I110" s="100">
        <v>0</v>
      </c>
      <c r="J110" s="100">
        <v>0</v>
      </c>
      <c r="K110" s="100">
        <v>0</v>
      </c>
      <c r="L110" s="100">
        <v>0</v>
      </c>
      <c r="M110" s="102">
        <v>4</v>
      </c>
      <c r="N110" s="102">
        <v>4</v>
      </c>
      <c r="O110" s="102">
        <v>4</v>
      </c>
      <c r="P110" s="102">
        <v>4</v>
      </c>
      <c r="Q110" s="102">
        <v>4</v>
      </c>
      <c r="R110" s="102">
        <v>4</v>
      </c>
      <c r="S110" s="102">
        <v>4</v>
      </c>
      <c r="T110" s="102">
        <v>4</v>
      </c>
      <c r="U110" s="102">
        <v>0</v>
      </c>
      <c r="V110" s="102">
        <v>0</v>
      </c>
      <c r="W110" s="5" t="s">
        <v>6</v>
      </c>
      <c r="X110" s="6">
        <v>4</v>
      </c>
      <c r="Y110" s="6">
        <v>4</v>
      </c>
      <c r="Z110" s="6">
        <v>4</v>
      </c>
      <c r="AA110" s="6">
        <v>4</v>
      </c>
      <c r="AB110" s="7">
        <v>4</v>
      </c>
      <c r="AC110" s="7">
        <v>4</v>
      </c>
      <c r="AD110" s="7">
        <v>4</v>
      </c>
      <c r="AE110" s="7">
        <v>4</v>
      </c>
      <c r="AF110" s="7">
        <v>4</v>
      </c>
      <c r="AG110" s="8">
        <v>4</v>
      </c>
      <c r="AH110" s="8">
        <v>4</v>
      </c>
      <c r="AI110" s="8">
        <v>4</v>
      </c>
      <c r="AJ110" s="8">
        <v>4</v>
      </c>
      <c r="AK110" s="8">
        <v>4</v>
      </c>
      <c r="AL110" s="8">
        <v>4</v>
      </c>
      <c r="AM110" s="9">
        <v>4</v>
      </c>
      <c r="AN110" s="9">
        <v>4</v>
      </c>
      <c r="AO110" s="103"/>
      <c r="AP110" s="5"/>
    </row>
    <row r="111" spans="1:42" ht="48.75" thickBot="1" x14ac:dyDescent="0.6">
      <c r="A111" s="4">
        <v>110</v>
      </c>
      <c r="B111" s="4" t="s">
        <v>56</v>
      </c>
      <c r="C111" s="4"/>
      <c r="D111" s="4"/>
      <c r="E111" s="4" t="s">
        <v>189</v>
      </c>
      <c r="F111" s="4" t="s">
        <v>62</v>
      </c>
      <c r="G111" s="4"/>
      <c r="H111" s="100">
        <v>0</v>
      </c>
      <c r="I111" s="100">
        <v>1</v>
      </c>
      <c r="J111" s="100">
        <v>0</v>
      </c>
      <c r="K111" s="100">
        <v>0</v>
      </c>
      <c r="L111" s="100">
        <v>0</v>
      </c>
      <c r="M111" s="102">
        <v>4</v>
      </c>
      <c r="N111" s="102">
        <v>3</v>
      </c>
      <c r="O111" s="102">
        <v>3</v>
      </c>
      <c r="P111" s="102">
        <v>3</v>
      </c>
      <c r="Q111" s="102">
        <v>3</v>
      </c>
      <c r="R111" s="102">
        <v>3</v>
      </c>
      <c r="S111" s="102">
        <v>3</v>
      </c>
      <c r="T111" s="102">
        <v>3</v>
      </c>
      <c r="U111" s="102">
        <v>0</v>
      </c>
      <c r="V111" s="102">
        <v>0</v>
      </c>
      <c r="W111" s="5" t="s">
        <v>6</v>
      </c>
      <c r="X111" s="6">
        <v>2</v>
      </c>
      <c r="Y111" s="6">
        <v>0</v>
      </c>
      <c r="Z111" s="6">
        <v>0</v>
      </c>
      <c r="AA111" s="6">
        <v>0</v>
      </c>
      <c r="AB111" s="7">
        <v>2</v>
      </c>
      <c r="AC111" s="7">
        <v>2</v>
      </c>
      <c r="AD111" s="7">
        <v>2</v>
      </c>
      <c r="AE111" s="7">
        <v>2</v>
      </c>
      <c r="AF111" s="7">
        <v>2</v>
      </c>
      <c r="AG111" s="8">
        <v>3</v>
      </c>
      <c r="AH111" s="8">
        <v>3</v>
      </c>
      <c r="AI111" s="8">
        <v>3</v>
      </c>
      <c r="AJ111" s="8">
        <v>3</v>
      </c>
      <c r="AK111" s="8">
        <v>3</v>
      </c>
      <c r="AL111" s="8">
        <v>3</v>
      </c>
      <c r="AM111" s="9">
        <v>3</v>
      </c>
      <c r="AN111" s="9">
        <v>3</v>
      </c>
      <c r="AO111" s="103"/>
      <c r="AP111" s="5"/>
    </row>
    <row r="112" spans="1:42" ht="24.75" thickBot="1" x14ac:dyDescent="0.6">
      <c r="A112" s="4">
        <v>111</v>
      </c>
      <c r="B112" s="4" t="s">
        <v>55</v>
      </c>
      <c r="C112" s="4"/>
      <c r="D112" s="4"/>
      <c r="E112" s="4" t="s">
        <v>209</v>
      </c>
      <c r="F112" s="4" t="s">
        <v>60</v>
      </c>
      <c r="G112" s="4" t="s">
        <v>172</v>
      </c>
      <c r="H112" s="100">
        <v>0</v>
      </c>
      <c r="I112" s="100">
        <v>1</v>
      </c>
      <c r="J112" s="100">
        <v>0</v>
      </c>
      <c r="K112" s="100">
        <v>0</v>
      </c>
      <c r="L112" s="100">
        <v>0</v>
      </c>
      <c r="M112" s="102">
        <v>4</v>
      </c>
      <c r="N112" s="102">
        <v>1</v>
      </c>
      <c r="O112" s="102">
        <v>4</v>
      </c>
      <c r="P112" s="102">
        <v>4</v>
      </c>
      <c r="Q112" s="102">
        <v>4</v>
      </c>
      <c r="R112" s="102">
        <v>1</v>
      </c>
      <c r="S112" s="102">
        <v>2</v>
      </c>
      <c r="T112" s="102">
        <v>2</v>
      </c>
      <c r="U112" s="102">
        <v>0</v>
      </c>
      <c r="V112" s="102">
        <v>0</v>
      </c>
      <c r="W112" s="5" t="s">
        <v>6</v>
      </c>
      <c r="X112" s="6">
        <v>4</v>
      </c>
      <c r="Y112" s="6">
        <v>4</v>
      </c>
      <c r="Z112" s="6">
        <v>4</v>
      </c>
      <c r="AA112" s="6">
        <v>4</v>
      </c>
      <c r="AB112" s="7">
        <v>5</v>
      </c>
      <c r="AC112" s="7">
        <v>5</v>
      </c>
      <c r="AD112" s="7">
        <v>4</v>
      </c>
      <c r="AE112" s="7">
        <v>5</v>
      </c>
      <c r="AF112" s="7">
        <v>4</v>
      </c>
      <c r="AG112" s="8">
        <v>4</v>
      </c>
      <c r="AH112" s="8">
        <v>5</v>
      </c>
      <c r="AI112" s="8">
        <v>5</v>
      </c>
      <c r="AJ112" s="8">
        <v>5</v>
      </c>
      <c r="AK112" s="8">
        <v>5</v>
      </c>
      <c r="AL112" s="8">
        <v>5</v>
      </c>
      <c r="AM112" s="9">
        <v>4</v>
      </c>
      <c r="AN112" s="9">
        <v>4</v>
      </c>
      <c r="AO112" s="103"/>
      <c r="AP112" s="5"/>
    </row>
    <row r="113" spans="1:42" ht="24.75" thickBot="1" x14ac:dyDescent="0.6">
      <c r="A113" s="4">
        <v>112</v>
      </c>
      <c r="B113" s="4" t="s">
        <v>56</v>
      </c>
      <c r="C113" s="4"/>
      <c r="D113" s="4"/>
      <c r="E113" s="4" t="s">
        <v>209</v>
      </c>
      <c r="F113" s="4" t="s">
        <v>60</v>
      </c>
      <c r="G113" s="4" t="s">
        <v>170</v>
      </c>
      <c r="H113" s="100">
        <v>0</v>
      </c>
      <c r="I113" s="100">
        <v>1</v>
      </c>
      <c r="J113" s="100">
        <v>0</v>
      </c>
      <c r="K113" s="100">
        <v>0</v>
      </c>
      <c r="L113" s="100">
        <v>1</v>
      </c>
      <c r="M113" s="102">
        <v>4</v>
      </c>
      <c r="N113" s="102">
        <v>1</v>
      </c>
      <c r="O113" s="102">
        <v>4</v>
      </c>
      <c r="P113" s="102">
        <v>4</v>
      </c>
      <c r="Q113" s="102">
        <v>3</v>
      </c>
      <c r="R113" s="102">
        <v>3</v>
      </c>
      <c r="S113" s="102">
        <v>4</v>
      </c>
      <c r="T113" s="102">
        <v>0</v>
      </c>
      <c r="U113" s="102">
        <v>0</v>
      </c>
      <c r="V113" s="102">
        <v>0</v>
      </c>
      <c r="W113" s="5" t="s">
        <v>6</v>
      </c>
      <c r="X113" s="6">
        <v>3</v>
      </c>
      <c r="Y113" s="6">
        <v>3</v>
      </c>
      <c r="Z113" s="6">
        <v>5</v>
      </c>
      <c r="AA113" s="6">
        <v>2</v>
      </c>
      <c r="AB113" s="7">
        <v>5</v>
      </c>
      <c r="AC113" s="7">
        <v>4</v>
      </c>
      <c r="AD113" s="7">
        <v>3</v>
      </c>
      <c r="AE113" s="7">
        <v>4</v>
      </c>
      <c r="AF113" s="7">
        <v>4</v>
      </c>
      <c r="AG113" s="8">
        <v>3</v>
      </c>
      <c r="AH113" s="8">
        <v>3</v>
      </c>
      <c r="AI113" s="8">
        <v>3</v>
      </c>
      <c r="AJ113" s="8">
        <v>3</v>
      </c>
      <c r="AK113" s="8">
        <v>3</v>
      </c>
      <c r="AL113" s="8">
        <v>4</v>
      </c>
      <c r="AM113" s="9">
        <v>4</v>
      </c>
      <c r="AN113" s="9">
        <v>4</v>
      </c>
      <c r="AO113" s="103"/>
      <c r="AP113" s="5"/>
    </row>
    <row r="114" spans="1:42" ht="48.75" thickBot="1" x14ac:dyDescent="0.6">
      <c r="A114" s="4">
        <v>113</v>
      </c>
      <c r="B114" s="4" t="s">
        <v>55</v>
      </c>
      <c r="C114" s="4"/>
      <c r="D114" s="4"/>
      <c r="E114" s="4" t="s">
        <v>209</v>
      </c>
      <c r="F114" s="4" t="s">
        <v>59</v>
      </c>
      <c r="G114" s="4"/>
      <c r="H114" s="100">
        <v>1</v>
      </c>
      <c r="I114" s="100">
        <v>1</v>
      </c>
      <c r="J114" s="100">
        <v>0</v>
      </c>
      <c r="K114" s="100">
        <v>1</v>
      </c>
      <c r="L114" s="100">
        <v>0</v>
      </c>
      <c r="M114" s="102">
        <v>4</v>
      </c>
      <c r="N114" s="102">
        <v>1</v>
      </c>
      <c r="O114" s="102">
        <v>2</v>
      </c>
      <c r="P114" s="102">
        <v>3</v>
      </c>
      <c r="Q114" s="102">
        <v>4</v>
      </c>
      <c r="R114" s="102">
        <v>1</v>
      </c>
      <c r="S114" s="102">
        <v>4</v>
      </c>
      <c r="T114" s="102">
        <v>5</v>
      </c>
      <c r="U114" s="102">
        <v>0</v>
      </c>
      <c r="V114" s="102">
        <v>0</v>
      </c>
      <c r="W114" s="5" t="s">
        <v>6</v>
      </c>
      <c r="X114" s="6">
        <v>4</v>
      </c>
      <c r="Y114" s="6">
        <v>4</v>
      </c>
      <c r="Z114" s="6">
        <v>4</v>
      </c>
      <c r="AA114" s="6">
        <v>4</v>
      </c>
      <c r="AB114" s="7">
        <v>5</v>
      </c>
      <c r="AC114" s="7">
        <v>5</v>
      </c>
      <c r="AD114" s="7">
        <v>5</v>
      </c>
      <c r="AE114" s="7">
        <v>5</v>
      </c>
      <c r="AF114" s="7">
        <v>5</v>
      </c>
      <c r="AG114" s="8">
        <v>4</v>
      </c>
      <c r="AH114" s="8">
        <v>4</v>
      </c>
      <c r="AI114" s="8">
        <v>4</v>
      </c>
      <c r="AJ114" s="8">
        <v>4</v>
      </c>
      <c r="AK114" s="8">
        <v>4</v>
      </c>
      <c r="AL114" s="8">
        <v>4</v>
      </c>
      <c r="AM114" s="9">
        <v>4</v>
      </c>
      <c r="AN114" s="9">
        <v>4</v>
      </c>
      <c r="AO114" s="103"/>
      <c r="AP114" s="5"/>
    </row>
    <row r="115" spans="1:42" ht="48.75" thickBot="1" x14ac:dyDescent="0.6">
      <c r="A115" s="4">
        <v>114</v>
      </c>
      <c r="B115" s="4" t="s">
        <v>56</v>
      </c>
      <c r="C115" s="4"/>
      <c r="D115" s="4"/>
      <c r="E115" s="4" t="s">
        <v>209</v>
      </c>
      <c r="F115" s="4" t="s">
        <v>59</v>
      </c>
      <c r="G115" s="4"/>
      <c r="H115" s="100">
        <v>0</v>
      </c>
      <c r="I115" s="100">
        <v>1</v>
      </c>
      <c r="J115" s="100">
        <v>0</v>
      </c>
      <c r="K115" s="100">
        <v>0</v>
      </c>
      <c r="L115" s="100">
        <v>0</v>
      </c>
      <c r="M115" s="102">
        <v>4</v>
      </c>
      <c r="N115" s="102">
        <v>4</v>
      </c>
      <c r="O115" s="102">
        <v>4</v>
      </c>
      <c r="P115" s="102">
        <v>4</v>
      </c>
      <c r="Q115" s="102">
        <v>4</v>
      </c>
      <c r="R115" s="102">
        <v>4</v>
      </c>
      <c r="S115" s="102">
        <v>4</v>
      </c>
      <c r="T115" s="102">
        <v>4</v>
      </c>
      <c r="U115" s="102">
        <v>0</v>
      </c>
      <c r="V115" s="102">
        <v>0</v>
      </c>
      <c r="W115" s="5" t="s">
        <v>6</v>
      </c>
      <c r="X115" s="6">
        <v>5</v>
      </c>
      <c r="Y115" s="6">
        <v>5</v>
      </c>
      <c r="Z115" s="6">
        <v>5</v>
      </c>
      <c r="AA115" s="6">
        <v>5</v>
      </c>
      <c r="AB115" s="7">
        <v>5</v>
      </c>
      <c r="AC115" s="7">
        <v>5</v>
      </c>
      <c r="AD115" s="7">
        <v>5</v>
      </c>
      <c r="AE115" s="7">
        <v>5</v>
      </c>
      <c r="AF115" s="7">
        <v>5</v>
      </c>
      <c r="AG115" s="8">
        <v>5</v>
      </c>
      <c r="AH115" s="8">
        <v>5</v>
      </c>
      <c r="AI115" s="8">
        <v>5</v>
      </c>
      <c r="AJ115" s="8">
        <v>5</v>
      </c>
      <c r="AK115" s="8">
        <v>5</v>
      </c>
      <c r="AL115" s="8">
        <v>5</v>
      </c>
      <c r="AM115" s="9">
        <v>5</v>
      </c>
      <c r="AN115" s="9">
        <v>5</v>
      </c>
      <c r="AO115" s="103"/>
      <c r="AP115" s="5"/>
    </row>
    <row r="116" spans="1:42" ht="24.75" thickBot="1" x14ac:dyDescent="0.6">
      <c r="A116" s="4">
        <v>115</v>
      </c>
      <c r="B116" s="4" t="s">
        <v>55</v>
      </c>
      <c r="C116" s="4"/>
      <c r="D116" s="4"/>
      <c r="E116" s="4" t="s">
        <v>118</v>
      </c>
      <c r="F116" s="4" t="s">
        <v>60</v>
      </c>
      <c r="G116" s="4" t="s">
        <v>172</v>
      </c>
      <c r="H116" s="100">
        <v>0</v>
      </c>
      <c r="I116" s="100">
        <v>1</v>
      </c>
      <c r="J116" s="100">
        <v>0</v>
      </c>
      <c r="K116" s="100">
        <v>1</v>
      </c>
      <c r="L116" s="100">
        <v>0</v>
      </c>
      <c r="M116" s="102">
        <v>5</v>
      </c>
      <c r="N116" s="102">
        <v>5</v>
      </c>
      <c r="O116" s="102">
        <v>5</v>
      </c>
      <c r="P116" s="102">
        <v>5</v>
      </c>
      <c r="Q116" s="102">
        <v>5</v>
      </c>
      <c r="R116" s="102">
        <v>5</v>
      </c>
      <c r="S116" s="102">
        <v>5</v>
      </c>
      <c r="T116" s="102">
        <v>5</v>
      </c>
      <c r="U116" s="102">
        <v>0</v>
      </c>
      <c r="V116" s="102">
        <v>0</v>
      </c>
      <c r="W116" s="5" t="s">
        <v>6</v>
      </c>
      <c r="X116" s="6">
        <v>4</v>
      </c>
      <c r="Y116" s="6">
        <v>4</v>
      </c>
      <c r="Z116" s="6">
        <v>4</v>
      </c>
      <c r="AA116" s="6">
        <v>4</v>
      </c>
      <c r="AB116" s="7">
        <v>5</v>
      </c>
      <c r="AC116" s="7">
        <v>5</v>
      </c>
      <c r="AD116" s="7">
        <v>5</v>
      </c>
      <c r="AE116" s="7">
        <v>5</v>
      </c>
      <c r="AF116" s="7">
        <v>5</v>
      </c>
      <c r="AG116" s="8">
        <v>5</v>
      </c>
      <c r="AH116" s="8">
        <v>5</v>
      </c>
      <c r="AI116" s="8">
        <v>5</v>
      </c>
      <c r="AJ116" s="8">
        <v>5</v>
      </c>
      <c r="AK116" s="8">
        <v>5</v>
      </c>
      <c r="AL116" s="8">
        <v>5</v>
      </c>
      <c r="AM116" s="9">
        <v>5</v>
      </c>
      <c r="AN116" s="9">
        <v>5</v>
      </c>
      <c r="AO116" s="103"/>
      <c r="AP116" s="5"/>
    </row>
    <row r="117" spans="1:42" ht="48.75" thickBot="1" x14ac:dyDescent="0.6">
      <c r="A117" s="4">
        <v>116</v>
      </c>
      <c r="B117" s="4" t="s">
        <v>56</v>
      </c>
      <c r="C117" s="4"/>
      <c r="D117" s="4"/>
      <c r="E117" s="4" t="s">
        <v>118</v>
      </c>
      <c r="F117" s="4" t="s">
        <v>59</v>
      </c>
      <c r="G117" s="4"/>
      <c r="H117" s="100">
        <v>0</v>
      </c>
      <c r="I117" s="100">
        <v>1</v>
      </c>
      <c r="J117" s="100">
        <v>0</v>
      </c>
      <c r="K117" s="100">
        <v>1</v>
      </c>
      <c r="L117" s="100">
        <v>0</v>
      </c>
      <c r="M117" s="102">
        <v>4</v>
      </c>
      <c r="N117" s="102">
        <v>4</v>
      </c>
      <c r="O117" s="102">
        <v>4</v>
      </c>
      <c r="P117" s="102">
        <v>4</v>
      </c>
      <c r="Q117" s="102">
        <v>4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5" t="s">
        <v>6</v>
      </c>
      <c r="X117" s="6">
        <v>4</v>
      </c>
      <c r="Y117" s="6">
        <v>4</v>
      </c>
      <c r="Z117" s="6">
        <v>4</v>
      </c>
      <c r="AA117" s="6">
        <v>4</v>
      </c>
      <c r="AB117" s="7">
        <v>4</v>
      </c>
      <c r="AC117" s="7">
        <v>4</v>
      </c>
      <c r="AD117" s="7">
        <v>4</v>
      </c>
      <c r="AE117" s="7">
        <v>4</v>
      </c>
      <c r="AF117" s="7">
        <v>4</v>
      </c>
      <c r="AG117" s="8">
        <v>4</v>
      </c>
      <c r="AH117" s="8">
        <v>4</v>
      </c>
      <c r="AI117" s="8">
        <v>4</v>
      </c>
      <c r="AJ117" s="8">
        <v>4</v>
      </c>
      <c r="AK117" s="8">
        <v>4</v>
      </c>
      <c r="AL117" s="8">
        <v>4</v>
      </c>
      <c r="AM117" s="9">
        <v>4</v>
      </c>
      <c r="AN117" s="9">
        <v>4</v>
      </c>
      <c r="AO117" s="103"/>
      <c r="AP117" s="5"/>
    </row>
    <row r="118" spans="1:42" ht="48.75" thickBot="1" x14ac:dyDescent="0.6">
      <c r="A118" s="4">
        <v>117</v>
      </c>
      <c r="B118" s="4" t="s">
        <v>56</v>
      </c>
      <c r="C118" s="4"/>
      <c r="D118" s="4"/>
      <c r="E118" s="4" t="s">
        <v>118</v>
      </c>
      <c r="F118" s="4" t="s">
        <v>59</v>
      </c>
      <c r="G118" s="4"/>
      <c r="H118" s="100">
        <v>0</v>
      </c>
      <c r="I118" s="100">
        <v>1</v>
      </c>
      <c r="J118" s="100">
        <v>0</v>
      </c>
      <c r="K118" s="100">
        <v>0</v>
      </c>
      <c r="L118" s="100">
        <v>0</v>
      </c>
      <c r="M118" s="102">
        <v>4</v>
      </c>
      <c r="N118" s="102">
        <v>5</v>
      </c>
      <c r="O118" s="102">
        <v>5</v>
      </c>
      <c r="P118" s="102">
        <v>4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5" t="s">
        <v>6</v>
      </c>
      <c r="X118" s="6">
        <v>4</v>
      </c>
      <c r="Y118" s="6">
        <v>4</v>
      </c>
      <c r="Z118" s="6">
        <v>4</v>
      </c>
      <c r="AA118" s="6">
        <v>4</v>
      </c>
      <c r="AB118" s="7">
        <v>4</v>
      </c>
      <c r="AC118" s="7">
        <v>4</v>
      </c>
      <c r="AD118" s="7">
        <v>4</v>
      </c>
      <c r="AE118" s="7">
        <v>4</v>
      </c>
      <c r="AF118" s="7">
        <v>4</v>
      </c>
      <c r="AG118" s="8">
        <v>4</v>
      </c>
      <c r="AH118" s="8">
        <v>4</v>
      </c>
      <c r="AI118" s="8">
        <v>4</v>
      </c>
      <c r="AJ118" s="8">
        <v>4</v>
      </c>
      <c r="AK118" s="8">
        <v>4</v>
      </c>
      <c r="AL118" s="8">
        <v>4</v>
      </c>
      <c r="AM118" s="9">
        <v>4</v>
      </c>
      <c r="AN118" s="9">
        <v>4</v>
      </c>
      <c r="AO118" s="103"/>
      <c r="AP118" s="5"/>
    </row>
    <row r="119" spans="1:42" ht="48.75" thickBot="1" x14ac:dyDescent="0.6">
      <c r="A119" s="4">
        <v>118</v>
      </c>
      <c r="B119" s="4" t="s">
        <v>56</v>
      </c>
      <c r="C119" s="4"/>
      <c r="D119" s="4"/>
      <c r="E119" s="4" t="s">
        <v>260</v>
      </c>
      <c r="F119" s="4" t="s">
        <v>60</v>
      </c>
      <c r="G119" s="4" t="s">
        <v>170</v>
      </c>
      <c r="H119" s="100">
        <v>0</v>
      </c>
      <c r="I119" s="100">
        <v>1</v>
      </c>
      <c r="J119" s="100">
        <v>0</v>
      </c>
      <c r="K119" s="100">
        <v>0</v>
      </c>
      <c r="L119" s="100">
        <v>1</v>
      </c>
      <c r="M119" s="102">
        <v>3</v>
      </c>
      <c r="N119" s="102">
        <v>3</v>
      </c>
      <c r="O119" s="102">
        <v>4</v>
      </c>
      <c r="P119" s="102">
        <v>5</v>
      </c>
      <c r="Q119" s="102">
        <v>3</v>
      </c>
      <c r="R119" s="102">
        <v>2</v>
      </c>
      <c r="S119" s="102">
        <v>5</v>
      </c>
      <c r="T119" s="102">
        <v>3</v>
      </c>
      <c r="U119" s="102">
        <v>0</v>
      </c>
      <c r="V119" s="102">
        <v>0</v>
      </c>
      <c r="W119" s="5" t="s">
        <v>6</v>
      </c>
      <c r="X119" s="6">
        <v>4</v>
      </c>
      <c r="Y119" s="6">
        <v>5</v>
      </c>
      <c r="Z119" s="6">
        <v>4</v>
      </c>
      <c r="AA119" s="6">
        <v>4</v>
      </c>
      <c r="AB119" s="7">
        <v>5</v>
      </c>
      <c r="AC119" s="7">
        <v>5</v>
      </c>
      <c r="AD119" s="7">
        <v>5</v>
      </c>
      <c r="AE119" s="7">
        <v>4</v>
      </c>
      <c r="AF119" s="7">
        <v>5</v>
      </c>
      <c r="AG119" s="8">
        <v>4</v>
      </c>
      <c r="AH119" s="8">
        <v>5</v>
      </c>
      <c r="AI119" s="8">
        <v>4</v>
      </c>
      <c r="AJ119" s="8">
        <v>5</v>
      </c>
      <c r="AK119" s="8">
        <v>4</v>
      </c>
      <c r="AL119" s="8">
        <v>4</v>
      </c>
      <c r="AM119" s="9">
        <v>5</v>
      </c>
      <c r="AN119" s="9">
        <v>5</v>
      </c>
      <c r="AO119" s="103"/>
      <c r="AP119" s="5"/>
    </row>
    <row r="120" spans="1:42" ht="48.75" thickBot="1" x14ac:dyDescent="0.6">
      <c r="A120" s="4">
        <v>119</v>
      </c>
      <c r="B120" s="4" t="s">
        <v>56</v>
      </c>
      <c r="C120" s="4"/>
      <c r="D120" s="4"/>
      <c r="E120" s="4" t="s">
        <v>260</v>
      </c>
      <c r="F120" s="4" t="s">
        <v>60</v>
      </c>
      <c r="G120" s="4" t="s">
        <v>170</v>
      </c>
      <c r="H120" s="100">
        <v>0</v>
      </c>
      <c r="I120" s="100">
        <v>0</v>
      </c>
      <c r="J120" s="100">
        <v>0</v>
      </c>
      <c r="K120" s="100">
        <v>1</v>
      </c>
      <c r="L120" s="100">
        <v>0</v>
      </c>
      <c r="M120" s="102">
        <v>5</v>
      </c>
      <c r="N120" s="102">
        <v>4</v>
      </c>
      <c r="O120" s="102">
        <v>5</v>
      </c>
      <c r="P120" s="102">
        <v>5</v>
      </c>
      <c r="Q120" s="102">
        <v>5</v>
      </c>
      <c r="R120" s="102">
        <v>5</v>
      </c>
      <c r="S120" s="102">
        <v>5</v>
      </c>
      <c r="T120" s="102">
        <v>5</v>
      </c>
      <c r="U120" s="102">
        <v>0</v>
      </c>
      <c r="V120" s="102">
        <v>0</v>
      </c>
      <c r="W120" s="5" t="s">
        <v>6</v>
      </c>
      <c r="X120" s="6">
        <v>4</v>
      </c>
      <c r="Y120" s="6">
        <v>4</v>
      </c>
      <c r="Z120" s="6">
        <v>4</v>
      </c>
      <c r="AA120" s="6">
        <v>5</v>
      </c>
      <c r="AB120" s="7">
        <v>5</v>
      </c>
      <c r="AC120" s="7">
        <v>5</v>
      </c>
      <c r="AD120" s="7">
        <v>5</v>
      </c>
      <c r="AE120" s="7">
        <v>5</v>
      </c>
      <c r="AF120" s="7">
        <v>5</v>
      </c>
      <c r="AG120" s="8">
        <v>5</v>
      </c>
      <c r="AH120" s="8">
        <v>5</v>
      </c>
      <c r="AI120" s="8">
        <v>5</v>
      </c>
      <c r="AJ120" s="8">
        <v>5</v>
      </c>
      <c r="AK120" s="8">
        <v>5</v>
      </c>
      <c r="AL120" s="8">
        <v>5</v>
      </c>
      <c r="AM120" s="9">
        <v>5</v>
      </c>
      <c r="AN120" s="9">
        <v>5</v>
      </c>
      <c r="AO120" s="103"/>
      <c r="AP120" s="5"/>
    </row>
    <row r="121" spans="1:42" ht="48.75" thickBot="1" x14ac:dyDescent="0.6">
      <c r="A121" s="4">
        <v>120</v>
      </c>
      <c r="B121" s="4" t="s">
        <v>56</v>
      </c>
      <c r="C121" s="4"/>
      <c r="D121" s="4"/>
      <c r="E121" s="4" t="s">
        <v>260</v>
      </c>
      <c r="F121" s="4" t="s">
        <v>60</v>
      </c>
      <c r="G121" s="4" t="s">
        <v>170</v>
      </c>
      <c r="H121" s="100">
        <v>0</v>
      </c>
      <c r="I121" s="100">
        <v>0</v>
      </c>
      <c r="J121" s="100">
        <v>0</v>
      </c>
      <c r="K121" s="100">
        <v>0</v>
      </c>
      <c r="L121" s="100">
        <v>0</v>
      </c>
      <c r="M121" s="102">
        <v>4</v>
      </c>
      <c r="N121" s="102">
        <v>4</v>
      </c>
      <c r="O121" s="102">
        <v>5</v>
      </c>
      <c r="P121" s="102">
        <v>5</v>
      </c>
      <c r="Q121" s="102">
        <v>5</v>
      </c>
      <c r="R121" s="102">
        <v>5</v>
      </c>
      <c r="S121" s="102">
        <v>4</v>
      </c>
      <c r="T121" s="102">
        <v>4</v>
      </c>
      <c r="U121" s="102">
        <v>0</v>
      </c>
      <c r="V121" s="102">
        <v>0</v>
      </c>
      <c r="W121" s="5" t="s">
        <v>6</v>
      </c>
      <c r="X121" s="6">
        <v>4</v>
      </c>
      <c r="Y121" s="6">
        <v>4</v>
      </c>
      <c r="Z121" s="6">
        <v>5</v>
      </c>
      <c r="AA121" s="6">
        <v>4</v>
      </c>
      <c r="AB121" s="7">
        <v>5</v>
      </c>
      <c r="AC121" s="7">
        <v>4</v>
      </c>
      <c r="AD121" s="7">
        <v>5</v>
      </c>
      <c r="AE121" s="7">
        <v>5</v>
      </c>
      <c r="AF121" s="7">
        <v>4</v>
      </c>
      <c r="AG121" s="8">
        <v>5</v>
      </c>
      <c r="AH121" s="8">
        <v>5</v>
      </c>
      <c r="AI121" s="8">
        <v>4</v>
      </c>
      <c r="AJ121" s="8">
        <v>4</v>
      </c>
      <c r="AK121" s="8">
        <v>4</v>
      </c>
      <c r="AL121" s="8">
        <v>5</v>
      </c>
      <c r="AM121" s="9">
        <v>5</v>
      </c>
      <c r="AN121" s="9">
        <v>5</v>
      </c>
      <c r="AO121" s="103"/>
      <c r="AP121" s="5"/>
    </row>
    <row r="122" spans="1:42" ht="48.75" thickBot="1" x14ac:dyDescent="0.6">
      <c r="A122" s="4">
        <v>121</v>
      </c>
      <c r="B122" s="4" t="s">
        <v>55</v>
      </c>
      <c r="C122" s="4"/>
      <c r="D122" s="4"/>
      <c r="E122" s="4" t="s">
        <v>260</v>
      </c>
      <c r="F122" s="4" t="s">
        <v>60</v>
      </c>
      <c r="G122" s="4" t="s">
        <v>170</v>
      </c>
      <c r="H122" s="100">
        <v>1</v>
      </c>
      <c r="I122" s="100">
        <v>1</v>
      </c>
      <c r="J122" s="100">
        <v>0</v>
      </c>
      <c r="K122" s="100">
        <v>0</v>
      </c>
      <c r="L122" s="100">
        <v>0</v>
      </c>
      <c r="M122" s="102">
        <v>5</v>
      </c>
      <c r="N122" s="102">
        <v>5</v>
      </c>
      <c r="O122" s="102">
        <v>5</v>
      </c>
      <c r="P122" s="102">
        <v>5</v>
      </c>
      <c r="Q122" s="102">
        <v>5</v>
      </c>
      <c r="R122" s="102">
        <v>5</v>
      </c>
      <c r="S122" s="102">
        <v>5</v>
      </c>
      <c r="T122" s="102">
        <v>5</v>
      </c>
      <c r="U122" s="102">
        <v>0</v>
      </c>
      <c r="V122" s="102">
        <v>0</v>
      </c>
      <c r="W122" s="5" t="s">
        <v>6</v>
      </c>
      <c r="X122" s="6">
        <v>4</v>
      </c>
      <c r="Y122" s="6">
        <v>4</v>
      </c>
      <c r="Z122" s="6">
        <v>4</v>
      </c>
      <c r="AA122" s="6">
        <v>5</v>
      </c>
      <c r="AB122" s="7">
        <v>5</v>
      </c>
      <c r="AC122" s="7">
        <v>5</v>
      </c>
      <c r="AD122" s="7">
        <v>4</v>
      </c>
      <c r="AE122" s="7">
        <v>5</v>
      </c>
      <c r="AF122" s="7">
        <v>5</v>
      </c>
      <c r="AG122" s="8">
        <v>5</v>
      </c>
      <c r="AH122" s="8">
        <v>4</v>
      </c>
      <c r="AI122" s="8">
        <v>4</v>
      </c>
      <c r="AJ122" s="8">
        <v>5</v>
      </c>
      <c r="AK122" s="8">
        <v>4</v>
      </c>
      <c r="AL122" s="8">
        <v>4</v>
      </c>
      <c r="AM122" s="9">
        <v>4</v>
      </c>
      <c r="AN122" s="9">
        <v>4</v>
      </c>
      <c r="AO122" s="103"/>
      <c r="AP122" s="5"/>
    </row>
    <row r="123" spans="1:42" ht="48.75" thickBot="1" x14ac:dyDescent="0.6">
      <c r="A123" s="4">
        <v>122</v>
      </c>
      <c r="B123" s="4" t="s">
        <v>55</v>
      </c>
      <c r="C123" s="4"/>
      <c r="D123" s="4"/>
      <c r="E123" s="4" t="s">
        <v>260</v>
      </c>
      <c r="F123" s="4" t="s">
        <v>60</v>
      </c>
      <c r="G123" s="4" t="s">
        <v>170</v>
      </c>
      <c r="H123" s="100">
        <v>0</v>
      </c>
      <c r="I123" s="100">
        <v>1</v>
      </c>
      <c r="J123" s="100">
        <v>0</v>
      </c>
      <c r="K123" s="100">
        <v>0</v>
      </c>
      <c r="L123" s="100">
        <v>1</v>
      </c>
      <c r="M123" s="102">
        <v>5</v>
      </c>
      <c r="N123" s="102">
        <v>5</v>
      </c>
      <c r="O123" s="102">
        <v>5</v>
      </c>
      <c r="P123" s="102">
        <v>5</v>
      </c>
      <c r="Q123" s="102">
        <v>5</v>
      </c>
      <c r="R123" s="102">
        <v>5</v>
      </c>
      <c r="S123" s="102">
        <v>5</v>
      </c>
      <c r="T123" s="102">
        <v>5</v>
      </c>
      <c r="U123" s="102">
        <v>0</v>
      </c>
      <c r="V123" s="102">
        <v>0</v>
      </c>
      <c r="W123" s="5" t="s">
        <v>6</v>
      </c>
      <c r="X123" s="6">
        <v>0</v>
      </c>
      <c r="Y123" s="6">
        <v>4</v>
      </c>
      <c r="Z123" s="6">
        <v>4</v>
      </c>
      <c r="AA123" s="6">
        <v>0</v>
      </c>
      <c r="AB123" s="7">
        <v>0</v>
      </c>
      <c r="AC123" s="7">
        <v>5</v>
      </c>
      <c r="AD123" s="7">
        <v>5</v>
      </c>
      <c r="AE123" s="7">
        <v>5</v>
      </c>
      <c r="AF123" s="7">
        <v>5</v>
      </c>
      <c r="AG123" s="8">
        <v>5</v>
      </c>
      <c r="AH123" s="8">
        <v>0</v>
      </c>
      <c r="AI123" s="8">
        <v>4</v>
      </c>
      <c r="AJ123" s="8">
        <v>4</v>
      </c>
      <c r="AK123" s="8">
        <v>0</v>
      </c>
      <c r="AL123" s="8">
        <v>0</v>
      </c>
      <c r="AM123" s="9">
        <v>0</v>
      </c>
      <c r="AN123" s="9">
        <v>0</v>
      </c>
      <c r="AO123" s="103"/>
      <c r="AP123" s="5"/>
    </row>
    <row r="124" spans="1:42" ht="48.75" thickBot="1" x14ac:dyDescent="0.6">
      <c r="A124" s="4">
        <v>123</v>
      </c>
      <c r="B124" s="4" t="s">
        <v>55</v>
      </c>
      <c r="C124" s="4"/>
      <c r="D124" s="4"/>
      <c r="E124" s="4" t="s">
        <v>260</v>
      </c>
      <c r="F124" s="4" t="s">
        <v>60</v>
      </c>
      <c r="G124" s="4" t="s">
        <v>170</v>
      </c>
      <c r="H124" s="100">
        <v>0</v>
      </c>
      <c r="I124" s="100">
        <v>0</v>
      </c>
      <c r="J124" s="100">
        <v>1</v>
      </c>
      <c r="K124" s="100">
        <v>1</v>
      </c>
      <c r="L124" s="100">
        <v>0</v>
      </c>
      <c r="M124" s="102">
        <v>4</v>
      </c>
      <c r="N124" s="102">
        <v>4</v>
      </c>
      <c r="O124" s="102">
        <v>4</v>
      </c>
      <c r="P124" s="102">
        <v>4</v>
      </c>
      <c r="Q124" s="102">
        <v>4</v>
      </c>
      <c r="R124" s="102">
        <v>4</v>
      </c>
      <c r="S124" s="102">
        <v>4</v>
      </c>
      <c r="T124" s="102">
        <v>4</v>
      </c>
      <c r="U124" s="102">
        <v>0</v>
      </c>
      <c r="V124" s="102">
        <v>0</v>
      </c>
      <c r="W124" s="5" t="s">
        <v>6</v>
      </c>
      <c r="X124" s="6">
        <v>4</v>
      </c>
      <c r="Y124" s="6">
        <v>4</v>
      </c>
      <c r="Z124" s="6">
        <v>4</v>
      </c>
      <c r="AA124" s="6">
        <v>4</v>
      </c>
      <c r="AB124" s="7">
        <v>4</v>
      </c>
      <c r="AC124" s="7">
        <v>4</v>
      </c>
      <c r="AD124" s="7">
        <v>4</v>
      </c>
      <c r="AE124" s="7">
        <v>4</v>
      </c>
      <c r="AF124" s="7">
        <v>4</v>
      </c>
      <c r="AG124" s="8">
        <v>4</v>
      </c>
      <c r="AH124" s="8">
        <v>4</v>
      </c>
      <c r="AI124" s="8">
        <v>4</v>
      </c>
      <c r="AJ124" s="8">
        <v>4</v>
      </c>
      <c r="AK124" s="8">
        <v>4</v>
      </c>
      <c r="AL124" s="8">
        <v>4</v>
      </c>
      <c r="AM124" s="9">
        <v>4</v>
      </c>
      <c r="AN124" s="9">
        <v>4</v>
      </c>
      <c r="AO124" s="103"/>
      <c r="AP124" s="5"/>
    </row>
    <row r="125" spans="1:42" ht="48.75" thickBot="1" x14ac:dyDescent="0.6">
      <c r="A125" s="4">
        <v>124</v>
      </c>
      <c r="B125" s="4" t="s">
        <v>56</v>
      </c>
      <c r="C125" s="4"/>
      <c r="D125" s="4"/>
      <c r="E125" s="4" t="s">
        <v>260</v>
      </c>
      <c r="F125" s="4" t="s">
        <v>60</v>
      </c>
      <c r="G125" s="4" t="s">
        <v>172</v>
      </c>
      <c r="H125" s="100">
        <v>0</v>
      </c>
      <c r="I125" s="100">
        <v>1</v>
      </c>
      <c r="J125" s="100">
        <v>0</v>
      </c>
      <c r="K125" s="100">
        <v>0</v>
      </c>
      <c r="L125" s="100">
        <v>0</v>
      </c>
      <c r="M125" s="102">
        <v>3</v>
      </c>
      <c r="N125" s="102">
        <v>2</v>
      </c>
      <c r="O125" s="102">
        <v>5</v>
      </c>
      <c r="P125" s="102">
        <v>5</v>
      </c>
      <c r="Q125" s="102">
        <v>4</v>
      </c>
      <c r="R125" s="102">
        <v>1</v>
      </c>
      <c r="S125" s="102">
        <v>1</v>
      </c>
      <c r="T125" s="102">
        <v>4</v>
      </c>
      <c r="U125" s="102">
        <v>0</v>
      </c>
      <c r="V125" s="102">
        <v>0</v>
      </c>
      <c r="W125" s="5" t="s">
        <v>6</v>
      </c>
      <c r="X125" s="6">
        <v>4</v>
      </c>
      <c r="Y125" s="6">
        <v>4</v>
      </c>
      <c r="Z125" s="6">
        <v>4</v>
      </c>
      <c r="AA125" s="6">
        <v>4</v>
      </c>
      <c r="AB125" s="7">
        <v>4</v>
      </c>
      <c r="AC125" s="7">
        <v>4</v>
      </c>
      <c r="AD125" s="7">
        <v>4</v>
      </c>
      <c r="AE125" s="7">
        <v>4</v>
      </c>
      <c r="AF125" s="7">
        <v>4</v>
      </c>
      <c r="AG125" s="8">
        <v>4</v>
      </c>
      <c r="AH125" s="8">
        <v>4</v>
      </c>
      <c r="AI125" s="8">
        <v>4</v>
      </c>
      <c r="AJ125" s="8">
        <v>4</v>
      </c>
      <c r="AK125" s="8">
        <v>4</v>
      </c>
      <c r="AL125" s="8">
        <v>4</v>
      </c>
      <c r="AM125" s="9">
        <v>4</v>
      </c>
      <c r="AN125" s="9">
        <v>4</v>
      </c>
      <c r="AO125" s="103"/>
      <c r="AP125" s="5"/>
    </row>
    <row r="126" spans="1:42" ht="48.75" thickBot="1" x14ac:dyDescent="0.6">
      <c r="A126" s="4">
        <v>125</v>
      </c>
      <c r="B126" s="4" t="s">
        <v>56</v>
      </c>
      <c r="C126" s="4"/>
      <c r="D126" s="4"/>
      <c r="E126" s="4" t="s">
        <v>260</v>
      </c>
      <c r="F126" s="4" t="s">
        <v>60</v>
      </c>
      <c r="G126" s="4" t="s">
        <v>172</v>
      </c>
      <c r="H126" s="100">
        <v>0</v>
      </c>
      <c r="I126" s="100">
        <v>1</v>
      </c>
      <c r="J126" s="100">
        <v>0</v>
      </c>
      <c r="K126" s="100">
        <v>1</v>
      </c>
      <c r="L126" s="100">
        <v>0</v>
      </c>
      <c r="M126" s="102">
        <v>3</v>
      </c>
      <c r="N126" s="102">
        <v>1</v>
      </c>
      <c r="O126" s="102">
        <v>4</v>
      </c>
      <c r="P126" s="102">
        <v>5</v>
      </c>
      <c r="Q126" s="102">
        <v>5</v>
      </c>
      <c r="R126" s="102">
        <v>1</v>
      </c>
      <c r="S126" s="102">
        <v>2</v>
      </c>
      <c r="T126" s="102">
        <v>3</v>
      </c>
      <c r="U126" s="102">
        <v>0</v>
      </c>
      <c r="V126" s="102">
        <v>0</v>
      </c>
      <c r="W126" s="5" t="s">
        <v>6</v>
      </c>
      <c r="X126" s="6">
        <v>4</v>
      </c>
      <c r="Y126" s="6">
        <v>4</v>
      </c>
      <c r="Z126" s="6">
        <v>4</v>
      </c>
      <c r="AA126" s="6">
        <v>4</v>
      </c>
      <c r="AB126" s="7">
        <v>4</v>
      </c>
      <c r="AC126" s="7">
        <v>4</v>
      </c>
      <c r="AD126" s="7">
        <v>4</v>
      </c>
      <c r="AE126" s="7">
        <v>4</v>
      </c>
      <c r="AF126" s="7">
        <v>4</v>
      </c>
      <c r="AG126" s="8">
        <v>4</v>
      </c>
      <c r="AH126" s="8">
        <v>4</v>
      </c>
      <c r="AI126" s="8">
        <v>4</v>
      </c>
      <c r="AJ126" s="8">
        <v>4</v>
      </c>
      <c r="AK126" s="8">
        <v>4</v>
      </c>
      <c r="AL126" s="8">
        <v>4</v>
      </c>
      <c r="AM126" s="9">
        <v>4</v>
      </c>
      <c r="AN126" s="9">
        <v>4</v>
      </c>
      <c r="AO126" s="103"/>
      <c r="AP126" s="5"/>
    </row>
    <row r="127" spans="1:42" ht="24.75" thickBot="1" x14ac:dyDescent="0.6">
      <c r="A127" s="4">
        <v>126</v>
      </c>
      <c r="B127" s="4" t="s">
        <v>55</v>
      </c>
      <c r="C127" s="4"/>
      <c r="D127" s="4"/>
      <c r="E127" s="4" t="s">
        <v>54</v>
      </c>
      <c r="F127" s="4" t="s">
        <v>62</v>
      </c>
      <c r="G127" s="4"/>
      <c r="H127" s="100">
        <v>1</v>
      </c>
      <c r="I127" s="100">
        <v>0</v>
      </c>
      <c r="J127" s="100">
        <v>0</v>
      </c>
      <c r="K127" s="100">
        <v>0</v>
      </c>
      <c r="L127" s="100">
        <v>0</v>
      </c>
      <c r="M127" s="102">
        <v>3</v>
      </c>
      <c r="N127" s="102">
        <v>1</v>
      </c>
      <c r="O127" s="102">
        <v>3</v>
      </c>
      <c r="P127" s="102">
        <v>2</v>
      </c>
      <c r="Q127" s="102">
        <v>3</v>
      </c>
      <c r="R127" s="102">
        <v>3</v>
      </c>
      <c r="S127" s="102">
        <v>1</v>
      </c>
      <c r="T127" s="102">
        <v>1</v>
      </c>
      <c r="U127" s="102">
        <v>0</v>
      </c>
      <c r="V127" s="102">
        <v>0</v>
      </c>
      <c r="W127" s="5" t="s">
        <v>6</v>
      </c>
      <c r="X127" s="6">
        <v>0</v>
      </c>
      <c r="Y127" s="6">
        <v>0</v>
      </c>
      <c r="Z127" s="6">
        <v>0</v>
      </c>
      <c r="AA127" s="6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5</v>
      </c>
      <c r="AG127" s="8">
        <v>0</v>
      </c>
      <c r="AH127" s="8">
        <v>0</v>
      </c>
      <c r="AI127" s="8">
        <v>0</v>
      </c>
      <c r="AJ127" s="8">
        <v>0</v>
      </c>
      <c r="AK127" s="8">
        <v>5</v>
      </c>
      <c r="AL127" s="8">
        <v>0</v>
      </c>
      <c r="AM127" s="9">
        <v>0</v>
      </c>
      <c r="AN127" s="9">
        <v>0</v>
      </c>
      <c r="AO127" s="103"/>
      <c r="AP127" s="5"/>
    </row>
    <row r="128" spans="1:42" ht="72.75" thickBot="1" x14ac:dyDescent="0.6">
      <c r="A128" s="4">
        <v>127</v>
      </c>
      <c r="B128" s="4" t="s">
        <v>56</v>
      </c>
      <c r="C128" s="4"/>
      <c r="D128" s="4"/>
      <c r="E128" s="4" t="s">
        <v>203</v>
      </c>
      <c r="F128" s="4" t="s">
        <v>62</v>
      </c>
      <c r="G128" s="4"/>
      <c r="H128" s="100">
        <v>0</v>
      </c>
      <c r="I128" s="100">
        <v>1</v>
      </c>
      <c r="J128" s="100">
        <v>0</v>
      </c>
      <c r="K128" s="100">
        <v>0</v>
      </c>
      <c r="L128" s="100">
        <v>0</v>
      </c>
      <c r="M128" s="102">
        <v>3</v>
      </c>
      <c r="N128" s="102">
        <v>3</v>
      </c>
      <c r="O128" s="102">
        <v>4</v>
      </c>
      <c r="P128" s="102">
        <v>4</v>
      </c>
      <c r="Q128" s="102">
        <v>4</v>
      </c>
      <c r="R128" s="102">
        <v>3</v>
      </c>
      <c r="S128" s="102">
        <v>3</v>
      </c>
      <c r="T128" s="102">
        <v>4</v>
      </c>
      <c r="U128" s="102">
        <v>0</v>
      </c>
      <c r="V128" s="102">
        <v>0</v>
      </c>
      <c r="W128" s="5" t="s">
        <v>6</v>
      </c>
      <c r="X128" s="6">
        <v>4</v>
      </c>
      <c r="Y128" s="6">
        <v>4</v>
      </c>
      <c r="Z128" s="6">
        <v>4</v>
      </c>
      <c r="AA128" s="6">
        <v>4</v>
      </c>
      <c r="AB128" s="7">
        <v>4</v>
      </c>
      <c r="AC128" s="7">
        <v>4</v>
      </c>
      <c r="AD128" s="7">
        <v>4</v>
      </c>
      <c r="AE128" s="7">
        <v>4</v>
      </c>
      <c r="AF128" s="7">
        <v>4</v>
      </c>
      <c r="AG128" s="8">
        <v>4</v>
      </c>
      <c r="AH128" s="8">
        <v>4</v>
      </c>
      <c r="AI128" s="8">
        <v>4</v>
      </c>
      <c r="AJ128" s="8">
        <v>4</v>
      </c>
      <c r="AK128" s="8">
        <v>4</v>
      </c>
      <c r="AL128" s="8">
        <v>4</v>
      </c>
      <c r="AM128" s="9">
        <v>4</v>
      </c>
      <c r="AN128" s="9">
        <v>4</v>
      </c>
      <c r="AO128" s="103"/>
      <c r="AP128" s="5"/>
    </row>
    <row r="129" spans="1:42" ht="72.75" thickBot="1" x14ac:dyDescent="0.6">
      <c r="A129" s="4">
        <v>128</v>
      </c>
      <c r="B129" s="4" t="s">
        <v>56</v>
      </c>
      <c r="C129" s="4"/>
      <c r="D129" s="4"/>
      <c r="E129" s="4" t="s">
        <v>203</v>
      </c>
      <c r="F129" s="4" t="s">
        <v>62</v>
      </c>
      <c r="G129" s="4"/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2">
        <v>4</v>
      </c>
      <c r="N129" s="102">
        <v>4</v>
      </c>
      <c r="O129" s="102">
        <v>4</v>
      </c>
      <c r="P129" s="102">
        <v>4</v>
      </c>
      <c r="Q129" s="102">
        <v>4</v>
      </c>
      <c r="R129" s="102">
        <v>3</v>
      </c>
      <c r="S129" s="102">
        <v>4</v>
      </c>
      <c r="T129" s="102">
        <v>4</v>
      </c>
      <c r="U129" s="102">
        <v>0</v>
      </c>
      <c r="V129" s="102">
        <v>0</v>
      </c>
      <c r="W129" s="5" t="s">
        <v>6</v>
      </c>
      <c r="X129" s="6">
        <v>4</v>
      </c>
      <c r="Y129" s="6">
        <v>4</v>
      </c>
      <c r="Z129" s="6">
        <v>4</v>
      </c>
      <c r="AA129" s="6">
        <v>4</v>
      </c>
      <c r="AB129" s="7">
        <v>4</v>
      </c>
      <c r="AC129" s="7">
        <v>4</v>
      </c>
      <c r="AD129" s="7">
        <v>4</v>
      </c>
      <c r="AE129" s="7">
        <v>4</v>
      </c>
      <c r="AF129" s="7">
        <v>4</v>
      </c>
      <c r="AG129" s="8">
        <v>4</v>
      </c>
      <c r="AH129" s="8">
        <v>4</v>
      </c>
      <c r="AI129" s="8">
        <v>4</v>
      </c>
      <c r="AJ129" s="8">
        <v>4</v>
      </c>
      <c r="AK129" s="8">
        <v>4</v>
      </c>
      <c r="AL129" s="8">
        <v>4</v>
      </c>
      <c r="AM129" s="9">
        <v>4</v>
      </c>
      <c r="AN129" s="9">
        <v>4</v>
      </c>
      <c r="AO129" s="103"/>
      <c r="AP129" s="5"/>
    </row>
    <row r="130" spans="1:42" ht="72.75" thickBot="1" x14ac:dyDescent="0.6">
      <c r="A130" s="4">
        <v>129</v>
      </c>
      <c r="B130" s="4" t="s">
        <v>56</v>
      </c>
      <c r="C130" s="4"/>
      <c r="D130" s="4"/>
      <c r="E130" s="4" t="s">
        <v>203</v>
      </c>
      <c r="F130" s="4" t="s">
        <v>62</v>
      </c>
      <c r="G130" s="4"/>
      <c r="H130" s="100">
        <v>0</v>
      </c>
      <c r="I130" s="100">
        <v>1</v>
      </c>
      <c r="J130" s="100">
        <v>0</v>
      </c>
      <c r="K130" s="100">
        <v>1</v>
      </c>
      <c r="L130" s="100">
        <v>0</v>
      </c>
      <c r="M130" s="102">
        <v>3</v>
      </c>
      <c r="N130" s="102">
        <v>1</v>
      </c>
      <c r="O130" s="102">
        <v>2</v>
      </c>
      <c r="P130" s="102">
        <v>3</v>
      </c>
      <c r="Q130" s="102">
        <v>4</v>
      </c>
      <c r="R130" s="102">
        <v>1</v>
      </c>
      <c r="S130" s="102">
        <v>1</v>
      </c>
      <c r="T130" s="102">
        <v>1</v>
      </c>
      <c r="U130" s="102">
        <v>0</v>
      </c>
      <c r="V130" s="102">
        <v>0</v>
      </c>
      <c r="W130" s="5" t="s">
        <v>6</v>
      </c>
      <c r="X130" s="6">
        <v>0</v>
      </c>
      <c r="Y130" s="6">
        <v>0</v>
      </c>
      <c r="Z130" s="6">
        <v>0</v>
      </c>
      <c r="AA130" s="6">
        <v>5</v>
      </c>
      <c r="AB130" s="7">
        <v>0</v>
      </c>
      <c r="AC130" s="7">
        <v>0</v>
      </c>
      <c r="AD130" s="7">
        <v>0</v>
      </c>
      <c r="AE130" s="7">
        <v>5</v>
      </c>
      <c r="AF130" s="7">
        <v>5</v>
      </c>
      <c r="AG130" s="8">
        <v>0</v>
      </c>
      <c r="AH130" s="8">
        <v>0</v>
      </c>
      <c r="AI130" s="8">
        <v>0</v>
      </c>
      <c r="AJ130" s="8">
        <v>0</v>
      </c>
      <c r="AK130" s="8">
        <v>5</v>
      </c>
      <c r="AL130" s="8">
        <v>5</v>
      </c>
      <c r="AM130" s="9">
        <v>0</v>
      </c>
      <c r="AN130" s="9">
        <v>0</v>
      </c>
      <c r="AO130" s="103"/>
      <c r="AP130" s="5"/>
    </row>
    <row r="131" spans="1:42" ht="72.75" thickBot="1" x14ac:dyDescent="0.6">
      <c r="A131" s="4">
        <v>130</v>
      </c>
      <c r="B131" s="4" t="s">
        <v>56</v>
      </c>
      <c r="C131" s="4"/>
      <c r="D131" s="4"/>
      <c r="E131" s="4" t="s">
        <v>203</v>
      </c>
      <c r="F131" s="4" t="s">
        <v>59</v>
      </c>
      <c r="G131" s="4"/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2">
        <v>0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5" t="s">
        <v>6</v>
      </c>
      <c r="X131" s="6">
        <v>3</v>
      </c>
      <c r="Y131" s="6">
        <v>4</v>
      </c>
      <c r="Z131" s="6">
        <v>4</v>
      </c>
      <c r="AA131" s="6">
        <v>4</v>
      </c>
      <c r="AB131" s="7">
        <v>5</v>
      </c>
      <c r="AC131" s="7">
        <v>4</v>
      </c>
      <c r="AD131" s="7">
        <v>4</v>
      </c>
      <c r="AE131" s="7">
        <v>4</v>
      </c>
      <c r="AF131" s="7">
        <v>5</v>
      </c>
      <c r="AG131" s="8">
        <v>4</v>
      </c>
      <c r="AH131" s="8">
        <v>4</v>
      </c>
      <c r="AI131" s="8">
        <v>4</v>
      </c>
      <c r="AJ131" s="8">
        <v>4</v>
      </c>
      <c r="AK131" s="8">
        <v>4</v>
      </c>
      <c r="AL131" s="8">
        <v>4</v>
      </c>
      <c r="AM131" s="9">
        <v>4</v>
      </c>
      <c r="AN131" s="9">
        <v>4</v>
      </c>
      <c r="AO131" s="103"/>
      <c r="AP131" s="5"/>
    </row>
    <row r="132" spans="1:42" ht="72.75" thickBot="1" x14ac:dyDescent="0.6">
      <c r="A132" s="4">
        <v>131</v>
      </c>
      <c r="B132" s="4" t="s">
        <v>56</v>
      </c>
      <c r="C132" s="4"/>
      <c r="D132" s="4"/>
      <c r="E132" s="4" t="s">
        <v>203</v>
      </c>
      <c r="F132" s="4" t="s">
        <v>59</v>
      </c>
      <c r="G132" s="4"/>
      <c r="H132" s="100">
        <v>0</v>
      </c>
      <c r="I132" s="100">
        <v>1</v>
      </c>
      <c r="J132" s="100">
        <v>0</v>
      </c>
      <c r="K132" s="100">
        <v>0</v>
      </c>
      <c r="L132" s="100">
        <v>0</v>
      </c>
      <c r="M132" s="102">
        <v>4</v>
      </c>
      <c r="N132" s="102">
        <v>4</v>
      </c>
      <c r="O132" s="102">
        <v>4</v>
      </c>
      <c r="P132" s="102">
        <v>0</v>
      </c>
      <c r="Q132" s="102"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5" t="s">
        <v>6</v>
      </c>
      <c r="X132" s="6">
        <v>3</v>
      </c>
      <c r="Y132" s="6">
        <v>4</v>
      </c>
      <c r="Z132" s="6">
        <v>4</v>
      </c>
      <c r="AA132" s="6">
        <v>4</v>
      </c>
      <c r="AB132" s="7">
        <v>5</v>
      </c>
      <c r="AC132" s="7">
        <v>4</v>
      </c>
      <c r="AD132" s="7">
        <v>4</v>
      </c>
      <c r="AE132" s="7">
        <v>4</v>
      </c>
      <c r="AF132" s="7">
        <v>5</v>
      </c>
      <c r="AG132" s="8">
        <v>4</v>
      </c>
      <c r="AH132" s="8">
        <v>4</v>
      </c>
      <c r="AI132" s="8">
        <v>4</v>
      </c>
      <c r="AJ132" s="8">
        <v>4</v>
      </c>
      <c r="AK132" s="8">
        <v>4</v>
      </c>
      <c r="AL132" s="8">
        <v>4</v>
      </c>
      <c r="AM132" s="9">
        <v>4</v>
      </c>
      <c r="AN132" s="9">
        <v>4</v>
      </c>
      <c r="AO132" s="103"/>
      <c r="AP132" s="5"/>
    </row>
    <row r="133" spans="1:42" ht="72.75" thickBot="1" x14ac:dyDescent="0.6">
      <c r="A133" s="4">
        <v>132</v>
      </c>
      <c r="B133" s="4" t="s">
        <v>55</v>
      </c>
      <c r="C133" s="4"/>
      <c r="D133" s="4"/>
      <c r="E133" s="4" t="s">
        <v>203</v>
      </c>
      <c r="F133" s="4" t="s">
        <v>62</v>
      </c>
      <c r="G133" s="4"/>
      <c r="H133" s="100">
        <v>0</v>
      </c>
      <c r="I133" s="100">
        <v>0</v>
      </c>
      <c r="J133" s="100">
        <v>0</v>
      </c>
      <c r="K133" s="100">
        <v>0</v>
      </c>
      <c r="L133" s="100">
        <v>1</v>
      </c>
      <c r="M133" s="102">
        <v>4</v>
      </c>
      <c r="N133" s="102">
        <v>4</v>
      </c>
      <c r="O133" s="102">
        <v>4</v>
      </c>
      <c r="P133" s="102">
        <v>4</v>
      </c>
      <c r="Q133" s="102">
        <v>4</v>
      </c>
      <c r="R133" s="102">
        <v>4</v>
      </c>
      <c r="S133" s="102">
        <v>4</v>
      </c>
      <c r="T133" s="102">
        <v>4</v>
      </c>
      <c r="U133" s="102">
        <v>0</v>
      </c>
      <c r="V133" s="102">
        <v>0</v>
      </c>
      <c r="W133" s="5" t="s">
        <v>6</v>
      </c>
      <c r="X133" s="6">
        <v>4</v>
      </c>
      <c r="Y133" s="6">
        <v>4</v>
      </c>
      <c r="Z133" s="6">
        <v>4</v>
      </c>
      <c r="AA133" s="6">
        <v>3</v>
      </c>
      <c r="AB133" s="7">
        <v>4</v>
      </c>
      <c r="AC133" s="7">
        <v>4</v>
      </c>
      <c r="AD133" s="7">
        <v>4</v>
      </c>
      <c r="AE133" s="7">
        <v>4</v>
      </c>
      <c r="AF133" s="7">
        <v>4</v>
      </c>
      <c r="AG133" s="8">
        <v>4</v>
      </c>
      <c r="AH133" s="8">
        <v>4</v>
      </c>
      <c r="AI133" s="8">
        <v>4</v>
      </c>
      <c r="AJ133" s="8">
        <v>4</v>
      </c>
      <c r="AK133" s="8">
        <v>4</v>
      </c>
      <c r="AL133" s="8">
        <v>4</v>
      </c>
      <c r="AM133" s="9">
        <v>4</v>
      </c>
      <c r="AN133" s="9">
        <v>4</v>
      </c>
      <c r="AO133" s="103"/>
      <c r="AP133" s="5"/>
    </row>
    <row r="134" spans="1:42" ht="96.75" thickBot="1" x14ac:dyDescent="0.6">
      <c r="A134" s="4">
        <v>133</v>
      </c>
      <c r="B134" s="4" t="s">
        <v>56</v>
      </c>
      <c r="C134" s="4"/>
      <c r="D134" s="4"/>
      <c r="E134" s="4" t="s">
        <v>44</v>
      </c>
      <c r="F134" s="4" t="s">
        <v>183</v>
      </c>
      <c r="G134" s="4"/>
      <c r="H134" s="100">
        <v>1</v>
      </c>
      <c r="I134" s="100">
        <v>1</v>
      </c>
      <c r="J134" s="100">
        <v>0</v>
      </c>
      <c r="K134" s="100">
        <v>0</v>
      </c>
      <c r="L134" s="100">
        <v>0</v>
      </c>
      <c r="M134" s="102">
        <v>4</v>
      </c>
      <c r="N134" s="102">
        <v>4</v>
      </c>
      <c r="O134" s="102">
        <v>4</v>
      </c>
      <c r="P134" s="102">
        <v>4</v>
      </c>
      <c r="Q134" s="102">
        <v>4</v>
      </c>
      <c r="R134" s="102">
        <v>4</v>
      </c>
      <c r="S134" s="102">
        <v>4</v>
      </c>
      <c r="T134" s="102">
        <v>4</v>
      </c>
      <c r="U134" s="102">
        <v>0</v>
      </c>
      <c r="V134" s="102">
        <v>0</v>
      </c>
      <c r="W134" s="5" t="s">
        <v>6</v>
      </c>
      <c r="X134" s="6">
        <v>5</v>
      </c>
      <c r="Y134" s="6">
        <v>5</v>
      </c>
      <c r="Z134" s="6">
        <v>5</v>
      </c>
      <c r="AA134" s="6">
        <v>5</v>
      </c>
      <c r="AB134" s="7">
        <v>5</v>
      </c>
      <c r="AC134" s="7">
        <v>5</v>
      </c>
      <c r="AD134" s="7">
        <v>5</v>
      </c>
      <c r="AE134" s="7">
        <v>5</v>
      </c>
      <c r="AF134" s="7">
        <v>5</v>
      </c>
      <c r="AG134" s="8">
        <v>5</v>
      </c>
      <c r="AH134" s="8">
        <v>5</v>
      </c>
      <c r="AI134" s="8">
        <v>5</v>
      </c>
      <c r="AJ134" s="8">
        <v>5</v>
      </c>
      <c r="AK134" s="8">
        <v>5</v>
      </c>
      <c r="AL134" s="8">
        <v>5</v>
      </c>
      <c r="AM134" s="9">
        <v>5</v>
      </c>
      <c r="AN134" s="9">
        <v>5</v>
      </c>
      <c r="AO134" s="103"/>
      <c r="AP134" s="5"/>
    </row>
    <row r="135" spans="1:42" ht="72.75" thickBot="1" x14ac:dyDescent="0.6">
      <c r="A135" s="4">
        <v>134</v>
      </c>
      <c r="B135" s="4" t="s">
        <v>55</v>
      </c>
      <c r="C135" s="4"/>
      <c r="D135" s="4"/>
      <c r="E135" s="4" t="s">
        <v>236</v>
      </c>
      <c r="F135" s="4" t="s">
        <v>184</v>
      </c>
      <c r="G135" s="4"/>
      <c r="H135" s="100">
        <v>0</v>
      </c>
      <c r="I135" s="100">
        <v>1</v>
      </c>
      <c r="J135" s="100">
        <v>0</v>
      </c>
      <c r="K135" s="100">
        <v>0</v>
      </c>
      <c r="L135" s="100">
        <v>0</v>
      </c>
      <c r="M135" s="102">
        <v>3</v>
      </c>
      <c r="N135" s="102">
        <v>3</v>
      </c>
      <c r="O135" s="102">
        <v>3</v>
      </c>
      <c r="P135" s="102">
        <v>3</v>
      </c>
      <c r="Q135" s="102">
        <v>3</v>
      </c>
      <c r="R135" s="102">
        <v>3</v>
      </c>
      <c r="S135" s="102">
        <v>3</v>
      </c>
      <c r="T135" s="102">
        <v>3</v>
      </c>
      <c r="U135" s="102">
        <v>0</v>
      </c>
      <c r="V135" s="102">
        <v>0</v>
      </c>
      <c r="W135" s="5" t="s">
        <v>6</v>
      </c>
      <c r="X135" s="6">
        <v>3</v>
      </c>
      <c r="Y135" s="6">
        <v>3</v>
      </c>
      <c r="Z135" s="6">
        <v>2</v>
      </c>
      <c r="AA135" s="6">
        <v>3</v>
      </c>
      <c r="AB135" s="7">
        <v>3</v>
      </c>
      <c r="AC135" s="7">
        <v>3</v>
      </c>
      <c r="AD135" s="7">
        <v>3</v>
      </c>
      <c r="AE135" s="7">
        <v>3</v>
      </c>
      <c r="AF135" s="7">
        <v>3</v>
      </c>
      <c r="AG135" s="8">
        <v>3</v>
      </c>
      <c r="AH135" s="8">
        <v>3</v>
      </c>
      <c r="AI135" s="8">
        <v>3</v>
      </c>
      <c r="AJ135" s="8">
        <v>3</v>
      </c>
      <c r="AK135" s="8">
        <v>3</v>
      </c>
      <c r="AL135" s="8">
        <v>3</v>
      </c>
      <c r="AM135" s="9">
        <v>3</v>
      </c>
      <c r="AN135" s="9">
        <v>3</v>
      </c>
      <c r="AO135" s="103"/>
      <c r="AP135" s="5"/>
    </row>
    <row r="136" spans="1:42" ht="72.75" thickBot="1" x14ac:dyDescent="0.6">
      <c r="A136" s="4">
        <v>135</v>
      </c>
      <c r="B136" s="4" t="s">
        <v>56</v>
      </c>
      <c r="C136" s="4"/>
      <c r="D136" s="4"/>
      <c r="E136" s="4" t="s">
        <v>236</v>
      </c>
      <c r="F136" s="4" t="s">
        <v>184</v>
      </c>
      <c r="G136" s="4"/>
      <c r="H136" s="100">
        <v>0</v>
      </c>
      <c r="I136" s="100">
        <v>1</v>
      </c>
      <c r="J136" s="100">
        <v>0</v>
      </c>
      <c r="K136" s="100">
        <v>1</v>
      </c>
      <c r="L136" s="100">
        <v>0</v>
      </c>
      <c r="M136" s="102">
        <v>4</v>
      </c>
      <c r="N136" s="102">
        <v>0</v>
      </c>
      <c r="O136" s="102">
        <v>4</v>
      </c>
      <c r="P136" s="102">
        <v>4</v>
      </c>
      <c r="Q136" s="102">
        <v>4</v>
      </c>
      <c r="R136" s="102">
        <v>4</v>
      </c>
      <c r="S136" s="102">
        <v>4</v>
      </c>
      <c r="T136" s="102">
        <v>4</v>
      </c>
      <c r="U136" s="102">
        <v>0</v>
      </c>
      <c r="V136" s="102">
        <v>0</v>
      </c>
      <c r="W136" s="5" t="s">
        <v>6</v>
      </c>
      <c r="X136" s="6">
        <v>3</v>
      </c>
      <c r="Y136" s="6">
        <v>3</v>
      </c>
      <c r="Z136" s="6">
        <v>3</v>
      </c>
      <c r="AA136" s="6">
        <v>4</v>
      </c>
      <c r="AB136" s="7">
        <v>4</v>
      </c>
      <c r="AC136" s="7">
        <v>4</v>
      </c>
      <c r="AD136" s="7">
        <v>4</v>
      </c>
      <c r="AE136" s="7">
        <v>4</v>
      </c>
      <c r="AF136" s="7">
        <v>4</v>
      </c>
      <c r="AG136" s="8">
        <v>4</v>
      </c>
      <c r="AH136" s="8">
        <v>4</v>
      </c>
      <c r="AI136" s="8">
        <v>4</v>
      </c>
      <c r="AJ136" s="8">
        <v>4</v>
      </c>
      <c r="AK136" s="8">
        <v>4</v>
      </c>
      <c r="AL136" s="8">
        <v>4</v>
      </c>
      <c r="AM136" s="9">
        <v>4</v>
      </c>
      <c r="AN136" s="9">
        <v>4</v>
      </c>
      <c r="AO136" s="103"/>
      <c r="AP136" s="5"/>
    </row>
    <row r="137" spans="1:42" ht="24.75" thickBot="1" x14ac:dyDescent="0.6">
      <c r="A137" s="4">
        <v>136</v>
      </c>
      <c r="B137" s="4" t="s">
        <v>56</v>
      </c>
      <c r="C137" s="4"/>
      <c r="D137" s="4"/>
      <c r="E137" s="4" t="s">
        <v>213</v>
      </c>
      <c r="F137" s="4" t="s">
        <v>60</v>
      </c>
      <c r="G137" s="4" t="s">
        <v>172</v>
      </c>
      <c r="H137" s="100">
        <v>0</v>
      </c>
      <c r="I137" s="100">
        <v>1</v>
      </c>
      <c r="J137" s="100">
        <v>0</v>
      </c>
      <c r="K137" s="100">
        <v>0</v>
      </c>
      <c r="L137" s="100">
        <v>0</v>
      </c>
      <c r="M137" s="102">
        <v>4</v>
      </c>
      <c r="N137" s="102">
        <v>5</v>
      </c>
      <c r="O137" s="102">
        <v>4</v>
      </c>
      <c r="P137" s="102">
        <v>5</v>
      </c>
      <c r="Q137" s="102">
        <v>4</v>
      </c>
      <c r="R137" s="102">
        <v>1</v>
      </c>
      <c r="S137" s="102">
        <v>3</v>
      </c>
      <c r="T137" s="102">
        <v>3</v>
      </c>
      <c r="U137" s="102">
        <v>0</v>
      </c>
      <c r="V137" s="102">
        <v>0</v>
      </c>
      <c r="W137" s="5" t="s">
        <v>6</v>
      </c>
      <c r="X137" s="6">
        <v>4</v>
      </c>
      <c r="Y137" s="6">
        <v>4</v>
      </c>
      <c r="Z137" s="6">
        <v>4</v>
      </c>
      <c r="AA137" s="6">
        <v>4</v>
      </c>
      <c r="AB137" s="7">
        <v>5</v>
      </c>
      <c r="AC137" s="7">
        <v>5</v>
      </c>
      <c r="AD137" s="7">
        <v>4</v>
      </c>
      <c r="AE137" s="7">
        <v>5</v>
      </c>
      <c r="AF137" s="7">
        <v>5</v>
      </c>
      <c r="AG137" s="8">
        <v>4</v>
      </c>
      <c r="AH137" s="8">
        <v>5</v>
      </c>
      <c r="AI137" s="8">
        <v>5</v>
      </c>
      <c r="AJ137" s="8">
        <v>5</v>
      </c>
      <c r="AK137" s="8">
        <v>5</v>
      </c>
      <c r="AL137" s="8">
        <v>5</v>
      </c>
      <c r="AM137" s="9">
        <v>4</v>
      </c>
      <c r="AN137" s="9">
        <v>5</v>
      </c>
      <c r="AO137" s="103"/>
      <c r="AP137" s="5"/>
    </row>
    <row r="138" spans="1:42" ht="24.75" thickBot="1" x14ac:dyDescent="0.6">
      <c r="A138" s="4"/>
      <c r="B138" s="4"/>
      <c r="C138" s="4"/>
      <c r="D138" s="4"/>
      <c r="E138" s="4"/>
      <c r="F138" s="4"/>
      <c r="G138" s="4"/>
      <c r="H138" s="65">
        <f t="shared" ref="H138:V138" si="0">COUNTIF(H2:H137,1)</f>
        <v>34</v>
      </c>
      <c r="I138" s="65">
        <f t="shared" si="0"/>
        <v>117</v>
      </c>
      <c r="J138" s="65">
        <f t="shared" si="0"/>
        <v>15</v>
      </c>
      <c r="K138" s="65">
        <f t="shared" si="0"/>
        <v>40</v>
      </c>
      <c r="L138" s="65">
        <f t="shared" si="0"/>
        <v>19</v>
      </c>
      <c r="M138" s="65">
        <f t="shared" si="0"/>
        <v>5</v>
      </c>
      <c r="N138" s="65">
        <f t="shared" si="0"/>
        <v>17</v>
      </c>
      <c r="O138" s="65">
        <f t="shared" si="0"/>
        <v>2</v>
      </c>
      <c r="P138" s="65">
        <f t="shared" si="0"/>
        <v>1</v>
      </c>
      <c r="Q138" s="65">
        <f t="shared" si="0"/>
        <v>4</v>
      </c>
      <c r="R138" s="65">
        <f t="shared" si="0"/>
        <v>25</v>
      </c>
      <c r="S138" s="65">
        <f t="shared" si="0"/>
        <v>17</v>
      </c>
      <c r="T138" s="65">
        <f t="shared" si="0"/>
        <v>15</v>
      </c>
      <c r="U138" s="65">
        <f t="shared" si="0"/>
        <v>0</v>
      </c>
      <c r="V138" s="65">
        <f t="shared" si="0"/>
        <v>0</v>
      </c>
      <c r="W138" s="5"/>
      <c r="X138" s="110">
        <f t="shared" ref="X138:AN138" si="1">AVERAGE(X2:X137)</f>
        <v>4.0808823529411766</v>
      </c>
      <c r="Y138" s="110">
        <f t="shared" si="1"/>
        <v>4.0441176470588234</v>
      </c>
      <c r="Z138" s="110">
        <f t="shared" si="1"/>
        <v>4.0441176470588234</v>
      </c>
      <c r="AA138" s="110">
        <f t="shared" si="1"/>
        <v>3.9485294117647061</v>
      </c>
      <c r="AB138" s="110">
        <f t="shared" si="1"/>
        <v>4.2352941176470589</v>
      </c>
      <c r="AC138" s="110">
        <f t="shared" si="1"/>
        <v>4.0367647058823533</v>
      </c>
      <c r="AD138" s="110">
        <f t="shared" si="1"/>
        <v>4.0588235294117645</v>
      </c>
      <c r="AE138" s="110">
        <f t="shared" si="1"/>
        <v>4.1544117647058822</v>
      </c>
      <c r="AF138" s="110">
        <f t="shared" si="1"/>
        <v>4.1691176470588234</v>
      </c>
      <c r="AG138" s="110">
        <f t="shared" si="1"/>
        <v>3.9191176470588234</v>
      </c>
      <c r="AH138" s="110">
        <f t="shared" si="1"/>
        <v>3.9411764705882355</v>
      </c>
      <c r="AI138" s="110">
        <f t="shared" si="1"/>
        <v>3.8823529411764706</v>
      </c>
      <c r="AJ138" s="110">
        <f t="shared" si="1"/>
        <v>3.8455882352941178</v>
      </c>
      <c r="AK138" s="110">
        <f t="shared" si="1"/>
        <v>3.9926470588235294</v>
      </c>
      <c r="AL138" s="110">
        <f t="shared" si="1"/>
        <v>3.9485294117647061</v>
      </c>
      <c r="AM138" s="110">
        <f t="shared" si="1"/>
        <v>3.9191176470588234</v>
      </c>
      <c r="AN138" s="110">
        <f t="shared" si="1"/>
        <v>4.0147058823529411</v>
      </c>
      <c r="AO138" s="113">
        <f>AVERAGE(X138:AF138,AG138:AN138)</f>
        <v>4.0138408304498272</v>
      </c>
      <c r="AP138" s="5"/>
    </row>
    <row r="139" spans="1:42" ht="24.75" thickBot="1" x14ac:dyDescent="0.6">
      <c r="A139" s="4"/>
      <c r="B139" s="5"/>
      <c r="C139" s="5"/>
      <c r="D139" s="5"/>
      <c r="E139" s="5"/>
      <c r="F139" s="5"/>
      <c r="G139" s="103"/>
      <c r="H139" s="66">
        <f t="shared" ref="H139:V139" si="2">STDEV(H1:H137)</f>
        <v>0.4346134936801766</v>
      </c>
      <c r="I139" s="66">
        <f t="shared" si="2"/>
        <v>0.34796326152705981</v>
      </c>
      <c r="J139" s="66">
        <f t="shared" si="2"/>
        <v>0.31441407276126621</v>
      </c>
      <c r="K139" s="66">
        <f t="shared" si="2"/>
        <v>0.45732956038002359</v>
      </c>
      <c r="L139" s="66">
        <f t="shared" si="2"/>
        <v>0.34796326152705981</v>
      </c>
      <c r="M139" s="66">
        <f t="shared" si="2"/>
        <v>1.4697939031194336</v>
      </c>
      <c r="N139" s="66">
        <f t="shared" si="2"/>
        <v>1.7917141656570457</v>
      </c>
      <c r="O139" s="66">
        <f t="shared" si="2"/>
        <v>1.1793428989071051</v>
      </c>
      <c r="P139" s="66">
        <f t="shared" si="2"/>
        <v>1.1722090573247053</v>
      </c>
      <c r="Q139" s="66">
        <f t="shared" si="2"/>
        <v>1.2897281468629183</v>
      </c>
      <c r="R139" s="66">
        <f t="shared" si="2"/>
        <v>1.8061713379302597</v>
      </c>
      <c r="S139" s="66">
        <f t="shared" si="2"/>
        <v>1.8431850570911472</v>
      </c>
      <c r="T139" s="66">
        <f t="shared" si="2"/>
        <v>1.8614159344557444</v>
      </c>
      <c r="U139" s="66">
        <f t="shared" si="2"/>
        <v>0.64266432077243851</v>
      </c>
      <c r="V139" s="66">
        <f t="shared" si="2"/>
        <v>0.69165442855164472</v>
      </c>
      <c r="W139" s="5"/>
      <c r="X139" s="110">
        <f t="shared" ref="X139:AN139" si="3">STDEVA(X2:X137)</f>
        <v>0.96651452487657119</v>
      </c>
      <c r="Y139" s="110">
        <f t="shared" si="3"/>
        <v>1.0027196133983221</v>
      </c>
      <c r="Z139" s="110">
        <f t="shared" si="3"/>
        <v>1.1278799979431975</v>
      </c>
      <c r="AA139" s="110">
        <f t="shared" si="3"/>
        <v>1.1308459825129056</v>
      </c>
      <c r="AB139" s="110">
        <f t="shared" si="3"/>
        <v>1.1302919591211957</v>
      </c>
      <c r="AC139" s="110">
        <f t="shared" si="3"/>
        <v>1.1314238046408875</v>
      </c>
      <c r="AD139" s="110">
        <f t="shared" si="3"/>
        <v>1.1272037239532688</v>
      </c>
      <c r="AE139" s="110">
        <f t="shared" si="3"/>
        <v>1.0028010878466842</v>
      </c>
      <c r="AF139" s="110">
        <f t="shared" si="3"/>
        <v>0.99297642401480801</v>
      </c>
      <c r="AG139" s="110">
        <f t="shared" si="3"/>
        <v>1.2941758255886735</v>
      </c>
      <c r="AH139" s="110">
        <f t="shared" si="3"/>
        <v>1.3431014736897027</v>
      </c>
      <c r="AI139" s="110">
        <f t="shared" si="3"/>
        <v>1.2593874085761592</v>
      </c>
      <c r="AJ139" s="110">
        <f t="shared" si="3"/>
        <v>1.3214956536164748</v>
      </c>
      <c r="AK139" s="110">
        <f t="shared" si="3"/>
        <v>1.0505471133998541</v>
      </c>
      <c r="AL139" s="110">
        <f t="shared" si="3"/>
        <v>1.1438716124614723</v>
      </c>
      <c r="AM139" s="110">
        <f t="shared" si="3"/>
        <v>1.3112343467064036</v>
      </c>
      <c r="AN139" s="110">
        <f t="shared" si="3"/>
        <v>1.2880378078051562</v>
      </c>
      <c r="AO139" s="113">
        <f>AVERAGE(X139:AG139,AH139:AN139)</f>
        <v>1.1543828447148083</v>
      </c>
      <c r="AP139" s="5"/>
    </row>
    <row r="140" spans="1:42" ht="24.75" thickBot="1" x14ac:dyDescent="0.6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110">
        <f>AVERAGE(X2:AA137)</f>
        <v>4.0294117647058822</v>
      </c>
      <c r="AB140" s="13"/>
      <c r="AC140" s="13"/>
      <c r="AD140" s="13"/>
      <c r="AE140" s="13"/>
      <c r="AF140" s="110">
        <f>AVERAGE(AB2:AF137)</f>
        <v>4.1308823529411764</v>
      </c>
      <c r="AG140" s="13"/>
      <c r="AH140" s="13"/>
      <c r="AI140" s="13"/>
      <c r="AJ140" s="13"/>
      <c r="AK140" s="13"/>
      <c r="AL140" s="110">
        <f>AVERAGE(AG2:AL137)</f>
        <v>3.9215686274509802</v>
      </c>
      <c r="AM140" s="13"/>
      <c r="AN140" s="110">
        <f>AVERAGE(AM2:AN137)</f>
        <v>3.9669117647058822</v>
      </c>
      <c r="AO140" s="5"/>
      <c r="AP140" s="5"/>
    </row>
    <row r="141" spans="1:42" ht="24.75" thickBot="1" x14ac:dyDescent="0.6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110">
        <f>STDEVA(X2:AA137)</f>
        <v>1.057751717417313</v>
      </c>
      <c r="AB141" s="13"/>
      <c r="AC141" s="13"/>
      <c r="AD141" s="13"/>
      <c r="AE141" s="13"/>
      <c r="AF141" s="110">
        <f>STDEVA(AB2:AF137)</f>
        <v>1.078202474139438</v>
      </c>
      <c r="AG141" s="13"/>
      <c r="AH141" s="13"/>
      <c r="AI141" s="13"/>
      <c r="AJ141" s="13"/>
      <c r="AK141" s="13"/>
      <c r="AL141" s="110">
        <f>STDEVA(AG2:AL137)</f>
        <v>1.2369467615827348</v>
      </c>
      <c r="AM141" s="13"/>
      <c r="AN141" s="110">
        <f>STDEVA(AM2:AN137)</f>
        <v>1.2981710180811328</v>
      </c>
      <c r="AO141" s="5"/>
      <c r="AP141" s="5"/>
    </row>
    <row r="142" spans="1:42" ht="24.75" thickBot="1" x14ac:dyDescent="0.6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5"/>
      <c r="AG142" s="13"/>
      <c r="AH142" s="13"/>
      <c r="AI142" s="13"/>
      <c r="AJ142" s="13"/>
      <c r="AK142" s="13"/>
      <c r="AL142" s="13"/>
      <c r="AM142" s="13"/>
      <c r="AN142" s="13"/>
      <c r="AO142" s="5"/>
      <c r="AP142" s="5"/>
    </row>
    <row r="143" spans="1:42" s="13" customFormat="1" x14ac:dyDescent="0.55000000000000004">
      <c r="A143" s="331" t="s">
        <v>4</v>
      </c>
      <c r="B143" s="328"/>
      <c r="C143" s="329"/>
    </row>
    <row r="144" spans="1:42" s="13" customFormat="1" x14ac:dyDescent="0.55000000000000004">
      <c r="A144" s="327" t="s">
        <v>55</v>
      </c>
      <c r="B144" s="332">
        <f>COUNTIF(B2:B137,"ชาย")</f>
        <v>46</v>
      </c>
      <c r="C144" s="333">
        <f>B144*100/B$146</f>
        <v>33.823529411764703</v>
      </c>
    </row>
    <row r="145" spans="1:42" s="13" customFormat="1" x14ac:dyDescent="0.55000000000000004">
      <c r="A145" s="327" t="s">
        <v>56</v>
      </c>
      <c r="B145" s="332">
        <f>COUNTIF(B2:B137,"หญิง")</f>
        <v>90</v>
      </c>
      <c r="C145" s="333">
        <f t="shared" ref="C145:C146" si="4">B145*100/B$146</f>
        <v>66.17647058823529</v>
      </c>
    </row>
    <row r="146" spans="1:42" s="13" customFormat="1" ht="24.75" thickBot="1" x14ac:dyDescent="0.6">
      <c r="A146" s="328"/>
      <c r="B146" s="334">
        <f>SUM(B2:B145)</f>
        <v>136</v>
      </c>
      <c r="C146" s="335">
        <f t="shared" si="4"/>
        <v>100</v>
      </c>
    </row>
    <row r="147" spans="1:42" ht="24.75" thickBot="1" x14ac:dyDescent="0.6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s="13" customFormat="1" x14ac:dyDescent="0.55000000000000004">
      <c r="A148" s="331" t="s">
        <v>58</v>
      </c>
      <c r="B148" s="328"/>
      <c r="C148" s="328"/>
      <c r="D148" s="329"/>
    </row>
    <row r="149" spans="1:42" s="13" customFormat="1" x14ac:dyDescent="0.55000000000000004">
      <c r="A149" s="336" t="s">
        <v>60</v>
      </c>
      <c r="B149" s="330"/>
      <c r="C149" s="332">
        <f>COUNTIF(F2:F137,"นิสิตบัณฑิตศึกษา")</f>
        <v>68</v>
      </c>
      <c r="D149" s="337">
        <f t="shared" ref="D149:D156" si="5">C149*100/C$156</f>
        <v>50</v>
      </c>
    </row>
    <row r="150" spans="1:42" s="13" customFormat="1" x14ac:dyDescent="0.55000000000000004">
      <c r="A150" s="336" t="s">
        <v>62</v>
      </c>
      <c r="B150" s="330"/>
      <c r="C150" s="332">
        <f>COUNTIF(F2:F138,"เจ้าหน้าที่")</f>
        <v>40</v>
      </c>
      <c r="D150" s="337">
        <f t="shared" si="5"/>
        <v>29.411764705882351</v>
      </c>
    </row>
    <row r="151" spans="1:42" s="13" customFormat="1" x14ac:dyDescent="0.55000000000000004">
      <c r="A151" s="336" t="s">
        <v>59</v>
      </c>
      <c r="B151" s="330"/>
      <c r="C151" s="332">
        <f>COUNTIF(F2:F139,"คณาจารย์บัณฑิตศึกษา")</f>
        <v>17</v>
      </c>
      <c r="D151" s="337">
        <f t="shared" si="5"/>
        <v>12.5</v>
      </c>
    </row>
    <row r="152" spans="1:42" s="13" customFormat="1" x14ac:dyDescent="0.55000000000000004">
      <c r="A152" s="336" t="s">
        <v>183</v>
      </c>
      <c r="B152" s="330"/>
      <c r="C152" s="332">
        <f>COUNTIF(F2:F140,"ผอ.กอง/สถาน/หัวหน้าสำนักงานเลขานุการฯ")</f>
        <v>1</v>
      </c>
      <c r="D152" s="337">
        <f t="shared" si="5"/>
        <v>0.73529411764705888</v>
      </c>
    </row>
    <row r="153" spans="1:42" s="13" customFormat="1" x14ac:dyDescent="0.55000000000000004">
      <c r="A153" s="336" t="s">
        <v>186</v>
      </c>
      <c r="B153" s="330"/>
      <c r="C153" s="332">
        <f>COUNTIF(F2:F141,"คณบดี/ผอ.วิทยาลัย")</f>
        <v>1</v>
      </c>
      <c r="D153" s="337">
        <f t="shared" si="5"/>
        <v>0.73529411764705888</v>
      </c>
    </row>
    <row r="154" spans="1:42" s="13" customFormat="1" x14ac:dyDescent="0.55000000000000004">
      <c r="A154" s="336" t="s">
        <v>169</v>
      </c>
      <c r="B154" s="330"/>
      <c r="C154" s="332">
        <f>COUNTIF(F2:F142,"รองคณบดี")</f>
        <v>4</v>
      </c>
      <c r="D154" s="337">
        <f t="shared" si="5"/>
        <v>2.9411764705882355</v>
      </c>
    </row>
    <row r="155" spans="1:42" s="13" customFormat="1" x14ac:dyDescent="0.55000000000000004">
      <c r="A155" s="336" t="s">
        <v>184</v>
      </c>
      <c r="B155" s="330"/>
      <c r="C155" s="332">
        <f>COUNTIF(F2:F143,"หัวหน้าภาควิชา/ประธานสาขาวิชา")</f>
        <v>5</v>
      </c>
      <c r="D155" s="337">
        <f t="shared" si="5"/>
        <v>3.6764705882352939</v>
      </c>
    </row>
    <row r="156" spans="1:42" s="13" customFormat="1" ht="24.75" thickBot="1" x14ac:dyDescent="0.6">
      <c r="A156" s="328"/>
      <c r="B156" s="329"/>
      <c r="C156" s="334">
        <f>SUM(C149:C155)</f>
        <v>136</v>
      </c>
      <c r="D156" s="338">
        <f t="shared" si="5"/>
        <v>100</v>
      </c>
    </row>
    <row r="157" spans="1:42" ht="24.75" thickBot="1" x14ac:dyDescent="0.6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s="13" customFormat="1" x14ac:dyDescent="0.55000000000000004">
      <c r="A158" s="331" t="s">
        <v>110</v>
      </c>
      <c r="B158" s="328"/>
      <c r="C158" s="328"/>
      <c r="D158" s="329"/>
    </row>
    <row r="159" spans="1:42" s="13" customFormat="1" x14ac:dyDescent="0.55000000000000004">
      <c r="A159" s="336" t="s">
        <v>236</v>
      </c>
      <c r="B159" s="330"/>
      <c r="C159" s="332">
        <f>COUNTIF(E2:E139,"คณะเกษตรศาสตร์ ทรัพยากรธรรมชาติและสิ่งแวดล้อม")</f>
        <v>2</v>
      </c>
      <c r="D159" s="337">
        <f t="shared" ref="D159:D180" si="6">C159*100/C$180</f>
        <v>1.4705882352941178</v>
      </c>
    </row>
    <row r="160" spans="1:42" s="13" customFormat="1" x14ac:dyDescent="0.55000000000000004">
      <c r="A160" s="336" t="s">
        <v>214</v>
      </c>
      <c r="B160" s="330"/>
      <c r="C160" s="332">
        <f>COUNTIF(E2:E140,"คณะแพทยศาสตร์")</f>
        <v>4</v>
      </c>
      <c r="D160" s="337">
        <f t="shared" si="6"/>
        <v>2.9411764705882355</v>
      </c>
    </row>
    <row r="161" spans="1:4" s="13" customFormat="1" x14ac:dyDescent="0.55000000000000004">
      <c r="A161" s="336" t="s">
        <v>260</v>
      </c>
      <c r="B161" s="330"/>
      <c r="C161" s="332">
        <f>COUNTIF(E2:E141,"คณะโลจิสติกส์และดิจิทัลซัพพลายเชน")</f>
        <v>8</v>
      </c>
      <c r="D161" s="337">
        <f t="shared" si="6"/>
        <v>5.882352941176471</v>
      </c>
    </row>
    <row r="162" spans="1:4" s="13" customFormat="1" x14ac:dyDescent="0.55000000000000004">
      <c r="A162" s="336" t="s">
        <v>49</v>
      </c>
      <c r="B162" s="330"/>
      <c r="C162" s="332">
        <f>COUNTIF(E2:E142,"กองกฎหมาย")</f>
        <v>3</v>
      </c>
      <c r="D162" s="337">
        <f t="shared" si="6"/>
        <v>2.2058823529411766</v>
      </c>
    </row>
    <row r="163" spans="1:4" s="13" customFormat="1" x14ac:dyDescent="0.55000000000000004">
      <c r="A163" s="336" t="s">
        <v>44</v>
      </c>
      <c r="B163" s="330"/>
      <c r="C163" s="332">
        <f>COUNTIF(E2:E143,"กองกลาง")</f>
        <v>1</v>
      </c>
      <c r="D163" s="337">
        <f t="shared" si="6"/>
        <v>0.73529411764705888</v>
      </c>
    </row>
    <row r="164" spans="1:4" s="13" customFormat="1" x14ac:dyDescent="0.55000000000000004">
      <c r="A164" s="336" t="s">
        <v>189</v>
      </c>
      <c r="B164" s="330"/>
      <c r="C164" s="332">
        <f>COUNTIF(E2:E145,"กองการวิจัยและนวัตกรรม")</f>
        <v>1</v>
      </c>
      <c r="D164" s="337">
        <f t="shared" si="6"/>
        <v>0.73529411764705888</v>
      </c>
    </row>
    <row r="165" spans="1:4" s="13" customFormat="1" ht="24" customHeight="1" x14ac:dyDescent="0.55000000000000004">
      <c r="A165" s="336" t="s">
        <v>54</v>
      </c>
      <c r="B165" s="330"/>
      <c r="C165" s="332">
        <f>COUNTIF(E2:E146,"กองกิจการนิสิต")</f>
        <v>1</v>
      </c>
      <c r="D165" s="337">
        <f t="shared" si="6"/>
        <v>0.73529411764705888</v>
      </c>
    </row>
    <row r="166" spans="1:4" s="13" customFormat="1" ht="24" customHeight="1" x14ac:dyDescent="0.55000000000000004">
      <c r="A166" s="336" t="s">
        <v>198</v>
      </c>
      <c r="B166" s="330"/>
      <c r="C166" s="332">
        <f>COUNTIF(E2:E147,"กองตรวจสอบและกำกับกิจการมหาวิทยาลัย")</f>
        <v>2</v>
      </c>
      <c r="D166" s="337">
        <f t="shared" si="6"/>
        <v>1.4705882352941178</v>
      </c>
    </row>
    <row r="167" spans="1:4" s="13" customFormat="1" x14ac:dyDescent="0.55000000000000004">
      <c r="A167" s="336" t="s">
        <v>194</v>
      </c>
      <c r="B167" s="330"/>
      <c r="C167" s="332">
        <f>COUNTIF(E2:E148,"กองพัฒนาภาษาและกิจการต่างประเทศ")</f>
        <v>3</v>
      </c>
      <c r="D167" s="337">
        <f t="shared" si="6"/>
        <v>2.2058823529411766</v>
      </c>
    </row>
    <row r="168" spans="1:4" s="13" customFormat="1" x14ac:dyDescent="0.55000000000000004">
      <c r="A168" s="336" t="s">
        <v>117</v>
      </c>
      <c r="B168" s="330"/>
      <c r="C168" s="332">
        <f>COUNTIF(E2:E149,"คณะทันตแพทยศาสตร์")</f>
        <v>6</v>
      </c>
      <c r="D168" s="337">
        <f t="shared" si="6"/>
        <v>4.4117647058823533</v>
      </c>
    </row>
    <row r="169" spans="1:4" s="13" customFormat="1" x14ac:dyDescent="0.55000000000000004">
      <c r="A169" s="336" t="s">
        <v>208</v>
      </c>
      <c r="B169" s="330"/>
      <c r="C169" s="332">
        <f>COUNTIF(E2:E150,"คณะบริหารธุรกิจ เศรษฐศาสตร์และการสื่อสาร")</f>
        <v>25</v>
      </c>
      <c r="D169" s="337">
        <f t="shared" si="6"/>
        <v>18.382352941176471</v>
      </c>
    </row>
    <row r="170" spans="1:4" s="13" customFormat="1" x14ac:dyDescent="0.55000000000000004">
      <c r="A170" s="336" t="s">
        <v>118</v>
      </c>
      <c r="B170" s="330"/>
      <c r="C170" s="332">
        <f>COUNTIF(E2:E151,"คณะพยาบาลศาสตร์")</f>
        <v>3</v>
      </c>
      <c r="D170" s="337">
        <f t="shared" si="6"/>
        <v>2.2058823529411766</v>
      </c>
    </row>
    <row r="171" spans="1:4" s="13" customFormat="1" x14ac:dyDescent="0.55000000000000004">
      <c r="A171" s="336" t="s">
        <v>210</v>
      </c>
      <c r="B171" s="330"/>
      <c r="C171" s="332">
        <f>COUNTIF(E2:E152,"คณะมนุษยศาสตร์")</f>
        <v>9</v>
      </c>
      <c r="D171" s="337">
        <f t="shared" si="6"/>
        <v>6.617647058823529</v>
      </c>
    </row>
    <row r="172" spans="1:4" s="13" customFormat="1" x14ac:dyDescent="0.55000000000000004">
      <c r="A172" s="336" t="s">
        <v>180</v>
      </c>
      <c r="B172" s="330"/>
      <c r="C172" s="332">
        <f>COUNTIF(E2:E153,"วิทยาลัยเพื่อการค้นคว้าระดับรากฐาน")</f>
        <v>10</v>
      </c>
      <c r="D172" s="337">
        <f t="shared" si="6"/>
        <v>7.3529411764705879</v>
      </c>
    </row>
    <row r="173" spans="1:4" s="13" customFormat="1" ht="24" customHeight="1" x14ac:dyDescent="0.55000000000000004">
      <c r="A173" s="336" t="s">
        <v>203</v>
      </c>
      <c r="B173" s="330"/>
      <c r="C173" s="332">
        <f>COUNTIF(E2:E154,"วิทยาลัยพลังงานทดแทนและสมาร์ต กริดเทคโนโลยี")</f>
        <v>6</v>
      </c>
      <c r="D173" s="337">
        <f t="shared" si="6"/>
        <v>4.4117647058823533</v>
      </c>
    </row>
    <row r="174" spans="1:4" s="13" customFormat="1" ht="24" customHeight="1" x14ac:dyDescent="0.55000000000000004">
      <c r="A174" s="336" t="s">
        <v>213</v>
      </c>
      <c r="B174" s="330"/>
      <c r="C174" s="332">
        <f>COUNTIF(E2:E155,"คณะวิทยาศาสตร์")</f>
        <v>8</v>
      </c>
      <c r="D174" s="337">
        <f t="shared" si="6"/>
        <v>5.882352941176471</v>
      </c>
    </row>
    <row r="175" spans="1:4" s="13" customFormat="1" ht="24" customHeight="1" x14ac:dyDescent="0.55000000000000004">
      <c r="A175" s="330" t="s">
        <v>114</v>
      </c>
      <c r="B175" s="330"/>
      <c r="C175" s="332">
        <f>COUNTIF(E2:E155,"คณะวิศวกรรมศาสตร์")</f>
        <v>1</v>
      </c>
      <c r="D175" s="337">
        <f t="shared" si="6"/>
        <v>0.73529411764705888</v>
      </c>
    </row>
    <row r="176" spans="1:4" s="13" customFormat="1" x14ac:dyDescent="0.55000000000000004">
      <c r="A176" s="336" t="s">
        <v>209</v>
      </c>
      <c r="B176" s="330"/>
      <c r="C176" s="332">
        <f>COUNTIF(E2:E155,"คณะศึกษาศาสตร์")</f>
        <v>11</v>
      </c>
      <c r="D176" s="337">
        <f t="shared" si="6"/>
        <v>8.0882352941176467</v>
      </c>
    </row>
    <row r="177" spans="1:42" s="13" customFormat="1" x14ac:dyDescent="0.55000000000000004">
      <c r="A177" s="336" t="s">
        <v>261</v>
      </c>
      <c r="B177" s="330"/>
      <c r="C177" s="332">
        <f>COUNTIF(E2:E156,"คณะสถาปัตกรรมศาสตร์")</f>
        <v>14</v>
      </c>
      <c r="D177" s="337">
        <f t="shared" si="6"/>
        <v>10.294117647058824</v>
      </c>
    </row>
    <row r="178" spans="1:42" s="13" customFormat="1" x14ac:dyDescent="0.55000000000000004">
      <c r="A178" s="336" t="s">
        <v>212</v>
      </c>
      <c r="B178" s="330"/>
      <c r="C178" s="332">
        <f>COUNTIF(E2:E157,"คณะสหเวชศาสตร์")</f>
        <v>9</v>
      </c>
      <c r="D178" s="337">
        <f t="shared" si="6"/>
        <v>6.617647058823529</v>
      </c>
    </row>
    <row r="179" spans="1:42" s="13" customFormat="1" x14ac:dyDescent="0.55000000000000004">
      <c r="A179" s="336" t="s">
        <v>116</v>
      </c>
      <c r="B179" s="330"/>
      <c r="C179" s="332">
        <f>COUNTIF(E2:E157,"คณะสาธารณสุขศาสตร์")</f>
        <v>9</v>
      </c>
      <c r="D179" s="337">
        <f t="shared" si="6"/>
        <v>6.617647058823529</v>
      </c>
    </row>
    <row r="180" spans="1:42" s="13" customFormat="1" ht="24.75" thickBot="1" x14ac:dyDescent="0.6">
      <c r="A180" s="328"/>
      <c r="B180" s="329"/>
      <c r="C180" s="334">
        <f>SUM(C159:C179)</f>
        <v>136</v>
      </c>
      <c r="D180" s="338">
        <f t="shared" si="6"/>
        <v>100</v>
      </c>
    </row>
    <row r="181" spans="1:42" ht="24.75" thickBot="1" x14ac:dyDescent="0.6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:42" ht="24.75" thickBot="1" x14ac:dyDescent="0.6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:42" ht="24.75" thickBot="1" x14ac:dyDescent="0.6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</row>
    <row r="184" spans="1:42" ht="24.75" thickBot="1" x14ac:dyDescent="0.6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:42" ht="24.75" thickBot="1" x14ac:dyDescent="0.6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:42" ht="24.75" thickBot="1" x14ac:dyDescent="0.6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:42" ht="24.75" thickBot="1" x14ac:dyDescent="0.6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:42" ht="24.75" thickBot="1" x14ac:dyDescent="0.6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:42" ht="24.75" thickBot="1" x14ac:dyDescent="0.6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:42" ht="24.75" thickBot="1" x14ac:dyDescent="0.6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:42" ht="24.75" thickBot="1" x14ac:dyDescent="0.6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:42" ht="24.75" thickBot="1" x14ac:dyDescent="0.6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ht="24.75" thickBot="1" x14ac:dyDescent="0.6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:42" ht="24.75" thickBot="1" x14ac:dyDescent="0.6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:42" ht="24.75" thickBot="1" x14ac:dyDescent="0.6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:42" ht="24.75" thickBot="1" x14ac:dyDescent="0.6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</row>
    <row r="197" spans="1:42" ht="24.75" thickBot="1" x14ac:dyDescent="0.6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:42" ht="24.75" thickBot="1" x14ac:dyDescent="0.6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:42" ht="24.75" thickBot="1" x14ac:dyDescent="0.6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</row>
    <row r="200" spans="1:42" ht="24.75" thickBot="1" x14ac:dyDescent="0.6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:42" ht="24.75" thickBot="1" x14ac:dyDescent="0.6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:42" ht="24.75" thickBot="1" x14ac:dyDescent="0.6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:42" ht="24.75" thickBot="1" x14ac:dyDescent="0.6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:42" ht="24.75" thickBot="1" x14ac:dyDescent="0.6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:42" ht="24.75" thickBot="1" x14ac:dyDescent="0.6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:42" ht="24.75" thickBot="1" x14ac:dyDescent="0.6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</row>
    <row r="207" spans="1:42" ht="24.75" thickBot="1" x14ac:dyDescent="0.6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</row>
    <row r="208" spans="1:42" ht="24.75" thickBot="1" x14ac:dyDescent="0.6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</row>
    <row r="209" spans="1:42" ht="24.75" thickBot="1" x14ac:dyDescent="0.6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</row>
    <row r="210" spans="1:42" ht="24.75" thickBot="1" x14ac:dyDescent="0.6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</row>
    <row r="211" spans="1:42" ht="24.75" thickBot="1" x14ac:dyDescent="0.6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</row>
    <row r="212" spans="1:42" ht="24.75" thickBot="1" x14ac:dyDescent="0.6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</row>
    <row r="213" spans="1:42" ht="24.75" thickBot="1" x14ac:dyDescent="0.6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7"/>
      <c r="Y213" s="67"/>
      <c r="Z213" s="67"/>
      <c r="AA213" s="67"/>
      <c r="AB213" s="68"/>
      <c r="AC213" s="68"/>
      <c r="AD213" s="68"/>
      <c r="AE213" s="68"/>
      <c r="AF213" s="68"/>
      <c r="AG213" s="69"/>
      <c r="AH213" s="69"/>
      <c r="AI213" s="69"/>
      <c r="AJ213" s="69"/>
      <c r="AK213" s="69"/>
      <c r="AL213" s="69"/>
      <c r="AM213" s="70"/>
      <c r="AN213" s="70"/>
      <c r="AO213" s="5"/>
      <c r="AP213" s="5"/>
    </row>
    <row r="214" spans="1:42" ht="24.75" thickBot="1" x14ac:dyDescent="0.6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7"/>
      <c r="Y214" s="67"/>
      <c r="Z214" s="67"/>
      <c r="AA214" s="67"/>
      <c r="AB214" s="68"/>
      <c r="AC214" s="68"/>
      <c r="AD214" s="68"/>
      <c r="AE214" s="68"/>
      <c r="AF214" s="68"/>
      <c r="AG214" s="69"/>
      <c r="AH214" s="69"/>
      <c r="AI214" s="69"/>
      <c r="AJ214" s="69"/>
      <c r="AK214" s="69"/>
      <c r="AL214" s="69"/>
      <c r="AM214" s="70"/>
      <c r="AN214" s="70"/>
      <c r="AO214" s="5"/>
      <c r="AP214" s="5"/>
    </row>
    <row r="215" spans="1:42" ht="24.75" thickBot="1" x14ac:dyDescent="0.6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7"/>
      <c r="Y215" s="67"/>
      <c r="Z215" s="67"/>
      <c r="AA215" s="67"/>
      <c r="AB215" s="68"/>
      <c r="AC215" s="68"/>
      <c r="AD215" s="68"/>
      <c r="AE215" s="68"/>
      <c r="AF215" s="68"/>
      <c r="AG215" s="69"/>
      <c r="AH215" s="69"/>
      <c r="AI215" s="69"/>
      <c r="AJ215" s="69"/>
      <c r="AK215" s="69"/>
      <c r="AL215" s="69"/>
      <c r="AM215" s="70"/>
      <c r="AN215" s="70"/>
      <c r="AO215" s="5"/>
      <c r="AP215" s="5"/>
    </row>
    <row r="216" spans="1:42" ht="24.75" thickBot="1" x14ac:dyDescent="0.6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7"/>
      <c r="Y216" s="67"/>
      <c r="Z216" s="67"/>
      <c r="AA216" s="67"/>
      <c r="AB216" s="68"/>
      <c r="AC216" s="68"/>
      <c r="AD216" s="68"/>
      <c r="AE216" s="68"/>
      <c r="AF216" s="68"/>
      <c r="AG216" s="69"/>
      <c r="AH216" s="69"/>
      <c r="AI216" s="69"/>
      <c r="AJ216" s="69"/>
      <c r="AK216" s="69"/>
      <c r="AL216" s="69"/>
      <c r="AM216" s="70"/>
      <c r="AN216" s="70"/>
      <c r="AO216" s="5"/>
      <c r="AP216" s="5"/>
    </row>
    <row r="217" spans="1:42" ht="24.75" thickBot="1" x14ac:dyDescent="0.6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7"/>
      <c r="Y217" s="67"/>
      <c r="Z217" s="67"/>
      <c r="AA217" s="67"/>
      <c r="AB217" s="68"/>
      <c r="AC217" s="68"/>
      <c r="AD217" s="68"/>
      <c r="AE217" s="68"/>
      <c r="AF217" s="68"/>
      <c r="AG217" s="69"/>
      <c r="AH217" s="69"/>
      <c r="AI217" s="69"/>
      <c r="AJ217" s="69"/>
      <c r="AK217" s="69"/>
      <c r="AL217" s="69"/>
      <c r="AM217" s="70"/>
      <c r="AN217" s="70"/>
      <c r="AO217" s="5"/>
      <c r="AP217" s="5"/>
    </row>
    <row r="218" spans="1:42" ht="24.75" thickBot="1" x14ac:dyDescent="0.6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7"/>
      <c r="Y218" s="67"/>
      <c r="Z218" s="67"/>
      <c r="AA218" s="67"/>
      <c r="AB218" s="68"/>
      <c r="AC218" s="68"/>
      <c r="AD218" s="68"/>
      <c r="AE218" s="68"/>
      <c r="AF218" s="68"/>
      <c r="AG218" s="69"/>
      <c r="AH218" s="69"/>
      <c r="AI218" s="69"/>
      <c r="AJ218" s="69"/>
      <c r="AK218" s="69"/>
      <c r="AL218" s="69"/>
      <c r="AM218" s="70"/>
      <c r="AN218" s="70"/>
      <c r="AO218" s="5"/>
      <c r="AP218" s="5"/>
    </row>
    <row r="219" spans="1:42" ht="24.75" thickBot="1" x14ac:dyDescent="0.6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7"/>
      <c r="Y219" s="67"/>
      <c r="Z219" s="67"/>
      <c r="AA219" s="67"/>
      <c r="AB219" s="68"/>
      <c r="AC219" s="68"/>
      <c r="AD219" s="68"/>
      <c r="AE219" s="68"/>
      <c r="AF219" s="68"/>
      <c r="AG219" s="69"/>
      <c r="AH219" s="69"/>
      <c r="AI219" s="69"/>
      <c r="AJ219" s="69"/>
      <c r="AK219" s="69"/>
      <c r="AL219" s="69"/>
      <c r="AM219" s="70"/>
      <c r="AN219" s="70"/>
      <c r="AO219" s="5"/>
      <c r="AP219" s="5"/>
    </row>
    <row r="220" spans="1:42" ht="24.75" thickBot="1" x14ac:dyDescent="0.6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7"/>
      <c r="Y220" s="67"/>
      <c r="Z220" s="67"/>
      <c r="AA220" s="67"/>
      <c r="AB220" s="68"/>
      <c r="AC220" s="68"/>
      <c r="AD220" s="68"/>
      <c r="AE220" s="68"/>
      <c r="AF220" s="68"/>
      <c r="AG220" s="69"/>
      <c r="AH220" s="69"/>
      <c r="AI220" s="69"/>
      <c r="AJ220" s="69"/>
      <c r="AK220" s="69"/>
      <c r="AL220" s="69"/>
      <c r="AM220" s="70"/>
      <c r="AN220" s="70"/>
      <c r="AO220" s="5"/>
      <c r="AP220" s="5"/>
    </row>
    <row r="221" spans="1:42" ht="24.75" thickBot="1" x14ac:dyDescent="0.6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7"/>
      <c r="Y221" s="67"/>
      <c r="Z221" s="67"/>
      <c r="AA221" s="67"/>
      <c r="AB221" s="68"/>
      <c r="AC221" s="68"/>
      <c r="AD221" s="68"/>
      <c r="AE221" s="68"/>
      <c r="AF221" s="68"/>
      <c r="AG221" s="69"/>
      <c r="AH221" s="69"/>
      <c r="AI221" s="69"/>
      <c r="AJ221" s="69"/>
      <c r="AK221" s="69"/>
      <c r="AL221" s="69"/>
      <c r="AM221" s="70"/>
      <c r="AN221" s="70"/>
      <c r="AO221" s="5"/>
      <c r="AP221" s="5"/>
    </row>
    <row r="222" spans="1:42" ht="24.75" thickBot="1" x14ac:dyDescent="0.6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7"/>
      <c r="Y222" s="67"/>
      <c r="Z222" s="67"/>
      <c r="AA222" s="67"/>
      <c r="AB222" s="68"/>
      <c r="AC222" s="68"/>
      <c r="AD222" s="68"/>
      <c r="AE222" s="68"/>
      <c r="AF222" s="68"/>
      <c r="AG222" s="69"/>
      <c r="AH222" s="69"/>
      <c r="AI222" s="69"/>
      <c r="AJ222" s="69"/>
      <c r="AK222" s="69"/>
      <c r="AL222" s="69"/>
      <c r="AM222" s="70"/>
      <c r="AN222" s="70"/>
      <c r="AO222" s="5"/>
      <c r="AP222" s="5"/>
    </row>
    <row r="223" spans="1:42" ht="24.75" thickBot="1" x14ac:dyDescent="0.6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7"/>
      <c r="Y223" s="67"/>
      <c r="Z223" s="67"/>
      <c r="AA223" s="67"/>
      <c r="AB223" s="68"/>
      <c r="AC223" s="68"/>
      <c r="AD223" s="68"/>
      <c r="AE223" s="68"/>
      <c r="AF223" s="68"/>
      <c r="AG223" s="69"/>
      <c r="AH223" s="69"/>
      <c r="AI223" s="69"/>
      <c r="AJ223" s="69"/>
      <c r="AK223" s="69"/>
      <c r="AL223" s="69"/>
      <c r="AM223" s="70"/>
      <c r="AN223" s="70"/>
      <c r="AO223" s="5"/>
      <c r="AP223" s="5"/>
    </row>
    <row r="224" spans="1:42" ht="24.75" thickBot="1" x14ac:dyDescent="0.6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7"/>
      <c r="Y224" s="67"/>
      <c r="Z224" s="67"/>
      <c r="AA224" s="67"/>
      <c r="AB224" s="68"/>
      <c r="AC224" s="68"/>
      <c r="AD224" s="68"/>
      <c r="AE224" s="68"/>
      <c r="AF224" s="68"/>
      <c r="AG224" s="69"/>
      <c r="AH224" s="69"/>
      <c r="AI224" s="69"/>
      <c r="AJ224" s="69"/>
      <c r="AK224" s="69"/>
      <c r="AL224" s="69"/>
      <c r="AM224" s="70"/>
      <c r="AN224" s="70"/>
      <c r="AO224" s="5"/>
      <c r="AP224" s="5"/>
    </row>
    <row r="225" spans="1:42" ht="24.75" thickBot="1" x14ac:dyDescent="0.6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7"/>
      <c r="Y225" s="67"/>
      <c r="Z225" s="67"/>
      <c r="AA225" s="67"/>
      <c r="AB225" s="68"/>
      <c r="AC225" s="68"/>
      <c r="AD225" s="68"/>
      <c r="AE225" s="68"/>
      <c r="AF225" s="68"/>
      <c r="AG225" s="69"/>
      <c r="AH225" s="69"/>
      <c r="AI225" s="69"/>
      <c r="AJ225" s="69"/>
      <c r="AK225" s="69"/>
      <c r="AL225" s="69"/>
      <c r="AM225" s="70"/>
      <c r="AN225" s="70"/>
      <c r="AO225" s="5"/>
      <c r="AP225" s="5"/>
    </row>
    <row r="226" spans="1:42" ht="24.75" thickBot="1" x14ac:dyDescent="0.6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7"/>
      <c r="Y226" s="67"/>
      <c r="Z226" s="67"/>
      <c r="AA226" s="67"/>
      <c r="AB226" s="68"/>
      <c r="AC226" s="68"/>
      <c r="AD226" s="68"/>
      <c r="AE226" s="68"/>
      <c r="AF226" s="68"/>
      <c r="AG226" s="69"/>
      <c r="AH226" s="69"/>
      <c r="AI226" s="69"/>
      <c r="AJ226" s="69"/>
      <c r="AK226" s="69"/>
      <c r="AL226" s="69"/>
      <c r="AM226" s="70"/>
      <c r="AN226" s="70"/>
      <c r="AO226" s="5"/>
      <c r="AP226" s="5"/>
    </row>
    <row r="227" spans="1:42" ht="24.75" thickBot="1" x14ac:dyDescent="0.6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7"/>
      <c r="Y227" s="67"/>
      <c r="Z227" s="67"/>
      <c r="AA227" s="67"/>
      <c r="AB227" s="68"/>
      <c r="AC227" s="68"/>
      <c r="AD227" s="68"/>
      <c r="AE227" s="68"/>
      <c r="AF227" s="68"/>
      <c r="AG227" s="69"/>
      <c r="AH227" s="69"/>
      <c r="AI227" s="69"/>
      <c r="AJ227" s="69"/>
      <c r="AK227" s="69"/>
      <c r="AL227" s="69"/>
      <c r="AM227" s="70"/>
      <c r="AN227" s="70"/>
      <c r="AO227" s="5"/>
      <c r="AP227" s="5"/>
    </row>
    <row r="228" spans="1:42" ht="24.75" thickBot="1" x14ac:dyDescent="0.6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7"/>
      <c r="Y228" s="67"/>
      <c r="Z228" s="67"/>
      <c r="AA228" s="67"/>
      <c r="AB228" s="68"/>
      <c r="AC228" s="68"/>
      <c r="AD228" s="68"/>
      <c r="AE228" s="68"/>
      <c r="AF228" s="68"/>
      <c r="AG228" s="69"/>
      <c r="AH228" s="69"/>
      <c r="AI228" s="69"/>
      <c r="AJ228" s="69"/>
      <c r="AK228" s="69"/>
      <c r="AL228" s="69"/>
      <c r="AM228" s="70"/>
      <c r="AN228" s="70"/>
      <c r="AO228" s="5"/>
      <c r="AP228" s="5"/>
    </row>
    <row r="229" spans="1:42" ht="24.75" thickBot="1" x14ac:dyDescent="0.6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7"/>
      <c r="Y229" s="67"/>
      <c r="Z229" s="67"/>
      <c r="AA229" s="67"/>
      <c r="AB229" s="68"/>
      <c r="AC229" s="68"/>
      <c r="AD229" s="68"/>
      <c r="AE229" s="68"/>
      <c r="AF229" s="68"/>
      <c r="AG229" s="69"/>
      <c r="AH229" s="69"/>
      <c r="AI229" s="69"/>
      <c r="AJ229" s="69"/>
      <c r="AK229" s="69"/>
      <c r="AL229" s="69"/>
      <c r="AM229" s="70"/>
      <c r="AN229" s="70"/>
      <c r="AO229" s="5"/>
      <c r="AP229" s="5"/>
    </row>
    <row r="230" spans="1:42" ht="24.75" thickBot="1" x14ac:dyDescent="0.6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7"/>
      <c r="Y230" s="67"/>
      <c r="Z230" s="67"/>
      <c r="AA230" s="67"/>
      <c r="AB230" s="68"/>
      <c r="AC230" s="68"/>
      <c r="AD230" s="68"/>
      <c r="AE230" s="68"/>
      <c r="AF230" s="68"/>
      <c r="AG230" s="69"/>
      <c r="AH230" s="69"/>
      <c r="AI230" s="69"/>
      <c r="AJ230" s="69"/>
      <c r="AK230" s="69"/>
      <c r="AL230" s="69"/>
      <c r="AM230" s="70"/>
      <c r="AN230" s="70"/>
      <c r="AO230" s="5"/>
      <c r="AP230" s="5"/>
    </row>
    <row r="231" spans="1:42" ht="24.75" thickBot="1" x14ac:dyDescent="0.6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7"/>
      <c r="Y231" s="67"/>
      <c r="Z231" s="67"/>
      <c r="AA231" s="67"/>
      <c r="AB231" s="68"/>
      <c r="AC231" s="68"/>
      <c r="AD231" s="68"/>
      <c r="AE231" s="68"/>
      <c r="AF231" s="68"/>
      <c r="AG231" s="69"/>
      <c r="AH231" s="69"/>
      <c r="AI231" s="69"/>
      <c r="AJ231" s="69"/>
      <c r="AK231" s="69"/>
      <c r="AL231" s="69"/>
      <c r="AM231" s="70"/>
      <c r="AN231" s="70"/>
      <c r="AO231" s="5"/>
      <c r="AP231" s="5"/>
    </row>
    <row r="232" spans="1:42" ht="24.75" thickBot="1" x14ac:dyDescent="0.6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7"/>
      <c r="Y232" s="67"/>
      <c r="Z232" s="67"/>
      <c r="AA232" s="67"/>
      <c r="AB232" s="68"/>
      <c r="AC232" s="68"/>
      <c r="AD232" s="68"/>
      <c r="AE232" s="68"/>
      <c r="AF232" s="68"/>
      <c r="AG232" s="69"/>
      <c r="AH232" s="69"/>
      <c r="AI232" s="69"/>
      <c r="AJ232" s="69"/>
      <c r="AK232" s="69"/>
      <c r="AL232" s="69"/>
      <c r="AM232" s="70"/>
      <c r="AN232" s="70"/>
      <c r="AO232" s="5"/>
      <c r="AP232" s="5"/>
    </row>
    <row r="233" spans="1:42" ht="24.75" thickBot="1" x14ac:dyDescent="0.6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7"/>
      <c r="Y233" s="67"/>
      <c r="Z233" s="67"/>
      <c r="AA233" s="67"/>
      <c r="AB233" s="68"/>
      <c r="AC233" s="68"/>
      <c r="AD233" s="68"/>
      <c r="AE233" s="68"/>
      <c r="AF233" s="68"/>
      <c r="AG233" s="69"/>
      <c r="AH233" s="69"/>
      <c r="AI233" s="69"/>
      <c r="AJ233" s="69"/>
      <c r="AK233" s="69"/>
      <c r="AL233" s="69"/>
      <c r="AM233" s="70"/>
      <c r="AN233" s="70"/>
      <c r="AO233" s="5"/>
      <c r="AP233" s="5"/>
    </row>
    <row r="234" spans="1:42" ht="24.75" thickBot="1" x14ac:dyDescent="0.6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7"/>
      <c r="Y234" s="67"/>
      <c r="Z234" s="67"/>
      <c r="AA234" s="67"/>
      <c r="AB234" s="68"/>
      <c r="AC234" s="68"/>
      <c r="AD234" s="68"/>
      <c r="AE234" s="68"/>
      <c r="AF234" s="68"/>
      <c r="AG234" s="69"/>
      <c r="AH234" s="69"/>
      <c r="AI234" s="69"/>
      <c r="AJ234" s="69"/>
      <c r="AK234" s="69"/>
      <c r="AL234" s="69"/>
      <c r="AM234" s="70"/>
      <c r="AN234" s="70"/>
      <c r="AO234" s="5"/>
      <c r="AP234" s="5"/>
    </row>
    <row r="235" spans="1:42" ht="24.75" thickBot="1" x14ac:dyDescent="0.6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7"/>
      <c r="Y235" s="67"/>
      <c r="Z235" s="67"/>
      <c r="AA235" s="67"/>
      <c r="AB235" s="68"/>
      <c r="AC235" s="68"/>
      <c r="AD235" s="68"/>
      <c r="AE235" s="68"/>
      <c r="AF235" s="68"/>
      <c r="AG235" s="69"/>
      <c r="AH235" s="69"/>
      <c r="AI235" s="69"/>
      <c r="AJ235" s="69"/>
      <c r="AK235" s="69"/>
      <c r="AL235" s="69"/>
      <c r="AM235" s="70"/>
      <c r="AN235" s="70"/>
      <c r="AO235" s="5"/>
      <c r="AP235" s="5"/>
    </row>
    <row r="236" spans="1:42" ht="24.75" thickBot="1" x14ac:dyDescent="0.6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7"/>
      <c r="Y236" s="67"/>
      <c r="Z236" s="67"/>
      <c r="AA236" s="67"/>
      <c r="AB236" s="68"/>
      <c r="AC236" s="68"/>
      <c r="AD236" s="68"/>
      <c r="AE236" s="68"/>
      <c r="AF236" s="68"/>
      <c r="AG236" s="69"/>
      <c r="AH236" s="69"/>
      <c r="AI236" s="69"/>
      <c r="AJ236" s="69"/>
      <c r="AK236" s="69"/>
      <c r="AL236" s="69"/>
      <c r="AM236" s="70"/>
      <c r="AN236" s="70"/>
      <c r="AO236" s="5"/>
      <c r="AP236" s="5"/>
    </row>
    <row r="237" spans="1:42" ht="24.75" thickBot="1" x14ac:dyDescent="0.6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7"/>
      <c r="Y237" s="67"/>
      <c r="Z237" s="67"/>
      <c r="AA237" s="67"/>
      <c r="AB237" s="68"/>
      <c r="AC237" s="68"/>
      <c r="AD237" s="68"/>
      <c r="AE237" s="68"/>
      <c r="AF237" s="68"/>
      <c r="AG237" s="69"/>
      <c r="AH237" s="69"/>
      <c r="AI237" s="69"/>
      <c r="AJ237" s="69"/>
      <c r="AK237" s="69"/>
      <c r="AL237" s="69"/>
      <c r="AM237" s="70"/>
      <c r="AN237" s="70"/>
      <c r="AO237" s="5"/>
      <c r="AP237" s="5"/>
    </row>
    <row r="238" spans="1:42" ht="24.75" thickBot="1" x14ac:dyDescent="0.6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7"/>
      <c r="Y238" s="67"/>
      <c r="Z238" s="67"/>
      <c r="AA238" s="67"/>
      <c r="AB238" s="68"/>
      <c r="AC238" s="68"/>
      <c r="AD238" s="68"/>
      <c r="AE238" s="68"/>
      <c r="AF238" s="68"/>
      <c r="AG238" s="69"/>
      <c r="AH238" s="69"/>
      <c r="AI238" s="69"/>
      <c r="AJ238" s="69"/>
      <c r="AK238" s="69"/>
      <c r="AL238" s="69"/>
      <c r="AM238" s="70"/>
      <c r="AN238" s="70"/>
      <c r="AO238" s="5"/>
      <c r="AP238" s="5"/>
    </row>
    <row r="239" spans="1:42" ht="24.75" thickBot="1" x14ac:dyDescent="0.6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7"/>
      <c r="Y239" s="67"/>
      <c r="Z239" s="67"/>
      <c r="AA239" s="67"/>
      <c r="AB239" s="68"/>
      <c r="AC239" s="68"/>
      <c r="AD239" s="68"/>
      <c r="AE239" s="68"/>
      <c r="AF239" s="68"/>
      <c r="AG239" s="69"/>
      <c r="AH239" s="69"/>
      <c r="AI239" s="69"/>
      <c r="AJ239" s="69"/>
      <c r="AK239" s="69"/>
      <c r="AL239" s="69"/>
      <c r="AM239" s="70"/>
      <c r="AN239" s="70"/>
      <c r="AO239" s="5"/>
      <c r="AP239" s="5"/>
    </row>
    <row r="240" spans="1:42" ht="24.75" thickBot="1" x14ac:dyDescent="0.6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7"/>
      <c r="Y240" s="67"/>
      <c r="Z240" s="67"/>
      <c r="AA240" s="67"/>
      <c r="AB240" s="68"/>
      <c r="AC240" s="68"/>
      <c r="AD240" s="68"/>
      <c r="AE240" s="68"/>
      <c r="AF240" s="68"/>
      <c r="AG240" s="69"/>
      <c r="AH240" s="69"/>
      <c r="AI240" s="69"/>
      <c r="AJ240" s="69"/>
      <c r="AK240" s="69"/>
      <c r="AL240" s="69"/>
      <c r="AM240" s="70"/>
      <c r="AN240" s="70"/>
      <c r="AO240" s="5"/>
      <c r="AP240" s="5"/>
    </row>
    <row r="241" spans="1:42" ht="24.75" thickBot="1" x14ac:dyDescent="0.6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7"/>
      <c r="Y241" s="67"/>
      <c r="Z241" s="67"/>
      <c r="AA241" s="67"/>
      <c r="AB241" s="68"/>
      <c r="AC241" s="68"/>
      <c r="AD241" s="68"/>
      <c r="AE241" s="68"/>
      <c r="AF241" s="68"/>
      <c r="AG241" s="69"/>
      <c r="AH241" s="69"/>
      <c r="AI241" s="69"/>
      <c r="AJ241" s="69"/>
      <c r="AK241" s="69"/>
      <c r="AL241" s="69"/>
      <c r="AM241" s="70"/>
      <c r="AN241" s="70"/>
      <c r="AO241" s="5"/>
      <c r="AP241" s="5"/>
    </row>
    <row r="242" spans="1:42" ht="24.75" thickBot="1" x14ac:dyDescent="0.6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7"/>
      <c r="Y242" s="67"/>
      <c r="Z242" s="67"/>
      <c r="AA242" s="67"/>
      <c r="AB242" s="68"/>
      <c r="AC242" s="68"/>
      <c r="AD242" s="68"/>
      <c r="AE242" s="68"/>
      <c r="AF242" s="68"/>
      <c r="AG242" s="69"/>
      <c r="AH242" s="69"/>
      <c r="AI242" s="69"/>
      <c r="AJ242" s="69"/>
      <c r="AK242" s="69"/>
      <c r="AL242" s="69"/>
      <c r="AM242" s="70"/>
      <c r="AN242" s="70"/>
      <c r="AO242" s="5"/>
      <c r="AP242" s="5"/>
    </row>
    <row r="243" spans="1:42" ht="24.75" thickBot="1" x14ac:dyDescent="0.6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7"/>
      <c r="Y243" s="67"/>
      <c r="Z243" s="67"/>
      <c r="AA243" s="67"/>
      <c r="AB243" s="68"/>
      <c r="AC243" s="68"/>
      <c r="AD243" s="68"/>
      <c r="AE243" s="68"/>
      <c r="AF243" s="68"/>
      <c r="AG243" s="69"/>
      <c r="AH243" s="69"/>
      <c r="AI243" s="69"/>
      <c r="AJ243" s="69"/>
      <c r="AK243" s="69"/>
      <c r="AL243" s="69"/>
      <c r="AM243" s="70"/>
      <c r="AN243" s="70"/>
      <c r="AO243" s="5"/>
      <c r="AP243" s="5"/>
    </row>
    <row r="244" spans="1:42" ht="24.75" thickBot="1" x14ac:dyDescent="0.6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7"/>
      <c r="Y244" s="67"/>
      <c r="Z244" s="67"/>
      <c r="AA244" s="67"/>
      <c r="AB244" s="68"/>
      <c r="AC244" s="68"/>
      <c r="AD244" s="68"/>
      <c r="AE244" s="68"/>
      <c r="AF244" s="68"/>
      <c r="AG244" s="69"/>
      <c r="AH244" s="69"/>
      <c r="AI244" s="69"/>
      <c r="AJ244" s="69"/>
      <c r="AK244" s="69"/>
      <c r="AL244" s="69"/>
      <c r="AM244" s="70"/>
      <c r="AN244" s="70"/>
      <c r="AO244" s="5"/>
      <c r="AP244" s="5"/>
    </row>
    <row r="245" spans="1:42" ht="24.75" thickBot="1" x14ac:dyDescent="0.6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7"/>
      <c r="Y245" s="67"/>
      <c r="Z245" s="67"/>
      <c r="AA245" s="67"/>
      <c r="AB245" s="68"/>
      <c r="AC245" s="68"/>
      <c r="AD245" s="68"/>
      <c r="AE245" s="68"/>
      <c r="AF245" s="68"/>
      <c r="AG245" s="69"/>
      <c r="AH245" s="69"/>
      <c r="AI245" s="69"/>
      <c r="AJ245" s="69"/>
      <c r="AK245" s="69"/>
      <c r="AL245" s="69"/>
      <c r="AM245" s="70"/>
      <c r="AN245" s="70"/>
      <c r="AO245" s="5"/>
      <c r="AP245" s="5"/>
    </row>
    <row r="246" spans="1:42" ht="24.75" thickBot="1" x14ac:dyDescent="0.6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7"/>
      <c r="Y246" s="67"/>
      <c r="Z246" s="67"/>
      <c r="AA246" s="67"/>
      <c r="AB246" s="68"/>
      <c r="AC246" s="68"/>
      <c r="AD246" s="68"/>
      <c r="AE246" s="68"/>
      <c r="AF246" s="68"/>
      <c r="AG246" s="69"/>
      <c r="AH246" s="69"/>
      <c r="AI246" s="69"/>
      <c r="AJ246" s="69"/>
      <c r="AK246" s="69"/>
      <c r="AL246" s="69"/>
      <c r="AM246" s="70"/>
      <c r="AN246" s="70"/>
      <c r="AO246" s="5"/>
      <c r="AP246" s="5"/>
    </row>
    <row r="247" spans="1:42" ht="24.75" thickBot="1" x14ac:dyDescent="0.6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7"/>
      <c r="Y247" s="67"/>
      <c r="Z247" s="67"/>
      <c r="AA247" s="67"/>
      <c r="AB247" s="68"/>
      <c r="AC247" s="68"/>
      <c r="AD247" s="68"/>
      <c r="AE247" s="68"/>
      <c r="AF247" s="68"/>
      <c r="AG247" s="69"/>
      <c r="AH247" s="69"/>
      <c r="AI247" s="69"/>
      <c r="AJ247" s="69"/>
      <c r="AK247" s="69"/>
      <c r="AL247" s="69"/>
      <c r="AM247" s="70"/>
      <c r="AN247" s="70"/>
      <c r="AO247" s="5"/>
      <c r="AP247" s="5"/>
    </row>
    <row r="248" spans="1:42" ht="24.75" thickBot="1" x14ac:dyDescent="0.6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7"/>
      <c r="Y248" s="67"/>
      <c r="Z248" s="67"/>
      <c r="AA248" s="67"/>
      <c r="AB248" s="68"/>
      <c r="AC248" s="68"/>
      <c r="AD248" s="68"/>
      <c r="AE248" s="68"/>
      <c r="AF248" s="68"/>
      <c r="AG248" s="69"/>
      <c r="AH248" s="69"/>
      <c r="AI248" s="69"/>
      <c r="AJ248" s="69"/>
      <c r="AK248" s="69"/>
      <c r="AL248" s="69"/>
      <c r="AM248" s="70"/>
      <c r="AN248" s="70"/>
      <c r="AO248" s="5"/>
      <c r="AP248" s="5"/>
    </row>
    <row r="249" spans="1:42" ht="24.75" thickBot="1" x14ac:dyDescent="0.6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7"/>
      <c r="Y249" s="67"/>
      <c r="Z249" s="67"/>
      <c r="AA249" s="67"/>
      <c r="AB249" s="68"/>
      <c r="AC249" s="68"/>
      <c r="AD249" s="68"/>
      <c r="AE249" s="68"/>
      <c r="AF249" s="68"/>
      <c r="AG249" s="69"/>
      <c r="AH249" s="69"/>
      <c r="AI249" s="69"/>
      <c r="AJ249" s="69"/>
      <c r="AK249" s="69"/>
      <c r="AL249" s="69"/>
      <c r="AM249" s="70"/>
      <c r="AN249" s="70"/>
      <c r="AO249" s="5"/>
      <c r="AP249" s="5"/>
    </row>
    <row r="250" spans="1:42" ht="24.75" thickBot="1" x14ac:dyDescent="0.6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7"/>
      <c r="Y250" s="67"/>
      <c r="Z250" s="67"/>
      <c r="AA250" s="67"/>
      <c r="AB250" s="68"/>
      <c r="AC250" s="68"/>
      <c r="AD250" s="68"/>
      <c r="AE250" s="68"/>
      <c r="AF250" s="68"/>
      <c r="AG250" s="69"/>
      <c r="AH250" s="69"/>
      <c r="AI250" s="69"/>
      <c r="AJ250" s="69"/>
      <c r="AK250" s="69"/>
      <c r="AL250" s="69"/>
      <c r="AM250" s="70"/>
      <c r="AN250" s="70"/>
      <c r="AO250" s="5"/>
      <c r="AP250" s="5"/>
    </row>
    <row r="251" spans="1:42" ht="24.75" thickBot="1" x14ac:dyDescent="0.6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7"/>
      <c r="Y251" s="67"/>
      <c r="Z251" s="67"/>
      <c r="AA251" s="67"/>
      <c r="AB251" s="68"/>
      <c r="AC251" s="68"/>
      <c r="AD251" s="68"/>
      <c r="AE251" s="68"/>
      <c r="AF251" s="68"/>
      <c r="AG251" s="69"/>
      <c r="AH251" s="69"/>
      <c r="AI251" s="69"/>
      <c r="AJ251" s="69"/>
      <c r="AK251" s="69"/>
      <c r="AL251" s="69"/>
      <c r="AM251" s="70"/>
      <c r="AN251" s="70"/>
      <c r="AO251" s="5"/>
      <c r="AP251" s="5"/>
    </row>
    <row r="252" spans="1:42" ht="24.75" thickBot="1" x14ac:dyDescent="0.6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7"/>
      <c r="Y252" s="67"/>
      <c r="Z252" s="67"/>
      <c r="AA252" s="67"/>
      <c r="AB252" s="68"/>
      <c r="AC252" s="68"/>
      <c r="AD252" s="68"/>
      <c r="AE252" s="68"/>
      <c r="AF252" s="68"/>
      <c r="AG252" s="69"/>
      <c r="AH252" s="69"/>
      <c r="AI252" s="69"/>
      <c r="AJ252" s="69"/>
      <c r="AK252" s="69"/>
      <c r="AL252" s="69"/>
      <c r="AM252" s="70"/>
      <c r="AN252" s="70"/>
      <c r="AO252" s="5"/>
      <c r="AP252" s="5"/>
    </row>
    <row r="253" spans="1:42" ht="24.75" thickBot="1" x14ac:dyDescent="0.6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7"/>
      <c r="Y253" s="67"/>
      <c r="Z253" s="67"/>
      <c r="AA253" s="67"/>
      <c r="AB253" s="68"/>
      <c r="AC253" s="68"/>
      <c r="AD253" s="68"/>
      <c r="AE253" s="68"/>
      <c r="AF253" s="68"/>
      <c r="AG253" s="69"/>
      <c r="AH253" s="69"/>
      <c r="AI253" s="69"/>
      <c r="AJ253" s="69"/>
      <c r="AK253" s="69"/>
      <c r="AL253" s="69"/>
      <c r="AM253" s="70"/>
      <c r="AN253" s="70"/>
      <c r="AO253" s="5"/>
      <c r="AP253" s="5"/>
    </row>
    <row r="254" spans="1:42" ht="24.75" thickBot="1" x14ac:dyDescent="0.6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7"/>
      <c r="Y254" s="67"/>
      <c r="Z254" s="67"/>
      <c r="AA254" s="67"/>
      <c r="AB254" s="68"/>
      <c r="AC254" s="68"/>
      <c r="AD254" s="68"/>
      <c r="AE254" s="68"/>
      <c r="AF254" s="68"/>
      <c r="AG254" s="69"/>
      <c r="AH254" s="69"/>
      <c r="AI254" s="69"/>
      <c r="AJ254" s="69"/>
      <c r="AK254" s="69"/>
      <c r="AL254" s="69"/>
      <c r="AM254" s="70"/>
      <c r="AN254" s="70"/>
      <c r="AO254" s="5"/>
      <c r="AP254" s="5"/>
    </row>
    <row r="255" spans="1:42" ht="24.75" thickBot="1" x14ac:dyDescent="0.6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7"/>
      <c r="Y255" s="67"/>
      <c r="Z255" s="67"/>
      <c r="AA255" s="67"/>
      <c r="AB255" s="68"/>
      <c r="AC255" s="68"/>
      <c r="AD255" s="68"/>
      <c r="AE255" s="68"/>
      <c r="AF255" s="68"/>
      <c r="AG255" s="69"/>
      <c r="AH255" s="69"/>
      <c r="AI255" s="69"/>
      <c r="AJ255" s="69"/>
      <c r="AK255" s="69"/>
      <c r="AL255" s="69"/>
      <c r="AM255" s="70"/>
      <c r="AN255" s="70"/>
      <c r="AO255" s="5"/>
      <c r="AP255" s="5"/>
    </row>
    <row r="256" spans="1:42" ht="24.75" thickBot="1" x14ac:dyDescent="0.6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7"/>
      <c r="Y256" s="67"/>
      <c r="Z256" s="67"/>
      <c r="AA256" s="67"/>
      <c r="AB256" s="68"/>
      <c r="AC256" s="68"/>
      <c r="AD256" s="68"/>
      <c r="AE256" s="68"/>
      <c r="AF256" s="68"/>
      <c r="AG256" s="69"/>
      <c r="AH256" s="69"/>
      <c r="AI256" s="69"/>
      <c r="AJ256" s="69"/>
      <c r="AK256" s="69"/>
      <c r="AL256" s="69"/>
      <c r="AM256" s="70"/>
      <c r="AN256" s="70"/>
      <c r="AO256" s="5"/>
      <c r="AP256" s="5"/>
    </row>
    <row r="257" spans="1:42" ht="24.75" thickBot="1" x14ac:dyDescent="0.6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7"/>
      <c r="Y257" s="67"/>
      <c r="Z257" s="67"/>
      <c r="AA257" s="67"/>
      <c r="AB257" s="68"/>
      <c r="AC257" s="68"/>
      <c r="AD257" s="68"/>
      <c r="AE257" s="68"/>
      <c r="AF257" s="68"/>
      <c r="AG257" s="69"/>
      <c r="AH257" s="69"/>
      <c r="AI257" s="69"/>
      <c r="AJ257" s="69"/>
      <c r="AK257" s="69"/>
      <c r="AL257" s="69"/>
      <c r="AM257" s="70"/>
      <c r="AN257" s="70"/>
      <c r="AO257" s="5"/>
      <c r="AP257" s="5"/>
    </row>
    <row r="258" spans="1:42" ht="24.75" thickBot="1" x14ac:dyDescent="0.6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7"/>
      <c r="Y258" s="67"/>
      <c r="Z258" s="67"/>
      <c r="AA258" s="67"/>
      <c r="AB258" s="68"/>
      <c r="AC258" s="68"/>
      <c r="AD258" s="68"/>
      <c r="AE258" s="68"/>
      <c r="AF258" s="68"/>
      <c r="AG258" s="69"/>
      <c r="AH258" s="69"/>
      <c r="AI258" s="69"/>
      <c r="AJ258" s="69"/>
      <c r="AK258" s="69"/>
      <c r="AL258" s="69"/>
      <c r="AM258" s="70"/>
      <c r="AN258" s="70"/>
      <c r="AO258" s="5"/>
      <c r="AP258" s="5"/>
    </row>
    <row r="259" spans="1:42" ht="24.75" thickBot="1" x14ac:dyDescent="0.6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7"/>
      <c r="Y259" s="67"/>
      <c r="Z259" s="67"/>
      <c r="AA259" s="67"/>
      <c r="AB259" s="68"/>
      <c r="AC259" s="68"/>
      <c r="AD259" s="68"/>
      <c r="AE259" s="68"/>
      <c r="AF259" s="68"/>
      <c r="AG259" s="69"/>
      <c r="AH259" s="69"/>
      <c r="AI259" s="69"/>
      <c r="AJ259" s="69"/>
      <c r="AK259" s="69"/>
      <c r="AL259" s="69"/>
      <c r="AM259" s="70"/>
      <c r="AN259" s="70"/>
      <c r="AO259" s="5"/>
      <c r="AP259" s="5"/>
    </row>
    <row r="260" spans="1:42" ht="24.75" thickBot="1" x14ac:dyDescent="0.6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7"/>
      <c r="Y260" s="67"/>
      <c r="Z260" s="67"/>
      <c r="AA260" s="67"/>
      <c r="AB260" s="68"/>
      <c r="AC260" s="68"/>
      <c r="AD260" s="68"/>
      <c r="AE260" s="68"/>
      <c r="AF260" s="68"/>
      <c r="AG260" s="69"/>
      <c r="AH260" s="69"/>
      <c r="AI260" s="69"/>
      <c r="AJ260" s="69"/>
      <c r="AK260" s="69"/>
      <c r="AL260" s="69"/>
      <c r="AM260" s="70"/>
      <c r="AN260" s="70"/>
      <c r="AO260" s="5"/>
      <c r="AP260" s="5"/>
    </row>
    <row r="261" spans="1:42" ht="24.75" thickBot="1" x14ac:dyDescent="0.6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7"/>
      <c r="Y261" s="67"/>
      <c r="Z261" s="67"/>
      <c r="AA261" s="67"/>
      <c r="AB261" s="68"/>
      <c r="AC261" s="68"/>
      <c r="AD261" s="68"/>
      <c r="AE261" s="68"/>
      <c r="AF261" s="68"/>
      <c r="AG261" s="69"/>
      <c r="AH261" s="69"/>
      <c r="AI261" s="69"/>
      <c r="AJ261" s="69"/>
      <c r="AK261" s="69"/>
      <c r="AL261" s="69"/>
      <c r="AM261" s="70"/>
      <c r="AN261" s="70"/>
      <c r="AO261" s="5"/>
      <c r="AP261" s="5"/>
    </row>
    <row r="262" spans="1:42" ht="24.75" thickBot="1" x14ac:dyDescent="0.6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7"/>
      <c r="Y262" s="67"/>
      <c r="Z262" s="67"/>
      <c r="AA262" s="67"/>
      <c r="AB262" s="68"/>
      <c r="AC262" s="68"/>
      <c r="AD262" s="68"/>
      <c r="AE262" s="68"/>
      <c r="AF262" s="68"/>
      <c r="AG262" s="69"/>
      <c r="AH262" s="69"/>
      <c r="AI262" s="69"/>
      <c r="AJ262" s="69"/>
      <c r="AK262" s="69"/>
      <c r="AL262" s="69"/>
      <c r="AM262" s="70"/>
      <c r="AN262" s="70"/>
      <c r="AO262" s="5"/>
      <c r="AP262" s="5"/>
    </row>
    <row r="263" spans="1:42" ht="24.75" thickBot="1" x14ac:dyDescent="0.6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7"/>
      <c r="Y263" s="67"/>
      <c r="Z263" s="67"/>
      <c r="AA263" s="67"/>
      <c r="AB263" s="68"/>
      <c r="AC263" s="68"/>
      <c r="AD263" s="68"/>
      <c r="AE263" s="68"/>
      <c r="AF263" s="68"/>
      <c r="AG263" s="69"/>
      <c r="AH263" s="69"/>
      <c r="AI263" s="69"/>
      <c r="AJ263" s="69"/>
      <c r="AK263" s="69"/>
      <c r="AL263" s="69"/>
      <c r="AM263" s="70"/>
      <c r="AN263" s="70"/>
      <c r="AO263" s="5"/>
      <c r="AP263" s="5"/>
    </row>
    <row r="264" spans="1:42" ht="24.75" thickBot="1" x14ac:dyDescent="0.6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7"/>
      <c r="Y264" s="67"/>
      <c r="Z264" s="67"/>
      <c r="AA264" s="67"/>
      <c r="AB264" s="68"/>
      <c r="AC264" s="68"/>
      <c r="AD264" s="68"/>
      <c r="AE264" s="68"/>
      <c r="AF264" s="68"/>
      <c r="AG264" s="69"/>
      <c r="AH264" s="69"/>
      <c r="AI264" s="69"/>
      <c r="AJ264" s="69"/>
      <c r="AK264" s="69"/>
      <c r="AL264" s="69"/>
      <c r="AM264" s="70"/>
      <c r="AN264" s="70"/>
      <c r="AO264" s="5"/>
      <c r="AP264" s="5"/>
    </row>
    <row r="265" spans="1:42" ht="24.75" thickBot="1" x14ac:dyDescent="0.6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7"/>
      <c r="Y265" s="67"/>
      <c r="Z265" s="67"/>
      <c r="AA265" s="67"/>
      <c r="AB265" s="68"/>
      <c r="AC265" s="68"/>
      <c r="AD265" s="68"/>
      <c r="AE265" s="68"/>
      <c r="AF265" s="68"/>
      <c r="AG265" s="69"/>
      <c r="AH265" s="69"/>
      <c r="AI265" s="69"/>
      <c r="AJ265" s="69"/>
      <c r="AK265" s="69"/>
      <c r="AL265" s="69"/>
      <c r="AM265" s="70"/>
      <c r="AN265" s="70"/>
      <c r="AO265" s="5"/>
      <c r="AP265" s="5"/>
    </row>
    <row r="266" spans="1:42" ht="24.75" thickBot="1" x14ac:dyDescent="0.6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7"/>
      <c r="Y266" s="67"/>
      <c r="Z266" s="67"/>
      <c r="AA266" s="67"/>
      <c r="AB266" s="68"/>
      <c r="AC266" s="68"/>
      <c r="AD266" s="68"/>
      <c r="AE266" s="68"/>
      <c r="AF266" s="68"/>
      <c r="AG266" s="69"/>
      <c r="AH266" s="69"/>
      <c r="AI266" s="69"/>
      <c r="AJ266" s="69"/>
      <c r="AK266" s="69"/>
      <c r="AL266" s="69"/>
      <c r="AM266" s="70"/>
      <c r="AN266" s="70"/>
      <c r="AO266" s="5"/>
      <c r="AP266" s="5"/>
    </row>
    <row r="267" spans="1:42" ht="24.75" thickBot="1" x14ac:dyDescent="0.6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7"/>
      <c r="Y267" s="67"/>
      <c r="Z267" s="67"/>
      <c r="AA267" s="67"/>
      <c r="AB267" s="68"/>
      <c r="AC267" s="68"/>
      <c r="AD267" s="68"/>
      <c r="AE267" s="68"/>
      <c r="AF267" s="68"/>
      <c r="AG267" s="69"/>
      <c r="AH267" s="69"/>
      <c r="AI267" s="69"/>
      <c r="AJ267" s="69"/>
      <c r="AK267" s="69"/>
      <c r="AL267" s="69"/>
      <c r="AM267" s="70"/>
      <c r="AN267" s="70"/>
      <c r="AO267" s="5"/>
      <c r="AP267" s="5"/>
    </row>
    <row r="268" spans="1:42" ht="24.75" thickBot="1" x14ac:dyDescent="0.6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7"/>
      <c r="Y268" s="67"/>
      <c r="Z268" s="67"/>
      <c r="AA268" s="67"/>
      <c r="AB268" s="68"/>
      <c r="AC268" s="68"/>
      <c r="AD268" s="68"/>
      <c r="AE268" s="68"/>
      <c r="AF268" s="68"/>
      <c r="AG268" s="69"/>
      <c r="AH268" s="69"/>
      <c r="AI268" s="69"/>
      <c r="AJ268" s="69"/>
      <c r="AK268" s="69"/>
      <c r="AL268" s="69"/>
      <c r="AM268" s="70"/>
      <c r="AN268" s="70"/>
      <c r="AO268" s="5"/>
      <c r="AP268" s="5"/>
    </row>
    <row r="269" spans="1:42" ht="24.75" thickBot="1" x14ac:dyDescent="0.6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7"/>
      <c r="Y269" s="67"/>
      <c r="Z269" s="67"/>
      <c r="AA269" s="67"/>
      <c r="AB269" s="68"/>
      <c r="AC269" s="68"/>
      <c r="AD269" s="68"/>
      <c r="AE269" s="68"/>
      <c r="AF269" s="68"/>
      <c r="AG269" s="69"/>
      <c r="AH269" s="69"/>
      <c r="AI269" s="69"/>
      <c r="AJ269" s="69"/>
      <c r="AK269" s="69"/>
      <c r="AL269" s="69"/>
      <c r="AM269" s="70"/>
      <c r="AN269" s="70"/>
      <c r="AO269" s="5"/>
      <c r="AP269" s="5"/>
    </row>
    <row r="270" spans="1:42" ht="24.75" thickBot="1" x14ac:dyDescent="0.6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7"/>
      <c r="Y270" s="67"/>
      <c r="Z270" s="67"/>
      <c r="AA270" s="67"/>
      <c r="AB270" s="68"/>
      <c r="AC270" s="68"/>
      <c r="AD270" s="68"/>
      <c r="AE270" s="68"/>
      <c r="AF270" s="68"/>
      <c r="AG270" s="69"/>
      <c r="AH270" s="69"/>
      <c r="AI270" s="69"/>
      <c r="AJ270" s="69"/>
      <c r="AK270" s="69"/>
      <c r="AL270" s="69"/>
      <c r="AM270" s="70"/>
      <c r="AN270" s="70"/>
      <c r="AO270" s="5"/>
      <c r="AP270" s="5"/>
    </row>
    <row r="271" spans="1:42" ht="24.75" thickBot="1" x14ac:dyDescent="0.6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7"/>
      <c r="Y271" s="67"/>
      <c r="Z271" s="67"/>
      <c r="AA271" s="67"/>
      <c r="AB271" s="68"/>
      <c r="AC271" s="68"/>
      <c r="AD271" s="68"/>
      <c r="AE271" s="68"/>
      <c r="AF271" s="68"/>
      <c r="AG271" s="69"/>
      <c r="AH271" s="69"/>
      <c r="AI271" s="69"/>
      <c r="AJ271" s="69"/>
      <c r="AK271" s="69"/>
      <c r="AL271" s="69"/>
      <c r="AM271" s="70"/>
      <c r="AN271" s="70"/>
      <c r="AO271" s="5"/>
      <c r="AP271" s="5"/>
    </row>
    <row r="272" spans="1:42" ht="24.75" thickBot="1" x14ac:dyDescent="0.6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7"/>
      <c r="Y272" s="67"/>
      <c r="Z272" s="67"/>
      <c r="AA272" s="67"/>
      <c r="AB272" s="68"/>
      <c r="AC272" s="68"/>
      <c r="AD272" s="68"/>
      <c r="AE272" s="68"/>
      <c r="AF272" s="68"/>
      <c r="AG272" s="69"/>
      <c r="AH272" s="69"/>
      <c r="AI272" s="69"/>
      <c r="AJ272" s="69"/>
      <c r="AK272" s="69"/>
      <c r="AL272" s="69"/>
      <c r="AM272" s="70"/>
      <c r="AN272" s="70"/>
      <c r="AO272" s="5"/>
      <c r="AP272" s="5"/>
    </row>
    <row r="273" spans="1:42" ht="24.75" thickBot="1" x14ac:dyDescent="0.6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7"/>
      <c r="Y273" s="67"/>
      <c r="Z273" s="67"/>
      <c r="AA273" s="67"/>
      <c r="AB273" s="68"/>
      <c r="AC273" s="68"/>
      <c r="AD273" s="68"/>
      <c r="AE273" s="68"/>
      <c r="AF273" s="68"/>
      <c r="AG273" s="69"/>
      <c r="AH273" s="69"/>
      <c r="AI273" s="69"/>
      <c r="AJ273" s="69"/>
      <c r="AK273" s="69"/>
      <c r="AL273" s="69"/>
      <c r="AM273" s="70"/>
      <c r="AN273" s="70"/>
      <c r="AO273" s="5"/>
      <c r="AP273" s="5"/>
    </row>
    <row r="274" spans="1:42" ht="24.75" thickBot="1" x14ac:dyDescent="0.6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7"/>
      <c r="Y274" s="67"/>
      <c r="Z274" s="67"/>
      <c r="AA274" s="67"/>
      <c r="AB274" s="68"/>
      <c r="AC274" s="68"/>
      <c r="AD274" s="68"/>
      <c r="AE274" s="68"/>
      <c r="AF274" s="68"/>
      <c r="AG274" s="69"/>
      <c r="AH274" s="69"/>
      <c r="AI274" s="69"/>
      <c r="AJ274" s="69"/>
      <c r="AK274" s="69"/>
      <c r="AL274" s="69"/>
      <c r="AM274" s="70"/>
      <c r="AN274" s="70"/>
      <c r="AO274" s="5"/>
      <c r="AP274" s="5"/>
    </row>
    <row r="275" spans="1:42" ht="24.75" thickBot="1" x14ac:dyDescent="0.6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7"/>
      <c r="Y275" s="67"/>
      <c r="Z275" s="67"/>
      <c r="AA275" s="67"/>
      <c r="AB275" s="68"/>
      <c r="AC275" s="68"/>
      <c r="AD275" s="68"/>
      <c r="AE275" s="68"/>
      <c r="AF275" s="68"/>
      <c r="AG275" s="69"/>
      <c r="AH275" s="69"/>
      <c r="AI275" s="69"/>
      <c r="AJ275" s="69"/>
      <c r="AK275" s="69"/>
      <c r="AL275" s="69"/>
      <c r="AM275" s="70"/>
      <c r="AN275" s="70"/>
      <c r="AO275" s="5"/>
      <c r="AP275" s="5"/>
    </row>
    <row r="276" spans="1:42" ht="24.75" thickBot="1" x14ac:dyDescent="0.6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7"/>
      <c r="Y276" s="67"/>
      <c r="Z276" s="67"/>
      <c r="AA276" s="67"/>
      <c r="AB276" s="68"/>
      <c r="AC276" s="68"/>
      <c r="AD276" s="68"/>
      <c r="AE276" s="68"/>
      <c r="AF276" s="68"/>
      <c r="AG276" s="69"/>
      <c r="AH276" s="69"/>
      <c r="AI276" s="69"/>
      <c r="AJ276" s="69"/>
      <c r="AK276" s="69"/>
      <c r="AL276" s="69"/>
      <c r="AM276" s="70"/>
      <c r="AN276" s="70"/>
      <c r="AO276" s="5"/>
      <c r="AP276" s="5"/>
    </row>
    <row r="277" spans="1:42" ht="24.75" thickBot="1" x14ac:dyDescent="0.6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7"/>
      <c r="Y277" s="67"/>
      <c r="Z277" s="67"/>
      <c r="AA277" s="67"/>
      <c r="AB277" s="68"/>
      <c r="AC277" s="68"/>
      <c r="AD277" s="68"/>
      <c r="AE277" s="68"/>
      <c r="AF277" s="68"/>
      <c r="AG277" s="69"/>
      <c r="AH277" s="69"/>
      <c r="AI277" s="69"/>
      <c r="AJ277" s="69"/>
      <c r="AK277" s="69"/>
      <c r="AL277" s="69"/>
      <c r="AM277" s="70"/>
      <c r="AN277" s="70"/>
      <c r="AO277" s="5"/>
      <c r="AP277" s="5"/>
    </row>
    <row r="278" spans="1:42" ht="24.75" thickBot="1" x14ac:dyDescent="0.6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7"/>
      <c r="Y278" s="67"/>
      <c r="Z278" s="67"/>
      <c r="AA278" s="67"/>
      <c r="AB278" s="68"/>
      <c r="AC278" s="68"/>
      <c r="AD278" s="68"/>
      <c r="AE278" s="68"/>
      <c r="AF278" s="68"/>
      <c r="AG278" s="69"/>
      <c r="AH278" s="69"/>
      <c r="AI278" s="69"/>
      <c r="AJ278" s="69"/>
      <c r="AK278" s="69"/>
      <c r="AL278" s="69"/>
      <c r="AM278" s="70"/>
      <c r="AN278" s="70"/>
      <c r="AO278" s="5"/>
      <c r="AP278" s="5"/>
    </row>
    <row r="279" spans="1:42" ht="24.75" thickBot="1" x14ac:dyDescent="0.6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7"/>
      <c r="Y279" s="67"/>
      <c r="Z279" s="67"/>
      <c r="AA279" s="67"/>
      <c r="AB279" s="68"/>
      <c r="AC279" s="68"/>
      <c r="AD279" s="68"/>
      <c r="AE279" s="68"/>
      <c r="AF279" s="68"/>
      <c r="AG279" s="69"/>
      <c r="AH279" s="69"/>
      <c r="AI279" s="69"/>
      <c r="AJ279" s="69"/>
      <c r="AK279" s="69"/>
      <c r="AL279" s="69"/>
      <c r="AM279" s="70"/>
      <c r="AN279" s="70"/>
      <c r="AO279" s="5"/>
      <c r="AP279" s="5"/>
    </row>
    <row r="280" spans="1:42" ht="24.75" thickBot="1" x14ac:dyDescent="0.6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7"/>
      <c r="Y280" s="67"/>
      <c r="Z280" s="67"/>
      <c r="AA280" s="67"/>
      <c r="AB280" s="68"/>
      <c r="AC280" s="68"/>
      <c r="AD280" s="68"/>
      <c r="AE280" s="68"/>
      <c r="AF280" s="68"/>
      <c r="AG280" s="69"/>
      <c r="AH280" s="69"/>
      <c r="AI280" s="69"/>
      <c r="AJ280" s="69"/>
      <c r="AK280" s="69"/>
      <c r="AL280" s="69"/>
      <c r="AM280" s="70"/>
      <c r="AN280" s="70"/>
      <c r="AO280" s="5"/>
      <c r="AP280" s="5"/>
    </row>
    <row r="281" spans="1:42" ht="24.75" thickBot="1" x14ac:dyDescent="0.6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7"/>
      <c r="Y281" s="67"/>
      <c r="Z281" s="67"/>
      <c r="AA281" s="67"/>
      <c r="AB281" s="68"/>
      <c r="AC281" s="68"/>
      <c r="AD281" s="68"/>
      <c r="AE281" s="68"/>
      <c r="AF281" s="68"/>
      <c r="AG281" s="69"/>
      <c r="AH281" s="69"/>
      <c r="AI281" s="69"/>
      <c r="AJ281" s="69"/>
      <c r="AK281" s="69"/>
      <c r="AL281" s="69"/>
      <c r="AM281" s="70"/>
      <c r="AN281" s="70"/>
      <c r="AO281" s="5"/>
      <c r="AP281" s="5"/>
    </row>
    <row r="282" spans="1:42" ht="24.75" thickBot="1" x14ac:dyDescent="0.6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7"/>
      <c r="Y282" s="67"/>
      <c r="Z282" s="67"/>
      <c r="AA282" s="67"/>
      <c r="AB282" s="68"/>
      <c r="AC282" s="68"/>
      <c r="AD282" s="68"/>
      <c r="AE282" s="68"/>
      <c r="AF282" s="68"/>
      <c r="AG282" s="69"/>
      <c r="AH282" s="69"/>
      <c r="AI282" s="69"/>
      <c r="AJ282" s="69"/>
      <c r="AK282" s="69"/>
      <c r="AL282" s="69"/>
      <c r="AM282" s="70"/>
      <c r="AN282" s="70"/>
      <c r="AO282" s="5"/>
      <c r="AP282" s="5"/>
    </row>
    <row r="283" spans="1:42" ht="24.75" thickBot="1" x14ac:dyDescent="0.6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7"/>
      <c r="Y283" s="67"/>
      <c r="Z283" s="67"/>
      <c r="AA283" s="67"/>
      <c r="AB283" s="68"/>
      <c r="AC283" s="68"/>
      <c r="AD283" s="68"/>
      <c r="AE283" s="68"/>
      <c r="AF283" s="68"/>
      <c r="AG283" s="69"/>
      <c r="AH283" s="69"/>
      <c r="AI283" s="69"/>
      <c r="AJ283" s="69"/>
      <c r="AK283" s="69"/>
      <c r="AL283" s="69"/>
      <c r="AM283" s="70"/>
      <c r="AN283" s="70"/>
      <c r="AO283" s="5"/>
      <c r="AP283" s="5"/>
    </row>
    <row r="284" spans="1:42" ht="24.75" thickBot="1" x14ac:dyDescent="0.6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7"/>
      <c r="Y284" s="67"/>
      <c r="Z284" s="67"/>
      <c r="AA284" s="67"/>
      <c r="AB284" s="68"/>
      <c r="AC284" s="68"/>
      <c r="AD284" s="68"/>
      <c r="AE284" s="68"/>
      <c r="AF284" s="68"/>
      <c r="AG284" s="69"/>
      <c r="AH284" s="69"/>
      <c r="AI284" s="69"/>
      <c r="AJ284" s="69"/>
      <c r="AK284" s="69"/>
      <c r="AL284" s="69"/>
      <c r="AM284" s="70"/>
      <c r="AN284" s="70"/>
      <c r="AO284" s="5"/>
      <c r="AP284" s="5"/>
    </row>
    <row r="285" spans="1:42" ht="24.75" thickBot="1" x14ac:dyDescent="0.6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7"/>
      <c r="Y285" s="67"/>
      <c r="Z285" s="67"/>
      <c r="AA285" s="67"/>
      <c r="AB285" s="68"/>
      <c r="AC285" s="68"/>
      <c r="AD285" s="68"/>
      <c r="AE285" s="68"/>
      <c r="AF285" s="68"/>
      <c r="AG285" s="69"/>
      <c r="AH285" s="69"/>
      <c r="AI285" s="69"/>
      <c r="AJ285" s="69"/>
      <c r="AK285" s="69"/>
      <c r="AL285" s="69"/>
      <c r="AM285" s="70"/>
      <c r="AN285" s="70"/>
      <c r="AO285" s="5"/>
      <c r="AP285" s="5"/>
    </row>
    <row r="286" spans="1:42" ht="24.75" thickBot="1" x14ac:dyDescent="0.6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7"/>
      <c r="Y286" s="67"/>
      <c r="Z286" s="67"/>
      <c r="AA286" s="67"/>
      <c r="AB286" s="68"/>
      <c r="AC286" s="68"/>
      <c r="AD286" s="68"/>
      <c r="AE286" s="68"/>
      <c r="AF286" s="68"/>
      <c r="AG286" s="69"/>
      <c r="AH286" s="69"/>
      <c r="AI286" s="69"/>
      <c r="AJ286" s="69"/>
      <c r="AK286" s="69"/>
      <c r="AL286" s="69"/>
      <c r="AM286" s="70"/>
      <c r="AN286" s="70"/>
      <c r="AO286" s="5"/>
      <c r="AP286" s="5"/>
    </row>
    <row r="287" spans="1:42" ht="24.75" thickBot="1" x14ac:dyDescent="0.6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7"/>
      <c r="Y287" s="67"/>
      <c r="Z287" s="67"/>
      <c r="AA287" s="67"/>
      <c r="AB287" s="68"/>
      <c r="AC287" s="68"/>
      <c r="AD287" s="68"/>
      <c r="AE287" s="68"/>
      <c r="AF287" s="68"/>
      <c r="AG287" s="69"/>
      <c r="AH287" s="69"/>
      <c r="AI287" s="69"/>
      <c r="AJ287" s="69"/>
      <c r="AK287" s="69"/>
      <c r="AL287" s="69"/>
      <c r="AM287" s="70"/>
      <c r="AN287" s="70"/>
      <c r="AO287" s="5"/>
      <c r="AP287" s="5"/>
    </row>
    <row r="288" spans="1:42" ht="24.75" thickBot="1" x14ac:dyDescent="0.6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7"/>
      <c r="Y288" s="67"/>
      <c r="Z288" s="67"/>
      <c r="AA288" s="67"/>
      <c r="AB288" s="68"/>
      <c r="AC288" s="68"/>
      <c r="AD288" s="68"/>
      <c r="AE288" s="68"/>
      <c r="AF288" s="68"/>
      <c r="AG288" s="69"/>
      <c r="AH288" s="69"/>
      <c r="AI288" s="69"/>
      <c r="AJ288" s="69"/>
      <c r="AK288" s="69"/>
      <c r="AL288" s="69"/>
      <c r="AM288" s="70"/>
      <c r="AN288" s="70"/>
      <c r="AO288" s="5"/>
      <c r="AP288" s="5"/>
    </row>
    <row r="289" spans="1:42" ht="24.75" thickBot="1" x14ac:dyDescent="0.6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7"/>
      <c r="Y289" s="67"/>
      <c r="Z289" s="67"/>
      <c r="AA289" s="67"/>
      <c r="AB289" s="68"/>
      <c r="AC289" s="68"/>
      <c r="AD289" s="68"/>
      <c r="AE289" s="68"/>
      <c r="AF289" s="68"/>
      <c r="AG289" s="69"/>
      <c r="AH289" s="69"/>
      <c r="AI289" s="69"/>
      <c r="AJ289" s="69"/>
      <c r="AK289" s="69"/>
      <c r="AL289" s="69"/>
      <c r="AM289" s="70"/>
      <c r="AN289" s="70"/>
      <c r="AO289" s="5"/>
      <c r="AP289" s="5"/>
    </row>
    <row r="290" spans="1:42" ht="24.75" thickBot="1" x14ac:dyDescent="0.6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7"/>
      <c r="Y290" s="67"/>
      <c r="Z290" s="67"/>
      <c r="AA290" s="67"/>
      <c r="AB290" s="68"/>
      <c r="AC290" s="68"/>
      <c r="AD290" s="68"/>
      <c r="AE290" s="68"/>
      <c r="AF290" s="68"/>
      <c r="AG290" s="69"/>
      <c r="AH290" s="69"/>
      <c r="AI290" s="69"/>
      <c r="AJ290" s="69"/>
      <c r="AK290" s="69"/>
      <c r="AL290" s="69"/>
      <c r="AM290" s="70"/>
      <c r="AN290" s="70"/>
      <c r="AO290" s="5"/>
      <c r="AP290" s="5"/>
    </row>
    <row r="291" spans="1:42" ht="24.75" thickBot="1" x14ac:dyDescent="0.6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7"/>
      <c r="Y291" s="67"/>
      <c r="Z291" s="67"/>
      <c r="AA291" s="67"/>
      <c r="AB291" s="68"/>
      <c r="AC291" s="68"/>
      <c r="AD291" s="68"/>
      <c r="AE291" s="68"/>
      <c r="AF291" s="68"/>
      <c r="AG291" s="69"/>
      <c r="AH291" s="69"/>
      <c r="AI291" s="69"/>
      <c r="AJ291" s="69"/>
      <c r="AK291" s="69"/>
      <c r="AL291" s="69"/>
      <c r="AM291" s="70"/>
      <c r="AN291" s="70"/>
      <c r="AO291" s="5"/>
      <c r="AP291" s="5"/>
    </row>
    <row r="292" spans="1:42" ht="24.75" thickBot="1" x14ac:dyDescent="0.6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7"/>
      <c r="Y292" s="67"/>
      <c r="Z292" s="67"/>
      <c r="AA292" s="67"/>
      <c r="AB292" s="68"/>
      <c r="AC292" s="68"/>
      <c r="AD292" s="68"/>
      <c r="AE292" s="68"/>
      <c r="AF292" s="68"/>
      <c r="AG292" s="69"/>
      <c r="AH292" s="69"/>
      <c r="AI292" s="69"/>
      <c r="AJ292" s="69"/>
      <c r="AK292" s="69"/>
      <c r="AL292" s="69"/>
      <c r="AM292" s="70"/>
      <c r="AN292" s="70"/>
      <c r="AO292" s="5"/>
      <c r="AP292" s="5"/>
    </row>
    <row r="293" spans="1:42" ht="24.75" thickBot="1" x14ac:dyDescent="0.6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7"/>
      <c r="Y293" s="67"/>
      <c r="Z293" s="67"/>
      <c r="AA293" s="67"/>
      <c r="AB293" s="68"/>
      <c r="AC293" s="68"/>
      <c r="AD293" s="68"/>
      <c r="AE293" s="68"/>
      <c r="AF293" s="68"/>
      <c r="AG293" s="69"/>
      <c r="AH293" s="69"/>
      <c r="AI293" s="69"/>
      <c r="AJ293" s="69"/>
      <c r="AK293" s="69"/>
      <c r="AL293" s="69"/>
      <c r="AM293" s="70"/>
      <c r="AN293" s="70"/>
      <c r="AO293" s="5"/>
      <c r="AP293" s="5"/>
    </row>
    <row r="294" spans="1:42" ht="24.75" thickBot="1" x14ac:dyDescent="0.6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7"/>
      <c r="Y294" s="67"/>
      <c r="Z294" s="67"/>
      <c r="AA294" s="67"/>
      <c r="AB294" s="68"/>
      <c r="AC294" s="68"/>
      <c r="AD294" s="68"/>
      <c r="AE294" s="68"/>
      <c r="AF294" s="68"/>
      <c r="AG294" s="69"/>
      <c r="AH294" s="69"/>
      <c r="AI294" s="69"/>
      <c r="AJ294" s="69"/>
      <c r="AK294" s="69"/>
      <c r="AL294" s="69"/>
      <c r="AM294" s="70"/>
      <c r="AN294" s="70"/>
      <c r="AO294" s="5"/>
      <c r="AP294" s="5"/>
    </row>
    <row r="295" spans="1:42" ht="24.75" thickBot="1" x14ac:dyDescent="0.6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7"/>
      <c r="Y295" s="67"/>
      <c r="Z295" s="67"/>
      <c r="AA295" s="67"/>
      <c r="AB295" s="68"/>
      <c r="AC295" s="68"/>
      <c r="AD295" s="68"/>
      <c r="AE295" s="68"/>
      <c r="AF295" s="68"/>
      <c r="AG295" s="69"/>
      <c r="AH295" s="69"/>
      <c r="AI295" s="69"/>
      <c r="AJ295" s="69"/>
      <c r="AK295" s="69"/>
      <c r="AL295" s="69"/>
      <c r="AM295" s="70"/>
      <c r="AN295" s="70"/>
      <c r="AO295" s="5"/>
      <c r="AP295" s="5"/>
    </row>
    <row r="296" spans="1:42" ht="24.75" thickBot="1" x14ac:dyDescent="0.6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7"/>
      <c r="Y296" s="67"/>
      <c r="Z296" s="67"/>
      <c r="AA296" s="67"/>
      <c r="AB296" s="68"/>
      <c r="AC296" s="68"/>
      <c r="AD296" s="68"/>
      <c r="AE296" s="68"/>
      <c r="AF296" s="68"/>
      <c r="AG296" s="69"/>
      <c r="AH296" s="69"/>
      <c r="AI296" s="69"/>
      <c r="AJ296" s="69"/>
      <c r="AK296" s="69"/>
      <c r="AL296" s="69"/>
      <c r="AM296" s="70"/>
      <c r="AN296" s="70"/>
      <c r="AO296" s="5"/>
      <c r="AP296" s="5"/>
    </row>
    <row r="297" spans="1:42" ht="24.75" thickBot="1" x14ac:dyDescent="0.6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7"/>
      <c r="Y297" s="67"/>
      <c r="Z297" s="67"/>
      <c r="AA297" s="67"/>
      <c r="AB297" s="68"/>
      <c r="AC297" s="68"/>
      <c r="AD297" s="68"/>
      <c r="AE297" s="68"/>
      <c r="AF297" s="68"/>
      <c r="AG297" s="69"/>
      <c r="AH297" s="69"/>
      <c r="AI297" s="69"/>
      <c r="AJ297" s="69"/>
      <c r="AK297" s="69"/>
      <c r="AL297" s="69"/>
      <c r="AM297" s="70"/>
      <c r="AN297" s="70"/>
      <c r="AO297" s="5"/>
      <c r="AP297" s="5"/>
    </row>
    <row r="298" spans="1:42" ht="24.75" thickBot="1" x14ac:dyDescent="0.6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7"/>
      <c r="Y298" s="67"/>
      <c r="Z298" s="67"/>
      <c r="AA298" s="67"/>
      <c r="AB298" s="68"/>
      <c r="AC298" s="68"/>
      <c r="AD298" s="68"/>
      <c r="AE298" s="68"/>
      <c r="AF298" s="68"/>
      <c r="AG298" s="69"/>
      <c r="AH298" s="69"/>
      <c r="AI298" s="69"/>
      <c r="AJ298" s="69"/>
      <c r="AK298" s="69"/>
      <c r="AL298" s="69"/>
      <c r="AM298" s="70"/>
      <c r="AN298" s="70"/>
      <c r="AO298" s="5"/>
      <c r="AP298" s="5"/>
    </row>
    <row r="299" spans="1:42" ht="24.75" thickBot="1" x14ac:dyDescent="0.6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7"/>
      <c r="Y299" s="67"/>
      <c r="Z299" s="67"/>
      <c r="AA299" s="67"/>
      <c r="AB299" s="68"/>
      <c r="AC299" s="68"/>
      <c r="AD299" s="68"/>
      <c r="AE299" s="68"/>
      <c r="AF299" s="68"/>
      <c r="AG299" s="69"/>
      <c r="AH299" s="69"/>
      <c r="AI299" s="69"/>
      <c r="AJ299" s="69"/>
      <c r="AK299" s="69"/>
      <c r="AL299" s="69"/>
      <c r="AM299" s="70"/>
      <c r="AN299" s="70"/>
      <c r="AO299" s="5"/>
      <c r="AP299" s="5"/>
    </row>
    <row r="300" spans="1:42" ht="24.75" thickBot="1" x14ac:dyDescent="0.6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7"/>
      <c r="Y300" s="67"/>
      <c r="Z300" s="67"/>
      <c r="AA300" s="67"/>
      <c r="AB300" s="68"/>
      <c r="AC300" s="68"/>
      <c r="AD300" s="68"/>
      <c r="AE300" s="68"/>
      <c r="AF300" s="68"/>
      <c r="AG300" s="69"/>
      <c r="AH300" s="69"/>
      <c r="AI300" s="69"/>
      <c r="AJ300" s="69"/>
      <c r="AK300" s="69"/>
      <c r="AL300" s="69"/>
      <c r="AM300" s="70"/>
      <c r="AN300" s="70"/>
      <c r="AO300" s="5"/>
      <c r="AP300" s="5"/>
    </row>
    <row r="301" spans="1:42" ht="24.75" thickBot="1" x14ac:dyDescent="0.6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7"/>
      <c r="Y301" s="67"/>
      <c r="Z301" s="67"/>
      <c r="AA301" s="67"/>
      <c r="AB301" s="68"/>
      <c r="AC301" s="68"/>
      <c r="AD301" s="68"/>
      <c r="AE301" s="68"/>
      <c r="AF301" s="68"/>
      <c r="AG301" s="69"/>
      <c r="AH301" s="69"/>
      <c r="AI301" s="69"/>
      <c r="AJ301" s="69"/>
      <c r="AK301" s="69"/>
      <c r="AL301" s="69"/>
      <c r="AM301" s="70"/>
      <c r="AN301" s="70"/>
      <c r="AO301" s="5"/>
      <c r="AP301" s="5"/>
    </row>
    <row r="302" spans="1:42" ht="24.75" thickBot="1" x14ac:dyDescent="0.6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7"/>
      <c r="Y302" s="67"/>
      <c r="Z302" s="67"/>
      <c r="AA302" s="67"/>
      <c r="AB302" s="68"/>
      <c r="AC302" s="68"/>
      <c r="AD302" s="68"/>
      <c r="AE302" s="68"/>
      <c r="AF302" s="68"/>
      <c r="AG302" s="69"/>
      <c r="AH302" s="69"/>
      <c r="AI302" s="69"/>
      <c r="AJ302" s="69"/>
      <c r="AK302" s="69"/>
      <c r="AL302" s="69"/>
      <c r="AM302" s="70"/>
      <c r="AN302" s="70"/>
      <c r="AO302" s="5"/>
      <c r="AP302" s="5"/>
    </row>
    <row r="303" spans="1:42" ht="24.75" thickBot="1" x14ac:dyDescent="0.6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7"/>
      <c r="Y303" s="67"/>
      <c r="Z303" s="67"/>
      <c r="AA303" s="67"/>
      <c r="AB303" s="68"/>
      <c r="AC303" s="68"/>
      <c r="AD303" s="68"/>
      <c r="AE303" s="68"/>
      <c r="AF303" s="68"/>
      <c r="AG303" s="69"/>
      <c r="AH303" s="69"/>
      <c r="AI303" s="69"/>
      <c r="AJ303" s="69"/>
      <c r="AK303" s="69"/>
      <c r="AL303" s="69"/>
      <c r="AM303" s="70"/>
      <c r="AN303" s="70"/>
      <c r="AO303" s="5"/>
      <c r="AP303" s="5"/>
    </row>
    <row r="304" spans="1:42" ht="24.75" thickBot="1" x14ac:dyDescent="0.6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7"/>
      <c r="Y304" s="67"/>
      <c r="Z304" s="67"/>
      <c r="AA304" s="67"/>
      <c r="AB304" s="68"/>
      <c r="AC304" s="68"/>
      <c r="AD304" s="68"/>
      <c r="AE304" s="68"/>
      <c r="AF304" s="68"/>
      <c r="AG304" s="69"/>
      <c r="AH304" s="69"/>
      <c r="AI304" s="69"/>
      <c r="AJ304" s="69"/>
      <c r="AK304" s="69"/>
      <c r="AL304" s="69"/>
      <c r="AM304" s="70"/>
      <c r="AN304" s="70"/>
      <c r="AO304" s="5"/>
      <c r="AP304" s="5"/>
    </row>
    <row r="305" spans="1:42" ht="24.75" thickBot="1" x14ac:dyDescent="0.6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7"/>
      <c r="Y305" s="67"/>
      <c r="Z305" s="67"/>
      <c r="AA305" s="67"/>
      <c r="AB305" s="68"/>
      <c r="AC305" s="68"/>
      <c r="AD305" s="68"/>
      <c r="AE305" s="68"/>
      <c r="AF305" s="68"/>
      <c r="AG305" s="69"/>
      <c r="AH305" s="69"/>
      <c r="AI305" s="69"/>
      <c r="AJ305" s="69"/>
      <c r="AK305" s="69"/>
      <c r="AL305" s="69"/>
      <c r="AM305" s="70"/>
      <c r="AN305" s="70"/>
      <c r="AO305" s="5"/>
      <c r="AP305" s="5"/>
    </row>
    <row r="306" spans="1:42" ht="24.75" thickBot="1" x14ac:dyDescent="0.6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7"/>
      <c r="Y306" s="67"/>
      <c r="Z306" s="67"/>
      <c r="AA306" s="67"/>
      <c r="AB306" s="68"/>
      <c r="AC306" s="68"/>
      <c r="AD306" s="68"/>
      <c r="AE306" s="68"/>
      <c r="AF306" s="68"/>
      <c r="AG306" s="69"/>
      <c r="AH306" s="69"/>
      <c r="AI306" s="69"/>
      <c r="AJ306" s="69"/>
      <c r="AK306" s="69"/>
      <c r="AL306" s="69"/>
      <c r="AM306" s="70"/>
      <c r="AN306" s="70"/>
      <c r="AO306" s="5"/>
      <c r="AP306" s="5"/>
    </row>
    <row r="307" spans="1:42" ht="24.75" thickBot="1" x14ac:dyDescent="0.6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7"/>
      <c r="Y307" s="67"/>
      <c r="Z307" s="67"/>
      <c r="AA307" s="67"/>
      <c r="AB307" s="68"/>
      <c r="AC307" s="68"/>
      <c r="AD307" s="68"/>
      <c r="AE307" s="68"/>
      <c r="AF307" s="68"/>
      <c r="AG307" s="69"/>
      <c r="AH307" s="69"/>
      <c r="AI307" s="69"/>
      <c r="AJ307" s="69"/>
      <c r="AK307" s="69"/>
      <c r="AL307" s="69"/>
      <c r="AM307" s="70"/>
      <c r="AN307" s="70"/>
      <c r="AO307" s="5"/>
      <c r="AP307" s="5"/>
    </row>
    <row r="308" spans="1:42" ht="24.75" thickBot="1" x14ac:dyDescent="0.6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7"/>
      <c r="Y308" s="67"/>
      <c r="Z308" s="67"/>
      <c r="AA308" s="67"/>
      <c r="AB308" s="68"/>
      <c r="AC308" s="68"/>
      <c r="AD308" s="68"/>
      <c r="AE308" s="68"/>
      <c r="AF308" s="68"/>
      <c r="AG308" s="69"/>
      <c r="AH308" s="69"/>
      <c r="AI308" s="69"/>
      <c r="AJ308" s="69"/>
      <c r="AK308" s="69"/>
      <c r="AL308" s="69"/>
      <c r="AM308" s="70"/>
      <c r="AN308" s="70"/>
      <c r="AO308" s="5"/>
      <c r="AP308" s="5"/>
    </row>
    <row r="309" spans="1:42" ht="24.75" thickBot="1" x14ac:dyDescent="0.6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7"/>
      <c r="Y309" s="67"/>
      <c r="Z309" s="67"/>
      <c r="AA309" s="67"/>
      <c r="AB309" s="68"/>
      <c r="AC309" s="68"/>
      <c r="AD309" s="68"/>
      <c r="AE309" s="68"/>
      <c r="AF309" s="68"/>
      <c r="AG309" s="69"/>
      <c r="AH309" s="69"/>
      <c r="AI309" s="69"/>
      <c r="AJ309" s="69"/>
      <c r="AK309" s="69"/>
      <c r="AL309" s="69"/>
      <c r="AM309" s="70"/>
      <c r="AN309" s="70"/>
      <c r="AO309" s="5"/>
      <c r="AP309" s="5"/>
    </row>
    <row r="310" spans="1:42" ht="24.75" thickBot="1" x14ac:dyDescent="0.6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7"/>
      <c r="Y310" s="67"/>
      <c r="Z310" s="67"/>
      <c r="AA310" s="67"/>
      <c r="AB310" s="68"/>
      <c r="AC310" s="68"/>
      <c r="AD310" s="68"/>
      <c r="AE310" s="68"/>
      <c r="AF310" s="68"/>
      <c r="AG310" s="69"/>
      <c r="AH310" s="69"/>
      <c r="AI310" s="69"/>
      <c r="AJ310" s="69"/>
      <c r="AK310" s="69"/>
      <c r="AL310" s="69"/>
      <c r="AM310" s="70"/>
      <c r="AN310" s="70"/>
      <c r="AO310" s="5"/>
      <c r="AP310" s="5"/>
    </row>
    <row r="311" spans="1:42" ht="24.75" thickBot="1" x14ac:dyDescent="0.6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7"/>
      <c r="Y311" s="67"/>
      <c r="Z311" s="67"/>
      <c r="AA311" s="67"/>
      <c r="AB311" s="68"/>
      <c r="AC311" s="68"/>
      <c r="AD311" s="68"/>
      <c r="AE311" s="68"/>
      <c r="AF311" s="68"/>
      <c r="AG311" s="69"/>
      <c r="AH311" s="69"/>
      <c r="AI311" s="69"/>
      <c r="AJ311" s="69"/>
      <c r="AK311" s="69"/>
      <c r="AL311" s="69"/>
      <c r="AM311" s="70"/>
      <c r="AN311" s="70"/>
      <c r="AO311" s="5"/>
      <c r="AP311" s="5"/>
    </row>
    <row r="312" spans="1:42" ht="24.75" thickBot="1" x14ac:dyDescent="0.6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7"/>
      <c r="Y312" s="67"/>
      <c r="Z312" s="67"/>
      <c r="AA312" s="67"/>
      <c r="AB312" s="68"/>
      <c r="AC312" s="68"/>
      <c r="AD312" s="68"/>
      <c r="AE312" s="68"/>
      <c r="AF312" s="68"/>
      <c r="AG312" s="69"/>
      <c r="AH312" s="69"/>
      <c r="AI312" s="69"/>
      <c r="AJ312" s="69"/>
      <c r="AK312" s="69"/>
      <c r="AL312" s="69"/>
      <c r="AM312" s="70"/>
      <c r="AN312" s="70"/>
      <c r="AO312" s="5"/>
      <c r="AP312" s="5"/>
    </row>
    <row r="313" spans="1:42" ht="24.75" thickBot="1" x14ac:dyDescent="0.6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7"/>
      <c r="Y313" s="67"/>
      <c r="Z313" s="67"/>
      <c r="AA313" s="67"/>
      <c r="AB313" s="68"/>
      <c r="AC313" s="68"/>
      <c r="AD313" s="68"/>
      <c r="AE313" s="68"/>
      <c r="AF313" s="68"/>
      <c r="AG313" s="69"/>
      <c r="AH313" s="69"/>
      <c r="AI313" s="69"/>
      <c r="AJ313" s="69"/>
      <c r="AK313" s="69"/>
      <c r="AL313" s="69"/>
      <c r="AM313" s="70"/>
      <c r="AN313" s="70"/>
      <c r="AO313" s="5"/>
      <c r="AP313" s="5"/>
    </row>
    <row r="314" spans="1:42" ht="24.75" thickBot="1" x14ac:dyDescent="0.6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7"/>
      <c r="Y314" s="67"/>
      <c r="Z314" s="67"/>
      <c r="AA314" s="67"/>
      <c r="AB314" s="68"/>
      <c r="AC314" s="68"/>
      <c r="AD314" s="68"/>
      <c r="AE314" s="68"/>
      <c r="AF314" s="68"/>
      <c r="AG314" s="69"/>
      <c r="AH314" s="69"/>
      <c r="AI314" s="69"/>
      <c r="AJ314" s="69"/>
      <c r="AK314" s="69"/>
      <c r="AL314" s="69"/>
      <c r="AM314" s="70"/>
      <c r="AN314" s="70"/>
      <c r="AO314" s="5"/>
      <c r="AP314" s="5"/>
    </row>
    <row r="315" spans="1:42" ht="24.75" thickBot="1" x14ac:dyDescent="0.6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7"/>
      <c r="Y315" s="67"/>
      <c r="Z315" s="67"/>
      <c r="AA315" s="67"/>
      <c r="AB315" s="68"/>
      <c r="AC315" s="68"/>
      <c r="AD315" s="68"/>
      <c r="AE315" s="68"/>
      <c r="AF315" s="68"/>
      <c r="AG315" s="69"/>
      <c r="AH315" s="69"/>
      <c r="AI315" s="69"/>
      <c r="AJ315" s="69"/>
      <c r="AK315" s="69"/>
      <c r="AL315" s="69"/>
      <c r="AM315" s="70"/>
      <c r="AN315" s="70"/>
      <c r="AO315" s="5"/>
      <c r="AP315" s="5"/>
    </row>
    <row r="316" spans="1:42" ht="24.75" thickBot="1" x14ac:dyDescent="0.6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7"/>
      <c r="Y316" s="67"/>
      <c r="Z316" s="67"/>
      <c r="AA316" s="67"/>
      <c r="AB316" s="68"/>
      <c r="AC316" s="68"/>
      <c r="AD316" s="68"/>
      <c r="AE316" s="68"/>
      <c r="AF316" s="68"/>
      <c r="AG316" s="69"/>
      <c r="AH316" s="69"/>
      <c r="AI316" s="69"/>
      <c r="AJ316" s="69"/>
      <c r="AK316" s="69"/>
      <c r="AL316" s="69"/>
      <c r="AM316" s="70"/>
      <c r="AN316" s="70"/>
      <c r="AO316" s="5"/>
      <c r="AP316" s="5"/>
    </row>
    <row r="317" spans="1:42" ht="24.75" thickBot="1" x14ac:dyDescent="0.6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7"/>
      <c r="Y317" s="67"/>
      <c r="Z317" s="67"/>
      <c r="AA317" s="67"/>
      <c r="AB317" s="68"/>
      <c r="AC317" s="68"/>
      <c r="AD317" s="68"/>
      <c r="AE317" s="68"/>
      <c r="AF317" s="68"/>
      <c r="AG317" s="69"/>
      <c r="AH317" s="69"/>
      <c r="AI317" s="69"/>
      <c r="AJ317" s="69"/>
      <c r="AK317" s="69"/>
      <c r="AL317" s="69"/>
      <c r="AM317" s="70"/>
      <c r="AN317" s="70"/>
      <c r="AO317" s="5"/>
      <c r="AP317" s="5"/>
    </row>
    <row r="318" spans="1:42" ht="24.75" thickBot="1" x14ac:dyDescent="0.6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7"/>
      <c r="Y318" s="67"/>
      <c r="Z318" s="67"/>
      <c r="AA318" s="67"/>
      <c r="AB318" s="68"/>
      <c r="AC318" s="68"/>
      <c r="AD318" s="68"/>
      <c r="AE318" s="68"/>
      <c r="AF318" s="68"/>
      <c r="AG318" s="69"/>
      <c r="AH318" s="69"/>
      <c r="AI318" s="69"/>
      <c r="AJ318" s="69"/>
      <c r="AK318" s="69"/>
      <c r="AL318" s="69"/>
      <c r="AM318" s="70"/>
      <c r="AN318" s="70"/>
      <c r="AO318" s="5"/>
      <c r="AP318" s="5"/>
    </row>
    <row r="319" spans="1:42" ht="24.75" thickBot="1" x14ac:dyDescent="0.6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7"/>
      <c r="Y319" s="67"/>
      <c r="Z319" s="67"/>
      <c r="AA319" s="67"/>
      <c r="AB319" s="68"/>
      <c r="AC319" s="68"/>
      <c r="AD319" s="68"/>
      <c r="AE319" s="68"/>
      <c r="AF319" s="68"/>
      <c r="AG319" s="69"/>
      <c r="AH319" s="69"/>
      <c r="AI319" s="69"/>
      <c r="AJ319" s="69"/>
      <c r="AK319" s="69"/>
      <c r="AL319" s="69"/>
      <c r="AM319" s="70"/>
      <c r="AN319" s="70"/>
      <c r="AO319" s="5"/>
      <c r="AP319" s="5"/>
    </row>
    <row r="320" spans="1:42" ht="24.75" thickBot="1" x14ac:dyDescent="0.6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7"/>
      <c r="Y320" s="67"/>
      <c r="Z320" s="67"/>
      <c r="AA320" s="67"/>
      <c r="AB320" s="68"/>
      <c r="AC320" s="68"/>
      <c r="AD320" s="68"/>
      <c r="AE320" s="68"/>
      <c r="AF320" s="68"/>
      <c r="AG320" s="69"/>
      <c r="AH320" s="69"/>
      <c r="AI320" s="69"/>
      <c r="AJ320" s="69"/>
      <c r="AK320" s="69"/>
      <c r="AL320" s="69"/>
      <c r="AM320" s="70"/>
      <c r="AN320" s="70"/>
      <c r="AO320" s="5"/>
      <c r="AP320" s="5"/>
    </row>
    <row r="321" spans="1:42" ht="24.75" thickBot="1" x14ac:dyDescent="0.6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7"/>
      <c r="Y321" s="67"/>
      <c r="Z321" s="67"/>
      <c r="AA321" s="67"/>
      <c r="AB321" s="68"/>
      <c r="AC321" s="68"/>
      <c r="AD321" s="68"/>
      <c r="AE321" s="68"/>
      <c r="AF321" s="68"/>
      <c r="AG321" s="69"/>
      <c r="AH321" s="69"/>
      <c r="AI321" s="69"/>
      <c r="AJ321" s="69"/>
      <c r="AK321" s="69"/>
      <c r="AL321" s="69"/>
      <c r="AM321" s="70"/>
      <c r="AN321" s="70"/>
      <c r="AO321" s="5"/>
      <c r="AP321" s="5"/>
    </row>
    <row r="322" spans="1:42" ht="24.75" thickBot="1" x14ac:dyDescent="0.6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7"/>
      <c r="Y322" s="67"/>
      <c r="Z322" s="67"/>
      <c r="AA322" s="67"/>
      <c r="AB322" s="68"/>
      <c r="AC322" s="68"/>
      <c r="AD322" s="68"/>
      <c r="AE322" s="68"/>
      <c r="AF322" s="68"/>
      <c r="AG322" s="69"/>
      <c r="AH322" s="69"/>
      <c r="AI322" s="69"/>
      <c r="AJ322" s="69"/>
      <c r="AK322" s="69"/>
      <c r="AL322" s="69"/>
      <c r="AM322" s="70"/>
      <c r="AN322" s="70"/>
      <c r="AO322" s="5"/>
      <c r="AP322" s="5"/>
    </row>
    <row r="323" spans="1:42" ht="24.75" thickBot="1" x14ac:dyDescent="0.6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7"/>
      <c r="Y323" s="67"/>
      <c r="Z323" s="67"/>
      <c r="AA323" s="67"/>
      <c r="AB323" s="68"/>
      <c r="AC323" s="68"/>
      <c r="AD323" s="68"/>
      <c r="AE323" s="68"/>
      <c r="AF323" s="68"/>
      <c r="AG323" s="69"/>
      <c r="AH323" s="69"/>
      <c r="AI323" s="69"/>
      <c r="AJ323" s="69"/>
      <c r="AK323" s="69"/>
      <c r="AL323" s="69"/>
      <c r="AM323" s="70"/>
      <c r="AN323" s="70"/>
      <c r="AO323" s="5"/>
      <c r="AP323" s="5"/>
    </row>
    <row r="324" spans="1:42" ht="24.75" thickBot="1" x14ac:dyDescent="0.6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7"/>
      <c r="Y324" s="67"/>
      <c r="Z324" s="67"/>
      <c r="AA324" s="67"/>
      <c r="AB324" s="68"/>
      <c r="AC324" s="68"/>
      <c r="AD324" s="68"/>
      <c r="AE324" s="68"/>
      <c r="AF324" s="68"/>
      <c r="AG324" s="69"/>
      <c r="AH324" s="69"/>
      <c r="AI324" s="69"/>
      <c r="AJ324" s="69"/>
      <c r="AK324" s="69"/>
      <c r="AL324" s="69"/>
      <c r="AM324" s="70"/>
      <c r="AN324" s="70"/>
      <c r="AO324" s="5"/>
      <c r="AP324" s="5"/>
    </row>
    <row r="325" spans="1:42" ht="24.75" thickBot="1" x14ac:dyDescent="0.6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7"/>
      <c r="Y325" s="67"/>
      <c r="Z325" s="67"/>
      <c r="AA325" s="67"/>
      <c r="AB325" s="68"/>
      <c r="AC325" s="68"/>
      <c r="AD325" s="68"/>
      <c r="AE325" s="68"/>
      <c r="AF325" s="68"/>
      <c r="AG325" s="69"/>
      <c r="AH325" s="69"/>
      <c r="AI325" s="69"/>
      <c r="AJ325" s="69"/>
      <c r="AK325" s="69"/>
      <c r="AL325" s="69"/>
      <c r="AM325" s="70"/>
      <c r="AN325" s="70"/>
      <c r="AO325" s="5"/>
      <c r="AP325" s="5"/>
    </row>
    <row r="326" spans="1:42" ht="24.75" thickBot="1" x14ac:dyDescent="0.6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7"/>
      <c r="Y326" s="67"/>
      <c r="Z326" s="67"/>
      <c r="AA326" s="67"/>
      <c r="AB326" s="68"/>
      <c r="AC326" s="68"/>
      <c r="AD326" s="68"/>
      <c r="AE326" s="68"/>
      <c r="AF326" s="68"/>
      <c r="AG326" s="69"/>
      <c r="AH326" s="69"/>
      <c r="AI326" s="69"/>
      <c r="AJ326" s="69"/>
      <c r="AK326" s="69"/>
      <c r="AL326" s="69"/>
      <c r="AM326" s="70"/>
      <c r="AN326" s="70"/>
      <c r="AO326" s="5"/>
      <c r="AP326" s="5"/>
    </row>
    <row r="327" spans="1:42" ht="24.75" thickBot="1" x14ac:dyDescent="0.6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7"/>
      <c r="Y327" s="67"/>
      <c r="Z327" s="67"/>
      <c r="AA327" s="67"/>
      <c r="AB327" s="68"/>
      <c r="AC327" s="68"/>
      <c r="AD327" s="68"/>
      <c r="AE327" s="68"/>
      <c r="AF327" s="68"/>
      <c r="AG327" s="69"/>
      <c r="AH327" s="69"/>
      <c r="AI327" s="69"/>
      <c r="AJ327" s="69"/>
      <c r="AK327" s="69"/>
      <c r="AL327" s="69"/>
      <c r="AM327" s="70"/>
      <c r="AN327" s="70"/>
      <c r="AO327" s="5"/>
      <c r="AP327" s="5"/>
    </row>
    <row r="328" spans="1:42" ht="24.75" thickBot="1" x14ac:dyDescent="0.6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7"/>
      <c r="Y328" s="67"/>
      <c r="Z328" s="67"/>
      <c r="AA328" s="67"/>
      <c r="AB328" s="68"/>
      <c r="AC328" s="68"/>
      <c r="AD328" s="68"/>
      <c r="AE328" s="68"/>
      <c r="AF328" s="68"/>
      <c r="AG328" s="69"/>
      <c r="AH328" s="69"/>
      <c r="AI328" s="69"/>
      <c r="AJ328" s="69"/>
      <c r="AK328" s="69"/>
      <c r="AL328" s="69"/>
      <c r="AM328" s="70"/>
      <c r="AN328" s="70"/>
      <c r="AO328" s="5"/>
      <c r="AP328" s="5"/>
    </row>
    <row r="329" spans="1:42" ht="24.75" thickBot="1" x14ac:dyDescent="0.6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7"/>
      <c r="Y329" s="67"/>
      <c r="Z329" s="67"/>
      <c r="AA329" s="67"/>
      <c r="AB329" s="68"/>
      <c r="AC329" s="68"/>
      <c r="AD329" s="68"/>
      <c r="AE329" s="68"/>
      <c r="AF329" s="68"/>
      <c r="AG329" s="69"/>
      <c r="AH329" s="69"/>
      <c r="AI329" s="69"/>
      <c r="AJ329" s="69"/>
      <c r="AK329" s="69"/>
      <c r="AL329" s="69"/>
      <c r="AM329" s="70"/>
      <c r="AN329" s="70"/>
      <c r="AO329" s="5"/>
      <c r="AP329" s="5"/>
    </row>
    <row r="330" spans="1:42" ht="24.75" thickBot="1" x14ac:dyDescent="0.6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7"/>
      <c r="Y330" s="67"/>
      <c r="Z330" s="67"/>
      <c r="AA330" s="67"/>
      <c r="AB330" s="68"/>
      <c r="AC330" s="68"/>
      <c r="AD330" s="68"/>
      <c r="AE330" s="68"/>
      <c r="AF330" s="68"/>
      <c r="AG330" s="69"/>
      <c r="AH330" s="69"/>
      <c r="AI330" s="69"/>
      <c r="AJ330" s="69"/>
      <c r="AK330" s="69"/>
      <c r="AL330" s="69"/>
      <c r="AM330" s="70"/>
      <c r="AN330" s="70"/>
      <c r="AO330" s="5"/>
      <c r="AP330" s="5"/>
    </row>
    <row r="331" spans="1:42" ht="24.75" thickBot="1" x14ac:dyDescent="0.6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7"/>
      <c r="Y331" s="67"/>
      <c r="Z331" s="67"/>
      <c r="AA331" s="67"/>
      <c r="AB331" s="68"/>
      <c r="AC331" s="68"/>
      <c r="AD331" s="68"/>
      <c r="AE331" s="68"/>
      <c r="AF331" s="68"/>
      <c r="AG331" s="69"/>
      <c r="AH331" s="69"/>
      <c r="AI331" s="69"/>
      <c r="AJ331" s="69"/>
      <c r="AK331" s="69"/>
      <c r="AL331" s="69"/>
      <c r="AM331" s="70"/>
      <c r="AN331" s="70"/>
      <c r="AO331" s="5"/>
      <c r="AP331" s="5"/>
    </row>
    <row r="332" spans="1:42" ht="24.75" thickBot="1" x14ac:dyDescent="0.6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7"/>
      <c r="Y332" s="67"/>
      <c r="Z332" s="67"/>
      <c r="AA332" s="67"/>
      <c r="AB332" s="68"/>
      <c r="AC332" s="68"/>
      <c r="AD332" s="68"/>
      <c r="AE332" s="68"/>
      <c r="AF332" s="68"/>
      <c r="AG332" s="69"/>
      <c r="AH332" s="69"/>
      <c r="AI332" s="69"/>
      <c r="AJ332" s="69"/>
      <c r="AK332" s="69"/>
      <c r="AL332" s="69"/>
      <c r="AM332" s="70"/>
      <c r="AN332" s="70"/>
      <c r="AO332" s="5"/>
      <c r="AP332" s="5"/>
    </row>
    <row r="333" spans="1:42" ht="24.75" thickBot="1" x14ac:dyDescent="0.6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7"/>
      <c r="Y333" s="67"/>
      <c r="Z333" s="67"/>
      <c r="AA333" s="67"/>
      <c r="AB333" s="68"/>
      <c r="AC333" s="68"/>
      <c r="AD333" s="68"/>
      <c r="AE333" s="68"/>
      <c r="AF333" s="68"/>
      <c r="AG333" s="69"/>
      <c r="AH333" s="69"/>
      <c r="AI333" s="69"/>
      <c r="AJ333" s="69"/>
      <c r="AK333" s="69"/>
      <c r="AL333" s="69"/>
      <c r="AM333" s="70"/>
      <c r="AN333" s="70"/>
      <c r="AO333" s="5"/>
      <c r="AP333" s="5"/>
    </row>
    <row r="334" spans="1:42" ht="24.75" thickBot="1" x14ac:dyDescent="0.6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7"/>
      <c r="Y334" s="67"/>
      <c r="Z334" s="67"/>
      <c r="AA334" s="67"/>
      <c r="AB334" s="68"/>
      <c r="AC334" s="68"/>
      <c r="AD334" s="68"/>
      <c r="AE334" s="68"/>
      <c r="AF334" s="68"/>
      <c r="AG334" s="69"/>
      <c r="AH334" s="69"/>
      <c r="AI334" s="69"/>
      <c r="AJ334" s="69"/>
      <c r="AK334" s="69"/>
      <c r="AL334" s="69"/>
      <c r="AM334" s="70"/>
      <c r="AN334" s="70"/>
      <c r="AO334" s="5"/>
      <c r="AP334" s="5"/>
    </row>
    <row r="335" spans="1:42" ht="24.75" thickBot="1" x14ac:dyDescent="0.6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7"/>
      <c r="Y335" s="67"/>
      <c r="Z335" s="67"/>
      <c r="AA335" s="67"/>
      <c r="AB335" s="68"/>
      <c r="AC335" s="68"/>
      <c r="AD335" s="68"/>
      <c r="AE335" s="68"/>
      <c r="AF335" s="68"/>
      <c r="AG335" s="69"/>
      <c r="AH335" s="69"/>
      <c r="AI335" s="69"/>
      <c r="AJ335" s="69"/>
      <c r="AK335" s="69"/>
      <c r="AL335" s="69"/>
      <c r="AM335" s="70"/>
      <c r="AN335" s="70"/>
      <c r="AO335" s="5"/>
      <c r="AP335" s="5"/>
    </row>
    <row r="336" spans="1:42" ht="24.75" thickBot="1" x14ac:dyDescent="0.6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7"/>
      <c r="Y336" s="67"/>
      <c r="Z336" s="67"/>
      <c r="AA336" s="67"/>
      <c r="AB336" s="68"/>
      <c r="AC336" s="68"/>
      <c r="AD336" s="68"/>
      <c r="AE336" s="68"/>
      <c r="AF336" s="68"/>
      <c r="AG336" s="69"/>
      <c r="AH336" s="69"/>
      <c r="AI336" s="69"/>
      <c r="AJ336" s="69"/>
      <c r="AK336" s="69"/>
      <c r="AL336" s="69"/>
      <c r="AM336" s="70"/>
      <c r="AN336" s="70"/>
      <c r="AO336" s="5"/>
      <c r="AP336" s="5"/>
    </row>
    <row r="337" spans="1:42" ht="24.75" thickBot="1" x14ac:dyDescent="0.6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7"/>
      <c r="Y337" s="67"/>
      <c r="Z337" s="67"/>
      <c r="AA337" s="67"/>
      <c r="AB337" s="68"/>
      <c r="AC337" s="68"/>
      <c r="AD337" s="68"/>
      <c r="AE337" s="68"/>
      <c r="AF337" s="68"/>
      <c r="AG337" s="69"/>
      <c r="AH337" s="69"/>
      <c r="AI337" s="69"/>
      <c r="AJ337" s="69"/>
      <c r="AK337" s="69"/>
      <c r="AL337" s="69"/>
      <c r="AM337" s="70"/>
      <c r="AN337" s="70"/>
      <c r="AO337" s="5"/>
      <c r="AP337" s="5"/>
    </row>
    <row r="338" spans="1:42" ht="24.75" thickBot="1" x14ac:dyDescent="0.6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7"/>
      <c r="Y338" s="67"/>
      <c r="Z338" s="67"/>
      <c r="AA338" s="67"/>
      <c r="AB338" s="68"/>
      <c r="AC338" s="68"/>
      <c r="AD338" s="68"/>
      <c r="AE338" s="68"/>
      <c r="AF338" s="68"/>
      <c r="AG338" s="69"/>
      <c r="AH338" s="69"/>
      <c r="AI338" s="69"/>
      <c r="AJ338" s="69"/>
      <c r="AK338" s="69"/>
      <c r="AL338" s="69"/>
      <c r="AM338" s="70"/>
      <c r="AN338" s="70"/>
      <c r="AO338" s="5"/>
      <c r="AP338" s="5"/>
    </row>
    <row r="339" spans="1:42" ht="24.75" thickBot="1" x14ac:dyDescent="0.6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7"/>
      <c r="Y339" s="67"/>
      <c r="Z339" s="67"/>
      <c r="AA339" s="67"/>
      <c r="AB339" s="68"/>
      <c r="AC339" s="68"/>
      <c r="AD339" s="68"/>
      <c r="AE339" s="68"/>
      <c r="AF339" s="68"/>
      <c r="AG339" s="69"/>
      <c r="AH339" s="69"/>
      <c r="AI339" s="69"/>
      <c r="AJ339" s="69"/>
      <c r="AK339" s="69"/>
      <c r="AL339" s="69"/>
      <c r="AM339" s="70"/>
      <c r="AN339" s="70"/>
      <c r="AO339" s="5"/>
      <c r="AP339" s="5"/>
    </row>
    <row r="340" spans="1:42" ht="24.75" thickBot="1" x14ac:dyDescent="0.6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7"/>
      <c r="Y340" s="67"/>
      <c r="Z340" s="67"/>
      <c r="AA340" s="67"/>
      <c r="AB340" s="68"/>
      <c r="AC340" s="68"/>
      <c r="AD340" s="68"/>
      <c r="AE340" s="68"/>
      <c r="AF340" s="68"/>
      <c r="AG340" s="69"/>
      <c r="AH340" s="69"/>
      <c r="AI340" s="69"/>
      <c r="AJ340" s="69"/>
      <c r="AK340" s="69"/>
      <c r="AL340" s="69"/>
      <c r="AM340" s="70"/>
      <c r="AN340" s="70"/>
      <c r="AO340" s="5"/>
      <c r="AP340" s="5"/>
    </row>
    <row r="341" spans="1:42" ht="24.75" thickBot="1" x14ac:dyDescent="0.6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7"/>
      <c r="Y341" s="67"/>
      <c r="Z341" s="67"/>
      <c r="AA341" s="67"/>
      <c r="AB341" s="68"/>
      <c r="AC341" s="68"/>
      <c r="AD341" s="68"/>
      <c r="AE341" s="68"/>
      <c r="AF341" s="68"/>
      <c r="AG341" s="69"/>
      <c r="AH341" s="69"/>
      <c r="AI341" s="69"/>
      <c r="AJ341" s="69"/>
      <c r="AK341" s="69"/>
      <c r="AL341" s="69"/>
      <c r="AM341" s="70"/>
      <c r="AN341" s="70"/>
      <c r="AO341" s="5"/>
      <c r="AP341" s="5"/>
    </row>
    <row r="342" spans="1:42" ht="24.75" thickBot="1" x14ac:dyDescent="0.6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7"/>
      <c r="Y342" s="67"/>
      <c r="Z342" s="67"/>
      <c r="AA342" s="67"/>
      <c r="AB342" s="68"/>
      <c r="AC342" s="68"/>
      <c r="AD342" s="68"/>
      <c r="AE342" s="68"/>
      <c r="AF342" s="68"/>
      <c r="AG342" s="69"/>
      <c r="AH342" s="69"/>
      <c r="AI342" s="69"/>
      <c r="AJ342" s="69"/>
      <c r="AK342" s="69"/>
      <c r="AL342" s="69"/>
      <c r="AM342" s="70"/>
      <c r="AN342" s="70"/>
      <c r="AO342" s="5"/>
      <c r="AP342" s="5"/>
    </row>
    <row r="343" spans="1:42" ht="24.75" thickBot="1" x14ac:dyDescent="0.6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7"/>
      <c r="Y343" s="67"/>
      <c r="Z343" s="67"/>
      <c r="AA343" s="67"/>
      <c r="AB343" s="68"/>
      <c r="AC343" s="68"/>
      <c r="AD343" s="68"/>
      <c r="AE343" s="68"/>
      <c r="AF343" s="68"/>
      <c r="AG343" s="69"/>
      <c r="AH343" s="69"/>
      <c r="AI343" s="69"/>
      <c r="AJ343" s="69"/>
      <c r="AK343" s="69"/>
      <c r="AL343" s="69"/>
      <c r="AM343" s="70"/>
      <c r="AN343" s="70"/>
      <c r="AO343" s="5"/>
      <c r="AP343" s="5"/>
    </row>
    <row r="344" spans="1:42" ht="24.75" thickBot="1" x14ac:dyDescent="0.6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7"/>
      <c r="Y344" s="67"/>
      <c r="Z344" s="67"/>
      <c r="AA344" s="67"/>
      <c r="AB344" s="68"/>
      <c r="AC344" s="68"/>
      <c r="AD344" s="68"/>
      <c r="AE344" s="68"/>
      <c r="AF344" s="68"/>
      <c r="AG344" s="69"/>
      <c r="AH344" s="69"/>
      <c r="AI344" s="69"/>
      <c r="AJ344" s="69"/>
      <c r="AK344" s="69"/>
      <c r="AL344" s="69"/>
      <c r="AM344" s="70"/>
      <c r="AN344" s="70"/>
      <c r="AO344" s="5"/>
      <c r="AP344" s="5"/>
    </row>
    <row r="345" spans="1:42" ht="24.75" thickBot="1" x14ac:dyDescent="0.6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7"/>
      <c r="Y345" s="67"/>
      <c r="Z345" s="67"/>
      <c r="AA345" s="67"/>
      <c r="AB345" s="68"/>
      <c r="AC345" s="68"/>
      <c r="AD345" s="68"/>
      <c r="AE345" s="68"/>
      <c r="AF345" s="68"/>
      <c r="AG345" s="69"/>
      <c r="AH345" s="69"/>
      <c r="AI345" s="69"/>
      <c r="AJ345" s="69"/>
      <c r="AK345" s="69"/>
      <c r="AL345" s="69"/>
      <c r="AM345" s="70"/>
      <c r="AN345" s="70"/>
      <c r="AO345" s="5"/>
      <c r="AP345" s="5"/>
    </row>
    <row r="346" spans="1:42" ht="24.75" thickBot="1" x14ac:dyDescent="0.6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7"/>
      <c r="Y346" s="67"/>
      <c r="Z346" s="67"/>
      <c r="AA346" s="67"/>
      <c r="AB346" s="68"/>
      <c r="AC346" s="68"/>
      <c r="AD346" s="68"/>
      <c r="AE346" s="68"/>
      <c r="AF346" s="68"/>
      <c r="AG346" s="69"/>
      <c r="AH346" s="69"/>
      <c r="AI346" s="69"/>
      <c r="AJ346" s="69"/>
      <c r="AK346" s="69"/>
      <c r="AL346" s="69"/>
      <c r="AM346" s="70"/>
      <c r="AN346" s="70"/>
      <c r="AO346" s="5"/>
      <c r="AP346" s="5"/>
    </row>
    <row r="347" spans="1:42" ht="24.75" thickBot="1" x14ac:dyDescent="0.6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7"/>
      <c r="Y347" s="67"/>
      <c r="Z347" s="67"/>
      <c r="AA347" s="67"/>
      <c r="AB347" s="68"/>
      <c r="AC347" s="68"/>
      <c r="AD347" s="68"/>
      <c r="AE347" s="68"/>
      <c r="AF347" s="68"/>
      <c r="AG347" s="69"/>
      <c r="AH347" s="69"/>
      <c r="AI347" s="69"/>
      <c r="AJ347" s="69"/>
      <c r="AK347" s="69"/>
      <c r="AL347" s="69"/>
      <c r="AM347" s="70"/>
      <c r="AN347" s="70"/>
      <c r="AO347" s="5"/>
      <c r="AP347" s="5"/>
    </row>
    <row r="348" spans="1:42" ht="24.75" thickBot="1" x14ac:dyDescent="0.6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7"/>
      <c r="Y348" s="67"/>
      <c r="Z348" s="67"/>
      <c r="AA348" s="67"/>
      <c r="AB348" s="68"/>
      <c r="AC348" s="68"/>
      <c r="AD348" s="68"/>
      <c r="AE348" s="68"/>
      <c r="AF348" s="68"/>
      <c r="AG348" s="69"/>
      <c r="AH348" s="69"/>
      <c r="AI348" s="69"/>
      <c r="AJ348" s="69"/>
      <c r="AK348" s="69"/>
      <c r="AL348" s="69"/>
      <c r="AM348" s="70"/>
      <c r="AN348" s="70"/>
      <c r="AO348" s="5"/>
      <c r="AP348" s="5"/>
    </row>
    <row r="349" spans="1:42" ht="24.75" thickBot="1" x14ac:dyDescent="0.6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7"/>
      <c r="Y349" s="67"/>
      <c r="Z349" s="67"/>
      <c r="AA349" s="67"/>
      <c r="AB349" s="68"/>
      <c r="AC349" s="68"/>
      <c r="AD349" s="68"/>
      <c r="AE349" s="68"/>
      <c r="AF349" s="68"/>
      <c r="AG349" s="69"/>
      <c r="AH349" s="69"/>
      <c r="AI349" s="69"/>
      <c r="AJ349" s="69"/>
      <c r="AK349" s="69"/>
      <c r="AL349" s="69"/>
      <c r="AM349" s="70"/>
      <c r="AN349" s="70"/>
      <c r="AO349" s="5"/>
      <c r="AP349" s="5"/>
    </row>
    <row r="350" spans="1:42" ht="24.75" thickBot="1" x14ac:dyDescent="0.6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7"/>
      <c r="Y350" s="67"/>
      <c r="Z350" s="67"/>
      <c r="AA350" s="67"/>
      <c r="AB350" s="68"/>
      <c r="AC350" s="68"/>
      <c r="AD350" s="68"/>
      <c r="AE350" s="68"/>
      <c r="AF350" s="68"/>
      <c r="AG350" s="69"/>
      <c r="AH350" s="69"/>
      <c r="AI350" s="69"/>
      <c r="AJ350" s="69"/>
      <c r="AK350" s="69"/>
      <c r="AL350" s="69"/>
      <c r="AM350" s="70"/>
      <c r="AN350" s="70"/>
      <c r="AO350" s="5"/>
      <c r="AP350" s="5"/>
    </row>
    <row r="351" spans="1:42" ht="24.75" thickBot="1" x14ac:dyDescent="0.6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7"/>
      <c r="Y351" s="67"/>
      <c r="Z351" s="67"/>
      <c r="AA351" s="67"/>
      <c r="AB351" s="68"/>
      <c r="AC351" s="68"/>
      <c r="AD351" s="68"/>
      <c r="AE351" s="68"/>
      <c r="AF351" s="68"/>
      <c r="AG351" s="69"/>
      <c r="AH351" s="69"/>
      <c r="AI351" s="69"/>
      <c r="AJ351" s="69"/>
      <c r="AK351" s="69"/>
      <c r="AL351" s="69"/>
      <c r="AM351" s="70"/>
      <c r="AN351" s="70"/>
      <c r="AO351" s="5"/>
      <c r="AP351" s="5"/>
    </row>
    <row r="352" spans="1:42" ht="24.75" thickBot="1" x14ac:dyDescent="0.6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7"/>
      <c r="Y352" s="67"/>
      <c r="Z352" s="67"/>
      <c r="AA352" s="67"/>
      <c r="AB352" s="68"/>
      <c r="AC352" s="68"/>
      <c r="AD352" s="68"/>
      <c r="AE352" s="68"/>
      <c r="AF352" s="68"/>
      <c r="AG352" s="69"/>
      <c r="AH352" s="69"/>
      <c r="AI352" s="69"/>
      <c r="AJ352" s="69"/>
      <c r="AK352" s="69"/>
      <c r="AL352" s="69"/>
      <c r="AM352" s="70"/>
      <c r="AN352" s="70"/>
      <c r="AO352" s="5"/>
      <c r="AP352" s="5"/>
    </row>
    <row r="353" spans="1:42" ht="24.75" thickBot="1" x14ac:dyDescent="0.6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7"/>
      <c r="Y353" s="67"/>
      <c r="Z353" s="67"/>
      <c r="AA353" s="67"/>
      <c r="AB353" s="68"/>
      <c r="AC353" s="68"/>
      <c r="AD353" s="68"/>
      <c r="AE353" s="68"/>
      <c r="AF353" s="68"/>
      <c r="AG353" s="69"/>
      <c r="AH353" s="69"/>
      <c r="AI353" s="69"/>
      <c r="AJ353" s="69"/>
      <c r="AK353" s="69"/>
      <c r="AL353" s="69"/>
      <c r="AM353" s="70"/>
      <c r="AN353" s="70"/>
      <c r="AO353" s="5"/>
      <c r="AP353" s="5"/>
    </row>
    <row r="354" spans="1:42" ht="24.75" thickBot="1" x14ac:dyDescent="0.6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7"/>
      <c r="Y354" s="67"/>
      <c r="Z354" s="67"/>
      <c r="AA354" s="67"/>
      <c r="AB354" s="68"/>
      <c r="AC354" s="68"/>
      <c r="AD354" s="68"/>
      <c r="AE354" s="68"/>
      <c r="AF354" s="68"/>
      <c r="AG354" s="69"/>
      <c r="AH354" s="69"/>
      <c r="AI354" s="69"/>
      <c r="AJ354" s="69"/>
      <c r="AK354" s="69"/>
      <c r="AL354" s="69"/>
      <c r="AM354" s="70"/>
      <c r="AN354" s="70"/>
      <c r="AO354" s="5"/>
      <c r="AP354" s="5"/>
    </row>
    <row r="355" spans="1:42" ht="24.75" thickBot="1" x14ac:dyDescent="0.6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7"/>
      <c r="Y355" s="67"/>
      <c r="Z355" s="67"/>
      <c r="AA355" s="67"/>
      <c r="AB355" s="68"/>
      <c r="AC355" s="68"/>
      <c r="AD355" s="68"/>
      <c r="AE355" s="68"/>
      <c r="AF355" s="68"/>
      <c r="AG355" s="69"/>
      <c r="AH355" s="69"/>
      <c r="AI355" s="69"/>
      <c r="AJ355" s="69"/>
      <c r="AK355" s="69"/>
      <c r="AL355" s="69"/>
      <c r="AM355" s="70"/>
      <c r="AN355" s="70"/>
      <c r="AO355" s="5"/>
      <c r="AP355" s="5"/>
    </row>
    <row r="356" spans="1:42" ht="24.75" thickBot="1" x14ac:dyDescent="0.6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7"/>
      <c r="Y356" s="67"/>
      <c r="Z356" s="67"/>
      <c r="AA356" s="67"/>
      <c r="AB356" s="68"/>
      <c r="AC356" s="68"/>
      <c r="AD356" s="68"/>
      <c r="AE356" s="68"/>
      <c r="AF356" s="68"/>
      <c r="AG356" s="69"/>
      <c r="AH356" s="69"/>
      <c r="AI356" s="69"/>
      <c r="AJ356" s="69"/>
      <c r="AK356" s="69"/>
      <c r="AL356" s="69"/>
      <c r="AM356" s="70"/>
      <c r="AN356" s="70"/>
      <c r="AO356" s="5"/>
      <c r="AP356" s="5"/>
    </row>
    <row r="357" spans="1:42" ht="24.75" thickBot="1" x14ac:dyDescent="0.6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7"/>
      <c r="Y357" s="67"/>
      <c r="Z357" s="67"/>
      <c r="AA357" s="67"/>
      <c r="AB357" s="68"/>
      <c r="AC357" s="68"/>
      <c r="AD357" s="68"/>
      <c r="AE357" s="68"/>
      <c r="AF357" s="68"/>
      <c r="AG357" s="69"/>
      <c r="AH357" s="69"/>
      <c r="AI357" s="69"/>
      <c r="AJ357" s="69"/>
      <c r="AK357" s="69"/>
      <c r="AL357" s="69"/>
      <c r="AM357" s="70"/>
      <c r="AN357" s="70"/>
      <c r="AO357" s="5"/>
      <c r="AP357" s="5"/>
    </row>
    <row r="358" spans="1:42" ht="24.75" thickBot="1" x14ac:dyDescent="0.6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7"/>
      <c r="Y358" s="67"/>
      <c r="Z358" s="67"/>
      <c r="AA358" s="67"/>
      <c r="AB358" s="68"/>
      <c r="AC358" s="68"/>
      <c r="AD358" s="68"/>
      <c r="AE358" s="68"/>
      <c r="AF358" s="68"/>
      <c r="AG358" s="69"/>
      <c r="AH358" s="69"/>
      <c r="AI358" s="69"/>
      <c r="AJ358" s="69"/>
      <c r="AK358" s="69"/>
      <c r="AL358" s="69"/>
      <c r="AM358" s="70"/>
      <c r="AN358" s="70"/>
      <c r="AO358" s="5"/>
      <c r="AP358" s="5"/>
    </row>
    <row r="359" spans="1:42" ht="24.75" thickBot="1" x14ac:dyDescent="0.6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7"/>
      <c r="Y359" s="67"/>
      <c r="Z359" s="67"/>
      <c r="AA359" s="67"/>
      <c r="AB359" s="68"/>
      <c r="AC359" s="68"/>
      <c r="AD359" s="68"/>
      <c r="AE359" s="68"/>
      <c r="AF359" s="68"/>
      <c r="AG359" s="69"/>
      <c r="AH359" s="69"/>
      <c r="AI359" s="69"/>
      <c r="AJ359" s="69"/>
      <c r="AK359" s="69"/>
      <c r="AL359" s="69"/>
      <c r="AM359" s="70"/>
      <c r="AN359" s="70"/>
      <c r="AO359" s="5"/>
      <c r="AP359" s="5"/>
    </row>
    <row r="360" spans="1:42" ht="24.75" thickBot="1" x14ac:dyDescent="0.6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7"/>
      <c r="Y360" s="67"/>
      <c r="Z360" s="67"/>
      <c r="AA360" s="67"/>
      <c r="AB360" s="68"/>
      <c r="AC360" s="68"/>
      <c r="AD360" s="68"/>
      <c r="AE360" s="68"/>
      <c r="AF360" s="68"/>
      <c r="AG360" s="69"/>
      <c r="AH360" s="69"/>
      <c r="AI360" s="69"/>
      <c r="AJ360" s="69"/>
      <c r="AK360" s="69"/>
      <c r="AL360" s="69"/>
      <c r="AM360" s="70"/>
      <c r="AN360" s="70"/>
      <c r="AO360" s="5"/>
      <c r="AP360" s="5"/>
    </row>
    <row r="361" spans="1:42" ht="24.75" thickBot="1" x14ac:dyDescent="0.6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7"/>
      <c r="Y361" s="67"/>
      <c r="Z361" s="67"/>
      <c r="AA361" s="67"/>
      <c r="AB361" s="68"/>
      <c r="AC361" s="68"/>
      <c r="AD361" s="68"/>
      <c r="AE361" s="68"/>
      <c r="AF361" s="68"/>
      <c r="AG361" s="69"/>
      <c r="AH361" s="69"/>
      <c r="AI361" s="69"/>
      <c r="AJ361" s="69"/>
      <c r="AK361" s="69"/>
      <c r="AL361" s="69"/>
      <c r="AM361" s="70"/>
      <c r="AN361" s="70"/>
      <c r="AO361" s="5"/>
      <c r="AP361" s="5"/>
    </row>
    <row r="362" spans="1:42" ht="24.75" thickBot="1" x14ac:dyDescent="0.6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7"/>
      <c r="Y362" s="67"/>
      <c r="Z362" s="67"/>
      <c r="AA362" s="67"/>
      <c r="AB362" s="68"/>
      <c r="AC362" s="68"/>
      <c r="AD362" s="68"/>
      <c r="AE362" s="68"/>
      <c r="AF362" s="68"/>
      <c r="AG362" s="69"/>
      <c r="AH362" s="69"/>
      <c r="AI362" s="69"/>
      <c r="AJ362" s="69"/>
      <c r="AK362" s="69"/>
      <c r="AL362" s="69"/>
      <c r="AM362" s="70"/>
      <c r="AN362" s="70"/>
      <c r="AO362" s="5"/>
      <c r="AP362" s="5"/>
    </row>
    <row r="363" spans="1:42" ht="24.75" thickBot="1" x14ac:dyDescent="0.6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7"/>
      <c r="Y363" s="67"/>
      <c r="Z363" s="67"/>
      <c r="AA363" s="67"/>
      <c r="AB363" s="68"/>
      <c r="AC363" s="68"/>
      <c r="AD363" s="68"/>
      <c r="AE363" s="68"/>
      <c r="AF363" s="68"/>
      <c r="AG363" s="69"/>
      <c r="AH363" s="69"/>
      <c r="AI363" s="69"/>
      <c r="AJ363" s="69"/>
      <c r="AK363" s="69"/>
      <c r="AL363" s="69"/>
      <c r="AM363" s="70"/>
      <c r="AN363" s="70"/>
      <c r="AO363" s="5"/>
      <c r="AP363" s="5"/>
    </row>
    <row r="364" spans="1:42" ht="24.75" thickBot="1" x14ac:dyDescent="0.6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7"/>
      <c r="Y364" s="67"/>
      <c r="Z364" s="67"/>
      <c r="AA364" s="67"/>
      <c r="AB364" s="68"/>
      <c r="AC364" s="68"/>
      <c r="AD364" s="68"/>
      <c r="AE364" s="68"/>
      <c r="AF364" s="68"/>
      <c r="AG364" s="69"/>
      <c r="AH364" s="69"/>
      <c r="AI364" s="69"/>
      <c r="AJ364" s="69"/>
      <c r="AK364" s="69"/>
      <c r="AL364" s="69"/>
      <c r="AM364" s="70"/>
      <c r="AN364" s="70"/>
      <c r="AO364" s="5"/>
      <c r="AP364" s="5"/>
    </row>
    <row r="365" spans="1:42" ht="24.75" thickBot="1" x14ac:dyDescent="0.6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7"/>
      <c r="Y365" s="67"/>
      <c r="Z365" s="67"/>
      <c r="AA365" s="67"/>
      <c r="AB365" s="68"/>
      <c r="AC365" s="68"/>
      <c r="AD365" s="68"/>
      <c r="AE365" s="68"/>
      <c r="AF365" s="68"/>
      <c r="AG365" s="69"/>
      <c r="AH365" s="69"/>
      <c r="AI365" s="69"/>
      <c r="AJ365" s="69"/>
      <c r="AK365" s="69"/>
      <c r="AL365" s="69"/>
      <c r="AM365" s="70"/>
      <c r="AN365" s="70"/>
      <c r="AO365" s="5"/>
      <c r="AP365" s="5"/>
    </row>
    <row r="366" spans="1:42" ht="24.75" thickBot="1" x14ac:dyDescent="0.6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7"/>
      <c r="Y366" s="67"/>
      <c r="Z366" s="67"/>
      <c r="AA366" s="67"/>
      <c r="AB366" s="68"/>
      <c r="AC366" s="68"/>
      <c r="AD366" s="68"/>
      <c r="AE366" s="68"/>
      <c r="AF366" s="68"/>
      <c r="AG366" s="69"/>
      <c r="AH366" s="69"/>
      <c r="AI366" s="69"/>
      <c r="AJ366" s="69"/>
      <c r="AK366" s="69"/>
      <c r="AL366" s="69"/>
      <c r="AM366" s="70"/>
      <c r="AN366" s="70"/>
      <c r="AO366" s="5"/>
      <c r="AP366" s="5"/>
    </row>
    <row r="367" spans="1:42" ht="24.75" thickBot="1" x14ac:dyDescent="0.6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7"/>
      <c r="Y367" s="67"/>
      <c r="Z367" s="67"/>
      <c r="AA367" s="67"/>
      <c r="AB367" s="68"/>
      <c r="AC367" s="68"/>
      <c r="AD367" s="68"/>
      <c r="AE367" s="68"/>
      <c r="AF367" s="68"/>
      <c r="AG367" s="69"/>
      <c r="AH367" s="69"/>
      <c r="AI367" s="69"/>
      <c r="AJ367" s="69"/>
      <c r="AK367" s="69"/>
      <c r="AL367" s="69"/>
      <c r="AM367" s="70"/>
      <c r="AN367" s="70"/>
      <c r="AO367" s="5"/>
      <c r="AP367" s="5"/>
    </row>
    <row r="368" spans="1:42" ht="24.75" thickBot="1" x14ac:dyDescent="0.6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7"/>
      <c r="Y368" s="67"/>
      <c r="Z368" s="67"/>
      <c r="AA368" s="67"/>
      <c r="AB368" s="68"/>
      <c r="AC368" s="68"/>
      <c r="AD368" s="68"/>
      <c r="AE368" s="68"/>
      <c r="AF368" s="68"/>
      <c r="AG368" s="69"/>
      <c r="AH368" s="69"/>
      <c r="AI368" s="69"/>
      <c r="AJ368" s="69"/>
      <c r="AK368" s="69"/>
      <c r="AL368" s="69"/>
      <c r="AM368" s="70"/>
      <c r="AN368" s="70"/>
      <c r="AO368" s="5"/>
      <c r="AP368" s="5"/>
    </row>
    <row r="369" spans="1:42" ht="24.75" thickBot="1" x14ac:dyDescent="0.6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7"/>
      <c r="Y369" s="67"/>
      <c r="Z369" s="67"/>
      <c r="AA369" s="67"/>
      <c r="AB369" s="68"/>
      <c r="AC369" s="68"/>
      <c r="AD369" s="68"/>
      <c r="AE369" s="68"/>
      <c r="AF369" s="68"/>
      <c r="AG369" s="69"/>
      <c r="AH369" s="69"/>
      <c r="AI369" s="69"/>
      <c r="AJ369" s="69"/>
      <c r="AK369" s="69"/>
      <c r="AL369" s="69"/>
      <c r="AM369" s="70"/>
      <c r="AN369" s="70"/>
      <c r="AO369" s="5"/>
      <c r="AP369" s="5"/>
    </row>
    <row r="370" spans="1:42" ht="24.75" thickBot="1" x14ac:dyDescent="0.6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7"/>
      <c r="Y370" s="67"/>
      <c r="Z370" s="67"/>
      <c r="AA370" s="67"/>
      <c r="AB370" s="68"/>
      <c r="AC370" s="68"/>
      <c r="AD370" s="68"/>
      <c r="AE370" s="68"/>
      <c r="AF370" s="68"/>
      <c r="AG370" s="69"/>
      <c r="AH370" s="69"/>
      <c r="AI370" s="69"/>
      <c r="AJ370" s="69"/>
      <c r="AK370" s="69"/>
      <c r="AL370" s="69"/>
      <c r="AM370" s="70"/>
      <c r="AN370" s="70"/>
      <c r="AO370" s="5"/>
      <c r="AP370" s="5"/>
    </row>
    <row r="371" spans="1:42" ht="24.75" thickBot="1" x14ac:dyDescent="0.6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7"/>
      <c r="Y371" s="67"/>
      <c r="Z371" s="67"/>
      <c r="AA371" s="67"/>
      <c r="AB371" s="68"/>
      <c r="AC371" s="68"/>
      <c r="AD371" s="68"/>
      <c r="AE371" s="68"/>
      <c r="AF371" s="68"/>
      <c r="AG371" s="69"/>
      <c r="AH371" s="69"/>
      <c r="AI371" s="69"/>
      <c r="AJ371" s="69"/>
      <c r="AK371" s="69"/>
      <c r="AL371" s="69"/>
      <c r="AM371" s="70"/>
      <c r="AN371" s="70"/>
      <c r="AO371" s="5"/>
      <c r="AP371" s="5"/>
    </row>
    <row r="372" spans="1:42" ht="24.75" thickBot="1" x14ac:dyDescent="0.6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7"/>
      <c r="Y372" s="67"/>
      <c r="Z372" s="67"/>
      <c r="AA372" s="67"/>
      <c r="AB372" s="68"/>
      <c r="AC372" s="68"/>
      <c r="AD372" s="68"/>
      <c r="AE372" s="68"/>
      <c r="AF372" s="68"/>
      <c r="AG372" s="69"/>
      <c r="AH372" s="69"/>
      <c r="AI372" s="69"/>
      <c r="AJ372" s="69"/>
      <c r="AK372" s="69"/>
      <c r="AL372" s="69"/>
      <c r="AM372" s="70"/>
      <c r="AN372" s="70"/>
      <c r="AO372" s="5"/>
      <c r="AP372" s="5"/>
    </row>
    <row r="373" spans="1:42" ht="24.75" thickBot="1" x14ac:dyDescent="0.6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7"/>
      <c r="Y373" s="67"/>
      <c r="Z373" s="67"/>
      <c r="AA373" s="67"/>
      <c r="AB373" s="68"/>
      <c r="AC373" s="68"/>
      <c r="AD373" s="68"/>
      <c r="AE373" s="68"/>
      <c r="AF373" s="68"/>
      <c r="AG373" s="69"/>
      <c r="AH373" s="69"/>
      <c r="AI373" s="69"/>
      <c r="AJ373" s="69"/>
      <c r="AK373" s="69"/>
      <c r="AL373" s="69"/>
      <c r="AM373" s="70"/>
      <c r="AN373" s="70"/>
      <c r="AO373" s="5"/>
      <c r="AP373" s="5"/>
    </row>
    <row r="374" spans="1:42" ht="24.75" thickBot="1" x14ac:dyDescent="0.6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7"/>
      <c r="Y374" s="67"/>
      <c r="Z374" s="67"/>
      <c r="AA374" s="67"/>
      <c r="AB374" s="68"/>
      <c r="AC374" s="68"/>
      <c r="AD374" s="68"/>
      <c r="AE374" s="68"/>
      <c r="AF374" s="68"/>
      <c r="AG374" s="69"/>
      <c r="AH374" s="69"/>
      <c r="AI374" s="69"/>
      <c r="AJ374" s="69"/>
      <c r="AK374" s="69"/>
      <c r="AL374" s="69"/>
      <c r="AM374" s="70"/>
      <c r="AN374" s="70"/>
      <c r="AO374" s="5"/>
      <c r="AP374" s="5"/>
    </row>
    <row r="375" spans="1:42" ht="24.75" thickBot="1" x14ac:dyDescent="0.6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7"/>
      <c r="Y375" s="67"/>
      <c r="Z375" s="67"/>
      <c r="AA375" s="67"/>
      <c r="AB375" s="68"/>
      <c r="AC375" s="68"/>
      <c r="AD375" s="68"/>
      <c r="AE375" s="68"/>
      <c r="AF375" s="68"/>
      <c r="AG375" s="69"/>
      <c r="AH375" s="69"/>
      <c r="AI375" s="69"/>
      <c r="AJ375" s="69"/>
      <c r="AK375" s="69"/>
      <c r="AL375" s="69"/>
      <c r="AM375" s="70"/>
      <c r="AN375" s="70"/>
      <c r="AO375" s="5"/>
      <c r="AP375" s="5"/>
    </row>
    <row r="376" spans="1:42" ht="24.75" thickBot="1" x14ac:dyDescent="0.6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7"/>
      <c r="Y376" s="67"/>
      <c r="Z376" s="67"/>
      <c r="AA376" s="67"/>
      <c r="AB376" s="68"/>
      <c r="AC376" s="68"/>
      <c r="AD376" s="68"/>
      <c r="AE376" s="68"/>
      <c r="AF376" s="68"/>
      <c r="AG376" s="69"/>
      <c r="AH376" s="69"/>
      <c r="AI376" s="69"/>
      <c r="AJ376" s="69"/>
      <c r="AK376" s="69"/>
      <c r="AL376" s="69"/>
      <c r="AM376" s="70"/>
      <c r="AN376" s="70"/>
      <c r="AO376" s="5"/>
      <c r="AP376" s="5"/>
    </row>
    <row r="377" spans="1:42" ht="24.75" thickBot="1" x14ac:dyDescent="0.6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7"/>
      <c r="Y377" s="67"/>
      <c r="Z377" s="67"/>
      <c r="AA377" s="67"/>
      <c r="AB377" s="68"/>
      <c r="AC377" s="68"/>
      <c r="AD377" s="68"/>
      <c r="AE377" s="68"/>
      <c r="AF377" s="68"/>
      <c r="AG377" s="69"/>
      <c r="AH377" s="69"/>
      <c r="AI377" s="69"/>
      <c r="AJ377" s="69"/>
      <c r="AK377" s="69"/>
      <c r="AL377" s="69"/>
      <c r="AM377" s="70"/>
      <c r="AN377" s="70"/>
      <c r="AO377" s="5"/>
      <c r="AP377" s="5"/>
    </row>
    <row r="378" spans="1:42" ht="24.75" thickBot="1" x14ac:dyDescent="0.6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7"/>
      <c r="Y378" s="67"/>
      <c r="Z378" s="67"/>
      <c r="AA378" s="67"/>
      <c r="AB378" s="68"/>
      <c r="AC378" s="68"/>
      <c r="AD378" s="68"/>
      <c r="AE378" s="68"/>
      <c r="AF378" s="68"/>
      <c r="AG378" s="69"/>
      <c r="AH378" s="69"/>
      <c r="AI378" s="69"/>
      <c r="AJ378" s="69"/>
      <c r="AK378" s="69"/>
      <c r="AL378" s="69"/>
      <c r="AM378" s="70"/>
      <c r="AN378" s="70"/>
      <c r="AO378" s="5"/>
      <c r="AP378" s="5"/>
    </row>
    <row r="379" spans="1:42" ht="24.75" thickBot="1" x14ac:dyDescent="0.6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7"/>
      <c r="Y379" s="67"/>
      <c r="Z379" s="67"/>
      <c r="AA379" s="67"/>
      <c r="AB379" s="68"/>
      <c r="AC379" s="68"/>
      <c r="AD379" s="68"/>
      <c r="AE379" s="68"/>
      <c r="AF379" s="68"/>
      <c r="AG379" s="69"/>
      <c r="AH379" s="69"/>
      <c r="AI379" s="69"/>
      <c r="AJ379" s="69"/>
      <c r="AK379" s="69"/>
      <c r="AL379" s="69"/>
      <c r="AM379" s="70"/>
      <c r="AN379" s="70"/>
      <c r="AO379" s="5"/>
      <c r="AP379" s="5"/>
    </row>
    <row r="380" spans="1:42" ht="24.75" thickBot="1" x14ac:dyDescent="0.6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7"/>
      <c r="Y380" s="67"/>
      <c r="Z380" s="67"/>
      <c r="AA380" s="67"/>
      <c r="AB380" s="68"/>
      <c r="AC380" s="68"/>
      <c r="AD380" s="68"/>
      <c r="AE380" s="68"/>
      <c r="AF380" s="68"/>
      <c r="AG380" s="69"/>
      <c r="AH380" s="69"/>
      <c r="AI380" s="69"/>
      <c r="AJ380" s="69"/>
      <c r="AK380" s="69"/>
      <c r="AL380" s="69"/>
      <c r="AM380" s="70"/>
      <c r="AN380" s="70"/>
      <c r="AO380" s="5"/>
      <c r="AP380" s="5"/>
    </row>
    <row r="381" spans="1:42" ht="24.75" thickBot="1" x14ac:dyDescent="0.6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7"/>
      <c r="Y381" s="67"/>
      <c r="Z381" s="67"/>
      <c r="AA381" s="67"/>
      <c r="AB381" s="68"/>
      <c r="AC381" s="68"/>
      <c r="AD381" s="68"/>
      <c r="AE381" s="68"/>
      <c r="AF381" s="68"/>
      <c r="AG381" s="69"/>
      <c r="AH381" s="69"/>
      <c r="AI381" s="69"/>
      <c r="AJ381" s="69"/>
      <c r="AK381" s="69"/>
      <c r="AL381" s="69"/>
      <c r="AM381" s="70"/>
      <c r="AN381" s="70"/>
      <c r="AO381" s="5"/>
      <c r="AP381" s="5"/>
    </row>
    <row r="382" spans="1:42" ht="24.75" thickBot="1" x14ac:dyDescent="0.6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7"/>
      <c r="Y382" s="67"/>
      <c r="Z382" s="67"/>
      <c r="AA382" s="67"/>
      <c r="AB382" s="68"/>
      <c r="AC382" s="68"/>
      <c r="AD382" s="68"/>
      <c r="AE382" s="68"/>
      <c r="AF382" s="68"/>
      <c r="AG382" s="69"/>
      <c r="AH382" s="69"/>
      <c r="AI382" s="69"/>
      <c r="AJ382" s="69"/>
      <c r="AK382" s="69"/>
      <c r="AL382" s="69"/>
      <c r="AM382" s="70"/>
      <c r="AN382" s="70"/>
      <c r="AO382" s="5"/>
      <c r="AP382" s="5"/>
    </row>
    <row r="383" spans="1:42" ht="24.75" thickBot="1" x14ac:dyDescent="0.6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7"/>
      <c r="Y383" s="67"/>
      <c r="Z383" s="67"/>
      <c r="AA383" s="67"/>
      <c r="AB383" s="68"/>
      <c r="AC383" s="68"/>
      <c r="AD383" s="68"/>
      <c r="AE383" s="68"/>
      <c r="AF383" s="68"/>
      <c r="AG383" s="69"/>
      <c r="AH383" s="69"/>
      <c r="AI383" s="69"/>
      <c r="AJ383" s="69"/>
      <c r="AK383" s="69"/>
      <c r="AL383" s="69"/>
      <c r="AM383" s="70"/>
      <c r="AN383" s="70"/>
      <c r="AO383" s="5"/>
      <c r="AP383" s="5"/>
    </row>
    <row r="384" spans="1:42" ht="24.75" thickBot="1" x14ac:dyDescent="0.6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7"/>
      <c r="Y384" s="67"/>
      <c r="Z384" s="67"/>
      <c r="AA384" s="67"/>
      <c r="AB384" s="68"/>
      <c r="AC384" s="68"/>
      <c r="AD384" s="68"/>
      <c r="AE384" s="68"/>
      <c r="AF384" s="68"/>
      <c r="AG384" s="69"/>
      <c r="AH384" s="69"/>
      <c r="AI384" s="69"/>
      <c r="AJ384" s="69"/>
      <c r="AK384" s="69"/>
      <c r="AL384" s="69"/>
      <c r="AM384" s="70"/>
      <c r="AN384" s="70"/>
      <c r="AO384" s="5"/>
      <c r="AP384" s="5"/>
    </row>
    <row r="385" spans="1:42" ht="24.75" thickBot="1" x14ac:dyDescent="0.6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7"/>
      <c r="Y385" s="67"/>
      <c r="Z385" s="67"/>
      <c r="AA385" s="67"/>
      <c r="AB385" s="68"/>
      <c r="AC385" s="68"/>
      <c r="AD385" s="68"/>
      <c r="AE385" s="68"/>
      <c r="AF385" s="68"/>
      <c r="AG385" s="69"/>
      <c r="AH385" s="69"/>
      <c r="AI385" s="69"/>
      <c r="AJ385" s="69"/>
      <c r="AK385" s="69"/>
      <c r="AL385" s="69"/>
      <c r="AM385" s="70"/>
      <c r="AN385" s="70"/>
      <c r="AO385" s="5"/>
      <c r="AP385" s="5"/>
    </row>
    <row r="386" spans="1:42" ht="24.75" thickBot="1" x14ac:dyDescent="0.6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7"/>
      <c r="Y386" s="67"/>
      <c r="Z386" s="67"/>
      <c r="AA386" s="67"/>
      <c r="AB386" s="68"/>
      <c r="AC386" s="68"/>
      <c r="AD386" s="68"/>
      <c r="AE386" s="68"/>
      <c r="AF386" s="68"/>
      <c r="AG386" s="69"/>
      <c r="AH386" s="69"/>
      <c r="AI386" s="69"/>
      <c r="AJ386" s="69"/>
      <c r="AK386" s="69"/>
      <c r="AL386" s="69"/>
      <c r="AM386" s="70"/>
      <c r="AN386" s="70"/>
      <c r="AO386" s="5"/>
      <c r="AP386" s="5"/>
    </row>
    <row r="387" spans="1:42" ht="24.75" thickBot="1" x14ac:dyDescent="0.6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7"/>
      <c r="Y387" s="67"/>
      <c r="Z387" s="67"/>
      <c r="AA387" s="67"/>
      <c r="AB387" s="68"/>
      <c r="AC387" s="68"/>
      <c r="AD387" s="68"/>
      <c r="AE387" s="68"/>
      <c r="AF387" s="68"/>
      <c r="AG387" s="69"/>
      <c r="AH387" s="69"/>
      <c r="AI387" s="69"/>
      <c r="AJ387" s="69"/>
      <c r="AK387" s="69"/>
      <c r="AL387" s="69"/>
      <c r="AM387" s="70"/>
      <c r="AN387" s="70"/>
      <c r="AO387" s="5"/>
      <c r="AP387" s="5"/>
    </row>
    <row r="388" spans="1:42" ht="24.75" thickBot="1" x14ac:dyDescent="0.6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7"/>
      <c r="Y388" s="67"/>
      <c r="Z388" s="67"/>
      <c r="AA388" s="67"/>
      <c r="AB388" s="68"/>
      <c r="AC388" s="68"/>
      <c r="AD388" s="68"/>
      <c r="AE388" s="68"/>
      <c r="AF388" s="68"/>
      <c r="AG388" s="69"/>
      <c r="AH388" s="69"/>
      <c r="AI388" s="69"/>
      <c r="AJ388" s="69"/>
      <c r="AK388" s="69"/>
      <c r="AL388" s="69"/>
      <c r="AM388" s="70"/>
      <c r="AN388" s="70"/>
      <c r="AO388" s="5"/>
      <c r="AP388" s="5"/>
    </row>
    <row r="389" spans="1:42" ht="24.75" thickBot="1" x14ac:dyDescent="0.6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7"/>
      <c r="Y389" s="67"/>
      <c r="Z389" s="67"/>
      <c r="AA389" s="67"/>
      <c r="AB389" s="68"/>
      <c r="AC389" s="68"/>
      <c r="AD389" s="68"/>
      <c r="AE389" s="68"/>
      <c r="AF389" s="68"/>
      <c r="AG389" s="69"/>
      <c r="AH389" s="69"/>
      <c r="AI389" s="69"/>
      <c r="AJ389" s="69"/>
      <c r="AK389" s="69"/>
      <c r="AL389" s="69"/>
      <c r="AM389" s="70"/>
      <c r="AN389" s="70"/>
      <c r="AO389" s="5"/>
      <c r="AP389" s="5"/>
    </row>
    <row r="390" spans="1:42" ht="24.75" thickBot="1" x14ac:dyDescent="0.6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7"/>
      <c r="Y390" s="67"/>
      <c r="Z390" s="67"/>
      <c r="AA390" s="67"/>
      <c r="AB390" s="68"/>
      <c r="AC390" s="68"/>
      <c r="AD390" s="68"/>
      <c r="AE390" s="68"/>
      <c r="AF390" s="68"/>
      <c r="AG390" s="69"/>
      <c r="AH390" s="69"/>
      <c r="AI390" s="69"/>
      <c r="AJ390" s="69"/>
      <c r="AK390" s="69"/>
      <c r="AL390" s="69"/>
      <c r="AM390" s="70"/>
      <c r="AN390" s="70"/>
      <c r="AO390" s="5"/>
      <c r="AP390" s="5"/>
    </row>
    <row r="391" spans="1:42" ht="24.75" thickBot="1" x14ac:dyDescent="0.6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7"/>
      <c r="Y391" s="67"/>
      <c r="Z391" s="67"/>
      <c r="AA391" s="67"/>
      <c r="AB391" s="68"/>
      <c r="AC391" s="68"/>
      <c r="AD391" s="68"/>
      <c r="AE391" s="68"/>
      <c r="AF391" s="68"/>
      <c r="AG391" s="69"/>
      <c r="AH391" s="69"/>
      <c r="AI391" s="69"/>
      <c r="AJ391" s="69"/>
      <c r="AK391" s="69"/>
      <c r="AL391" s="69"/>
      <c r="AM391" s="70"/>
      <c r="AN391" s="70"/>
      <c r="AO391" s="5"/>
      <c r="AP391" s="5"/>
    </row>
    <row r="392" spans="1:42" ht="24.75" thickBot="1" x14ac:dyDescent="0.6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7"/>
      <c r="Y392" s="67"/>
      <c r="Z392" s="67"/>
      <c r="AA392" s="67"/>
      <c r="AB392" s="68"/>
      <c r="AC392" s="68"/>
      <c r="AD392" s="68"/>
      <c r="AE392" s="68"/>
      <c r="AF392" s="68"/>
      <c r="AG392" s="69"/>
      <c r="AH392" s="69"/>
      <c r="AI392" s="69"/>
      <c r="AJ392" s="69"/>
      <c r="AK392" s="69"/>
      <c r="AL392" s="69"/>
      <c r="AM392" s="70"/>
      <c r="AN392" s="70"/>
      <c r="AO392" s="5"/>
      <c r="AP392" s="5"/>
    </row>
    <row r="393" spans="1:42" ht="24.75" thickBot="1" x14ac:dyDescent="0.6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7"/>
      <c r="Y393" s="67"/>
      <c r="Z393" s="67"/>
      <c r="AA393" s="67"/>
      <c r="AB393" s="68"/>
      <c r="AC393" s="68"/>
      <c r="AD393" s="68"/>
      <c r="AE393" s="68"/>
      <c r="AF393" s="68"/>
      <c r="AG393" s="69"/>
      <c r="AH393" s="69"/>
      <c r="AI393" s="69"/>
      <c r="AJ393" s="69"/>
      <c r="AK393" s="69"/>
      <c r="AL393" s="69"/>
      <c r="AM393" s="70"/>
      <c r="AN393" s="70"/>
      <c r="AO393" s="5"/>
      <c r="AP393" s="5"/>
    </row>
    <row r="394" spans="1:42" ht="24.75" thickBot="1" x14ac:dyDescent="0.6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7"/>
      <c r="Y394" s="67"/>
      <c r="Z394" s="67"/>
      <c r="AA394" s="67"/>
      <c r="AB394" s="68"/>
      <c r="AC394" s="68"/>
      <c r="AD394" s="68"/>
      <c r="AE394" s="68"/>
      <c r="AF394" s="68"/>
      <c r="AG394" s="69"/>
      <c r="AH394" s="69"/>
      <c r="AI394" s="69"/>
      <c r="AJ394" s="69"/>
      <c r="AK394" s="69"/>
      <c r="AL394" s="69"/>
      <c r="AM394" s="70"/>
      <c r="AN394" s="70"/>
      <c r="AO394" s="5"/>
      <c r="AP394" s="5"/>
    </row>
    <row r="395" spans="1:42" ht="24.75" thickBot="1" x14ac:dyDescent="0.6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7"/>
      <c r="Y395" s="67"/>
      <c r="Z395" s="67"/>
      <c r="AA395" s="67"/>
      <c r="AB395" s="68"/>
      <c r="AC395" s="68"/>
      <c r="AD395" s="68"/>
      <c r="AE395" s="68"/>
      <c r="AF395" s="68"/>
      <c r="AG395" s="69"/>
      <c r="AH395" s="69"/>
      <c r="AI395" s="69"/>
      <c r="AJ395" s="69"/>
      <c r="AK395" s="69"/>
      <c r="AL395" s="69"/>
      <c r="AM395" s="70"/>
      <c r="AN395" s="70"/>
      <c r="AO395" s="5"/>
      <c r="AP395" s="5"/>
    </row>
    <row r="396" spans="1:42" ht="24.75" thickBot="1" x14ac:dyDescent="0.6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7"/>
      <c r="Y396" s="67"/>
      <c r="Z396" s="67"/>
      <c r="AA396" s="67"/>
      <c r="AB396" s="68"/>
      <c r="AC396" s="68"/>
      <c r="AD396" s="68"/>
      <c r="AE396" s="68"/>
      <c r="AF396" s="68"/>
      <c r="AG396" s="69"/>
      <c r="AH396" s="69"/>
      <c r="AI396" s="69"/>
      <c r="AJ396" s="69"/>
      <c r="AK396" s="69"/>
      <c r="AL396" s="69"/>
      <c r="AM396" s="70"/>
      <c r="AN396" s="70"/>
      <c r="AO396" s="5"/>
      <c r="AP396" s="5"/>
    </row>
    <row r="397" spans="1:42" ht="24.75" thickBot="1" x14ac:dyDescent="0.6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7"/>
      <c r="Y397" s="67"/>
      <c r="Z397" s="67"/>
      <c r="AA397" s="67"/>
      <c r="AB397" s="68"/>
      <c r="AC397" s="68"/>
      <c r="AD397" s="68"/>
      <c r="AE397" s="68"/>
      <c r="AF397" s="68"/>
      <c r="AG397" s="69"/>
      <c r="AH397" s="69"/>
      <c r="AI397" s="69"/>
      <c r="AJ397" s="69"/>
      <c r="AK397" s="69"/>
      <c r="AL397" s="69"/>
      <c r="AM397" s="70"/>
      <c r="AN397" s="70"/>
      <c r="AO397" s="5"/>
      <c r="AP397" s="5"/>
    </row>
    <row r="398" spans="1:42" ht="24.75" thickBot="1" x14ac:dyDescent="0.6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7"/>
      <c r="Y398" s="67"/>
      <c r="Z398" s="67"/>
      <c r="AA398" s="67"/>
      <c r="AB398" s="68"/>
      <c r="AC398" s="68"/>
      <c r="AD398" s="68"/>
      <c r="AE398" s="68"/>
      <c r="AF398" s="68"/>
      <c r="AG398" s="69"/>
      <c r="AH398" s="69"/>
      <c r="AI398" s="69"/>
      <c r="AJ398" s="69"/>
      <c r="AK398" s="69"/>
      <c r="AL398" s="69"/>
      <c r="AM398" s="70"/>
      <c r="AN398" s="70"/>
      <c r="AO398" s="5"/>
      <c r="AP398" s="5"/>
    </row>
    <row r="399" spans="1:42" ht="24.75" thickBot="1" x14ac:dyDescent="0.6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7"/>
      <c r="Y399" s="67"/>
      <c r="Z399" s="67"/>
      <c r="AA399" s="67"/>
      <c r="AB399" s="68"/>
      <c r="AC399" s="68"/>
      <c r="AD399" s="68"/>
      <c r="AE399" s="68"/>
      <c r="AF399" s="68"/>
      <c r="AG399" s="69"/>
      <c r="AH399" s="69"/>
      <c r="AI399" s="69"/>
      <c r="AJ399" s="69"/>
      <c r="AK399" s="69"/>
      <c r="AL399" s="69"/>
      <c r="AM399" s="70"/>
      <c r="AN399" s="70"/>
      <c r="AO399" s="5"/>
      <c r="AP399" s="5"/>
    </row>
    <row r="400" spans="1:42" ht="24.75" thickBot="1" x14ac:dyDescent="0.6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7"/>
      <c r="Y400" s="67"/>
      <c r="Z400" s="67"/>
      <c r="AA400" s="67"/>
      <c r="AB400" s="68"/>
      <c r="AC400" s="68"/>
      <c r="AD400" s="68"/>
      <c r="AE400" s="68"/>
      <c r="AF400" s="68"/>
      <c r="AG400" s="69"/>
      <c r="AH400" s="69"/>
      <c r="AI400" s="69"/>
      <c r="AJ400" s="69"/>
      <c r="AK400" s="69"/>
      <c r="AL400" s="69"/>
      <c r="AM400" s="70"/>
      <c r="AN400" s="70"/>
      <c r="AO400" s="5"/>
      <c r="AP400" s="5"/>
    </row>
    <row r="401" spans="1:42" ht="24.75" thickBot="1" x14ac:dyDescent="0.6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7"/>
      <c r="Y401" s="67"/>
      <c r="Z401" s="67"/>
      <c r="AA401" s="67"/>
      <c r="AB401" s="68"/>
      <c r="AC401" s="68"/>
      <c r="AD401" s="68"/>
      <c r="AE401" s="68"/>
      <c r="AF401" s="68"/>
      <c r="AG401" s="69"/>
      <c r="AH401" s="69"/>
      <c r="AI401" s="69"/>
      <c r="AJ401" s="69"/>
      <c r="AK401" s="69"/>
      <c r="AL401" s="69"/>
      <c r="AM401" s="70"/>
      <c r="AN401" s="70"/>
      <c r="AO401" s="5"/>
      <c r="AP401" s="5"/>
    </row>
    <row r="402" spans="1:42" ht="24.75" thickBot="1" x14ac:dyDescent="0.6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7"/>
      <c r="Y402" s="67"/>
      <c r="Z402" s="67"/>
      <c r="AA402" s="67"/>
      <c r="AB402" s="68"/>
      <c r="AC402" s="68"/>
      <c r="AD402" s="68"/>
      <c r="AE402" s="68"/>
      <c r="AF402" s="68"/>
      <c r="AG402" s="69"/>
      <c r="AH402" s="69"/>
      <c r="AI402" s="69"/>
      <c r="AJ402" s="69"/>
      <c r="AK402" s="69"/>
      <c r="AL402" s="69"/>
      <c r="AM402" s="70"/>
      <c r="AN402" s="70"/>
      <c r="AO402" s="5"/>
      <c r="AP402" s="5"/>
    </row>
    <row r="403" spans="1:42" ht="24.75" thickBot="1" x14ac:dyDescent="0.6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7"/>
      <c r="Y403" s="67"/>
      <c r="Z403" s="67"/>
      <c r="AA403" s="67"/>
      <c r="AB403" s="68"/>
      <c r="AC403" s="68"/>
      <c r="AD403" s="68"/>
      <c r="AE403" s="68"/>
      <c r="AF403" s="68"/>
      <c r="AG403" s="69"/>
      <c r="AH403" s="69"/>
      <c r="AI403" s="69"/>
      <c r="AJ403" s="69"/>
      <c r="AK403" s="69"/>
      <c r="AL403" s="69"/>
      <c r="AM403" s="70"/>
      <c r="AN403" s="70"/>
      <c r="AO403" s="5"/>
      <c r="AP403" s="5"/>
    </row>
    <row r="404" spans="1:42" ht="24.75" thickBot="1" x14ac:dyDescent="0.6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7"/>
      <c r="Y404" s="67"/>
      <c r="Z404" s="67"/>
      <c r="AA404" s="67"/>
      <c r="AB404" s="68"/>
      <c r="AC404" s="68"/>
      <c r="AD404" s="68"/>
      <c r="AE404" s="68"/>
      <c r="AF404" s="68"/>
      <c r="AG404" s="69"/>
      <c r="AH404" s="69"/>
      <c r="AI404" s="69"/>
      <c r="AJ404" s="69"/>
      <c r="AK404" s="69"/>
      <c r="AL404" s="69"/>
      <c r="AM404" s="70"/>
      <c r="AN404" s="70"/>
      <c r="AO404" s="5"/>
      <c r="AP404" s="5"/>
    </row>
    <row r="405" spans="1:42" ht="24.75" thickBot="1" x14ac:dyDescent="0.6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7"/>
      <c r="Y405" s="67"/>
      <c r="Z405" s="67"/>
      <c r="AA405" s="67"/>
      <c r="AB405" s="68"/>
      <c r="AC405" s="68"/>
      <c r="AD405" s="68"/>
      <c r="AE405" s="68"/>
      <c r="AF405" s="68"/>
      <c r="AG405" s="69"/>
      <c r="AH405" s="69"/>
      <c r="AI405" s="69"/>
      <c r="AJ405" s="69"/>
      <c r="AK405" s="69"/>
      <c r="AL405" s="69"/>
      <c r="AM405" s="70"/>
      <c r="AN405" s="70"/>
      <c r="AO405" s="5"/>
      <c r="AP405" s="5"/>
    </row>
    <row r="406" spans="1:42" ht="24.75" thickBot="1" x14ac:dyDescent="0.6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7"/>
      <c r="Y406" s="67"/>
      <c r="Z406" s="67"/>
      <c r="AA406" s="67"/>
      <c r="AB406" s="68"/>
      <c r="AC406" s="68"/>
      <c r="AD406" s="68"/>
      <c r="AE406" s="68"/>
      <c r="AF406" s="68"/>
      <c r="AG406" s="69"/>
      <c r="AH406" s="69"/>
      <c r="AI406" s="69"/>
      <c r="AJ406" s="69"/>
      <c r="AK406" s="69"/>
      <c r="AL406" s="69"/>
      <c r="AM406" s="70"/>
      <c r="AN406" s="70"/>
      <c r="AO406" s="5"/>
      <c r="AP406" s="5"/>
    </row>
    <row r="407" spans="1:42" ht="24.75" thickBot="1" x14ac:dyDescent="0.6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7"/>
      <c r="Y407" s="67"/>
      <c r="Z407" s="67"/>
      <c r="AA407" s="67"/>
      <c r="AB407" s="68"/>
      <c r="AC407" s="68"/>
      <c r="AD407" s="68"/>
      <c r="AE407" s="68"/>
      <c r="AF407" s="68"/>
      <c r="AG407" s="69"/>
      <c r="AH407" s="69"/>
      <c r="AI407" s="69"/>
      <c r="AJ407" s="69"/>
      <c r="AK407" s="69"/>
      <c r="AL407" s="69"/>
      <c r="AM407" s="70"/>
      <c r="AN407" s="70"/>
      <c r="AO407" s="5"/>
      <c r="AP407" s="5"/>
    </row>
    <row r="408" spans="1:42" ht="24.75" thickBot="1" x14ac:dyDescent="0.6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7"/>
      <c r="Y408" s="67"/>
      <c r="Z408" s="67"/>
      <c r="AA408" s="67"/>
      <c r="AB408" s="68"/>
      <c r="AC408" s="68"/>
      <c r="AD408" s="68"/>
      <c r="AE408" s="68"/>
      <c r="AF408" s="68"/>
      <c r="AG408" s="69"/>
      <c r="AH408" s="69"/>
      <c r="AI408" s="69"/>
      <c r="AJ408" s="69"/>
      <c r="AK408" s="69"/>
      <c r="AL408" s="69"/>
      <c r="AM408" s="70"/>
      <c r="AN408" s="70"/>
      <c r="AO408" s="5"/>
      <c r="AP408" s="5"/>
    </row>
    <row r="409" spans="1:42" ht="24.75" thickBot="1" x14ac:dyDescent="0.6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7"/>
      <c r="Y409" s="67"/>
      <c r="Z409" s="67"/>
      <c r="AA409" s="67"/>
      <c r="AB409" s="68"/>
      <c r="AC409" s="68"/>
      <c r="AD409" s="68"/>
      <c r="AE409" s="68"/>
      <c r="AF409" s="68"/>
      <c r="AG409" s="69"/>
      <c r="AH409" s="69"/>
      <c r="AI409" s="69"/>
      <c r="AJ409" s="69"/>
      <c r="AK409" s="69"/>
      <c r="AL409" s="69"/>
      <c r="AM409" s="70"/>
      <c r="AN409" s="70"/>
      <c r="AO409" s="5"/>
      <c r="AP409" s="5"/>
    </row>
    <row r="410" spans="1:42" ht="24.75" thickBot="1" x14ac:dyDescent="0.6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7"/>
      <c r="Y410" s="67"/>
      <c r="Z410" s="67"/>
      <c r="AA410" s="67"/>
      <c r="AB410" s="68"/>
      <c r="AC410" s="68"/>
      <c r="AD410" s="68"/>
      <c r="AE410" s="68"/>
      <c r="AF410" s="68"/>
      <c r="AG410" s="69"/>
      <c r="AH410" s="69"/>
      <c r="AI410" s="69"/>
      <c r="AJ410" s="69"/>
      <c r="AK410" s="69"/>
      <c r="AL410" s="69"/>
      <c r="AM410" s="70"/>
      <c r="AN410" s="70"/>
      <c r="AO410" s="5"/>
      <c r="AP410" s="5"/>
    </row>
    <row r="411" spans="1:42" ht="24.75" thickBot="1" x14ac:dyDescent="0.6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7"/>
      <c r="Y411" s="67"/>
      <c r="Z411" s="67"/>
      <c r="AA411" s="67"/>
      <c r="AB411" s="68"/>
      <c r="AC411" s="68"/>
      <c r="AD411" s="68"/>
      <c r="AE411" s="68"/>
      <c r="AF411" s="68"/>
      <c r="AG411" s="69"/>
      <c r="AH411" s="69"/>
      <c r="AI411" s="69"/>
      <c r="AJ411" s="69"/>
      <c r="AK411" s="69"/>
      <c r="AL411" s="69"/>
      <c r="AM411" s="70"/>
      <c r="AN411" s="70"/>
      <c r="AO411" s="5"/>
      <c r="AP411" s="5"/>
    </row>
    <row r="412" spans="1:42" ht="24.75" thickBot="1" x14ac:dyDescent="0.6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7"/>
      <c r="Y412" s="67"/>
      <c r="Z412" s="67"/>
      <c r="AA412" s="67"/>
      <c r="AB412" s="68"/>
      <c r="AC412" s="68"/>
      <c r="AD412" s="68"/>
      <c r="AE412" s="68"/>
      <c r="AF412" s="68"/>
      <c r="AG412" s="69"/>
      <c r="AH412" s="69"/>
      <c r="AI412" s="69"/>
      <c r="AJ412" s="69"/>
      <c r="AK412" s="69"/>
      <c r="AL412" s="69"/>
      <c r="AM412" s="70"/>
      <c r="AN412" s="70"/>
      <c r="AO412" s="5"/>
      <c r="AP412" s="5"/>
    </row>
    <row r="413" spans="1:42" ht="24.75" thickBot="1" x14ac:dyDescent="0.6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7"/>
      <c r="Y413" s="67"/>
      <c r="Z413" s="67"/>
      <c r="AA413" s="67"/>
      <c r="AB413" s="68"/>
      <c r="AC413" s="68"/>
      <c r="AD413" s="68"/>
      <c r="AE413" s="68"/>
      <c r="AF413" s="68"/>
      <c r="AG413" s="69"/>
      <c r="AH413" s="69"/>
      <c r="AI413" s="69"/>
      <c r="AJ413" s="69"/>
      <c r="AK413" s="69"/>
      <c r="AL413" s="69"/>
      <c r="AM413" s="70"/>
      <c r="AN413" s="70"/>
      <c r="AO413" s="5"/>
      <c r="AP413" s="5"/>
    </row>
    <row r="414" spans="1:42" ht="24.75" thickBot="1" x14ac:dyDescent="0.6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7"/>
      <c r="Y414" s="67"/>
      <c r="Z414" s="67"/>
      <c r="AA414" s="67"/>
      <c r="AB414" s="68"/>
      <c r="AC414" s="68"/>
      <c r="AD414" s="68"/>
      <c r="AE414" s="68"/>
      <c r="AF414" s="68"/>
      <c r="AG414" s="69"/>
      <c r="AH414" s="69"/>
      <c r="AI414" s="69"/>
      <c r="AJ414" s="69"/>
      <c r="AK414" s="69"/>
      <c r="AL414" s="69"/>
      <c r="AM414" s="70"/>
      <c r="AN414" s="70"/>
      <c r="AO414" s="5"/>
      <c r="AP414" s="5"/>
    </row>
    <row r="415" spans="1:42" ht="24.75" thickBot="1" x14ac:dyDescent="0.6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7"/>
      <c r="Y415" s="67"/>
      <c r="Z415" s="67"/>
      <c r="AA415" s="67"/>
      <c r="AB415" s="68"/>
      <c r="AC415" s="68"/>
      <c r="AD415" s="68"/>
      <c r="AE415" s="68"/>
      <c r="AF415" s="68"/>
      <c r="AG415" s="69"/>
      <c r="AH415" s="69"/>
      <c r="AI415" s="69"/>
      <c r="AJ415" s="69"/>
      <c r="AK415" s="69"/>
      <c r="AL415" s="69"/>
      <c r="AM415" s="70"/>
      <c r="AN415" s="70"/>
      <c r="AO415" s="5"/>
      <c r="AP415" s="5"/>
    </row>
    <row r="416" spans="1:42" ht="24.75" thickBot="1" x14ac:dyDescent="0.6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7"/>
      <c r="Y416" s="67"/>
      <c r="Z416" s="67"/>
      <c r="AA416" s="67"/>
      <c r="AB416" s="68"/>
      <c r="AC416" s="68"/>
      <c r="AD416" s="68"/>
      <c r="AE416" s="68"/>
      <c r="AF416" s="68"/>
      <c r="AG416" s="69"/>
      <c r="AH416" s="69"/>
      <c r="AI416" s="69"/>
      <c r="AJ416" s="69"/>
      <c r="AK416" s="69"/>
      <c r="AL416" s="69"/>
      <c r="AM416" s="70"/>
      <c r="AN416" s="70"/>
      <c r="AO416" s="5"/>
      <c r="AP416" s="5"/>
    </row>
    <row r="417" spans="1:42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7"/>
      <c r="Y417" s="67"/>
      <c r="Z417" s="67"/>
      <c r="AA417" s="67"/>
      <c r="AB417" s="68"/>
      <c r="AC417" s="68"/>
      <c r="AD417" s="68"/>
      <c r="AE417" s="68"/>
      <c r="AF417" s="68"/>
      <c r="AG417" s="69"/>
      <c r="AH417" s="69"/>
      <c r="AI417" s="69"/>
      <c r="AJ417" s="69"/>
      <c r="AK417" s="69"/>
      <c r="AL417" s="69"/>
      <c r="AM417" s="70"/>
      <c r="AN417" s="70"/>
      <c r="AO417" s="5"/>
      <c r="AP417" s="5"/>
    </row>
    <row r="418" spans="1:42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7"/>
      <c r="Y418" s="67"/>
      <c r="Z418" s="67"/>
      <c r="AA418" s="67"/>
      <c r="AB418" s="68"/>
      <c r="AC418" s="68"/>
      <c r="AD418" s="68"/>
      <c r="AE418" s="68"/>
      <c r="AF418" s="68"/>
      <c r="AG418" s="69"/>
      <c r="AH418" s="69"/>
      <c r="AI418" s="69"/>
      <c r="AJ418" s="69"/>
      <c r="AK418" s="69"/>
      <c r="AL418" s="69"/>
      <c r="AM418" s="70"/>
      <c r="AN418" s="70"/>
      <c r="AO418" s="5"/>
      <c r="AP418" s="5"/>
    </row>
    <row r="419" spans="1:42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7"/>
      <c r="Y419" s="67"/>
      <c r="Z419" s="67"/>
      <c r="AA419" s="67"/>
      <c r="AB419" s="68"/>
      <c r="AC419" s="68"/>
      <c r="AD419" s="68"/>
      <c r="AE419" s="68"/>
      <c r="AF419" s="68"/>
      <c r="AG419" s="69"/>
      <c r="AH419" s="69"/>
      <c r="AI419" s="69"/>
      <c r="AJ419" s="69"/>
      <c r="AK419" s="69"/>
      <c r="AL419" s="69"/>
      <c r="AM419" s="70"/>
      <c r="AN419" s="70"/>
      <c r="AO419" s="5"/>
      <c r="AP419" s="5"/>
    </row>
    <row r="420" spans="1:42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7"/>
      <c r="Y420" s="67"/>
      <c r="Z420" s="67"/>
      <c r="AA420" s="67"/>
      <c r="AB420" s="68"/>
      <c r="AC420" s="68"/>
      <c r="AD420" s="68"/>
      <c r="AE420" s="68"/>
      <c r="AF420" s="68"/>
      <c r="AG420" s="69"/>
      <c r="AH420" s="69"/>
      <c r="AI420" s="69"/>
      <c r="AJ420" s="69"/>
      <c r="AK420" s="69"/>
      <c r="AL420" s="69"/>
      <c r="AM420" s="70"/>
      <c r="AN420" s="70"/>
      <c r="AO420" s="5"/>
      <c r="AP420" s="5"/>
    </row>
    <row r="421" spans="1:42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7"/>
      <c r="Y421" s="67"/>
      <c r="Z421" s="67"/>
      <c r="AA421" s="67"/>
      <c r="AB421" s="68"/>
      <c r="AC421" s="68"/>
      <c r="AD421" s="68"/>
      <c r="AE421" s="68"/>
      <c r="AF421" s="68"/>
      <c r="AG421" s="69"/>
      <c r="AH421" s="69"/>
      <c r="AI421" s="69"/>
      <c r="AJ421" s="69"/>
      <c r="AK421" s="69"/>
      <c r="AL421" s="69"/>
      <c r="AM421" s="70"/>
      <c r="AN421" s="70"/>
      <c r="AO421" s="5"/>
      <c r="AP421" s="5"/>
    </row>
    <row r="422" spans="1:42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7"/>
      <c r="Y422" s="67"/>
      <c r="Z422" s="67"/>
      <c r="AA422" s="67"/>
      <c r="AB422" s="68"/>
      <c r="AC422" s="68"/>
      <c r="AD422" s="68"/>
      <c r="AE422" s="68"/>
      <c r="AF422" s="68"/>
      <c r="AG422" s="69"/>
      <c r="AH422" s="69"/>
      <c r="AI422" s="69"/>
      <c r="AJ422" s="69"/>
      <c r="AK422" s="69"/>
      <c r="AL422" s="69"/>
      <c r="AM422" s="70"/>
      <c r="AN422" s="70"/>
      <c r="AO422" s="5"/>
      <c r="AP422" s="5"/>
    </row>
    <row r="423" spans="1:42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7"/>
      <c r="Y423" s="67"/>
      <c r="Z423" s="67"/>
      <c r="AA423" s="67"/>
      <c r="AB423" s="68"/>
      <c r="AC423" s="68"/>
      <c r="AD423" s="68"/>
      <c r="AE423" s="68"/>
      <c r="AF423" s="68"/>
      <c r="AG423" s="69"/>
      <c r="AH423" s="69"/>
      <c r="AI423" s="69"/>
      <c r="AJ423" s="69"/>
      <c r="AK423" s="69"/>
      <c r="AL423" s="69"/>
      <c r="AM423" s="70"/>
      <c r="AN423" s="70"/>
      <c r="AO423" s="5"/>
      <c r="AP423" s="5"/>
    </row>
    <row r="424" spans="1:42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7"/>
      <c r="Y424" s="67"/>
      <c r="Z424" s="67"/>
      <c r="AA424" s="67"/>
      <c r="AB424" s="68"/>
      <c r="AC424" s="68"/>
      <c r="AD424" s="68"/>
      <c r="AE424" s="68"/>
      <c r="AF424" s="68"/>
      <c r="AG424" s="69"/>
      <c r="AH424" s="69"/>
      <c r="AI424" s="69"/>
      <c r="AJ424" s="69"/>
      <c r="AK424" s="69"/>
      <c r="AL424" s="69"/>
      <c r="AM424" s="70"/>
      <c r="AN424" s="70"/>
      <c r="AO424" s="5"/>
      <c r="AP424" s="5"/>
    </row>
    <row r="425" spans="1:42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7"/>
      <c r="Y425" s="67"/>
      <c r="Z425" s="67"/>
      <c r="AA425" s="67"/>
      <c r="AB425" s="68"/>
      <c r="AC425" s="68"/>
      <c r="AD425" s="68"/>
      <c r="AE425" s="68"/>
      <c r="AF425" s="68"/>
      <c r="AG425" s="69"/>
      <c r="AH425" s="69"/>
      <c r="AI425" s="69"/>
      <c r="AJ425" s="69"/>
      <c r="AK425" s="69"/>
      <c r="AL425" s="69"/>
      <c r="AM425" s="70"/>
      <c r="AN425" s="70"/>
      <c r="AO425" s="5"/>
      <c r="AP425" s="5"/>
    </row>
    <row r="426" spans="1:42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7"/>
      <c r="Y426" s="67"/>
      <c r="Z426" s="67"/>
      <c r="AA426" s="67"/>
      <c r="AB426" s="68"/>
      <c r="AC426" s="68"/>
      <c r="AD426" s="68"/>
      <c r="AE426" s="68"/>
      <c r="AF426" s="68"/>
      <c r="AG426" s="69"/>
      <c r="AH426" s="69"/>
      <c r="AI426" s="69"/>
      <c r="AJ426" s="69"/>
      <c r="AK426" s="69"/>
      <c r="AL426" s="69"/>
      <c r="AM426" s="70"/>
      <c r="AN426" s="70"/>
      <c r="AO426" s="5"/>
      <c r="AP426" s="5"/>
    </row>
    <row r="427" spans="1:42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7"/>
      <c r="Y427" s="67"/>
      <c r="Z427" s="67"/>
      <c r="AA427" s="67"/>
      <c r="AB427" s="68"/>
      <c r="AC427" s="68"/>
      <c r="AD427" s="68"/>
      <c r="AE427" s="68"/>
      <c r="AF427" s="68"/>
      <c r="AG427" s="69"/>
      <c r="AH427" s="69"/>
      <c r="AI427" s="69"/>
      <c r="AJ427" s="69"/>
      <c r="AK427" s="69"/>
      <c r="AL427" s="69"/>
      <c r="AM427" s="70"/>
      <c r="AN427" s="70"/>
      <c r="AO427" s="5"/>
      <c r="AP427" s="5"/>
    </row>
    <row r="428" spans="1:42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7"/>
      <c r="Y428" s="67"/>
      <c r="Z428" s="67"/>
      <c r="AA428" s="67"/>
      <c r="AB428" s="68"/>
      <c r="AC428" s="68"/>
      <c r="AD428" s="68"/>
      <c r="AE428" s="68"/>
      <c r="AF428" s="68"/>
      <c r="AG428" s="69"/>
      <c r="AH428" s="69"/>
      <c r="AI428" s="69"/>
      <c r="AJ428" s="69"/>
      <c r="AK428" s="69"/>
      <c r="AL428" s="69"/>
      <c r="AM428" s="70"/>
      <c r="AN428" s="70"/>
      <c r="AO428" s="5"/>
      <c r="AP428" s="5"/>
    </row>
    <row r="429" spans="1:42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7"/>
      <c r="Y429" s="67"/>
      <c r="Z429" s="67"/>
      <c r="AA429" s="67"/>
      <c r="AB429" s="68"/>
      <c r="AC429" s="68"/>
      <c r="AD429" s="68"/>
      <c r="AE429" s="68"/>
      <c r="AF429" s="68"/>
      <c r="AG429" s="69"/>
      <c r="AH429" s="69"/>
      <c r="AI429" s="69"/>
      <c r="AJ429" s="69"/>
      <c r="AK429" s="69"/>
      <c r="AL429" s="69"/>
      <c r="AM429" s="70"/>
      <c r="AN429" s="70"/>
      <c r="AO429" s="5"/>
      <c r="AP429" s="5"/>
    </row>
    <row r="430" spans="1:42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7"/>
      <c r="Y430" s="67"/>
      <c r="Z430" s="67"/>
      <c r="AA430" s="67"/>
      <c r="AB430" s="68"/>
      <c r="AC430" s="68"/>
      <c r="AD430" s="68"/>
      <c r="AE430" s="68"/>
      <c r="AF430" s="68"/>
      <c r="AG430" s="69"/>
      <c r="AH430" s="69"/>
      <c r="AI430" s="69"/>
      <c r="AJ430" s="69"/>
      <c r="AK430" s="69"/>
      <c r="AL430" s="69"/>
      <c r="AM430" s="70"/>
      <c r="AN430" s="70"/>
      <c r="AO430" s="5"/>
      <c r="AP430" s="5"/>
    </row>
    <row r="431" spans="1:42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7"/>
      <c r="Y431" s="67"/>
      <c r="Z431" s="67"/>
      <c r="AA431" s="67"/>
      <c r="AB431" s="68"/>
      <c r="AC431" s="68"/>
      <c r="AD431" s="68"/>
      <c r="AE431" s="68"/>
      <c r="AF431" s="68"/>
      <c r="AG431" s="69"/>
      <c r="AH431" s="69"/>
      <c r="AI431" s="69"/>
      <c r="AJ431" s="69"/>
      <c r="AK431" s="69"/>
      <c r="AL431" s="69"/>
      <c r="AM431" s="70"/>
      <c r="AN431" s="70"/>
      <c r="AO431" s="5"/>
      <c r="AP431" s="5"/>
    </row>
    <row r="432" spans="1:42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7"/>
      <c r="Y432" s="67"/>
      <c r="Z432" s="67"/>
      <c r="AA432" s="67"/>
      <c r="AB432" s="68"/>
      <c r="AC432" s="68"/>
      <c r="AD432" s="68"/>
      <c r="AE432" s="68"/>
      <c r="AF432" s="68"/>
      <c r="AG432" s="69"/>
      <c r="AH432" s="69"/>
      <c r="AI432" s="69"/>
      <c r="AJ432" s="69"/>
      <c r="AK432" s="69"/>
      <c r="AL432" s="69"/>
      <c r="AM432" s="70"/>
      <c r="AN432" s="70"/>
      <c r="AO432" s="5"/>
      <c r="AP432" s="5"/>
    </row>
    <row r="433" spans="1:42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7"/>
      <c r="Y433" s="67"/>
      <c r="Z433" s="67"/>
      <c r="AA433" s="67"/>
      <c r="AB433" s="68"/>
      <c r="AC433" s="68"/>
      <c r="AD433" s="68"/>
      <c r="AE433" s="68"/>
      <c r="AF433" s="68"/>
      <c r="AG433" s="69"/>
      <c r="AH433" s="69"/>
      <c r="AI433" s="69"/>
      <c r="AJ433" s="69"/>
      <c r="AK433" s="69"/>
      <c r="AL433" s="69"/>
      <c r="AM433" s="70"/>
      <c r="AN433" s="70"/>
      <c r="AO433" s="5"/>
      <c r="AP433" s="5"/>
    </row>
    <row r="434" spans="1:42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7"/>
      <c r="Y434" s="67"/>
      <c r="Z434" s="67"/>
      <c r="AA434" s="67"/>
      <c r="AB434" s="68"/>
      <c r="AC434" s="68"/>
      <c r="AD434" s="68"/>
      <c r="AE434" s="68"/>
      <c r="AF434" s="68"/>
      <c r="AG434" s="69"/>
      <c r="AH434" s="69"/>
      <c r="AI434" s="69"/>
      <c r="AJ434" s="69"/>
      <c r="AK434" s="69"/>
      <c r="AL434" s="69"/>
      <c r="AM434" s="70"/>
      <c r="AN434" s="70"/>
      <c r="AO434" s="5"/>
      <c r="AP434" s="5"/>
    </row>
    <row r="435" spans="1:42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7"/>
      <c r="Y435" s="67"/>
      <c r="Z435" s="67"/>
      <c r="AA435" s="67"/>
      <c r="AB435" s="68"/>
      <c r="AC435" s="68"/>
      <c r="AD435" s="68"/>
      <c r="AE435" s="68"/>
      <c r="AF435" s="68"/>
      <c r="AG435" s="69"/>
      <c r="AH435" s="69"/>
      <c r="AI435" s="69"/>
      <c r="AJ435" s="69"/>
      <c r="AK435" s="69"/>
      <c r="AL435" s="69"/>
      <c r="AM435" s="70"/>
      <c r="AN435" s="70"/>
      <c r="AO435" s="5"/>
      <c r="AP435" s="5"/>
    </row>
    <row r="436" spans="1:42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7"/>
      <c r="Y436" s="67"/>
      <c r="Z436" s="67"/>
      <c r="AA436" s="67"/>
      <c r="AB436" s="68"/>
      <c r="AC436" s="68"/>
      <c r="AD436" s="68"/>
      <c r="AE436" s="68"/>
      <c r="AF436" s="68"/>
      <c r="AG436" s="69"/>
      <c r="AH436" s="69"/>
      <c r="AI436" s="69"/>
      <c r="AJ436" s="69"/>
      <c r="AK436" s="69"/>
      <c r="AL436" s="69"/>
      <c r="AM436" s="70"/>
      <c r="AN436" s="70"/>
      <c r="AO436" s="5"/>
      <c r="AP436" s="5"/>
    </row>
    <row r="437" spans="1:42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7"/>
      <c r="Y437" s="67"/>
      <c r="Z437" s="67"/>
      <c r="AA437" s="67"/>
      <c r="AB437" s="68"/>
      <c r="AC437" s="68"/>
      <c r="AD437" s="68"/>
      <c r="AE437" s="68"/>
      <c r="AF437" s="68"/>
      <c r="AG437" s="69"/>
      <c r="AH437" s="69"/>
      <c r="AI437" s="69"/>
      <c r="AJ437" s="69"/>
      <c r="AK437" s="69"/>
      <c r="AL437" s="69"/>
      <c r="AM437" s="70"/>
      <c r="AN437" s="70"/>
      <c r="AO437" s="5"/>
      <c r="AP437" s="5"/>
    </row>
    <row r="438" spans="1:42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7"/>
      <c r="Y438" s="67"/>
      <c r="Z438" s="67"/>
      <c r="AA438" s="67"/>
      <c r="AB438" s="68"/>
      <c r="AC438" s="68"/>
      <c r="AD438" s="68"/>
      <c r="AE438" s="68"/>
      <c r="AF438" s="68"/>
      <c r="AG438" s="69"/>
      <c r="AH438" s="69"/>
      <c r="AI438" s="69"/>
      <c r="AJ438" s="69"/>
      <c r="AK438" s="69"/>
      <c r="AL438" s="69"/>
      <c r="AM438" s="70"/>
      <c r="AN438" s="70"/>
      <c r="AO438" s="5"/>
      <c r="AP438" s="5"/>
    </row>
    <row r="439" spans="1:42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7"/>
      <c r="Y439" s="67"/>
      <c r="Z439" s="67"/>
      <c r="AA439" s="67"/>
      <c r="AB439" s="68"/>
      <c r="AC439" s="68"/>
      <c r="AD439" s="68"/>
      <c r="AE439" s="68"/>
      <c r="AF439" s="68"/>
      <c r="AG439" s="69"/>
      <c r="AH439" s="69"/>
      <c r="AI439" s="69"/>
      <c r="AJ439" s="69"/>
      <c r="AK439" s="69"/>
      <c r="AL439" s="69"/>
      <c r="AM439" s="70"/>
      <c r="AN439" s="70"/>
      <c r="AO439" s="5"/>
      <c r="AP439" s="5"/>
    </row>
    <row r="440" spans="1:42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7"/>
      <c r="Y440" s="67"/>
      <c r="Z440" s="67"/>
      <c r="AA440" s="67"/>
      <c r="AB440" s="68"/>
      <c r="AC440" s="68"/>
      <c r="AD440" s="68"/>
      <c r="AE440" s="68"/>
      <c r="AF440" s="68"/>
      <c r="AG440" s="69"/>
      <c r="AH440" s="69"/>
      <c r="AI440" s="69"/>
      <c r="AJ440" s="69"/>
      <c r="AK440" s="69"/>
      <c r="AL440" s="69"/>
      <c r="AM440" s="70"/>
      <c r="AN440" s="70"/>
      <c r="AO440" s="5"/>
      <c r="AP440" s="5"/>
    </row>
    <row r="441" spans="1:42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7"/>
      <c r="Y441" s="67"/>
      <c r="Z441" s="67"/>
      <c r="AA441" s="67"/>
      <c r="AB441" s="68"/>
      <c r="AC441" s="68"/>
      <c r="AD441" s="68"/>
      <c r="AE441" s="68"/>
      <c r="AF441" s="68"/>
      <c r="AG441" s="69"/>
      <c r="AH441" s="69"/>
      <c r="AI441" s="69"/>
      <c r="AJ441" s="69"/>
      <c r="AK441" s="69"/>
      <c r="AL441" s="69"/>
      <c r="AM441" s="70"/>
      <c r="AN441" s="70"/>
      <c r="AO441" s="5"/>
      <c r="AP441" s="5"/>
    </row>
    <row r="442" spans="1:42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7"/>
      <c r="Y442" s="67"/>
      <c r="Z442" s="67"/>
      <c r="AA442" s="67"/>
      <c r="AB442" s="68"/>
      <c r="AC442" s="68"/>
      <c r="AD442" s="68"/>
      <c r="AE442" s="68"/>
      <c r="AF442" s="68"/>
      <c r="AG442" s="69"/>
      <c r="AH442" s="69"/>
      <c r="AI442" s="69"/>
      <c r="AJ442" s="69"/>
      <c r="AK442" s="69"/>
      <c r="AL442" s="69"/>
      <c r="AM442" s="70"/>
      <c r="AN442" s="70"/>
      <c r="AO442" s="5"/>
      <c r="AP442" s="5"/>
    </row>
    <row r="443" spans="1:42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7"/>
      <c r="Y443" s="67"/>
      <c r="Z443" s="67"/>
      <c r="AA443" s="67"/>
      <c r="AB443" s="68"/>
      <c r="AC443" s="68"/>
      <c r="AD443" s="68"/>
      <c r="AE443" s="68"/>
      <c r="AF443" s="68"/>
      <c r="AG443" s="69"/>
      <c r="AH443" s="69"/>
      <c r="AI443" s="69"/>
      <c r="AJ443" s="69"/>
      <c r="AK443" s="69"/>
      <c r="AL443" s="69"/>
      <c r="AM443" s="70"/>
      <c r="AN443" s="70"/>
      <c r="AO443" s="5"/>
      <c r="AP443" s="5"/>
    </row>
    <row r="444" spans="1:42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7"/>
      <c r="Y444" s="67"/>
      <c r="Z444" s="67"/>
      <c r="AA444" s="67"/>
      <c r="AB444" s="68"/>
      <c r="AC444" s="68"/>
      <c r="AD444" s="68"/>
      <c r="AE444" s="68"/>
      <c r="AF444" s="68"/>
      <c r="AG444" s="69"/>
      <c r="AH444" s="69"/>
      <c r="AI444" s="69"/>
      <c r="AJ444" s="69"/>
      <c r="AK444" s="69"/>
      <c r="AL444" s="69"/>
      <c r="AM444" s="70"/>
      <c r="AN444" s="70"/>
      <c r="AO444" s="5"/>
      <c r="AP444" s="5"/>
    </row>
    <row r="445" spans="1:42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7"/>
      <c r="Y445" s="67"/>
      <c r="Z445" s="67"/>
      <c r="AA445" s="67"/>
      <c r="AB445" s="68"/>
      <c r="AC445" s="68"/>
      <c r="AD445" s="68"/>
      <c r="AE445" s="68"/>
      <c r="AF445" s="68"/>
      <c r="AG445" s="69"/>
      <c r="AH445" s="69"/>
      <c r="AI445" s="69"/>
      <c r="AJ445" s="69"/>
      <c r="AK445" s="69"/>
      <c r="AL445" s="69"/>
      <c r="AM445" s="70"/>
      <c r="AN445" s="70"/>
      <c r="AO445" s="5"/>
      <c r="AP445" s="5"/>
    </row>
    <row r="446" spans="1:42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7"/>
      <c r="Y446" s="67"/>
      <c r="Z446" s="67"/>
      <c r="AA446" s="67"/>
      <c r="AB446" s="68"/>
      <c r="AC446" s="68"/>
      <c r="AD446" s="68"/>
      <c r="AE446" s="68"/>
      <c r="AF446" s="68"/>
      <c r="AG446" s="69"/>
      <c r="AH446" s="69"/>
      <c r="AI446" s="69"/>
      <c r="AJ446" s="69"/>
      <c r="AK446" s="69"/>
      <c r="AL446" s="69"/>
      <c r="AM446" s="70"/>
      <c r="AN446" s="70"/>
      <c r="AO446" s="5"/>
      <c r="AP446" s="5"/>
    </row>
    <row r="447" spans="1:42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7"/>
      <c r="Y447" s="67"/>
      <c r="Z447" s="67"/>
      <c r="AA447" s="67"/>
      <c r="AB447" s="68"/>
      <c r="AC447" s="68"/>
      <c r="AD447" s="68"/>
      <c r="AE447" s="68"/>
      <c r="AF447" s="68"/>
      <c r="AG447" s="69"/>
      <c r="AH447" s="69"/>
      <c r="AI447" s="69"/>
      <c r="AJ447" s="69"/>
      <c r="AK447" s="69"/>
      <c r="AL447" s="69"/>
      <c r="AM447" s="70"/>
      <c r="AN447" s="70"/>
      <c r="AO447" s="5"/>
      <c r="AP447" s="5"/>
    </row>
    <row r="448" spans="1:42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7"/>
      <c r="Y448" s="67"/>
      <c r="Z448" s="67"/>
      <c r="AA448" s="67"/>
      <c r="AB448" s="68"/>
      <c r="AC448" s="68"/>
      <c r="AD448" s="68"/>
      <c r="AE448" s="68"/>
      <c r="AF448" s="68"/>
      <c r="AG448" s="69"/>
      <c r="AH448" s="69"/>
      <c r="AI448" s="69"/>
      <c r="AJ448" s="69"/>
      <c r="AK448" s="69"/>
      <c r="AL448" s="69"/>
      <c r="AM448" s="70"/>
      <c r="AN448" s="70"/>
      <c r="AO448" s="5"/>
      <c r="AP448" s="5"/>
    </row>
    <row r="449" spans="1:42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7"/>
      <c r="Y449" s="67"/>
      <c r="Z449" s="67"/>
      <c r="AA449" s="67"/>
      <c r="AB449" s="68"/>
      <c r="AC449" s="68"/>
      <c r="AD449" s="68"/>
      <c r="AE449" s="68"/>
      <c r="AF449" s="68"/>
      <c r="AG449" s="69"/>
      <c r="AH449" s="69"/>
      <c r="AI449" s="69"/>
      <c r="AJ449" s="69"/>
      <c r="AK449" s="69"/>
      <c r="AL449" s="69"/>
      <c r="AM449" s="70"/>
      <c r="AN449" s="70"/>
      <c r="AO449" s="5"/>
      <c r="AP449" s="5"/>
    </row>
    <row r="450" spans="1:42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7"/>
      <c r="Y450" s="67"/>
      <c r="Z450" s="67"/>
      <c r="AA450" s="67"/>
      <c r="AB450" s="68"/>
      <c r="AC450" s="68"/>
      <c r="AD450" s="68"/>
      <c r="AE450" s="68"/>
      <c r="AF450" s="68"/>
      <c r="AG450" s="69"/>
      <c r="AH450" s="69"/>
      <c r="AI450" s="69"/>
      <c r="AJ450" s="69"/>
      <c r="AK450" s="69"/>
      <c r="AL450" s="69"/>
      <c r="AM450" s="70"/>
      <c r="AN450" s="70"/>
      <c r="AO450" s="5"/>
      <c r="AP450" s="5"/>
    </row>
    <row r="451" spans="1:42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7"/>
      <c r="Y451" s="67"/>
      <c r="Z451" s="67"/>
      <c r="AA451" s="67"/>
      <c r="AB451" s="68"/>
      <c r="AC451" s="68"/>
      <c r="AD451" s="68"/>
      <c r="AE451" s="68"/>
      <c r="AF451" s="68"/>
      <c r="AG451" s="69"/>
      <c r="AH451" s="69"/>
      <c r="AI451" s="69"/>
      <c r="AJ451" s="69"/>
      <c r="AK451" s="69"/>
      <c r="AL451" s="69"/>
      <c r="AM451" s="70"/>
      <c r="AN451" s="70"/>
      <c r="AO451" s="5"/>
      <c r="AP451" s="5"/>
    </row>
    <row r="452" spans="1:42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7"/>
      <c r="Y452" s="67"/>
      <c r="Z452" s="67"/>
      <c r="AA452" s="67"/>
      <c r="AB452" s="68"/>
      <c r="AC452" s="68"/>
      <c r="AD452" s="68"/>
      <c r="AE452" s="68"/>
      <c r="AF452" s="68"/>
      <c r="AG452" s="69"/>
      <c r="AH452" s="69"/>
      <c r="AI452" s="69"/>
      <c r="AJ452" s="69"/>
      <c r="AK452" s="69"/>
      <c r="AL452" s="69"/>
      <c r="AM452" s="70"/>
      <c r="AN452" s="70"/>
      <c r="AO452" s="5"/>
      <c r="AP452" s="5"/>
    </row>
    <row r="453" spans="1:42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7"/>
      <c r="Y453" s="67"/>
      <c r="Z453" s="67"/>
      <c r="AA453" s="67"/>
      <c r="AB453" s="68"/>
      <c r="AC453" s="68"/>
      <c r="AD453" s="68"/>
      <c r="AE453" s="68"/>
      <c r="AF453" s="68"/>
      <c r="AG453" s="69"/>
      <c r="AH453" s="69"/>
      <c r="AI453" s="69"/>
      <c r="AJ453" s="69"/>
      <c r="AK453" s="69"/>
      <c r="AL453" s="69"/>
      <c r="AM453" s="70"/>
      <c r="AN453" s="70"/>
      <c r="AO453" s="5"/>
      <c r="AP453" s="5"/>
    </row>
    <row r="454" spans="1:42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7"/>
      <c r="Y454" s="67"/>
      <c r="Z454" s="67"/>
      <c r="AA454" s="67"/>
      <c r="AB454" s="68"/>
      <c r="AC454" s="68"/>
      <c r="AD454" s="68"/>
      <c r="AE454" s="68"/>
      <c r="AF454" s="68"/>
      <c r="AG454" s="69"/>
      <c r="AH454" s="69"/>
      <c r="AI454" s="69"/>
      <c r="AJ454" s="69"/>
      <c r="AK454" s="69"/>
      <c r="AL454" s="69"/>
      <c r="AM454" s="70"/>
      <c r="AN454" s="70"/>
      <c r="AO454" s="5"/>
      <c r="AP454" s="5"/>
    </row>
    <row r="455" spans="1:42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7"/>
      <c r="Y455" s="67"/>
      <c r="Z455" s="67"/>
      <c r="AA455" s="67"/>
      <c r="AB455" s="68"/>
      <c r="AC455" s="68"/>
      <c r="AD455" s="68"/>
      <c r="AE455" s="68"/>
      <c r="AF455" s="68"/>
      <c r="AG455" s="69"/>
      <c r="AH455" s="69"/>
      <c r="AI455" s="69"/>
      <c r="AJ455" s="69"/>
      <c r="AK455" s="69"/>
      <c r="AL455" s="69"/>
      <c r="AM455" s="70"/>
      <c r="AN455" s="70"/>
      <c r="AO455" s="5"/>
      <c r="AP455" s="5"/>
    </row>
    <row r="456" spans="1:42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7"/>
      <c r="Y456" s="67"/>
      <c r="Z456" s="67"/>
      <c r="AA456" s="67"/>
      <c r="AB456" s="68"/>
      <c r="AC456" s="68"/>
      <c r="AD456" s="68"/>
      <c r="AE456" s="68"/>
      <c r="AF456" s="68"/>
      <c r="AG456" s="69"/>
      <c r="AH456" s="69"/>
      <c r="AI456" s="69"/>
      <c r="AJ456" s="69"/>
      <c r="AK456" s="69"/>
      <c r="AL456" s="69"/>
      <c r="AM456" s="70"/>
      <c r="AN456" s="70"/>
      <c r="AO456" s="5"/>
      <c r="AP456" s="5"/>
    </row>
    <row r="457" spans="1:42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7"/>
      <c r="Y457" s="67"/>
      <c r="Z457" s="67"/>
      <c r="AA457" s="67"/>
      <c r="AB457" s="68"/>
      <c r="AC457" s="68"/>
      <c r="AD457" s="68"/>
      <c r="AE457" s="68"/>
      <c r="AF457" s="68"/>
      <c r="AG457" s="69"/>
      <c r="AH457" s="69"/>
      <c r="AI457" s="69"/>
      <c r="AJ457" s="69"/>
      <c r="AK457" s="69"/>
      <c r="AL457" s="69"/>
      <c r="AM457" s="70"/>
      <c r="AN457" s="70"/>
      <c r="AO457" s="5"/>
      <c r="AP457" s="5"/>
    </row>
    <row r="458" spans="1:42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7"/>
      <c r="Y458" s="67"/>
      <c r="Z458" s="67"/>
      <c r="AA458" s="67"/>
      <c r="AB458" s="68"/>
      <c r="AC458" s="68"/>
      <c r="AD458" s="68"/>
      <c r="AE458" s="68"/>
      <c r="AF458" s="68"/>
      <c r="AG458" s="69"/>
      <c r="AH458" s="69"/>
      <c r="AI458" s="69"/>
      <c r="AJ458" s="69"/>
      <c r="AK458" s="69"/>
      <c r="AL458" s="69"/>
      <c r="AM458" s="70"/>
      <c r="AN458" s="70"/>
      <c r="AO458" s="5"/>
      <c r="AP458" s="5"/>
    </row>
    <row r="459" spans="1:42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7"/>
      <c r="Y459" s="67"/>
      <c r="Z459" s="67"/>
      <c r="AA459" s="67"/>
      <c r="AB459" s="68"/>
      <c r="AC459" s="68"/>
      <c r="AD459" s="68"/>
      <c r="AE459" s="68"/>
      <c r="AF459" s="68"/>
      <c r="AG459" s="69"/>
      <c r="AH459" s="69"/>
      <c r="AI459" s="69"/>
      <c r="AJ459" s="69"/>
      <c r="AK459" s="69"/>
      <c r="AL459" s="69"/>
      <c r="AM459" s="70"/>
      <c r="AN459" s="70"/>
      <c r="AO459" s="5"/>
      <c r="AP459" s="5"/>
    </row>
    <row r="460" spans="1:42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7"/>
      <c r="Y460" s="67"/>
      <c r="Z460" s="67"/>
      <c r="AA460" s="67"/>
      <c r="AB460" s="68"/>
      <c r="AC460" s="68"/>
      <c r="AD460" s="68"/>
      <c r="AE460" s="68"/>
      <c r="AF460" s="68"/>
      <c r="AG460" s="69"/>
      <c r="AH460" s="69"/>
      <c r="AI460" s="69"/>
      <c r="AJ460" s="69"/>
      <c r="AK460" s="69"/>
      <c r="AL460" s="69"/>
      <c r="AM460" s="70"/>
      <c r="AN460" s="70"/>
      <c r="AO460" s="5"/>
      <c r="AP460" s="5"/>
    </row>
    <row r="461" spans="1:42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7"/>
      <c r="Y461" s="67"/>
      <c r="Z461" s="67"/>
      <c r="AA461" s="67"/>
      <c r="AB461" s="68"/>
      <c r="AC461" s="68"/>
      <c r="AD461" s="68"/>
      <c r="AE461" s="68"/>
      <c r="AF461" s="68"/>
      <c r="AG461" s="69"/>
      <c r="AH461" s="69"/>
      <c r="AI461" s="69"/>
      <c r="AJ461" s="69"/>
      <c r="AK461" s="69"/>
      <c r="AL461" s="69"/>
      <c r="AM461" s="70"/>
      <c r="AN461" s="70"/>
      <c r="AO461" s="5"/>
      <c r="AP461" s="5"/>
    </row>
    <row r="462" spans="1:42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7"/>
      <c r="Y462" s="67"/>
      <c r="Z462" s="67"/>
      <c r="AA462" s="67"/>
      <c r="AB462" s="68"/>
      <c r="AC462" s="68"/>
      <c r="AD462" s="68"/>
      <c r="AE462" s="68"/>
      <c r="AF462" s="68"/>
      <c r="AG462" s="69"/>
      <c r="AH462" s="69"/>
      <c r="AI462" s="69"/>
      <c r="AJ462" s="69"/>
      <c r="AK462" s="69"/>
      <c r="AL462" s="69"/>
      <c r="AM462" s="70"/>
      <c r="AN462" s="70"/>
      <c r="AO462" s="5"/>
      <c r="AP462" s="5"/>
    </row>
    <row r="463" spans="1:42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7"/>
      <c r="Y463" s="67"/>
      <c r="Z463" s="67"/>
      <c r="AA463" s="67"/>
      <c r="AB463" s="68"/>
      <c r="AC463" s="68"/>
      <c r="AD463" s="68"/>
      <c r="AE463" s="68"/>
      <c r="AF463" s="68"/>
      <c r="AG463" s="69"/>
      <c r="AH463" s="69"/>
      <c r="AI463" s="69"/>
      <c r="AJ463" s="69"/>
      <c r="AK463" s="69"/>
      <c r="AL463" s="69"/>
      <c r="AM463" s="70"/>
      <c r="AN463" s="70"/>
      <c r="AO463" s="5"/>
      <c r="AP463" s="5"/>
    </row>
    <row r="464" spans="1:42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7"/>
      <c r="Y464" s="67"/>
      <c r="Z464" s="67"/>
      <c r="AA464" s="67"/>
      <c r="AB464" s="68"/>
      <c r="AC464" s="68"/>
      <c r="AD464" s="68"/>
      <c r="AE464" s="68"/>
      <c r="AF464" s="68"/>
      <c r="AG464" s="69"/>
      <c r="AH464" s="69"/>
      <c r="AI464" s="69"/>
      <c r="AJ464" s="69"/>
      <c r="AK464" s="69"/>
      <c r="AL464" s="69"/>
      <c r="AM464" s="70"/>
      <c r="AN464" s="70"/>
      <c r="AO464" s="5"/>
      <c r="AP464" s="5"/>
    </row>
    <row r="465" spans="1:42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7"/>
      <c r="Y465" s="67"/>
      <c r="Z465" s="67"/>
      <c r="AA465" s="67"/>
      <c r="AB465" s="68"/>
      <c r="AC465" s="68"/>
      <c r="AD465" s="68"/>
      <c r="AE465" s="68"/>
      <c r="AF465" s="68"/>
      <c r="AG465" s="69"/>
      <c r="AH465" s="69"/>
      <c r="AI465" s="69"/>
      <c r="AJ465" s="69"/>
      <c r="AK465" s="69"/>
      <c r="AL465" s="69"/>
      <c r="AM465" s="70"/>
      <c r="AN465" s="70"/>
      <c r="AO465" s="5"/>
      <c r="AP465" s="5"/>
    </row>
    <row r="466" spans="1:42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7"/>
      <c r="Y466" s="67"/>
      <c r="Z466" s="67"/>
      <c r="AA466" s="67"/>
      <c r="AB466" s="68"/>
      <c r="AC466" s="68"/>
      <c r="AD466" s="68"/>
      <c r="AE466" s="68"/>
      <c r="AF466" s="68"/>
      <c r="AG466" s="69"/>
      <c r="AH466" s="69"/>
      <c r="AI466" s="69"/>
      <c r="AJ466" s="69"/>
      <c r="AK466" s="69"/>
      <c r="AL466" s="69"/>
      <c r="AM466" s="70"/>
      <c r="AN466" s="70"/>
      <c r="AO466" s="5"/>
      <c r="AP466" s="5"/>
    </row>
    <row r="467" spans="1:42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7"/>
      <c r="Y467" s="67"/>
      <c r="Z467" s="67"/>
      <c r="AA467" s="67"/>
      <c r="AB467" s="68"/>
      <c r="AC467" s="68"/>
      <c r="AD467" s="68"/>
      <c r="AE467" s="68"/>
      <c r="AF467" s="68"/>
      <c r="AG467" s="69"/>
      <c r="AH467" s="69"/>
      <c r="AI467" s="69"/>
      <c r="AJ467" s="69"/>
      <c r="AK467" s="69"/>
      <c r="AL467" s="69"/>
      <c r="AM467" s="70"/>
      <c r="AN467" s="70"/>
      <c r="AO467" s="5"/>
      <c r="AP467" s="5"/>
    </row>
    <row r="468" spans="1:42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7"/>
      <c r="Y468" s="67"/>
      <c r="Z468" s="67"/>
      <c r="AA468" s="67"/>
      <c r="AB468" s="68"/>
      <c r="AC468" s="68"/>
      <c r="AD468" s="68"/>
      <c r="AE468" s="68"/>
      <c r="AF468" s="68"/>
      <c r="AG468" s="69"/>
      <c r="AH468" s="69"/>
      <c r="AI468" s="69"/>
      <c r="AJ468" s="69"/>
      <c r="AK468" s="69"/>
      <c r="AL468" s="69"/>
      <c r="AM468" s="70"/>
      <c r="AN468" s="70"/>
      <c r="AO468" s="5"/>
      <c r="AP468" s="5"/>
    </row>
    <row r="469" spans="1:42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7"/>
      <c r="Y469" s="67"/>
      <c r="Z469" s="67"/>
      <c r="AA469" s="67"/>
      <c r="AB469" s="68"/>
      <c r="AC469" s="68"/>
      <c r="AD469" s="68"/>
      <c r="AE469" s="68"/>
      <c r="AF469" s="68"/>
      <c r="AG469" s="69"/>
      <c r="AH469" s="69"/>
      <c r="AI469" s="69"/>
      <c r="AJ469" s="69"/>
      <c r="AK469" s="69"/>
      <c r="AL469" s="69"/>
      <c r="AM469" s="70"/>
      <c r="AN469" s="70"/>
      <c r="AO469" s="5"/>
      <c r="AP469" s="5"/>
    </row>
    <row r="470" spans="1:42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7"/>
      <c r="Y470" s="67"/>
      <c r="Z470" s="67"/>
      <c r="AA470" s="67"/>
      <c r="AB470" s="68"/>
      <c r="AC470" s="68"/>
      <c r="AD470" s="68"/>
      <c r="AE470" s="68"/>
      <c r="AF470" s="68"/>
      <c r="AG470" s="69"/>
      <c r="AH470" s="69"/>
      <c r="AI470" s="69"/>
      <c r="AJ470" s="69"/>
      <c r="AK470" s="69"/>
      <c r="AL470" s="69"/>
      <c r="AM470" s="70"/>
      <c r="AN470" s="70"/>
      <c r="AO470" s="5"/>
      <c r="AP470" s="5"/>
    </row>
    <row r="471" spans="1:42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7"/>
      <c r="Y471" s="67"/>
      <c r="Z471" s="67"/>
      <c r="AA471" s="67"/>
      <c r="AB471" s="68"/>
      <c r="AC471" s="68"/>
      <c r="AD471" s="68"/>
      <c r="AE471" s="68"/>
      <c r="AF471" s="68"/>
      <c r="AG471" s="69"/>
      <c r="AH471" s="69"/>
      <c r="AI471" s="69"/>
      <c r="AJ471" s="69"/>
      <c r="AK471" s="69"/>
      <c r="AL471" s="69"/>
      <c r="AM471" s="70"/>
      <c r="AN471" s="70"/>
      <c r="AO471" s="5"/>
      <c r="AP471" s="5"/>
    </row>
    <row r="472" spans="1:42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7"/>
      <c r="Y472" s="67"/>
      <c r="Z472" s="67"/>
      <c r="AA472" s="67"/>
      <c r="AB472" s="68"/>
      <c r="AC472" s="68"/>
      <c r="AD472" s="68"/>
      <c r="AE472" s="68"/>
      <c r="AF472" s="68"/>
      <c r="AG472" s="69"/>
      <c r="AH472" s="69"/>
      <c r="AI472" s="69"/>
      <c r="AJ472" s="69"/>
      <c r="AK472" s="69"/>
      <c r="AL472" s="69"/>
      <c r="AM472" s="70"/>
      <c r="AN472" s="70"/>
      <c r="AO472" s="5"/>
      <c r="AP472" s="5"/>
    </row>
    <row r="473" spans="1:42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7"/>
      <c r="Y473" s="67"/>
      <c r="Z473" s="67"/>
      <c r="AA473" s="67"/>
      <c r="AB473" s="68"/>
      <c r="AC473" s="68"/>
      <c r="AD473" s="68"/>
      <c r="AE473" s="68"/>
      <c r="AF473" s="68"/>
      <c r="AG473" s="69"/>
      <c r="AH473" s="69"/>
      <c r="AI473" s="69"/>
      <c r="AJ473" s="69"/>
      <c r="AK473" s="69"/>
      <c r="AL473" s="69"/>
      <c r="AM473" s="70"/>
      <c r="AN473" s="70"/>
      <c r="AO473" s="5"/>
      <c r="AP473" s="5"/>
    </row>
    <row r="474" spans="1:42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7"/>
      <c r="Y474" s="67"/>
      <c r="Z474" s="67"/>
      <c r="AA474" s="67"/>
      <c r="AB474" s="68"/>
      <c r="AC474" s="68"/>
      <c r="AD474" s="68"/>
      <c r="AE474" s="68"/>
      <c r="AF474" s="68"/>
      <c r="AG474" s="69"/>
      <c r="AH474" s="69"/>
      <c r="AI474" s="69"/>
      <c r="AJ474" s="69"/>
      <c r="AK474" s="69"/>
      <c r="AL474" s="69"/>
      <c r="AM474" s="70"/>
      <c r="AN474" s="70"/>
      <c r="AO474" s="5"/>
      <c r="AP474" s="5"/>
    </row>
    <row r="475" spans="1:42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7"/>
      <c r="Y475" s="67"/>
      <c r="Z475" s="67"/>
      <c r="AA475" s="67"/>
      <c r="AB475" s="68"/>
      <c r="AC475" s="68"/>
      <c r="AD475" s="68"/>
      <c r="AE475" s="68"/>
      <c r="AF475" s="68"/>
      <c r="AG475" s="69"/>
      <c r="AH475" s="69"/>
      <c r="AI475" s="69"/>
      <c r="AJ475" s="69"/>
      <c r="AK475" s="69"/>
      <c r="AL475" s="69"/>
      <c r="AM475" s="70"/>
      <c r="AN475" s="70"/>
      <c r="AO475" s="5"/>
      <c r="AP475" s="5"/>
    </row>
    <row r="476" spans="1:42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7"/>
      <c r="Y476" s="67"/>
      <c r="Z476" s="67"/>
      <c r="AA476" s="67"/>
      <c r="AB476" s="68"/>
      <c r="AC476" s="68"/>
      <c r="AD476" s="68"/>
      <c r="AE476" s="68"/>
      <c r="AF476" s="68"/>
      <c r="AG476" s="69"/>
      <c r="AH476" s="69"/>
      <c r="AI476" s="69"/>
      <c r="AJ476" s="69"/>
      <c r="AK476" s="69"/>
      <c r="AL476" s="69"/>
      <c r="AM476" s="70"/>
      <c r="AN476" s="70"/>
      <c r="AO476" s="5"/>
      <c r="AP476" s="5"/>
    </row>
    <row r="477" spans="1:42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7"/>
      <c r="Y477" s="67"/>
      <c r="Z477" s="67"/>
      <c r="AA477" s="67"/>
      <c r="AB477" s="68"/>
      <c r="AC477" s="68"/>
      <c r="AD477" s="68"/>
      <c r="AE477" s="68"/>
      <c r="AF477" s="68"/>
      <c r="AG477" s="69"/>
      <c r="AH477" s="69"/>
      <c r="AI477" s="69"/>
      <c r="AJ477" s="69"/>
      <c r="AK477" s="69"/>
      <c r="AL477" s="69"/>
      <c r="AM477" s="70"/>
      <c r="AN477" s="70"/>
      <c r="AO477" s="5"/>
      <c r="AP477" s="5"/>
    </row>
    <row r="478" spans="1:42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7"/>
      <c r="Y478" s="67"/>
      <c r="Z478" s="67"/>
      <c r="AA478" s="67"/>
      <c r="AB478" s="68"/>
      <c r="AC478" s="68"/>
      <c r="AD478" s="68"/>
      <c r="AE478" s="68"/>
      <c r="AF478" s="68"/>
      <c r="AG478" s="69"/>
      <c r="AH478" s="69"/>
      <c r="AI478" s="69"/>
      <c r="AJ478" s="69"/>
      <c r="AK478" s="69"/>
      <c r="AL478" s="69"/>
      <c r="AM478" s="70"/>
      <c r="AN478" s="70"/>
      <c r="AO478" s="5"/>
      <c r="AP478" s="5"/>
    </row>
    <row r="479" spans="1:42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7"/>
      <c r="Y479" s="67"/>
      <c r="Z479" s="67"/>
      <c r="AA479" s="67"/>
      <c r="AB479" s="68"/>
      <c r="AC479" s="68"/>
      <c r="AD479" s="68"/>
      <c r="AE479" s="68"/>
      <c r="AF479" s="68"/>
      <c r="AG479" s="69"/>
      <c r="AH479" s="69"/>
      <c r="AI479" s="69"/>
      <c r="AJ479" s="69"/>
      <c r="AK479" s="69"/>
      <c r="AL479" s="69"/>
      <c r="AM479" s="70"/>
      <c r="AN479" s="70"/>
      <c r="AO479" s="5"/>
      <c r="AP479" s="5"/>
    </row>
    <row r="480" spans="1:42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7"/>
      <c r="Y480" s="67"/>
      <c r="Z480" s="67"/>
      <c r="AA480" s="67"/>
      <c r="AB480" s="68"/>
      <c r="AC480" s="68"/>
      <c r="AD480" s="68"/>
      <c r="AE480" s="68"/>
      <c r="AF480" s="68"/>
      <c r="AG480" s="69"/>
      <c r="AH480" s="69"/>
      <c r="AI480" s="69"/>
      <c r="AJ480" s="69"/>
      <c r="AK480" s="69"/>
      <c r="AL480" s="69"/>
      <c r="AM480" s="70"/>
      <c r="AN480" s="70"/>
      <c r="AO480" s="5"/>
      <c r="AP480" s="5"/>
    </row>
    <row r="481" spans="1:42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7"/>
      <c r="Y481" s="67"/>
      <c r="Z481" s="67"/>
      <c r="AA481" s="67"/>
      <c r="AB481" s="68"/>
      <c r="AC481" s="68"/>
      <c r="AD481" s="68"/>
      <c r="AE481" s="68"/>
      <c r="AF481" s="68"/>
      <c r="AG481" s="69"/>
      <c r="AH481" s="69"/>
      <c r="AI481" s="69"/>
      <c r="AJ481" s="69"/>
      <c r="AK481" s="69"/>
      <c r="AL481" s="69"/>
      <c r="AM481" s="70"/>
      <c r="AN481" s="70"/>
      <c r="AO481" s="5"/>
      <c r="AP481" s="5"/>
    </row>
    <row r="482" spans="1:42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7"/>
      <c r="Y482" s="67"/>
      <c r="Z482" s="67"/>
      <c r="AA482" s="67"/>
      <c r="AB482" s="68"/>
      <c r="AC482" s="68"/>
      <c r="AD482" s="68"/>
      <c r="AE482" s="68"/>
      <c r="AF482" s="68"/>
      <c r="AG482" s="69"/>
      <c r="AH482" s="69"/>
      <c r="AI482" s="69"/>
      <c r="AJ482" s="69"/>
      <c r="AK482" s="69"/>
      <c r="AL482" s="69"/>
      <c r="AM482" s="70"/>
      <c r="AN482" s="70"/>
      <c r="AO482" s="5"/>
      <c r="AP482" s="5"/>
    </row>
    <row r="483" spans="1:42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7"/>
      <c r="Y483" s="67"/>
      <c r="Z483" s="67"/>
      <c r="AA483" s="67"/>
      <c r="AB483" s="68"/>
      <c r="AC483" s="68"/>
      <c r="AD483" s="68"/>
      <c r="AE483" s="68"/>
      <c r="AF483" s="68"/>
      <c r="AG483" s="69"/>
      <c r="AH483" s="69"/>
      <c r="AI483" s="69"/>
      <c r="AJ483" s="69"/>
      <c r="AK483" s="69"/>
      <c r="AL483" s="69"/>
      <c r="AM483" s="70"/>
      <c r="AN483" s="70"/>
      <c r="AO483" s="5"/>
      <c r="AP483" s="5"/>
    </row>
    <row r="484" spans="1:42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7"/>
      <c r="Y484" s="67"/>
      <c r="Z484" s="67"/>
      <c r="AA484" s="67"/>
      <c r="AB484" s="68"/>
      <c r="AC484" s="68"/>
      <c r="AD484" s="68"/>
      <c r="AE484" s="68"/>
      <c r="AF484" s="68"/>
      <c r="AG484" s="69"/>
      <c r="AH484" s="69"/>
      <c r="AI484" s="69"/>
      <c r="AJ484" s="69"/>
      <c r="AK484" s="69"/>
      <c r="AL484" s="69"/>
      <c r="AM484" s="70"/>
      <c r="AN484" s="70"/>
      <c r="AO484" s="5"/>
      <c r="AP484" s="5"/>
    </row>
    <row r="485" spans="1:42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7"/>
      <c r="Y485" s="67"/>
      <c r="Z485" s="67"/>
      <c r="AA485" s="67"/>
      <c r="AB485" s="68"/>
      <c r="AC485" s="68"/>
      <c r="AD485" s="68"/>
      <c r="AE485" s="68"/>
      <c r="AF485" s="68"/>
      <c r="AG485" s="69"/>
      <c r="AH485" s="69"/>
      <c r="AI485" s="69"/>
      <c r="AJ485" s="69"/>
      <c r="AK485" s="69"/>
      <c r="AL485" s="69"/>
      <c r="AM485" s="70"/>
      <c r="AN485" s="70"/>
      <c r="AO485" s="5"/>
      <c r="AP485" s="5"/>
    </row>
    <row r="486" spans="1:42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7"/>
      <c r="Y486" s="67"/>
      <c r="Z486" s="67"/>
      <c r="AA486" s="67"/>
      <c r="AB486" s="68"/>
      <c r="AC486" s="68"/>
      <c r="AD486" s="68"/>
      <c r="AE486" s="68"/>
      <c r="AF486" s="68"/>
      <c r="AG486" s="69"/>
      <c r="AH486" s="69"/>
      <c r="AI486" s="69"/>
      <c r="AJ486" s="69"/>
      <c r="AK486" s="69"/>
      <c r="AL486" s="69"/>
      <c r="AM486" s="70"/>
      <c r="AN486" s="70"/>
      <c r="AO486" s="5"/>
      <c r="AP486" s="5"/>
    </row>
    <row r="487" spans="1:42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7"/>
      <c r="Y487" s="67"/>
      <c r="Z487" s="67"/>
      <c r="AA487" s="67"/>
      <c r="AB487" s="68"/>
      <c r="AC487" s="68"/>
      <c r="AD487" s="68"/>
      <c r="AE487" s="68"/>
      <c r="AF487" s="68"/>
      <c r="AG487" s="69"/>
      <c r="AH487" s="69"/>
      <c r="AI487" s="69"/>
      <c r="AJ487" s="69"/>
      <c r="AK487" s="69"/>
      <c r="AL487" s="69"/>
      <c r="AM487" s="70"/>
      <c r="AN487" s="70"/>
      <c r="AO487" s="5"/>
      <c r="AP487" s="5"/>
    </row>
    <row r="488" spans="1:42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7"/>
      <c r="Y488" s="67"/>
      <c r="Z488" s="67"/>
      <c r="AA488" s="67"/>
      <c r="AB488" s="68"/>
      <c r="AC488" s="68"/>
      <c r="AD488" s="68"/>
      <c r="AE488" s="68"/>
      <c r="AF488" s="68"/>
      <c r="AG488" s="69"/>
      <c r="AH488" s="69"/>
      <c r="AI488" s="69"/>
      <c r="AJ488" s="69"/>
      <c r="AK488" s="69"/>
      <c r="AL488" s="69"/>
      <c r="AM488" s="70"/>
      <c r="AN488" s="70"/>
      <c r="AO488" s="5"/>
      <c r="AP488" s="5"/>
    </row>
    <row r="489" spans="1:42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7"/>
      <c r="Y489" s="67"/>
      <c r="Z489" s="67"/>
      <c r="AA489" s="67"/>
      <c r="AB489" s="68"/>
      <c r="AC489" s="68"/>
      <c r="AD489" s="68"/>
      <c r="AE489" s="68"/>
      <c r="AF489" s="68"/>
      <c r="AG489" s="69"/>
      <c r="AH489" s="69"/>
      <c r="AI489" s="69"/>
      <c r="AJ489" s="69"/>
      <c r="AK489" s="69"/>
      <c r="AL489" s="69"/>
      <c r="AM489" s="70"/>
      <c r="AN489" s="70"/>
      <c r="AO489" s="5"/>
      <c r="AP489" s="5"/>
    </row>
    <row r="490" spans="1:42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7"/>
      <c r="Y490" s="67"/>
      <c r="Z490" s="67"/>
      <c r="AA490" s="67"/>
      <c r="AB490" s="68"/>
      <c r="AC490" s="68"/>
      <c r="AD490" s="68"/>
      <c r="AE490" s="68"/>
      <c r="AF490" s="68"/>
      <c r="AG490" s="69"/>
      <c r="AH490" s="69"/>
      <c r="AI490" s="69"/>
      <c r="AJ490" s="69"/>
      <c r="AK490" s="69"/>
      <c r="AL490" s="69"/>
      <c r="AM490" s="70"/>
      <c r="AN490" s="70"/>
      <c r="AO490" s="5"/>
      <c r="AP490" s="5"/>
    </row>
    <row r="491" spans="1:42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7"/>
      <c r="Y491" s="67"/>
      <c r="Z491" s="67"/>
      <c r="AA491" s="67"/>
      <c r="AB491" s="68"/>
      <c r="AC491" s="68"/>
      <c r="AD491" s="68"/>
      <c r="AE491" s="68"/>
      <c r="AF491" s="68"/>
      <c r="AG491" s="69"/>
      <c r="AH491" s="69"/>
      <c r="AI491" s="69"/>
      <c r="AJ491" s="69"/>
      <c r="AK491" s="69"/>
      <c r="AL491" s="69"/>
      <c r="AM491" s="70"/>
      <c r="AN491" s="70"/>
      <c r="AO491" s="5"/>
      <c r="AP491" s="5"/>
    </row>
    <row r="492" spans="1:42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7"/>
      <c r="Y492" s="67"/>
      <c r="Z492" s="67"/>
      <c r="AA492" s="67"/>
      <c r="AB492" s="68"/>
      <c r="AC492" s="68"/>
      <c r="AD492" s="68"/>
      <c r="AE492" s="68"/>
      <c r="AF492" s="68"/>
      <c r="AG492" s="69"/>
      <c r="AH492" s="69"/>
      <c r="AI492" s="69"/>
      <c r="AJ492" s="69"/>
      <c r="AK492" s="69"/>
      <c r="AL492" s="69"/>
      <c r="AM492" s="70"/>
      <c r="AN492" s="70"/>
      <c r="AO492" s="5"/>
      <c r="AP492" s="5"/>
    </row>
    <row r="493" spans="1:42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7"/>
      <c r="Y493" s="67"/>
      <c r="Z493" s="67"/>
      <c r="AA493" s="67"/>
      <c r="AB493" s="68"/>
      <c r="AC493" s="68"/>
      <c r="AD493" s="68"/>
      <c r="AE493" s="68"/>
      <c r="AF493" s="68"/>
      <c r="AG493" s="69"/>
      <c r="AH493" s="69"/>
      <c r="AI493" s="69"/>
      <c r="AJ493" s="69"/>
      <c r="AK493" s="69"/>
      <c r="AL493" s="69"/>
      <c r="AM493" s="70"/>
      <c r="AN493" s="70"/>
      <c r="AO493" s="5"/>
      <c r="AP493" s="5"/>
    </row>
    <row r="494" spans="1:42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7"/>
      <c r="Y494" s="67"/>
      <c r="Z494" s="67"/>
      <c r="AA494" s="67"/>
      <c r="AB494" s="68"/>
      <c r="AC494" s="68"/>
      <c r="AD494" s="68"/>
      <c r="AE494" s="68"/>
      <c r="AF494" s="68"/>
      <c r="AG494" s="69"/>
      <c r="AH494" s="69"/>
      <c r="AI494" s="69"/>
      <c r="AJ494" s="69"/>
      <c r="AK494" s="69"/>
      <c r="AL494" s="69"/>
      <c r="AM494" s="70"/>
      <c r="AN494" s="70"/>
      <c r="AO494" s="5"/>
      <c r="AP494" s="5"/>
    </row>
    <row r="495" spans="1:42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7"/>
      <c r="Y495" s="67"/>
      <c r="Z495" s="67"/>
      <c r="AA495" s="67"/>
      <c r="AB495" s="68"/>
      <c r="AC495" s="68"/>
      <c r="AD495" s="68"/>
      <c r="AE495" s="68"/>
      <c r="AF495" s="68"/>
      <c r="AG495" s="69"/>
      <c r="AH495" s="69"/>
      <c r="AI495" s="69"/>
      <c r="AJ495" s="69"/>
      <c r="AK495" s="69"/>
      <c r="AL495" s="69"/>
      <c r="AM495" s="70"/>
      <c r="AN495" s="70"/>
      <c r="AO495" s="5"/>
      <c r="AP495" s="5"/>
    </row>
    <row r="496" spans="1:42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7"/>
      <c r="Y496" s="67"/>
      <c r="Z496" s="67"/>
      <c r="AA496" s="67"/>
      <c r="AB496" s="68"/>
      <c r="AC496" s="68"/>
      <c r="AD496" s="68"/>
      <c r="AE496" s="68"/>
      <c r="AF496" s="68"/>
      <c r="AG496" s="69"/>
      <c r="AH496" s="69"/>
      <c r="AI496" s="69"/>
      <c r="AJ496" s="69"/>
      <c r="AK496" s="69"/>
      <c r="AL496" s="69"/>
      <c r="AM496" s="70"/>
      <c r="AN496" s="70"/>
      <c r="AO496" s="5"/>
      <c r="AP496" s="5"/>
    </row>
    <row r="497" spans="1:42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7"/>
      <c r="Y497" s="67"/>
      <c r="Z497" s="67"/>
      <c r="AA497" s="67"/>
      <c r="AB497" s="68"/>
      <c r="AC497" s="68"/>
      <c r="AD497" s="68"/>
      <c r="AE497" s="68"/>
      <c r="AF497" s="68"/>
      <c r="AG497" s="69"/>
      <c r="AH497" s="69"/>
      <c r="AI497" s="69"/>
      <c r="AJ497" s="69"/>
      <c r="AK497" s="69"/>
      <c r="AL497" s="69"/>
      <c r="AM497" s="70"/>
      <c r="AN497" s="70"/>
      <c r="AO497" s="5"/>
      <c r="AP497" s="5"/>
    </row>
    <row r="498" spans="1:42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7"/>
      <c r="Y498" s="67"/>
      <c r="Z498" s="67"/>
      <c r="AA498" s="67"/>
      <c r="AB498" s="68"/>
      <c r="AC498" s="68"/>
      <c r="AD498" s="68"/>
      <c r="AE498" s="68"/>
      <c r="AF498" s="68"/>
      <c r="AG498" s="69"/>
      <c r="AH498" s="69"/>
      <c r="AI498" s="69"/>
      <c r="AJ498" s="69"/>
      <c r="AK498" s="69"/>
      <c r="AL498" s="69"/>
      <c r="AM498" s="70"/>
      <c r="AN498" s="70"/>
      <c r="AO498" s="5"/>
      <c r="AP498" s="5"/>
    </row>
    <row r="499" spans="1:42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7"/>
      <c r="Y499" s="67"/>
      <c r="Z499" s="67"/>
      <c r="AA499" s="67"/>
      <c r="AB499" s="68"/>
      <c r="AC499" s="68"/>
      <c r="AD499" s="68"/>
      <c r="AE499" s="68"/>
      <c r="AF499" s="68"/>
      <c r="AG499" s="69"/>
      <c r="AH499" s="69"/>
      <c r="AI499" s="69"/>
      <c r="AJ499" s="69"/>
      <c r="AK499" s="69"/>
      <c r="AL499" s="69"/>
      <c r="AM499" s="70"/>
      <c r="AN499" s="70"/>
      <c r="AO499" s="5"/>
      <c r="AP499" s="5"/>
    </row>
    <row r="500" spans="1:42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7"/>
      <c r="Y500" s="67"/>
      <c r="Z500" s="67"/>
      <c r="AA500" s="67"/>
      <c r="AB500" s="68"/>
      <c r="AC500" s="68"/>
      <c r="AD500" s="68"/>
      <c r="AE500" s="68"/>
      <c r="AF500" s="68"/>
      <c r="AG500" s="69"/>
      <c r="AH500" s="69"/>
      <c r="AI500" s="69"/>
      <c r="AJ500" s="69"/>
      <c r="AK500" s="69"/>
      <c r="AL500" s="69"/>
      <c r="AM500" s="70"/>
      <c r="AN500" s="70"/>
      <c r="AO500" s="5"/>
      <c r="AP500" s="5"/>
    </row>
    <row r="501" spans="1:42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7"/>
      <c r="Y501" s="67"/>
      <c r="Z501" s="67"/>
      <c r="AA501" s="67"/>
      <c r="AB501" s="68"/>
      <c r="AC501" s="68"/>
      <c r="AD501" s="68"/>
      <c r="AE501" s="68"/>
      <c r="AF501" s="68"/>
      <c r="AG501" s="69"/>
      <c r="AH501" s="69"/>
      <c r="AI501" s="69"/>
      <c r="AJ501" s="69"/>
      <c r="AK501" s="69"/>
      <c r="AL501" s="69"/>
      <c r="AM501" s="70"/>
      <c r="AN501" s="70"/>
      <c r="AO501" s="5"/>
      <c r="AP501" s="5"/>
    </row>
    <row r="502" spans="1:42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7"/>
      <c r="Y502" s="67"/>
      <c r="Z502" s="67"/>
      <c r="AA502" s="67"/>
      <c r="AB502" s="68"/>
      <c r="AC502" s="68"/>
      <c r="AD502" s="68"/>
      <c r="AE502" s="68"/>
      <c r="AF502" s="68"/>
      <c r="AG502" s="69"/>
      <c r="AH502" s="69"/>
      <c r="AI502" s="69"/>
      <c r="AJ502" s="69"/>
      <c r="AK502" s="69"/>
      <c r="AL502" s="69"/>
      <c r="AM502" s="70"/>
      <c r="AN502" s="70"/>
      <c r="AO502" s="5"/>
      <c r="AP502" s="5"/>
    </row>
    <row r="503" spans="1:42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7"/>
      <c r="Y503" s="67"/>
      <c r="Z503" s="67"/>
      <c r="AA503" s="67"/>
      <c r="AB503" s="68"/>
      <c r="AC503" s="68"/>
      <c r="AD503" s="68"/>
      <c r="AE503" s="68"/>
      <c r="AF503" s="68"/>
      <c r="AG503" s="69"/>
      <c r="AH503" s="69"/>
      <c r="AI503" s="69"/>
      <c r="AJ503" s="69"/>
      <c r="AK503" s="69"/>
      <c r="AL503" s="69"/>
      <c r="AM503" s="70"/>
      <c r="AN503" s="70"/>
      <c r="AO503" s="5"/>
      <c r="AP503" s="5"/>
    </row>
    <row r="504" spans="1:42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7"/>
      <c r="Y504" s="67"/>
      <c r="Z504" s="67"/>
      <c r="AA504" s="67"/>
      <c r="AB504" s="68"/>
      <c r="AC504" s="68"/>
      <c r="AD504" s="68"/>
      <c r="AE504" s="68"/>
      <c r="AF504" s="68"/>
      <c r="AG504" s="69"/>
      <c r="AH504" s="69"/>
      <c r="AI504" s="69"/>
      <c r="AJ504" s="69"/>
      <c r="AK504" s="69"/>
      <c r="AL504" s="69"/>
      <c r="AM504" s="70"/>
      <c r="AN504" s="70"/>
      <c r="AO504" s="5"/>
      <c r="AP504" s="5"/>
    </row>
    <row r="505" spans="1:42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7"/>
      <c r="Y505" s="67"/>
      <c r="Z505" s="67"/>
      <c r="AA505" s="67"/>
      <c r="AB505" s="68"/>
      <c r="AC505" s="68"/>
      <c r="AD505" s="68"/>
      <c r="AE505" s="68"/>
      <c r="AF505" s="68"/>
      <c r="AG505" s="69"/>
      <c r="AH505" s="69"/>
      <c r="AI505" s="69"/>
      <c r="AJ505" s="69"/>
      <c r="AK505" s="69"/>
      <c r="AL505" s="69"/>
      <c r="AM505" s="70"/>
      <c r="AN505" s="70"/>
      <c r="AO505" s="5"/>
      <c r="AP505" s="5"/>
    </row>
    <row r="506" spans="1:42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7"/>
      <c r="Y506" s="67"/>
      <c r="Z506" s="67"/>
      <c r="AA506" s="67"/>
      <c r="AB506" s="68"/>
      <c r="AC506" s="68"/>
      <c r="AD506" s="68"/>
      <c r="AE506" s="68"/>
      <c r="AF506" s="68"/>
      <c r="AG506" s="69"/>
      <c r="AH506" s="69"/>
      <c r="AI506" s="69"/>
      <c r="AJ506" s="69"/>
      <c r="AK506" s="69"/>
      <c r="AL506" s="69"/>
      <c r="AM506" s="70"/>
      <c r="AN506" s="70"/>
      <c r="AO506" s="5"/>
      <c r="AP506" s="5"/>
    </row>
    <row r="507" spans="1:42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7"/>
      <c r="Y507" s="67"/>
      <c r="Z507" s="67"/>
      <c r="AA507" s="67"/>
      <c r="AB507" s="68"/>
      <c r="AC507" s="68"/>
      <c r="AD507" s="68"/>
      <c r="AE507" s="68"/>
      <c r="AF507" s="68"/>
      <c r="AG507" s="69"/>
      <c r="AH507" s="69"/>
      <c r="AI507" s="69"/>
      <c r="AJ507" s="69"/>
      <c r="AK507" s="69"/>
      <c r="AL507" s="69"/>
      <c r="AM507" s="70"/>
      <c r="AN507" s="70"/>
      <c r="AO507" s="5"/>
      <c r="AP507" s="5"/>
    </row>
    <row r="508" spans="1:42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7"/>
      <c r="Y508" s="67"/>
      <c r="Z508" s="67"/>
      <c r="AA508" s="67"/>
      <c r="AB508" s="68"/>
      <c r="AC508" s="68"/>
      <c r="AD508" s="68"/>
      <c r="AE508" s="68"/>
      <c r="AF508" s="68"/>
      <c r="AG508" s="69"/>
      <c r="AH508" s="69"/>
      <c r="AI508" s="69"/>
      <c r="AJ508" s="69"/>
      <c r="AK508" s="69"/>
      <c r="AL508" s="69"/>
      <c r="AM508" s="70"/>
      <c r="AN508" s="70"/>
      <c r="AO508" s="5"/>
      <c r="AP508" s="5"/>
    </row>
    <row r="509" spans="1:42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7"/>
      <c r="Y509" s="67"/>
      <c r="Z509" s="67"/>
      <c r="AA509" s="67"/>
      <c r="AB509" s="68"/>
      <c r="AC509" s="68"/>
      <c r="AD509" s="68"/>
      <c r="AE509" s="68"/>
      <c r="AF509" s="68"/>
      <c r="AG509" s="69"/>
      <c r="AH509" s="69"/>
      <c r="AI509" s="69"/>
      <c r="AJ509" s="69"/>
      <c r="AK509" s="69"/>
      <c r="AL509" s="69"/>
      <c r="AM509" s="70"/>
      <c r="AN509" s="70"/>
      <c r="AO509" s="5"/>
      <c r="AP509" s="5"/>
    </row>
    <row r="510" spans="1:42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7"/>
      <c r="Y510" s="67"/>
      <c r="Z510" s="67"/>
      <c r="AA510" s="67"/>
      <c r="AB510" s="68"/>
      <c r="AC510" s="68"/>
      <c r="AD510" s="68"/>
      <c r="AE510" s="68"/>
      <c r="AF510" s="68"/>
      <c r="AG510" s="69"/>
      <c r="AH510" s="69"/>
      <c r="AI510" s="69"/>
      <c r="AJ510" s="69"/>
      <c r="AK510" s="69"/>
      <c r="AL510" s="69"/>
      <c r="AM510" s="70"/>
      <c r="AN510" s="70"/>
      <c r="AO510" s="5"/>
      <c r="AP510" s="5"/>
    </row>
    <row r="511" spans="1:42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7"/>
      <c r="Y511" s="67"/>
      <c r="Z511" s="67"/>
      <c r="AA511" s="67"/>
      <c r="AB511" s="68"/>
      <c r="AC511" s="68"/>
      <c r="AD511" s="68"/>
      <c r="AE511" s="68"/>
      <c r="AF511" s="68"/>
      <c r="AG511" s="69"/>
      <c r="AH511" s="69"/>
      <c r="AI511" s="69"/>
      <c r="AJ511" s="69"/>
      <c r="AK511" s="69"/>
      <c r="AL511" s="69"/>
      <c r="AM511" s="70"/>
      <c r="AN511" s="70"/>
      <c r="AO511" s="5"/>
      <c r="AP511" s="5"/>
    </row>
    <row r="512" spans="1:42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7"/>
      <c r="Y512" s="67"/>
      <c r="Z512" s="67"/>
      <c r="AA512" s="67"/>
      <c r="AB512" s="68"/>
      <c r="AC512" s="68"/>
      <c r="AD512" s="68"/>
      <c r="AE512" s="68"/>
      <c r="AF512" s="68"/>
      <c r="AG512" s="69"/>
      <c r="AH512" s="69"/>
      <c r="AI512" s="69"/>
      <c r="AJ512" s="69"/>
      <c r="AK512" s="69"/>
      <c r="AL512" s="69"/>
      <c r="AM512" s="70"/>
      <c r="AN512" s="70"/>
      <c r="AO512" s="5"/>
      <c r="AP512" s="5"/>
    </row>
    <row r="513" spans="1:42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7"/>
      <c r="Y513" s="67"/>
      <c r="Z513" s="67"/>
      <c r="AA513" s="67"/>
      <c r="AB513" s="68"/>
      <c r="AC513" s="68"/>
      <c r="AD513" s="68"/>
      <c r="AE513" s="68"/>
      <c r="AF513" s="68"/>
      <c r="AG513" s="69"/>
      <c r="AH513" s="69"/>
      <c r="AI513" s="69"/>
      <c r="AJ513" s="69"/>
      <c r="AK513" s="69"/>
      <c r="AL513" s="69"/>
      <c r="AM513" s="70"/>
      <c r="AN513" s="70"/>
      <c r="AO513" s="5"/>
      <c r="AP513" s="5"/>
    </row>
    <row r="514" spans="1:42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7"/>
      <c r="Y514" s="67"/>
      <c r="Z514" s="67"/>
      <c r="AA514" s="67"/>
      <c r="AB514" s="68"/>
      <c r="AC514" s="68"/>
      <c r="AD514" s="68"/>
      <c r="AE514" s="68"/>
      <c r="AF514" s="68"/>
      <c r="AG514" s="69"/>
      <c r="AH514" s="69"/>
      <c r="AI514" s="69"/>
      <c r="AJ514" s="69"/>
      <c r="AK514" s="69"/>
      <c r="AL514" s="69"/>
      <c r="AM514" s="70"/>
      <c r="AN514" s="70"/>
      <c r="AO514" s="5"/>
      <c r="AP514" s="5"/>
    </row>
    <row r="515" spans="1:42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7"/>
      <c r="Y515" s="67"/>
      <c r="Z515" s="67"/>
      <c r="AA515" s="67"/>
      <c r="AB515" s="68"/>
      <c r="AC515" s="68"/>
      <c r="AD515" s="68"/>
      <c r="AE515" s="68"/>
      <c r="AF515" s="68"/>
      <c r="AG515" s="69"/>
      <c r="AH515" s="69"/>
      <c r="AI515" s="69"/>
      <c r="AJ515" s="69"/>
      <c r="AK515" s="69"/>
      <c r="AL515" s="69"/>
      <c r="AM515" s="70"/>
      <c r="AN515" s="70"/>
      <c r="AO515" s="5"/>
      <c r="AP515" s="5"/>
    </row>
    <row r="516" spans="1:42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7"/>
      <c r="Y516" s="67"/>
      <c r="Z516" s="67"/>
      <c r="AA516" s="67"/>
      <c r="AB516" s="68"/>
      <c r="AC516" s="68"/>
      <c r="AD516" s="68"/>
      <c r="AE516" s="68"/>
      <c r="AF516" s="68"/>
      <c r="AG516" s="69"/>
      <c r="AH516" s="69"/>
      <c r="AI516" s="69"/>
      <c r="AJ516" s="69"/>
      <c r="AK516" s="69"/>
      <c r="AL516" s="69"/>
      <c r="AM516" s="70"/>
      <c r="AN516" s="70"/>
      <c r="AO516" s="5"/>
      <c r="AP516" s="5"/>
    </row>
    <row r="517" spans="1:42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7"/>
      <c r="Y517" s="67"/>
      <c r="Z517" s="67"/>
      <c r="AA517" s="67"/>
      <c r="AB517" s="68"/>
      <c r="AC517" s="68"/>
      <c r="AD517" s="68"/>
      <c r="AE517" s="68"/>
      <c r="AF517" s="68"/>
      <c r="AG517" s="69"/>
      <c r="AH517" s="69"/>
      <c r="AI517" s="69"/>
      <c r="AJ517" s="69"/>
      <c r="AK517" s="69"/>
      <c r="AL517" s="69"/>
      <c r="AM517" s="70"/>
      <c r="AN517" s="70"/>
      <c r="AO517" s="5"/>
      <c r="AP517" s="5"/>
    </row>
    <row r="518" spans="1:42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7"/>
      <c r="Y518" s="67"/>
      <c r="Z518" s="67"/>
      <c r="AA518" s="67"/>
      <c r="AB518" s="68"/>
      <c r="AC518" s="68"/>
      <c r="AD518" s="68"/>
      <c r="AE518" s="68"/>
      <c r="AF518" s="68"/>
      <c r="AG518" s="69"/>
      <c r="AH518" s="69"/>
      <c r="AI518" s="69"/>
      <c r="AJ518" s="69"/>
      <c r="AK518" s="69"/>
      <c r="AL518" s="69"/>
      <c r="AM518" s="70"/>
      <c r="AN518" s="70"/>
      <c r="AO518" s="5"/>
      <c r="AP518" s="5"/>
    </row>
    <row r="519" spans="1:42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7"/>
      <c r="Y519" s="67"/>
      <c r="Z519" s="67"/>
      <c r="AA519" s="67"/>
      <c r="AB519" s="68"/>
      <c r="AC519" s="68"/>
      <c r="AD519" s="68"/>
      <c r="AE519" s="68"/>
      <c r="AF519" s="68"/>
      <c r="AG519" s="69"/>
      <c r="AH519" s="69"/>
      <c r="AI519" s="69"/>
      <c r="AJ519" s="69"/>
      <c r="AK519" s="69"/>
      <c r="AL519" s="69"/>
      <c r="AM519" s="70"/>
      <c r="AN519" s="70"/>
      <c r="AO519" s="5"/>
      <c r="AP519" s="5"/>
    </row>
    <row r="520" spans="1:42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7"/>
      <c r="Y520" s="67"/>
      <c r="Z520" s="67"/>
      <c r="AA520" s="67"/>
      <c r="AB520" s="68"/>
      <c r="AC520" s="68"/>
      <c r="AD520" s="68"/>
      <c r="AE520" s="68"/>
      <c r="AF520" s="68"/>
      <c r="AG520" s="69"/>
      <c r="AH520" s="69"/>
      <c r="AI520" s="69"/>
      <c r="AJ520" s="69"/>
      <c r="AK520" s="69"/>
      <c r="AL520" s="69"/>
      <c r="AM520" s="70"/>
      <c r="AN520" s="70"/>
      <c r="AO520" s="5"/>
      <c r="AP520" s="5"/>
    </row>
    <row r="521" spans="1:42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7"/>
      <c r="Y521" s="67"/>
      <c r="Z521" s="67"/>
      <c r="AA521" s="67"/>
      <c r="AB521" s="68"/>
      <c r="AC521" s="68"/>
      <c r="AD521" s="68"/>
      <c r="AE521" s="68"/>
      <c r="AF521" s="68"/>
      <c r="AG521" s="69"/>
      <c r="AH521" s="69"/>
      <c r="AI521" s="69"/>
      <c r="AJ521" s="69"/>
      <c r="AK521" s="69"/>
      <c r="AL521" s="69"/>
      <c r="AM521" s="70"/>
      <c r="AN521" s="70"/>
      <c r="AO521" s="5"/>
      <c r="AP521" s="5"/>
    </row>
    <row r="522" spans="1:42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7"/>
      <c r="Y522" s="67"/>
      <c r="Z522" s="67"/>
      <c r="AA522" s="67"/>
      <c r="AB522" s="68"/>
      <c r="AC522" s="68"/>
      <c r="AD522" s="68"/>
      <c r="AE522" s="68"/>
      <c r="AF522" s="68"/>
      <c r="AG522" s="69"/>
      <c r="AH522" s="69"/>
      <c r="AI522" s="69"/>
      <c r="AJ522" s="69"/>
      <c r="AK522" s="69"/>
      <c r="AL522" s="69"/>
      <c r="AM522" s="70"/>
      <c r="AN522" s="70"/>
      <c r="AO522" s="5"/>
      <c r="AP522" s="5"/>
    </row>
    <row r="523" spans="1:42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7"/>
      <c r="Y523" s="67"/>
      <c r="Z523" s="67"/>
      <c r="AA523" s="67"/>
      <c r="AB523" s="68"/>
      <c r="AC523" s="68"/>
      <c r="AD523" s="68"/>
      <c r="AE523" s="68"/>
      <c r="AF523" s="68"/>
      <c r="AG523" s="69"/>
      <c r="AH523" s="69"/>
      <c r="AI523" s="69"/>
      <c r="AJ523" s="69"/>
      <c r="AK523" s="69"/>
      <c r="AL523" s="69"/>
      <c r="AM523" s="70"/>
      <c r="AN523" s="70"/>
      <c r="AO523" s="5"/>
      <c r="AP523" s="5"/>
    </row>
    <row r="524" spans="1:42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7"/>
      <c r="Y524" s="67"/>
      <c r="Z524" s="67"/>
      <c r="AA524" s="67"/>
      <c r="AB524" s="68"/>
      <c r="AC524" s="68"/>
      <c r="AD524" s="68"/>
      <c r="AE524" s="68"/>
      <c r="AF524" s="68"/>
      <c r="AG524" s="69"/>
      <c r="AH524" s="69"/>
      <c r="AI524" s="69"/>
      <c r="AJ524" s="69"/>
      <c r="AK524" s="69"/>
      <c r="AL524" s="69"/>
      <c r="AM524" s="70"/>
      <c r="AN524" s="70"/>
      <c r="AO524" s="5"/>
      <c r="AP524" s="5"/>
    </row>
    <row r="525" spans="1:42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7"/>
      <c r="Y525" s="67"/>
      <c r="Z525" s="67"/>
      <c r="AA525" s="67"/>
      <c r="AB525" s="68"/>
      <c r="AC525" s="68"/>
      <c r="AD525" s="68"/>
      <c r="AE525" s="68"/>
      <c r="AF525" s="68"/>
      <c r="AG525" s="69"/>
      <c r="AH525" s="69"/>
      <c r="AI525" s="69"/>
      <c r="AJ525" s="69"/>
      <c r="AK525" s="69"/>
      <c r="AL525" s="69"/>
      <c r="AM525" s="70"/>
      <c r="AN525" s="70"/>
      <c r="AO525" s="5"/>
      <c r="AP525" s="5"/>
    </row>
    <row r="526" spans="1:42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7"/>
      <c r="Y526" s="67"/>
      <c r="Z526" s="67"/>
      <c r="AA526" s="67"/>
      <c r="AB526" s="68"/>
      <c r="AC526" s="68"/>
      <c r="AD526" s="68"/>
      <c r="AE526" s="68"/>
      <c r="AF526" s="68"/>
      <c r="AG526" s="69"/>
      <c r="AH526" s="69"/>
      <c r="AI526" s="69"/>
      <c r="AJ526" s="69"/>
      <c r="AK526" s="69"/>
      <c r="AL526" s="69"/>
      <c r="AM526" s="70"/>
      <c r="AN526" s="70"/>
      <c r="AO526" s="5"/>
      <c r="AP526" s="5"/>
    </row>
    <row r="527" spans="1:42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7"/>
      <c r="Y527" s="67"/>
      <c r="Z527" s="67"/>
      <c r="AA527" s="67"/>
      <c r="AB527" s="68"/>
      <c r="AC527" s="68"/>
      <c r="AD527" s="68"/>
      <c r="AE527" s="68"/>
      <c r="AF527" s="68"/>
      <c r="AG527" s="69"/>
      <c r="AH527" s="69"/>
      <c r="AI527" s="69"/>
      <c r="AJ527" s="69"/>
      <c r="AK527" s="69"/>
      <c r="AL527" s="69"/>
      <c r="AM527" s="70"/>
      <c r="AN527" s="70"/>
      <c r="AO527" s="5"/>
      <c r="AP527" s="5"/>
    </row>
    <row r="528" spans="1:42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7"/>
      <c r="Y528" s="67"/>
      <c r="Z528" s="67"/>
      <c r="AA528" s="67"/>
      <c r="AB528" s="68"/>
      <c r="AC528" s="68"/>
      <c r="AD528" s="68"/>
      <c r="AE528" s="68"/>
      <c r="AF528" s="68"/>
      <c r="AG528" s="69"/>
      <c r="AH528" s="69"/>
      <c r="AI528" s="69"/>
      <c r="AJ528" s="69"/>
      <c r="AK528" s="69"/>
      <c r="AL528" s="69"/>
      <c r="AM528" s="70"/>
      <c r="AN528" s="70"/>
      <c r="AO528" s="5"/>
      <c r="AP528" s="5"/>
    </row>
    <row r="529" spans="1:42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7"/>
      <c r="Y529" s="67"/>
      <c r="Z529" s="67"/>
      <c r="AA529" s="67"/>
      <c r="AB529" s="68"/>
      <c r="AC529" s="68"/>
      <c r="AD529" s="68"/>
      <c r="AE529" s="68"/>
      <c r="AF529" s="68"/>
      <c r="AG529" s="69"/>
      <c r="AH529" s="69"/>
      <c r="AI529" s="69"/>
      <c r="AJ529" s="69"/>
      <c r="AK529" s="69"/>
      <c r="AL529" s="69"/>
      <c r="AM529" s="70"/>
      <c r="AN529" s="70"/>
      <c r="AO529" s="5"/>
      <c r="AP529" s="5"/>
    </row>
    <row r="530" spans="1:42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7"/>
      <c r="Y530" s="67"/>
      <c r="Z530" s="67"/>
      <c r="AA530" s="67"/>
      <c r="AB530" s="68"/>
      <c r="AC530" s="68"/>
      <c r="AD530" s="68"/>
      <c r="AE530" s="68"/>
      <c r="AF530" s="68"/>
      <c r="AG530" s="69"/>
      <c r="AH530" s="69"/>
      <c r="AI530" s="69"/>
      <c r="AJ530" s="69"/>
      <c r="AK530" s="69"/>
      <c r="AL530" s="69"/>
      <c r="AM530" s="70"/>
      <c r="AN530" s="70"/>
      <c r="AO530" s="5"/>
      <c r="AP530" s="5"/>
    </row>
    <row r="531" spans="1:42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7"/>
      <c r="Y531" s="67"/>
      <c r="Z531" s="67"/>
      <c r="AA531" s="67"/>
      <c r="AB531" s="68"/>
      <c r="AC531" s="68"/>
      <c r="AD531" s="68"/>
      <c r="AE531" s="68"/>
      <c r="AF531" s="68"/>
      <c r="AG531" s="69"/>
      <c r="AH531" s="69"/>
      <c r="AI531" s="69"/>
      <c r="AJ531" s="69"/>
      <c r="AK531" s="69"/>
      <c r="AL531" s="69"/>
      <c r="AM531" s="70"/>
      <c r="AN531" s="70"/>
      <c r="AO531" s="5"/>
      <c r="AP531" s="5"/>
    </row>
    <row r="532" spans="1:42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7"/>
      <c r="Y532" s="67"/>
      <c r="Z532" s="67"/>
      <c r="AA532" s="67"/>
      <c r="AB532" s="68"/>
      <c r="AC532" s="68"/>
      <c r="AD532" s="68"/>
      <c r="AE532" s="68"/>
      <c r="AF532" s="68"/>
      <c r="AG532" s="69"/>
      <c r="AH532" s="69"/>
      <c r="AI532" s="69"/>
      <c r="AJ532" s="69"/>
      <c r="AK532" s="69"/>
      <c r="AL532" s="69"/>
      <c r="AM532" s="70"/>
      <c r="AN532" s="70"/>
      <c r="AO532" s="5"/>
      <c r="AP532" s="5"/>
    </row>
    <row r="533" spans="1:42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7"/>
      <c r="Y533" s="67"/>
      <c r="Z533" s="67"/>
      <c r="AA533" s="67"/>
      <c r="AB533" s="68"/>
      <c r="AC533" s="68"/>
      <c r="AD533" s="68"/>
      <c r="AE533" s="68"/>
      <c r="AF533" s="68"/>
      <c r="AG533" s="69"/>
      <c r="AH533" s="69"/>
      <c r="AI533" s="69"/>
      <c r="AJ533" s="69"/>
      <c r="AK533" s="69"/>
      <c r="AL533" s="69"/>
      <c r="AM533" s="70"/>
      <c r="AN533" s="70"/>
      <c r="AO533" s="5"/>
      <c r="AP533" s="5"/>
    </row>
    <row r="534" spans="1:42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7"/>
      <c r="Y534" s="67"/>
      <c r="Z534" s="67"/>
      <c r="AA534" s="67"/>
      <c r="AB534" s="68"/>
      <c r="AC534" s="68"/>
      <c r="AD534" s="68"/>
      <c r="AE534" s="68"/>
      <c r="AF534" s="68"/>
      <c r="AG534" s="69"/>
      <c r="AH534" s="69"/>
      <c r="AI534" s="69"/>
      <c r="AJ534" s="69"/>
      <c r="AK534" s="69"/>
      <c r="AL534" s="69"/>
      <c r="AM534" s="70"/>
      <c r="AN534" s="70"/>
      <c r="AO534" s="5"/>
      <c r="AP534" s="5"/>
    </row>
    <row r="535" spans="1:42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7"/>
      <c r="Y535" s="67"/>
      <c r="Z535" s="67"/>
      <c r="AA535" s="67"/>
      <c r="AB535" s="68"/>
      <c r="AC535" s="68"/>
      <c r="AD535" s="68"/>
      <c r="AE535" s="68"/>
      <c r="AF535" s="68"/>
      <c r="AG535" s="69"/>
      <c r="AH535" s="69"/>
      <c r="AI535" s="69"/>
      <c r="AJ535" s="69"/>
      <c r="AK535" s="69"/>
      <c r="AL535" s="69"/>
      <c r="AM535" s="70"/>
      <c r="AN535" s="70"/>
      <c r="AO535" s="5"/>
      <c r="AP535" s="5"/>
    </row>
    <row r="536" spans="1:42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7"/>
      <c r="Y536" s="67"/>
      <c r="Z536" s="67"/>
      <c r="AA536" s="67"/>
      <c r="AB536" s="68"/>
      <c r="AC536" s="68"/>
      <c r="AD536" s="68"/>
      <c r="AE536" s="68"/>
      <c r="AF536" s="68"/>
      <c r="AG536" s="69"/>
      <c r="AH536" s="69"/>
      <c r="AI536" s="69"/>
      <c r="AJ536" s="69"/>
      <c r="AK536" s="69"/>
      <c r="AL536" s="69"/>
      <c r="AM536" s="70"/>
      <c r="AN536" s="70"/>
      <c r="AO536" s="5"/>
      <c r="AP536" s="5"/>
    </row>
    <row r="537" spans="1:42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7"/>
      <c r="Y537" s="67"/>
      <c r="Z537" s="67"/>
      <c r="AA537" s="67"/>
      <c r="AB537" s="68"/>
      <c r="AC537" s="68"/>
      <c r="AD537" s="68"/>
      <c r="AE537" s="68"/>
      <c r="AF537" s="68"/>
      <c r="AG537" s="69"/>
      <c r="AH537" s="69"/>
      <c r="AI537" s="69"/>
      <c r="AJ537" s="69"/>
      <c r="AK537" s="69"/>
      <c r="AL537" s="69"/>
      <c r="AM537" s="70"/>
      <c r="AN537" s="70"/>
      <c r="AO537" s="5"/>
      <c r="AP537" s="5"/>
    </row>
    <row r="538" spans="1:42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7"/>
      <c r="Y538" s="67"/>
      <c r="Z538" s="67"/>
      <c r="AA538" s="67"/>
      <c r="AB538" s="68"/>
      <c r="AC538" s="68"/>
      <c r="AD538" s="68"/>
      <c r="AE538" s="68"/>
      <c r="AF538" s="68"/>
      <c r="AG538" s="69"/>
      <c r="AH538" s="69"/>
      <c r="AI538" s="69"/>
      <c r="AJ538" s="69"/>
      <c r="AK538" s="69"/>
      <c r="AL538" s="69"/>
      <c r="AM538" s="70"/>
      <c r="AN538" s="70"/>
      <c r="AO538" s="5"/>
      <c r="AP538" s="5"/>
    </row>
    <row r="539" spans="1:42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7"/>
      <c r="Y539" s="67"/>
      <c r="Z539" s="67"/>
      <c r="AA539" s="67"/>
      <c r="AB539" s="68"/>
      <c r="AC539" s="68"/>
      <c r="AD539" s="68"/>
      <c r="AE539" s="68"/>
      <c r="AF539" s="68"/>
      <c r="AG539" s="69"/>
      <c r="AH539" s="69"/>
      <c r="AI539" s="69"/>
      <c r="AJ539" s="69"/>
      <c r="AK539" s="69"/>
      <c r="AL539" s="69"/>
      <c r="AM539" s="70"/>
      <c r="AN539" s="70"/>
      <c r="AO539" s="5"/>
      <c r="AP539" s="5"/>
    </row>
    <row r="540" spans="1:42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7"/>
      <c r="Y540" s="67"/>
      <c r="Z540" s="67"/>
      <c r="AA540" s="67"/>
      <c r="AB540" s="68"/>
      <c r="AC540" s="68"/>
      <c r="AD540" s="68"/>
      <c r="AE540" s="68"/>
      <c r="AF540" s="68"/>
      <c r="AG540" s="69"/>
      <c r="AH540" s="69"/>
      <c r="AI540" s="69"/>
      <c r="AJ540" s="69"/>
      <c r="AK540" s="69"/>
      <c r="AL540" s="69"/>
      <c r="AM540" s="70"/>
      <c r="AN540" s="70"/>
      <c r="AO540" s="5"/>
      <c r="AP540" s="5"/>
    </row>
    <row r="541" spans="1:42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7"/>
      <c r="Y541" s="67"/>
      <c r="Z541" s="67"/>
      <c r="AA541" s="67"/>
      <c r="AB541" s="68"/>
      <c r="AC541" s="68"/>
      <c r="AD541" s="68"/>
      <c r="AE541" s="68"/>
      <c r="AF541" s="68"/>
      <c r="AG541" s="69"/>
      <c r="AH541" s="69"/>
      <c r="AI541" s="69"/>
      <c r="AJ541" s="69"/>
      <c r="AK541" s="69"/>
      <c r="AL541" s="69"/>
      <c r="AM541" s="70"/>
      <c r="AN541" s="70"/>
      <c r="AO541" s="5"/>
      <c r="AP541" s="5"/>
    </row>
    <row r="542" spans="1:42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7"/>
      <c r="Y542" s="67"/>
      <c r="Z542" s="67"/>
      <c r="AA542" s="67"/>
      <c r="AB542" s="68"/>
      <c r="AC542" s="68"/>
      <c r="AD542" s="68"/>
      <c r="AE542" s="68"/>
      <c r="AF542" s="68"/>
      <c r="AG542" s="69"/>
      <c r="AH542" s="69"/>
      <c r="AI542" s="69"/>
      <c r="AJ542" s="69"/>
      <c r="AK542" s="69"/>
      <c r="AL542" s="69"/>
      <c r="AM542" s="70"/>
      <c r="AN542" s="70"/>
      <c r="AO542" s="5"/>
      <c r="AP542" s="5"/>
    </row>
    <row r="543" spans="1:42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7"/>
      <c r="Y543" s="67"/>
      <c r="Z543" s="67"/>
      <c r="AA543" s="67"/>
      <c r="AB543" s="68"/>
      <c r="AC543" s="68"/>
      <c r="AD543" s="68"/>
      <c r="AE543" s="68"/>
      <c r="AF543" s="68"/>
      <c r="AG543" s="69"/>
      <c r="AH543" s="69"/>
      <c r="AI543" s="69"/>
      <c r="AJ543" s="69"/>
      <c r="AK543" s="69"/>
      <c r="AL543" s="69"/>
      <c r="AM543" s="70"/>
      <c r="AN543" s="70"/>
      <c r="AO543" s="5"/>
      <c r="AP543" s="5"/>
    </row>
    <row r="544" spans="1:42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7"/>
      <c r="Y544" s="67"/>
      <c r="Z544" s="67"/>
      <c r="AA544" s="67"/>
      <c r="AB544" s="68"/>
      <c r="AC544" s="68"/>
      <c r="AD544" s="68"/>
      <c r="AE544" s="68"/>
      <c r="AF544" s="68"/>
      <c r="AG544" s="69"/>
      <c r="AH544" s="69"/>
      <c r="AI544" s="69"/>
      <c r="AJ544" s="69"/>
      <c r="AK544" s="69"/>
      <c r="AL544" s="69"/>
      <c r="AM544" s="70"/>
      <c r="AN544" s="70"/>
      <c r="AO544" s="5"/>
      <c r="AP544" s="5"/>
    </row>
    <row r="545" spans="1:42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7"/>
      <c r="Y545" s="67"/>
      <c r="Z545" s="67"/>
      <c r="AA545" s="67"/>
      <c r="AB545" s="68"/>
      <c r="AC545" s="68"/>
      <c r="AD545" s="68"/>
      <c r="AE545" s="68"/>
      <c r="AF545" s="68"/>
      <c r="AG545" s="69"/>
      <c r="AH545" s="69"/>
      <c r="AI545" s="69"/>
      <c r="AJ545" s="69"/>
      <c r="AK545" s="69"/>
      <c r="AL545" s="69"/>
      <c r="AM545" s="70"/>
      <c r="AN545" s="70"/>
      <c r="AO545" s="5"/>
      <c r="AP545" s="5"/>
    </row>
    <row r="546" spans="1:42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7"/>
      <c r="Y546" s="67"/>
      <c r="Z546" s="67"/>
      <c r="AA546" s="67"/>
      <c r="AB546" s="68"/>
      <c r="AC546" s="68"/>
      <c r="AD546" s="68"/>
      <c r="AE546" s="68"/>
      <c r="AF546" s="68"/>
      <c r="AG546" s="69"/>
      <c r="AH546" s="69"/>
      <c r="AI546" s="69"/>
      <c r="AJ546" s="69"/>
      <c r="AK546" s="69"/>
      <c r="AL546" s="69"/>
      <c r="AM546" s="70"/>
      <c r="AN546" s="70"/>
      <c r="AO546" s="5"/>
      <c r="AP546" s="5"/>
    </row>
    <row r="547" spans="1:42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7"/>
      <c r="Y547" s="67"/>
      <c r="Z547" s="67"/>
      <c r="AA547" s="67"/>
      <c r="AB547" s="68"/>
      <c r="AC547" s="68"/>
      <c r="AD547" s="68"/>
      <c r="AE547" s="68"/>
      <c r="AF547" s="68"/>
      <c r="AG547" s="69"/>
      <c r="AH547" s="69"/>
      <c r="AI547" s="69"/>
      <c r="AJ547" s="69"/>
      <c r="AK547" s="69"/>
      <c r="AL547" s="69"/>
      <c r="AM547" s="70"/>
      <c r="AN547" s="70"/>
      <c r="AO547" s="5"/>
      <c r="AP547" s="5"/>
    </row>
    <row r="548" spans="1:42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7"/>
      <c r="Y548" s="67"/>
      <c r="Z548" s="67"/>
      <c r="AA548" s="67"/>
      <c r="AB548" s="68"/>
      <c r="AC548" s="68"/>
      <c r="AD548" s="68"/>
      <c r="AE548" s="68"/>
      <c r="AF548" s="68"/>
      <c r="AG548" s="69"/>
      <c r="AH548" s="69"/>
      <c r="AI548" s="69"/>
      <c r="AJ548" s="69"/>
      <c r="AK548" s="69"/>
      <c r="AL548" s="69"/>
      <c r="AM548" s="70"/>
      <c r="AN548" s="70"/>
      <c r="AO548" s="5"/>
      <c r="AP548" s="5"/>
    </row>
    <row r="549" spans="1:42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7"/>
      <c r="Y549" s="67"/>
      <c r="Z549" s="67"/>
      <c r="AA549" s="67"/>
      <c r="AB549" s="68"/>
      <c r="AC549" s="68"/>
      <c r="AD549" s="68"/>
      <c r="AE549" s="68"/>
      <c r="AF549" s="68"/>
      <c r="AG549" s="69"/>
      <c r="AH549" s="69"/>
      <c r="AI549" s="69"/>
      <c r="AJ549" s="69"/>
      <c r="AK549" s="69"/>
      <c r="AL549" s="69"/>
      <c r="AM549" s="70"/>
      <c r="AN549" s="70"/>
      <c r="AO549" s="5"/>
      <c r="AP549" s="5"/>
    </row>
    <row r="550" spans="1:42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7"/>
      <c r="Y550" s="67"/>
      <c r="Z550" s="67"/>
      <c r="AA550" s="67"/>
      <c r="AB550" s="68"/>
      <c r="AC550" s="68"/>
      <c r="AD550" s="68"/>
      <c r="AE550" s="68"/>
      <c r="AF550" s="68"/>
      <c r="AG550" s="69"/>
      <c r="AH550" s="69"/>
      <c r="AI550" s="69"/>
      <c r="AJ550" s="69"/>
      <c r="AK550" s="69"/>
      <c r="AL550" s="69"/>
      <c r="AM550" s="70"/>
      <c r="AN550" s="70"/>
      <c r="AO550" s="5"/>
      <c r="AP550" s="5"/>
    </row>
    <row r="551" spans="1:42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7"/>
      <c r="Y551" s="67"/>
      <c r="Z551" s="67"/>
      <c r="AA551" s="67"/>
      <c r="AB551" s="68"/>
      <c r="AC551" s="68"/>
      <c r="AD551" s="68"/>
      <c r="AE551" s="68"/>
      <c r="AF551" s="68"/>
      <c r="AG551" s="69"/>
      <c r="AH551" s="69"/>
      <c r="AI551" s="69"/>
      <c r="AJ551" s="69"/>
      <c r="AK551" s="69"/>
      <c r="AL551" s="69"/>
      <c r="AM551" s="70"/>
      <c r="AN551" s="70"/>
      <c r="AO551" s="5"/>
      <c r="AP551" s="5"/>
    </row>
    <row r="552" spans="1:42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7"/>
      <c r="Y552" s="67"/>
      <c r="Z552" s="67"/>
      <c r="AA552" s="67"/>
      <c r="AB552" s="68"/>
      <c r="AC552" s="68"/>
      <c r="AD552" s="68"/>
      <c r="AE552" s="68"/>
      <c r="AF552" s="68"/>
      <c r="AG552" s="69"/>
      <c r="AH552" s="69"/>
      <c r="AI552" s="69"/>
      <c r="AJ552" s="69"/>
      <c r="AK552" s="69"/>
      <c r="AL552" s="69"/>
      <c r="AM552" s="70"/>
      <c r="AN552" s="70"/>
      <c r="AO552" s="5"/>
      <c r="AP552" s="5"/>
    </row>
    <row r="553" spans="1:42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7"/>
      <c r="Y553" s="67"/>
      <c r="Z553" s="67"/>
      <c r="AA553" s="67"/>
      <c r="AB553" s="68"/>
      <c r="AC553" s="68"/>
      <c r="AD553" s="68"/>
      <c r="AE553" s="68"/>
      <c r="AF553" s="68"/>
      <c r="AG553" s="69"/>
      <c r="AH553" s="69"/>
      <c r="AI553" s="69"/>
      <c r="AJ553" s="69"/>
      <c r="AK553" s="69"/>
      <c r="AL553" s="69"/>
      <c r="AM553" s="70"/>
      <c r="AN553" s="70"/>
      <c r="AO553" s="5"/>
      <c r="AP553" s="5"/>
    </row>
    <row r="554" spans="1:42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7"/>
      <c r="Y554" s="67"/>
      <c r="Z554" s="67"/>
      <c r="AA554" s="67"/>
      <c r="AB554" s="68"/>
      <c r="AC554" s="68"/>
      <c r="AD554" s="68"/>
      <c r="AE554" s="68"/>
      <c r="AF554" s="68"/>
      <c r="AG554" s="69"/>
      <c r="AH554" s="69"/>
      <c r="AI554" s="69"/>
      <c r="AJ554" s="69"/>
      <c r="AK554" s="69"/>
      <c r="AL554" s="69"/>
      <c r="AM554" s="70"/>
      <c r="AN554" s="70"/>
      <c r="AO554" s="5"/>
      <c r="AP554" s="5"/>
    </row>
    <row r="555" spans="1:42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7"/>
      <c r="Y555" s="67"/>
      <c r="Z555" s="67"/>
      <c r="AA555" s="67"/>
      <c r="AB555" s="68"/>
      <c r="AC555" s="68"/>
      <c r="AD555" s="68"/>
      <c r="AE555" s="68"/>
      <c r="AF555" s="68"/>
      <c r="AG555" s="69"/>
      <c r="AH555" s="69"/>
      <c r="AI555" s="69"/>
      <c r="AJ555" s="69"/>
      <c r="AK555" s="69"/>
      <c r="AL555" s="69"/>
      <c r="AM555" s="70"/>
      <c r="AN555" s="70"/>
      <c r="AO555" s="5"/>
      <c r="AP555" s="5"/>
    </row>
    <row r="556" spans="1:42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7"/>
      <c r="Y556" s="67"/>
      <c r="Z556" s="67"/>
      <c r="AA556" s="67"/>
      <c r="AB556" s="68"/>
      <c r="AC556" s="68"/>
      <c r="AD556" s="68"/>
      <c r="AE556" s="68"/>
      <c r="AF556" s="68"/>
      <c r="AG556" s="69"/>
      <c r="AH556" s="69"/>
      <c r="AI556" s="69"/>
      <c r="AJ556" s="69"/>
      <c r="AK556" s="69"/>
      <c r="AL556" s="69"/>
      <c r="AM556" s="70"/>
      <c r="AN556" s="70"/>
      <c r="AO556" s="5"/>
      <c r="AP556" s="5"/>
    </row>
    <row r="557" spans="1:42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7"/>
      <c r="Y557" s="67"/>
      <c r="Z557" s="67"/>
      <c r="AA557" s="67"/>
      <c r="AB557" s="68"/>
      <c r="AC557" s="68"/>
      <c r="AD557" s="68"/>
      <c r="AE557" s="68"/>
      <c r="AF557" s="68"/>
      <c r="AG557" s="69"/>
      <c r="AH557" s="69"/>
      <c r="AI557" s="69"/>
      <c r="AJ557" s="69"/>
      <c r="AK557" s="69"/>
      <c r="AL557" s="69"/>
      <c r="AM557" s="70"/>
      <c r="AN557" s="70"/>
      <c r="AO557" s="5"/>
      <c r="AP557" s="5"/>
    </row>
    <row r="558" spans="1:42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7"/>
      <c r="Y558" s="67"/>
      <c r="Z558" s="67"/>
      <c r="AA558" s="67"/>
      <c r="AB558" s="68"/>
      <c r="AC558" s="68"/>
      <c r="AD558" s="68"/>
      <c r="AE558" s="68"/>
      <c r="AF558" s="68"/>
      <c r="AG558" s="69"/>
      <c r="AH558" s="69"/>
      <c r="AI558" s="69"/>
      <c r="AJ558" s="69"/>
      <c r="AK558" s="69"/>
      <c r="AL558" s="69"/>
      <c r="AM558" s="70"/>
      <c r="AN558" s="70"/>
      <c r="AO558" s="5"/>
      <c r="AP558" s="5"/>
    </row>
    <row r="559" spans="1:42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7"/>
      <c r="Y559" s="67"/>
      <c r="Z559" s="67"/>
      <c r="AA559" s="67"/>
      <c r="AB559" s="68"/>
      <c r="AC559" s="68"/>
      <c r="AD559" s="68"/>
      <c r="AE559" s="68"/>
      <c r="AF559" s="68"/>
      <c r="AG559" s="69"/>
      <c r="AH559" s="69"/>
      <c r="AI559" s="69"/>
      <c r="AJ559" s="69"/>
      <c r="AK559" s="69"/>
      <c r="AL559" s="69"/>
      <c r="AM559" s="70"/>
      <c r="AN559" s="70"/>
      <c r="AO559" s="5"/>
      <c r="AP559" s="5"/>
    </row>
    <row r="560" spans="1:42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7"/>
      <c r="Y560" s="67"/>
      <c r="Z560" s="67"/>
      <c r="AA560" s="67"/>
      <c r="AB560" s="68"/>
      <c r="AC560" s="68"/>
      <c r="AD560" s="68"/>
      <c r="AE560" s="68"/>
      <c r="AF560" s="68"/>
      <c r="AG560" s="69"/>
      <c r="AH560" s="69"/>
      <c r="AI560" s="69"/>
      <c r="AJ560" s="69"/>
      <c r="AK560" s="69"/>
      <c r="AL560" s="69"/>
      <c r="AM560" s="70"/>
      <c r="AN560" s="70"/>
      <c r="AO560" s="5"/>
      <c r="AP560" s="5"/>
    </row>
    <row r="561" spans="1:42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7"/>
      <c r="Y561" s="67"/>
      <c r="Z561" s="67"/>
      <c r="AA561" s="67"/>
      <c r="AB561" s="68"/>
      <c r="AC561" s="68"/>
      <c r="AD561" s="68"/>
      <c r="AE561" s="68"/>
      <c r="AF561" s="68"/>
      <c r="AG561" s="69"/>
      <c r="AH561" s="69"/>
      <c r="AI561" s="69"/>
      <c r="AJ561" s="69"/>
      <c r="AK561" s="69"/>
      <c r="AL561" s="69"/>
      <c r="AM561" s="70"/>
      <c r="AN561" s="70"/>
      <c r="AO561" s="5"/>
      <c r="AP561" s="5"/>
    </row>
    <row r="562" spans="1:42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7"/>
      <c r="Y562" s="67"/>
      <c r="Z562" s="67"/>
      <c r="AA562" s="67"/>
      <c r="AB562" s="68"/>
      <c r="AC562" s="68"/>
      <c r="AD562" s="68"/>
      <c r="AE562" s="68"/>
      <c r="AF562" s="68"/>
      <c r="AG562" s="69"/>
      <c r="AH562" s="69"/>
      <c r="AI562" s="69"/>
      <c r="AJ562" s="69"/>
      <c r="AK562" s="69"/>
      <c r="AL562" s="69"/>
      <c r="AM562" s="70"/>
      <c r="AN562" s="70"/>
      <c r="AO562" s="5"/>
      <c r="AP562" s="5"/>
    </row>
    <row r="563" spans="1:42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7"/>
      <c r="Y563" s="67"/>
      <c r="Z563" s="67"/>
      <c r="AA563" s="67"/>
      <c r="AB563" s="68"/>
      <c r="AC563" s="68"/>
      <c r="AD563" s="68"/>
      <c r="AE563" s="68"/>
      <c r="AF563" s="68"/>
      <c r="AG563" s="69"/>
      <c r="AH563" s="69"/>
      <c r="AI563" s="69"/>
      <c r="AJ563" s="69"/>
      <c r="AK563" s="69"/>
      <c r="AL563" s="69"/>
      <c r="AM563" s="70"/>
      <c r="AN563" s="70"/>
      <c r="AO563" s="5"/>
      <c r="AP563" s="5"/>
    </row>
    <row r="564" spans="1:42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7"/>
      <c r="Y564" s="67"/>
      <c r="Z564" s="67"/>
      <c r="AA564" s="67"/>
      <c r="AB564" s="68"/>
      <c r="AC564" s="68"/>
      <c r="AD564" s="68"/>
      <c r="AE564" s="68"/>
      <c r="AF564" s="68"/>
      <c r="AG564" s="69"/>
      <c r="AH564" s="69"/>
      <c r="AI564" s="69"/>
      <c r="AJ564" s="69"/>
      <c r="AK564" s="69"/>
      <c r="AL564" s="69"/>
      <c r="AM564" s="70"/>
      <c r="AN564" s="70"/>
      <c r="AO564" s="5"/>
      <c r="AP564" s="5"/>
    </row>
    <row r="565" spans="1:42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7"/>
      <c r="Y565" s="67"/>
      <c r="Z565" s="67"/>
      <c r="AA565" s="67"/>
      <c r="AB565" s="68"/>
      <c r="AC565" s="68"/>
      <c r="AD565" s="68"/>
      <c r="AE565" s="68"/>
      <c r="AF565" s="68"/>
      <c r="AG565" s="69"/>
      <c r="AH565" s="69"/>
      <c r="AI565" s="69"/>
      <c r="AJ565" s="69"/>
      <c r="AK565" s="69"/>
      <c r="AL565" s="69"/>
      <c r="AM565" s="70"/>
      <c r="AN565" s="70"/>
      <c r="AO565" s="5"/>
      <c r="AP565" s="5"/>
    </row>
    <row r="566" spans="1:42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7"/>
      <c r="Y566" s="67"/>
      <c r="Z566" s="67"/>
      <c r="AA566" s="67"/>
      <c r="AB566" s="68"/>
      <c r="AC566" s="68"/>
      <c r="AD566" s="68"/>
      <c r="AE566" s="68"/>
      <c r="AF566" s="68"/>
      <c r="AG566" s="69"/>
      <c r="AH566" s="69"/>
      <c r="AI566" s="69"/>
      <c r="AJ566" s="69"/>
      <c r="AK566" s="69"/>
      <c r="AL566" s="69"/>
      <c r="AM566" s="70"/>
      <c r="AN566" s="70"/>
      <c r="AO566" s="5"/>
      <c r="AP566" s="5"/>
    </row>
    <row r="567" spans="1:42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7"/>
      <c r="Y567" s="67"/>
      <c r="Z567" s="67"/>
      <c r="AA567" s="67"/>
      <c r="AB567" s="68"/>
      <c r="AC567" s="68"/>
      <c r="AD567" s="68"/>
      <c r="AE567" s="68"/>
      <c r="AF567" s="68"/>
      <c r="AG567" s="69"/>
      <c r="AH567" s="69"/>
      <c r="AI567" s="69"/>
      <c r="AJ567" s="69"/>
      <c r="AK567" s="69"/>
      <c r="AL567" s="69"/>
      <c r="AM567" s="70"/>
      <c r="AN567" s="70"/>
      <c r="AO567" s="5"/>
      <c r="AP567" s="5"/>
    </row>
    <row r="568" spans="1:42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7"/>
      <c r="Y568" s="67"/>
      <c r="Z568" s="67"/>
      <c r="AA568" s="67"/>
      <c r="AB568" s="68"/>
      <c r="AC568" s="68"/>
      <c r="AD568" s="68"/>
      <c r="AE568" s="68"/>
      <c r="AF568" s="68"/>
      <c r="AG568" s="69"/>
      <c r="AH568" s="69"/>
      <c r="AI568" s="69"/>
      <c r="AJ568" s="69"/>
      <c r="AK568" s="69"/>
      <c r="AL568" s="69"/>
      <c r="AM568" s="70"/>
      <c r="AN568" s="70"/>
      <c r="AO568" s="5"/>
      <c r="AP568" s="5"/>
    </row>
    <row r="569" spans="1:42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7"/>
      <c r="Y569" s="67"/>
      <c r="Z569" s="67"/>
      <c r="AA569" s="67"/>
      <c r="AB569" s="68"/>
      <c r="AC569" s="68"/>
      <c r="AD569" s="68"/>
      <c r="AE569" s="68"/>
      <c r="AF569" s="68"/>
      <c r="AG569" s="69"/>
      <c r="AH569" s="69"/>
      <c r="AI569" s="69"/>
      <c r="AJ569" s="69"/>
      <c r="AK569" s="69"/>
      <c r="AL569" s="69"/>
      <c r="AM569" s="70"/>
      <c r="AN569" s="70"/>
      <c r="AO569" s="5"/>
      <c r="AP569" s="5"/>
    </row>
    <row r="570" spans="1:42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7"/>
      <c r="Y570" s="67"/>
      <c r="Z570" s="67"/>
      <c r="AA570" s="67"/>
      <c r="AB570" s="68"/>
      <c r="AC570" s="68"/>
      <c r="AD570" s="68"/>
      <c r="AE570" s="68"/>
      <c r="AF570" s="68"/>
      <c r="AG570" s="69"/>
      <c r="AH570" s="69"/>
      <c r="AI570" s="69"/>
      <c r="AJ570" s="69"/>
      <c r="AK570" s="69"/>
      <c r="AL570" s="69"/>
      <c r="AM570" s="70"/>
      <c r="AN570" s="70"/>
      <c r="AO570" s="5"/>
      <c r="AP570" s="5"/>
    </row>
    <row r="571" spans="1:42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7"/>
      <c r="Y571" s="67"/>
      <c r="Z571" s="67"/>
      <c r="AA571" s="67"/>
      <c r="AB571" s="68"/>
      <c r="AC571" s="68"/>
      <c r="AD571" s="68"/>
      <c r="AE571" s="68"/>
      <c r="AF571" s="68"/>
      <c r="AG571" s="69"/>
      <c r="AH571" s="69"/>
      <c r="AI571" s="69"/>
      <c r="AJ571" s="69"/>
      <c r="AK571" s="69"/>
      <c r="AL571" s="69"/>
      <c r="AM571" s="70"/>
      <c r="AN571" s="70"/>
      <c r="AO571" s="5"/>
      <c r="AP571" s="5"/>
    </row>
    <row r="572" spans="1:42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7"/>
      <c r="Y572" s="67"/>
      <c r="Z572" s="67"/>
      <c r="AA572" s="67"/>
      <c r="AB572" s="68"/>
      <c r="AC572" s="68"/>
      <c r="AD572" s="68"/>
      <c r="AE572" s="68"/>
      <c r="AF572" s="68"/>
      <c r="AG572" s="69"/>
      <c r="AH572" s="69"/>
      <c r="AI572" s="69"/>
      <c r="AJ572" s="69"/>
      <c r="AK572" s="69"/>
      <c r="AL572" s="69"/>
      <c r="AM572" s="70"/>
      <c r="AN572" s="70"/>
      <c r="AO572" s="5"/>
      <c r="AP572" s="5"/>
    </row>
    <row r="573" spans="1:42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7"/>
      <c r="Y573" s="67"/>
      <c r="Z573" s="67"/>
      <c r="AA573" s="67"/>
      <c r="AB573" s="68"/>
      <c r="AC573" s="68"/>
      <c r="AD573" s="68"/>
      <c r="AE573" s="68"/>
      <c r="AF573" s="68"/>
      <c r="AG573" s="69"/>
      <c r="AH573" s="69"/>
      <c r="AI573" s="69"/>
      <c r="AJ573" s="69"/>
      <c r="AK573" s="69"/>
      <c r="AL573" s="69"/>
      <c r="AM573" s="70"/>
      <c r="AN573" s="70"/>
      <c r="AO573" s="5"/>
      <c r="AP573" s="5"/>
    </row>
    <row r="574" spans="1:42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7"/>
      <c r="Y574" s="67"/>
      <c r="Z574" s="67"/>
      <c r="AA574" s="67"/>
      <c r="AB574" s="68"/>
      <c r="AC574" s="68"/>
      <c r="AD574" s="68"/>
      <c r="AE574" s="68"/>
      <c r="AF574" s="68"/>
      <c r="AG574" s="69"/>
      <c r="AH574" s="69"/>
      <c r="AI574" s="69"/>
      <c r="AJ574" s="69"/>
      <c r="AK574" s="69"/>
      <c r="AL574" s="69"/>
      <c r="AM574" s="70"/>
      <c r="AN574" s="70"/>
      <c r="AO574" s="5"/>
      <c r="AP574" s="5"/>
    </row>
    <row r="575" spans="1:42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7"/>
      <c r="Y575" s="67"/>
      <c r="Z575" s="67"/>
      <c r="AA575" s="67"/>
      <c r="AB575" s="68"/>
      <c r="AC575" s="68"/>
      <c r="AD575" s="68"/>
      <c r="AE575" s="68"/>
      <c r="AF575" s="68"/>
      <c r="AG575" s="69"/>
      <c r="AH575" s="69"/>
      <c r="AI575" s="69"/>
      <c r="AJ575" s="69"/>
      <c r="AK575" s="69"/>
      <c r="AL575" s="69"/>
      <c r="AM575" s="70"/>
      <c r="AN575" s="70"/>
      <c r="AO575" s="5"/>
      <c r="AP575" s="5"/>
    </row>
    <row r="576" spans="1:42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7"/>
      <c r="Y576" s="67"/>
      <c r="Z576" s="67"/>
      <c r="AA576" s="67"/>
      <c r="AB576" s="68"/>
      <c r="AC576" s="68"/>
      <c r="AD576" s="68"/>
      <c r="AE576" s="68"/>
      <c r="AF576" s="68"/>
      <c r="AG576" s="69"/>
      <c r="AH576" s="69"/>
      <c r="AI576" s="69"/>
      <c r="AJ576" s="69"/>
      <c r="AK576" s="69"/>
      <c r="AL576" s="69"/>
      <c r="AM576" s="70"/>
      <c r="AN576" s="70"/>
      <c r="AO576" s="5"/>
      <c r="AP576" s="5"/>
    </row>
    <row r="577" spans="1:42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7"/>
      <c r="Y577" s="67"/>
      <c r="Z577" s="67"/>
      <c r="AA577" s="67"/>
      <c r="AB577" s="68"/>
      <c r="AC577" s="68"/>
      <c r="AD577" s="68"/>
      <c r="AE577" s="68"/>
      <c r="AF577" s="68"/>
      <c r="AG577" s="69"/>
      <c r="AH577" s="69"/>
      <c r="AI577" s="69"/>
      <c r="AJ577" s="69"/>
      <c r="AK577" s="69"/>
      <c r="AL577" s="69"/>
      <c r="AM577" s="70"/>
      <c r="AN577" s="70"/>
      <c r="AO577" s="5"/>
      <c r="AP577" s="5"/>
    </row>
    <row r="578" spans="1:42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7"/>
      <c r="Y578" s="67"/>
      <c r="Z578" s="67"/>
      <c r="AA578" s="67"/>
      <c r="AB578" s="68"/>
      <c r="AC578" s="68"/>
      <c r="AD578" s="68"/>
      <c r="AE578" s="68"/>
      <c r="AF578" s="68"/>
      <c r="AG578" s="69"/>
      <c r="AH578" s="69"/>
      <c r="AI578" s="69"/>
      <c r="AJ578" s="69"/>
      <c r="AK578" s="69"/>
      <c r="AL578" s="69"/>
      <c r="AM578" s="70"/>
      <c r="AN578" s="70"/>
      <c r="AO578" s="5"/>
      <c r="AP578" s="5"/>
    </row>
    <row r="579" spans="1:42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7"/>
      <c r="Y579" s="67"/>
      <c r="Z579" s="67"/>
      <c r="AA579" s="67"/>
      <c r="AB579" s="68"/>
      <c r="AC579" s="68"/>
      <c r="AD579" s="68"/>
      <c r="AE579" s="68"/>
      <c r="AF579" s="68"/>
      <c r="AG579" s="69"/>
      <c r="AH579" s="69"/>
      <c r="AI579" s="69"/>
      <c r="AJ579" s="69"/>
      <c r="AK579" s="69"/>
      <c r="AL579" s="69"/>
      <c r="AM579" s="70"/>
      <c r="AN579" s="70"/>
      <c r="AO579" s="5"/>
      <c r="AP579" s="5"/>
    </row>
    <row r="580" spans="1:42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7"/>
      <c r="Y580" s="67"/>
      <c r="Z580" s="67"/>
      <c r="AA580" s="67"/>
      <c r="AB580" s="68"/>
      <c r="AC580" s="68"/>
      <c r="AD580" s="68"/>
      <c r="AE580" s="68"/>
      <c r="AF580" s="68"/>
      <c r="AG580" s="69"/>
      <c r="AH580" s="69"/>
      <c r="AI580" s="69"/>
      <c r="AJ580" s="69"/>
      <c r="AK580" s="69"/>
      <c r="AL580" s="69"/>
      <c r="AM580" s="70"/>
      <c r="AN580" s="70"/>
      <c r="AO580" s="5"/>
      <c r="AP580" s="5"/>
    </row>
    <row r="581" spans="1:42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7"/>
      <c r="Y581" s="67"/>
      <c r="Z581" s="67"/>
      <c r="AA581" s="67"/>
      <c r="AB581" s="68"/>
      <c r="AC581" s="68"/>
      <c r="AD581" s="68"/>
      <c r="AE581" s="68"/>
      <c r="AF581" s="68"/>
      <c r="AG581" s="69"/>
      <c r="AH581" s="69"/>
      <c r="AI581" s="69"/>
      <c r="AJ581" s="69"/>
      <c r="AK581" s="69"/>
      <c r="AL581" s="69"/>
      <c r="AM581" s="70"/>
      <c r="AN581" s="70"/>
      <c r="AO581" s="5"/>
      <c r="AP581" s="5"/>
    </row>
    <row r="582" spans="1:42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7"/>
      <c r="Y582" s="67"/>
      <c r="Z582" s="67"/>
      <c r="AA582" s="67"/>
      <c r="AB582" s="68"/>
      <c r="AC582" s="68"/>
      <c r="AD582" s="68"/>
      <c r="AE582" s="68"/>
      <c r="AF582" s="68"/>
      <c r="AG582" s="69"/>
      <c r="AH582" s="69"/>
      <c r="AI582" s="69"/>
      <c r="AJ582" s="69"/>
      <c r="AK582" s="69"/>
      <c r="AL582" s="69"/>
      <c r="AM582" s="70"/>
      <c r="AN582" s="70"/>
      <c r="AO582" s="5"/>
      <c r="AP582" s="5"/>
    </row>
    <row r="583" spans="1:42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7"/>
      <c r="Y583" s="67"/>
      <c r="Z583" s="67"/>
      <c r="AA583" s="67"/>
      <c r="AB583" s="68"/>
      <c r="AC583" s="68"/>
      <c r="AD583" s="68"/>
      <c r="AE583" s="68"/>
      <c r="AF583" s="68"/>
      <c r="AG583" s="69"/>
      <c r="AH583" s="69"/>
      <c r="AI583" s="69"/>
      <c r="AJ583" s="69"/>
      <c r="AK583" s="69"/>
      <c r="AL583" s="69"/>
      <c r="AM583" s="70"/>
      <c r="AN583" s="70"/>
      <c r="AO583" s="5"/>
      <c r="AP583" s="5"/>
    </row>
    <row r="584" spans="1:42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7"/>
      <c r="Y584" s="67"/>
      <c r="Z584" s="67"/>
      <c r="AA584" s="67"/>
      <c r="AB584" s="68"/>
      <c r="AC584" s="68"/>
      <c r="AD584" s="68"/>
      <c r="AE584" s="68"/>
      <c r="AF584" s="68"/>
      <c r="AG584" s="69"/>
      <c r="AH584" s="69"/>
      <c r="AI584" s="69"/>
      <c r="AJ584" s="69"/>
      <c r="AK584" s="69"/>
      <c r="AL584" s="69"/>
      <c r="AM584" s="70"/>
      <c r="AN584" s="70"/>
      <c r="AO584" s="5"/>
      <c r="AP584" s="5"/>
    </row>
    <row r="585" spans="1:42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7"/>
      <c r="Y585" s="67"/>
      <c r="Z585" s="67"/>
      <c r="AA585" s="67"/>
      <c r="AB585" s="68"/>
      <c r="AC585" s="68"/>
      <c r="AD585" s="68"/>
      <c r="AE585" s="68"/>
      <c r="AF585" s="68"/>
      <c r="AG585" s="69"/>
      <c r="AH585" s="69"/>
      <c r="AI585" s="69"/>
      <c r="AJ585" s="69"/>
      <c r="AK585" s="69"/>
      <c r="AL585" s="69"/>
      <c r="AM585" s="70"/>
      <c r="AN585" s="70"/>
      <c r="AO585" s="5"/>
      <c r="AP585" s="5"/>
    </row>
    <row r="586" spans="1:42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7"/>
      <c r="Y586" s="67"/>
      <c r="Z586" s="67"/>
      <c r="AA586" s="67"/>
      <c r="AB586" s="68"/>
      <c r="AC586" s="68"/>
      <c r="AD586" s="68"/>
      <c r="AE586" s="68"/>
      <c r="AF586" s="68"/>
      <c r="AG586" s="69"/>
      <c r="AH586" s="69"/>
      <c r="AI586" s="69"/>
      <c r="AJ586" s="69"/>
      <c r="AK586" s="69"/>
      <c r="AL586" s="69"/>
      <c r="AM586" s="70"/>
      <c r="AN586" s="70"/>
      <c r="AO586" s="5"/>
      <c r="AP586" s="5"/>
    </row>
    <row r="587" spans="1:42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7"/>
      <c r="Y587" s="67"/>
      <c r="Z587" s="67"/>
      <c r="AA587" s="67"/>
      <c r="AB587" s="68"/>
      <c r="AC587" s="68"/>
      <c r="AD587" s="68"/>
      <c r="AE587" s="68"/>
      <c r="AF587" s="68"/>
      <c r="AG587" s="69"/>
      <c r="AH587" s="69"/>
      <c r="AI587" s="69"/>
      <c r="AJ587" s="69"/>
      <c r="AK587" s="69"/>
      <c r="AL587" s="69"/>
      <c r="AM587" s="70"/>
      <c r="AN587" s="70"/>
      <c r="AO587" s="5"/>
      <c r="AP587" s="5"/>
    </row>
    <row r="588" spans="1:42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7"/>
      <c r="Y588" s="67"/>
      <c r="Z588" s="67"/>
      <c r="AA588" s="67"/>
      <c r="AB588" s="68"/>
      <c r="AC588" s="68"/>
      <c r="AD588" s="68"/>
      <c r="AE588" s="68"/>
      <c r="AF588" s="68"/>
      <c r="AG588" s="69"/>
      <c r="AH588" s="69"/>
      <c r="AI588" s="69"/>
      <c r="AJ588" s="69"/>
      <c r="AK588" s="69"/>
      <c r="AL588" s="69"/>
      <c r="AM588" s="70"/>
      <c r="AN588" s="70"/>
      <c r="AO588" s="5"/>
      <c r="AP588" s="5"/>
    </row>
    <row r="589" spans="1:42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7"/>
      <c r="Y589" s="67"/>
      <c r="Z589" s="67"/>
      <c r="AA589" s="67"/>
      <c r="AB589" s="68"/>
      <c r="AC589" s="68"/>
      <c r="AD589" s="68"/>
      <c r="AE589" s="68"/>
      <c r="AF589" s="68"/>
      <c r="AG589" s="69"/>
      <c r="AH589" s="69"/>
      <c r="AI589" s="69"/>
      <c r="AJ589" s="69"/>
      <c r="AK589" s="69"/>
      <c r="AL589" s="69"/>
      <c r="AM589" s="70"/>
      <c r="AN589" s="70"/>
      <c r="AO589" s="5"/>
      <c r="AP589" s="5"/>
    </row>
    <row r="590" spans="1:42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7"/>
      <c r="Y590" s="67"/>
      <c r="Z590" s="67"/>
      <c r="AA590" s="67"/>
      <c r="AB590" s="68"/>
      <c r="AC590" s="68"/>
      <c r="AD590" s="68"/>
      <c r="AE590" s="68"/>
      <c r="AF590" s="68"/>
      <c r="AG590" s="69"/>
      <c r="AH590" s="69"/>
      <c r="AI590" s="69"/>
      <c r="AJ590" s="69"/>
      <c r="AK590" s="69"/>
      <c r="AL590" s="69"/>
      <c r="AM590" s="70"/>
      <c r="AN590" s="70"/>
      <c r="AO590" s="5"/>
      <c r="AP590" s="5"/>
    </row>
    <row r="591" spans="1:42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7"/>
      <c r="Y591" s="67"/>
      <c r="Z591" s="67"/>
      <c r="AA591" s="67"/>
      <c r="AB591" s="68"/>
      <c r="AC591" s="68"/>
      <c r="AD591" s="68"/>
      <c r="AE591" s="68"/>
      <c r="AF591" s="68"/>
      <c r="AG591" s="69"/>
      <c r="AH591" s="69"/>
      <c r="AI591" s="69"/>
      <c r="AJ591" s="69"/>
      <c r="AK591" s="69"/>
      <c r="AL591" s="69"/>
      <c r="AM591" s="70"/>
      <c r="AN591" s="70"/>
      <c r="AO591" s="5"/>
      <c r="AP591" s="5"/>
    </row>
    <row r="592" spans="1:42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7"/>
      <c r="Y592" s="67"/>
      <c r="Z592" s="67"/>
      <c r="AA592" s="67"/>
      <c r="AB592" s="68"/>
      <c r="AC592" s="68"/>
      <c r="AD592" s="68"/>
      <c r="AE592" s="68"/>
      <c r="AF592" s="68"/>
      <c r="AG592" s="69"/>
      <c r="AH592" s="69"/>
      <c r="AI592" s="69"/>
      <c r="AJ592" s="69"/>
      <c r="AK592" s="69"/>
      <c r="AL592" s="69"/>
      <c r="AM592" s="70"/>
      <c r="AN592" s="70"/>
      <c r="AO592" s="5"/>
      <c r="AP592" s="5"/>
    </row>
    <row r="593" spans="1:42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7"/>
      <c r="Y593" s="67"/>
      <c r="Z593" s="67"/>
      <c r="AA593" s="67"/>
      <c r="AB593" s="68"/>
      <c r="AC593" s="68"/>
      <c r="AD593" s="68"/>
      <c r="AE593" s="68"/>
      <c r="AF593" s="68"/>
      <c r="AG593" s="69"/>
      <c r="AH593" s="69"/>
      <c r="AI593" s="69"/>
      <c r="AJ593" s="69"/>
      <c r="AK593" s="69"/>
      <c r="AL593" s="69"/>
      <c r="AM593" s="70"/>
      <c r="AN593" s="70"/>
      <c r="AO593" s="5"/>
      <c r="AP593" s="5"/>
    </row>
    <row r="594" spans="1:42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7"/>
      <c r="Y594" s="67"/>
      <c r="Z594" s="67"/>
      <c r="AA594" s="67"/>
      <c r="AB594" s="68"/>
      <c r="AC594" s="68"/>
      <c r="AD594" s="68"/>
      <c r="AE594" s="68"/>
      <c r="AF594" s="68"/>
      <c r="AG594" s="69"/>
      <c r="AH594" s="69"/>
      <c r="AI594" s="69"/>
      <c r="AJ594" s="69"/>
      <c r="AK594" s="69"/>
      <c r="AL594" s="69"/>
      <c r="AM594" s="70"/>
      <c r="AN594" s="70"/>
      <c r="AO594" s="5"/>
      <c r="AP594" s="5"/>
    </row>
    <row r="595" spans="1:42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7"/>
      <c r="Y595" s="67"/>
      <c r="Z595" s="67"/>
      <c r="AA595" s="67"/>
      <c r="AB595" s="68"/>
      <c r="AC595" s="68"/>
      <c r="AD595" s="68"/>
      <c r="AE595" s="68"/>
      <c r="AF595" s="68"/>
      <c r="AG595" s="69"/>
      <c r="AH595" s="69"/>
      <c r="AI595" s="69"/>
      <c r="AJ595" s="69"/>
      <c r="AK595" s="69"/>
      <c r="AL595" s="69"/>
      <c r="AM595" s="70"/>
      <c r="AN595" s="70"/>
      <c r="AO595" s="5"/>
      <c r="AP595" s="5"/>
    </row>
    <row r="596" spans="1:42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7"/>
      <c r="Y596" s="67"/>
      <c r="Z596" s="67"/>
      <c r="AA596" s="67"/>
      <c r="AB596" s="68"/>
      <c r="AC596" s="68"/>
      <c r="AD596" s="68"/>
      <c r="AE596" s="68"/>
      <c r="AF596" s="68"/>
      <c r="AG596" s="69"/>
      <c r="AH596" s="69"/>
      <c r="AI596" s="69"/>
      <c r="AJ596" s="69"/>
      <c r="AK596" s="69"/>
      <c r="AL596" s="69"/>
      <c r="AM596" s="70"/>
      <c r="AN596" s="70"/>
      <c r="AO596" s="5"/>
      <c r="AP596" s="5"/>
    </row>
    <row r="597" spans="1:42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7"/>
      <c r="Y597" s="67"/>
      <c r="Z597" s="67"/>
      <c r="AA597" s="67"/>
      <c r="AB597" s="68"/>
      <c r="AC597" s="68"/>
      <c r="AD597" s="68"/>
      <c r="AE597" s="68"/>
      <c r="AF597" s="68"/>
      <c r="AG597" s="69"/>
      <c r="AH597" s="69"/>
      <c r="AI597" s="69"/>
      <c r="AJ597" s="69"/>
      <c r="AK597" s="69"/>
      <c r="AL597" s="69"/>
      <c r="AM597" s="70"/>
      <c r="AN597" s="70"/>
      <c r="AO597" s="5"/>
      <c r="AP597" s="5"/>
    </row>
    <row r="598" spans="1:42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7"/>
      <c r="Y598" s="67"/>
      <c r="Z598" s="67"/>
      <c r="AA598" s="67"/>
      <c r="AB598" s="68"/>
      <c r="AC598" s="68"/>
      <c r="AD598" s="68"/>
      <c r="AE598" s="68"/>
      <c r="AF598" s="68"/>
      <c r="AG598" s="69"/>
      <c r="AH598" s="69"/>
      <c r="AI598" s="69"/>
      <c r="AJ598" s="69"/>
      <c r="AK598" s="69"/>
      <c r="AL598" s="69"/>
      <c r="AM598" s="70"/>
      <c r="AN598" s="70"/>
      <c r="AO598" s="5"/>
      <c r="AP598" s="5"/>
    </row>
    <row r="599" spans="1:42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7"/>
      <c r="Y599" s="67"/>
      <c r="Z599" s="67"/>
      <c r="AA599" s="67"/>
      <c r="AB599" s="68"/>
      <c r="AC599" s="68"/>
      <c r="AD599" s="68"/>
      <c r="AE599" s="68"/>
      <c r="AF599" s="68"/>
      <c r="AG599" s="69"/>
      <c r="AH599" s="69"/>
      <c r="AI599" s="69"/>
      <c r="AJ599" s="69"/>
      <c r="AK599" s="69"/>
      <c r="AL599" s="69"/>
      <c r="AM599" s="70"/>
      <c r="AN599" s="70"/>
      <c r="AO599" s="5"/>
      <c r="AP599" s="5"/>
    </row>
    <row r="600" spans="1:42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7"/>
      <c r="Y600" s="67"/>
      <c r="Z600" s="67"/>
      <c r="AA600" s="67"/>
      <c r="AB600" s="68"/>
      <c r="AC600" s="68"/>
      <c r="AD600" s="68"/>
      <c r="AE600" s="68"/>
      <c r="AF600" s="68"/>
      <c r="AG600" s="69"/>
      <c r="AH600" s="69"/>
      <c r="AI600" s="69"/>
      <c r="AJ600" s="69"/>
      <c r="AK600" s="69"/>
      <c r="AL600" s="69"/>
      <c r="AM600" s="70"/>
      <c r="AN600" s="70"/>
      <c r="AO600" s="5"/>
      <c r="AP600" s="5"/>
    </row>
    <row r="601" spans="1:42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7"/>
      <c r="Y601" s="67"/>
      <c r="Z601" s="67"/>
      <c r="AA601" s="67"/>
      <c r="AB601" s="68"/>
      <c r="AC601" s="68"/>
      <c r="AD601" s="68"/>
      <c r="AE601" s="68"/>
      <c r="AF601" s="68"/>
      <c r="AG601" s="69"/>
      <c r="AH601" s="69"/>
      <c r="AI601" s="69"/>
      <c r="AJ601" s="69"/>
      <c r="AK601" s="69"/>
      <c r="AL601" s="69"/>
      <c r="AM601" s="70"/>
      <c r="AN601" s="70"/>
      <c r="AO601" s="5"/>
      <c r="AP601" s="5"/>
    </row>
    <row r="602" spans="1:42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7"/>
      <c r="Y602" s="67"/>
      <c r="Z602" s="67"/>
      <c r="AA602" s="67"/>
      <c r="AB602" s="68"/>
      <c r="AC602" s="68"/>
      <c r="AD602" s="68"/>
      <c r="AE602" s="68"/>
      <c r="AF602" s="68"/>
      <c r="AG602" s="69"/>
      <c r="AH602" s="69"/>
      <c r="AI602" s="69"/>
      <c r="AJ602" s="69"/>
      <c r="AK602" s="69"/>
      <c r="AL602" s="69"/>
      <c r="AM602" s="70"/>
      <c r="AN602" s="70"/>
      <c r="AO602" s="5"/>
      <c r="AP602" s="5"/>
    </row>
    <row r="603" spans="1:42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7"/>
      <c r="Y603" s="67"/>
      <c r="Z603" s="67"/>
      <c r="AA603" s="67"/>
      <c r="AB603" s="68"/>
      <c r="AC603" s="68"/>
      <c r="AD603" s="68"/>
      <c r="AE603" s="68"/>
      <c r="AF603" s="68"/>
      <c r="AG603" s="69"/>
      <c r="AH603" s="69"/>
      <c r="AI603" s="69"/>
      <c r="AJ603" s="69"/>
      <c r="AK603" s="69"/>
      <c r="AL603" s="69"/>
      <c r="AM603" s="70"/>
      <c r="AN603" s="70"/>
      <c r="AO603" s="5"/>
      <c r="AP603" s="5"/>
    </row>
    <row r="604" spans="1:42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7"/>
      <c r="Y604" s="67"/>
      <c r="Z604" s="67"/>
      <c r="AA604" s="67"/>
      <c r="AB604" s="68"/>
      <c r="AC604" s="68"/>
      <c r="AD604" s="68"/>
      <c r="AE604" s="68"/>
      <c r="AF604" s="68"/>
      <c r="AG604" s="69"/>
      <c r="AH604" s="69"/>
      <c r="AI604" s="69"/>
      <c r="AJ604" s="69"/>
      <c r="AK604" s="69"/>
      <c r="AL604" s="69"/>
      <c r="AM604" s="70"/>
      <c r="AN604" s="70"/>
      <c r="AO604" s="5"/>
      <c r="AP604" s="5"/>
    </row>
    <row r="605" spans="1:42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7"/>
      <c r="Y605" s="67"/>
      <c r="Z605" s="67"/>
      <c r="AA605" s="67"/>
      <c r="AB605" s="68"/>
      <c r="AC605" s="68"/>
      <c r="AD605" s="68"/>
      <c r="AE605" s="68"/>
      <c r="AF605" s="68"/>
      <c r="AG605" s="69"/>
      <c r="AH605" s="69"/>
      <c r="AI605" s="69"/>
      <c r="AJ605" s="69"/>
      <c r="AK605" s="69"/>
      <c r="AL605" s="69"/>
      <c r="AM605" s="70"/>
      <c r="AN605" s="70"/>
      <c r="AO605" s="5"/>
      <c r="AP605" s="5"/>
    </row>
    <row r="606" spans="1:42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7"/>
      <c r="Y606" s="67"/>
      <c r="Z606" s="67"/>
      <c r="AA606" s="67"/>
      <c r="AB606" s="68"/>
      <c r="AC606" s="68"/>
      <c r="AD606" s="68"/>
      <c r="AE606" s="68"/>
      <c r="AF606" s="68"/>
      <c r="AG606" s="69"/>
      <c r="AH606" s="69"/>
      <c r="AI606" s="69"/>
      <c r="AJ606" s="69"/>
      <c r="AK606" s="69"/>
      <c r="AL606" s="69"/>
      <c r="AM606" s="70"/>
      <c r="AN606" s="70"/>
      <c r="AO606" s="5"/>
      <c r="AP606" s="5"/>
    </row>
    <row r="607" spans="1:42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7"/>
      <c r="Y607" s="67"/>
      <c r="Z607" s="67"/>
      <c r="AA607" s="67"/>
      <c r="AB607" s="68"/>
      <c r="AC607" s="68"/>
      <c r="AD607" s="68"/>
      <c r="AE607" s="68"/>
      <c r="AF607" s="68"/>
      <c r="AG607" s="69"/>
      <c r="AH607" s="69"/>
      <c r="AI607" s="69"/>
      <c r="AJ607" s="69"/>
      <c r="AK607" s="69"/>
      <c r="AL607" s="69"/>
      <c r="AM607" s="70"/>
      <c r="AN607" s="70"/>
      <c r="AO607" s="5"/>
      <c r="AP607" s="5"/>
    </row>
    <row r="608" spans="1:42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7"/>
      <c r="Y608" s="67"/>
      <c r="Z608" s="67"/>
      <c r="AA608" s="67"/>
      <c r="AB608" s="68"/>
      <c r="AC608" s="68"/>
      <c r="AD608" s="68"/>
      <c r="AE608" s="68"/>
      <c r="AF608" s="68"/>
      <c r="AG608" s="69"/>
      <c r="AH608" s="69"/>
      <c r="AI608" s="69"/>
      <c r="AJ608" s="69"/>
      <c r="AK608" s="69"/>
      <c r="AL608" s="69"/>
      <c r="AM608" s="70"/>
      <c r="AN608" s="70"/>
      <c r="AO608" s="5"/>
      <c r="AP608" s="5"/>
    </row>
    <row r="609" spans="1:42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7"/>
      <c r="Y609" s="67"/>
      <c r="Z609" s="67"/>
      <c r="AA609" s="67"/>
      <c r="AB609" s="68"/>
      <c r="AC609" s="68"/>
      <c r="AD609" s="68"/>
      <c r="AE609" s="68"/>
      <c r="AF609" s="68"/>
      <c r="AG609" s="69"/>
      <c r="AH609" s="69"/>
      <c r="AI609" s="69"/>
      <c r="AJ609" s="69"/>
      <c r="AK609" s="69"/>
      <c r="AL609" s="69"/>
      <c r="AM609" s="70"/>
      <c r="AN609" s="70"/>
      <c r="AO609" s="5"/>
      <c r="AP609" s="5"/>
    </row>
    <row r="610" spans="1:42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7"/>
      <c r="Y610" s="67"/>
      <c r="Z610" s="67"/>
      <c r="AA610" s="67"/>
      <c r="AB610" s="68"/>
      <c r="AC610" s="68"/>
      <c r="AD610" s="68"/>
      <c r="AE610" s="68"/>
      <c r="AF610" s="68"/>
      <c r="AG610" s="69"/>
      <c r="AH610" s="69"/>
      <c r="AI610" s="69"/>
      <c r="AJ610" s="69"/>
      <c r="AK610" s="69"/>
      <c r="AL610" s="69"/>
      <c r="AM610" s="70"/>
      <c r="AN610" s="70"/>
      <c r="AO610" s="5"/>
      <c r="AP610" s="5"/>
    </row>
    <row r="611" spans="1:42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7"/>
      <c r="Y611" s="67"/>
      <c r="Z611" s="67"/>
      <c r="AA611" s="67"/>
      <c r="AB611" s="68"/>
      <c r="AC611" s="68"/>
      <c r="AD611" s="68"/>
      <c r="AE611" s="68"/>
      <c r="AF611" s="68"/>
      <c r="AG611" s="69"/>
      <c r="AH611" s="69"/>
      <c r="AI611" s="69"/>
      <c r="AJ611" s="69"/>
      <c r="AK611" s="69"/>
      <c r="AL611" s="69"/>
      <c r="AM611" s="70"/>
      <c r="AN611" s="70"/>
      <c r="AO611" s="5"/>
      <c r="AP611" s="5"/>
    </row>
    <row r="612" spans="1:42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7"/>
      <c r="Y612" s="67"/>
      <c r="Z612" s="67"/>
      <c r="AA612" s="67"/>
      <c r="AB612" s="68"/>
      <c r="AC612" s="68"/>
      <c r="AD612" s="68"/>
      <c r="AE612" s="68"/>
      <c r="AF612" s="68"/>
      <c r="AG612" s="69"/>
      <c r="AH612" s="69"/>
      <c r="AI612" s="69"/>
      <c r="AJ612" s="69"/>
      <c r="AK612" s="69"/>
      <c r="AL612" s="69"/>
      <c r="AM612" s="70"/>
      <c r="AN612" s="70"/>
      <c r="AO612" s="5"/>
      <c r="AP612" s="5"/>
    </row>
    <row r="613" spans="1:42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7"/>
      <c r="Y613" s="67"/>
      <c r="Z613" s="67"/>
      <c r="AA613" s="67"/>
      <c r="AB613" s="68"/>
      <c r="AC613" s="68"/>
      <c r="AD613" s="68"/>
      <c r="AE613" s="68"/>
      <c r="AF613" s="68"/>
      <c r="AG613" s="69"/>
      <c r="AH613" s="69"/>
      <c r="AI613" s="69"/>
      <c r="AJ613" s="69"/>
      <c r="AK613" s="69"/>
      <c r="AL613" s="69"/>
      <c r="AM613" s="70"/>
      <c r="AN613" s="70"/>
      <c r="AO613" s="5"/>
      <c r="AP613" s="5"/>
    </row>
    <row r="614" spans="1:42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7"/>
      <c r="Y614" s="67"/>
      <c r="Z614" s="67"/>
      <c r="AA614" s="67"/>
      <c r="AB614" s="68"/>
      <c r="AC614" s="68"/>
      <c r="AD614" s="68"/>
      <c r="AE614" s="68"/>
      <c r="AF614" s="68"/>
      <c r="AG614" s="69"/>
      <c r="AH614" s="69"/>
      <c r="AI614" s="69"/>
      <c r="AJ614" s="69"/>
      <c r="AK614" s="69"/>
      <c r="AL614" s="69"/>
      <c r="AM614" s="70"/>
      <c r="AN614" s="70"/>
      <c r="AO614" s="5"/>
      <c r="AP614" s="5"/>
    </row>
    <row r="615" spans="1:42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7"/>
      <c r="Y615" s="67"/>
      <c r="Z615" s="67"/>
      <c r="AA615" s="67"/>
      <c r="AB615" s="68"/>
      <c r="AC615" s="68"/>
      <c r="AD615" s="68"/>
      <c r="AE615" s="68"/>
      <c r="AF615" s="68"/>
      <c r="AG615" s="69"/>
      <c r="AH615" s="69"/>
      <c r="AI615" s="69"/>
      <c r="AJ615" s="69"/>
      <c r="AK615" s="69"/>
      <c r="AL615" s="69"/>
      <c r="AM615" s="70"/>
      <c r="AN615" s="70"/>
      <c r="AO615" s="5"/>
      <c r="AP615" s="5"/>
    </row>
    <row r="616" spans="1:42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7"/>
      <c r="Y616" s="67"/>
      <c r="Z616" s="67"/>
      <c r="AA616" s="67"/>
      <c r="AB616" s="68"/>
      <c r="AC616" s="68"/>
      <c r="AD616" s="68"/>
      <c r="AE616" s="68"/>
      <c r="AF616" s="68"/>
      <c r="AG616" s="69"/>
      <c r="AH616" s="69"/>
      <c r="AI616" s="69"/>
      <c r="AJ616" s="69"/>
      <c r="AK616" s="69"/>
      <c r="AL616" s="69"/>
      <c r="AM616" s="70"/>
      <c r="AN616" s="70"/>
      <c r="AO616" s="5"/>
      <c r="AP616" s="5"/>
    </row>
    <row r="617" spans="1:42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7"/>
      <c r="Y617" s="67"/>
      <c r="Z617" s="67"/>
      <c r="AA617" s="67"/>
      <c r="AB617" s="68"/>
      <c r="AC617" s="68"/>
      <c r="AD617" s="68"/>
      <c r="AE617" s="68"/>
      <c r="AF617" s="68"/>
      <c r="AG617" s="69"/>
      <c r="AH617" s="69"/>
      <c r="AI617" s="69"/>
      <c r="AJ617" s="69"/>
      <c r="AK617" s="69"/>
      <c r="AL617" s="69"/>
      <c r="AM617" s="70"/>
      <c r="AN617" s="70"/>
      <c r="AO617" s="5"/>
      <c r="AP617" s="5"/>
    </row>
    <row r="618" spans="1:42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7"/>
      <c r="Y618" s="67"/>
      <c r="Z618" s="67"/>
      <c r="AA618" s="67"/>
      <c r="AB618" s="68"/>
      <c r="AC618" s="68"/>
      <c r="AD618" s="68"/>
      <c r="AE618" s="68"/>
      <c r="AF618" s="68"/>
      <c r="AG618" s="69"/>
      <c r="AH618" s="69"/>
      <c r="AI618" s="69"/>
      <c r="AJ618" s="69"/>
      <c r="AK618" s="69"/>
      <c r="AL618" s="69"/>
      <c r="AM618" s="70"/>
      <c r="AN618" s="70"/>
      <c r="AO618" s="5"/>
      <c r="AP618" s="5"/>
    </row>
    <row r="619" spans="1:42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7"/>
      <c r="Y619" s="67"/>
      <c r="Z619" s="67"/>
      <c r="AA619" s="67"/>
      <c r="AB619" s="68"/>
      <c r="AC619" s="68"/>
      <c r="AD619" s="68"/>
      <c r="AE619" s="68"/>
      <c r="AF619" s="68"/>
      <c r="AG619" s="69"/>
      <c r="AH619" s="69"/>
      <c r="AI619" s="69"/>
      <c r="AJ619" s="69"/>
      <c r="AK619" s="69"/>
      <c r="AL619" s="69"/>
      <c r="AM619" s="70"/>
      <c r="AN619" s="70"/>
      <c r="AO619" s="5"/>
      <c r="AP619" s="5"/>
    </row>
    <row r="620" spans="1:42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7"/>
      <c r="Y620" s="67"/>
      <c r="Z620" s="67"/>
      <c r="AA620" s="67"/>
      <c r="AB620" s="68"/>
      <c r="AC620" s="68"/>
      <c r="AD620" s="68"/>
      <c r="AE620" s="68"/>
      <c r="AF620" s="68"/>
      <c r="AG620" s="69"/>
      <c r="AH620" s="69"/>
      <c r="AI620" s="69"/>
      <c r="AJ620" s="69"/>
      <c r="AK620" s="69"/>
      <c r="AL620" s="69"/>
      <c r="AM620" s="70"/>
      <c r="AN620" s="70"/>
      <c r="AO620" s="5"/>
      <c r="AP620" s="5"/>
    </row>
    <row r="621" spans="1:42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7"/>
      <c r="Y621" s="67"/>
      <c r="Z621" s="67"/>
      <c r="AA621" s="67"/>
      <c r="AB621" s="68"/>
      <c r="AC621" s="68"/>
      <c r="AD621" s="68"/>
      <c r="AE621" s="68"/>
      <c r="AF621" s="68"/>
      <c r="AG621" s="69"/>
      <c r="AH621" s="69"/>
      <c r="AI621" s="69"/>
      <c r="AJ621" s="69"/>
      <c r="AK621" s="69"/>
      <c r="AL621" s="69"/>
      <c r="AM621" s="70"/>
      <c r="AN621" s="70"/>
      <c r="AO621" s="5"/>
      <c r="AP621" s="5"/>
    </row>
    <row r="622" spans="1:42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7"/>
      <c r="Y622" s="67"/>
      <c r="Z622" s="67"/>
      <c r="AA622" s="67"/>
      <c r="AB622" s="68"/>
      <c r="AC622" s="68"/>
      <c r="AD622" s="68"/>
      <c r="AE622" s="68"/>
      <c r="AF622" s="68"/>
      <c r="AG622" s="69"/>
      <c r="AH622" s="69"/>
      <c r="AI622" s="69"/>
      <c r="AJ622" s="69"/>
      <c r="AK622" s="69"/>
      <c r="AL622" s="69"/>
      <c r="AM622" s="70"/>
      <c r="AN622" s="70"/>
      <c r="AO622" s="5"/>
      <c r="AP622" s="5"/>
    </row>
    <row r="623" spans="1:42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7"/>
      <c r="Y623" s="67"/>
      <c r="Z623" s="67"/>
      <c r="AA623" s="67"/>
      <c r="AB623" s="68"/>
      <c r="AC623" s="68"/>
      <c r="AD623" s="68"/>
      <c r="AE623" s="68"/>
      <c r="AF623" s="68"/>
      <c r="AG623" s="69"/>
      <c r="AH623" s="69"/>
      <c r="AI623" s="69"/>
      <c r="AJ623" s="69"/>
      <c r="AK623" s="69"/>
      <c r="AL623" s="69"/>
      <c r="AM623" s="70"/>
      <c r="AN623" s="70"/>
      <c r="AO623" s="5"/>
      <c r="AP623" s="5"/>
    </row>
    <row r="624" spans="1:42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7"/>
      <c r="Y624" s="67"/>
      <c r="Z624" s="67"/>
      <c r="AA624" s="67"/>
      <c r="AB624" s="68"/>
      <c r="AC624" s="68"/>
      <c r="AD624" s="68"/>
      <c r="AE624" s="68"/>
      <c r="AF624" s="68"/>
      <c r="AG624" s="69"/>
      <c r="AH624" s="69"/>
      <c r="AI624" s="69"/>
      <c r="AJ624" s="69"/>
      <c r="AK624" s="69"/>
      <c r="AL624" s="69"/>
      <c r="AM624" s="70"/>
      <c r="AN624" s="70"/>
      <c r="AO624" s="5"/>
      <c r="AP624" s="5"/>
    </row>
    <row r="625" spans="1:42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7"/>
      <c r="Y625" s="67"/>
      <c r="Z625" s="67"/>
      <c r="AA625" s="67"/>
      <c r="AB625" s="68"/>
      <c r="AC625" s="68"/>
      <c r="AD625" s="68"/>
      <c r="AE625" s="68"/>
      <c r="AF625" s="68"/>
      <c r="AG625" s="69"/>
      <c r="AH625" s="69"/>
      <c r="AI625" s="69"/>
      <c r="AJ625" s="69"/>
      <c r="AK625" s="69"/>
      <c r="AL625" s="69"/>
      <c r="AM625" s="70"/>
      <c r="AN625" s="70"/>
      <c r="AO625" s="5"/>
      <c r="AP625" s="5"/>
    </row>
    <row r="626" spans="1:42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7"/>
      <c r="Y626" s="67"/>
      <c r="Z626" s="67"/>
      <c r="AA626" s="67"/>
      <c r="AB626" s="68"/>
      <c r="AC626" s="68"/>
      <c r="AD626" s="68"/>
      <c r="AE626" s="68"/>
      <c r="AF626" s="68"/>
      <c r="AG626" s="69"/>
      <c r="AH626" s="69"/>
      <c r="AI626" s="69"/>
      <c r="AJ626" s="69"/>
      <c r="AK626" s="69"/>
      <c r="AL626" s="69"/>
      <c r="AM626" s="70"/>
      <c r="AN626" s="70"/>
      <c r="AO626" s="5"/>
      <c r="AP626" s="5"/>
    </row>
    <row r="627" spans="1:42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7"/>
      <c r="Y627" s="67"/>
      <c r="Z627" s="67"/>
      <c r="AA627" s="67"/>
      <c r="AB627" s="68"/>
      <c r="AC627" s="68"/>
      <c r="AD627" s="68"/>
      <c r="AE627" s="68"/>
      <c r="AF627" s="68"/>
      <c r="AG627" s="69"/>
      <c r="AH627" s="69"/>
      <c r="AI627" s="69"/>
      <c r="AJ627" s="69"/>
      <c r="AK627" s="69"/>
      <c r="AL627" s="69"/>
      <c r="AM627" s="70"/>
      <c r="AN627" s="70"/>
      <c r="AO627" s="5"/>
      <c r="AP627" s="5"/>
    </row>
    <row r="628" spans="1:42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7"/>
      <c r="Y628" s="67"/>
      <c r="Z628" s="67"/>
      <c r="AA628" s="67"/>
      <c r="AB628" s="68"/>
      <c r="AC628" s="68"/>
      <c r="AD628" s="68"/>
      <c r="AE628" s="68"/>
      <c r="AF628" s="68"/>
      <c r="AG628" s="69"/>
      <c r="AH628" s="69"/>
      <c r="AI628" s="69"/>
      <c r="AJ628" s="69"/>
      <c r="AK628" s="69"/>
      <c r="AL628" s="69"/>
      <c r="AM628" s="70"/>
      <c r="AN628" s="70"/>
      <c r="AO628" s="5"/>
      <c r="AP628" s="5"/>
    </row>
    <row r="629" spans="1:42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7"/>
      <c r="Y629" s="67"/>
      <c r="Z629" s="67"/>
      <c r="AA629" s="67"/>
      <c r="AB629" s="68"/>
      <c r="AC629" s="68"/>
      <c r="AD629" s="68"/>
      <c r="AE629" s="68"/>
      <c r="AF629" s="68"/>
      <c r="AG629" s="69"/>
      <c r="AH629" s="69"/>
      <c r="AI629" s="69"/>
      <c r="AJ629" s="69"/>
      <c r="AK629" s="69"/>
      <c r="AL629" s="69"/>
      <c r="AM629" s="70"/>
      <c r="AN629" s="70"/>
      <c r="AO629" s="5"/>
      <c r="AP629" s="5"/>
    </row>
    <row r="630" spans="1:42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7"/>
      <c r="Y630" s="67"/>
      <c r="Z630" s="67"/>
      <c r="AA630" s="67"/>
      <c r="AB630" s="68"/>
      <c r="AC630" s="68"/>
      <c r="AD630" s="68"/>
      <c r="AE630" s="68"/>
      <c r="AF630" s="68"/>
      <c r="AG630" s="69"/>
      <c r="AH630" s="69"/>
      <c r="AI630" s="69"/>
      <c r="AJ630" s="69"/>
      <c r="AK630" s="69"/>
      <c r="AL630" s="69"/>
      <c r="AM630" s="70"/>
      <c r="AN630" s="70"/>
      <c r="AO630" s="5"/>
      <c r="AP630" s="5"/>
    </row>
    <row r="631" spans="1:42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7"/>
      <c r="Y631" s="67"/>
      <c r="Z631" s="67"/>
      <c r="AA631" s="67"/>
      <c r="AB631" s="68"/>
      <c r="AC631" s="68"/>
      <c r="AD631" s="68"/>
      <c r="AE631" s="68"/>
      <c r="AF631" s="68"/>
      <c r="AG631" s="69"/>
      <c r="AH631" s="69"/>
      <c r="AI631" s="69"/>
      <c r="AJ631" s="69"/>
      <c r="AK631" s="69"/>
      <c r="AL631" s="69"/>
      <c r="AM631" s="70"/>
      <c r="AN631" s="70"/>
      <c r="AO631" s="5"/>
      <c r="AP631" s="5"/>
    </row>
    <row r="632" spans="1:42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7"/>
      <c r="Y632" s="67"/>
      <c r="Z632" s="67"/>
      <c r="AA632" s="67"/>
      <c r="AB632" s="68"/>
      <c r="AC632" s="68"/>
      <c r="AD632" s="68"/>
      <c r="AE632" s="68"/>
      <c r="AF632" s="68"/>
      <c r="AG632" s="69"/>
      <c r="AH632" s="69"/>
      <c r="AI632" s="69"/>
      <c r="AJ632" s="69"/>
      <c r="AK632" s="69"/>
      <c r="AL632" s="69"/>
      <c r="AM632" s="70"/>
      <c r="AN632" s="70"/>
      <c r="AO632" s="5"/>
      <c r="AP632" s="5"/>
    </row>
    <row r="633" spans="1:42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7"/>
      <c r="Y633" s="67"/>
      <c r="Z633" s="67"/>
      <c r="AA633" s="67"/>
      <c r="AB633" s="68"/>
      <c r="AC633" s="68"/>
      <c r="AD633" s="68"/>
      <c r="AE633" s="68"/>
      <c r="AF633" s="68"/>
      <c r="AG633" s="69"/>
      <c r="AH633" s="69"/>
      <c r="AI633" s="69"/>
      <c r="AJ633" s="69"/>
      <c r="AK633" s="69"/>
      <c r="AL633" s="69"/>
      <c r="AM633" s="70"/>
      <c r="AN633" s="70"/>
      <c r="AO633" s="5"/>
      <c r="AP633" s="5"/>
    </row>
    <row r="634" spans="1:42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7"/>
      <c r="Y634" s="67"/>
      <c r="Z634" s="67"/>
      <c r="AA634" s="67"/>
      <c r="AB634" s="68"/>
      <c r="AC634" s="68"/>
      <c r="AD634" s="68"/>
      <c r="AE634" s="68"/>
      <c r="AF634" s="68"/>
      <c r="AG634" s="69"/>
      <c r="AH634" s="69"/>
      <c r="AI634" s="69"/>
      <c r="AJ634" s="69"/>
      <c r="AK634" s="69"/>
      <c r="AL634" s="69"/>
      <c r="AM634" s="70"/>
      <c r="AN634" s="70"/>
      <c r="AO634" s="5"/>
      <c r="AP634" s="5"/>
    </row>
    <row r="635" spans="1:42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7"/>
      <c r="Y635" s="67"/>
      <c r="Z635" s="67"/>
      <c r="AA635" s="67"/>
      <c r="AB635" s="68"/>
      <c r="AC635" s="68"/>
      <c r="AD635" s="68"/>
      <c r="AE635" s="68"/>
      <c r="AF635" s="68"/>
      <c r="AG635" s="69"/>
      <c r="AH635" s="69"/>
      <c r="AI635" s="69"/>
      <c r="AJ635" s="69"/>
      <c r="AK635" s="69"/>
      <c r="AL635" s="69"/>
      <c r="AM635" s="70"/>
      <c r="AN635" s="70"/>
      <c r="AO635" s="5"/>
      <c r="AP635" s="5"/>
    </row>
    <row r="636" spans="1:42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7"/>
      <c r="Y636" s="67"/>
      <c r="Z636" s="67"/>
      <c r="AA636" s="67"/>
      <c r="AB636" s="68"/>
      <c r="AC636" s="68"/>
      <c r="AD636" s="68"/>
      <c r="AE636" s="68"/>
      <c r="AF636" s="68"/>
      <c r="AG636" s="69"/>
      <c r="AH636" s="69"/>
      <c r="AI636" s="69"/>
      <c r="AJ636" s="69"/>
      <c r="AK636" s="69"/>
      <c r="AL636" s="69"/>
      <c r="AM636" s="70"/>
      <c r="AN636" s="70"/>
      <c r="AO636" s="5"/>
      <c r="AP636" s="5"/>
    </row>
    <row r="637" spans="1:42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7"/>
      <c r="Y637" s="67"/>
      <c r="Z637" s="67"/>
      <c r="AA637" s="67"/>
      <c r="AB637" s="68"/>
      <c r="AC637" s="68"/>
      <c r="AD637" s="68"/>
      <c r="AE637" s="68"/>
      <c r="AF637" s="68"/>
      <c r="AG637" s="69"/>
      <c r="AH637" s="69"/>
      <c r="AI637" s="69"/>
      <c r="AJ637" s="69"/>
      <c r="AK637" s="69"/>
      <c r="AL637" s="69"/>
      <c r="AM637" s="70"/>
      <c r="AN637" s="70"/>
      <c r="AO637" s="5"/>
      <c r="AP637" s="5"/>
    </row>
    <row r="638" spans="1:42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7"/>
      <c r="Y638" s="67"/>
      <c r="Z638" s="67"/>
      <c r="AA638" s="67"/>
      <c r="AB638" s="68"/>
      <c r="AC638" s="68"/>
      <c r="AD638" s="68"/>
      <c r="AE638" s="68"/>
      <c r="AF638" s="68"/>
      <c r="AG638" s="69"/>
      <c r="AH638" s="69"/>
      <c r="AI638" s="69"/>
      <c r="AJ638" s="69"/>
      <c r="AK638" s="69"/>
      <c r="AL638" s="69"/>
      <c r="AM638" s="70"/>
      <c r="AN638" s="70"/>
      <c r="AO638" s="5"/>
      <c r="AP638" s="5"/>
    </row>
    <row r="639" spans="1:42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7"/>
      <c r="Y639" s="67"/>
      <c r="Z639" s="67"/>
      <c r="AA639" s="67"/>
      <c r="AB639" s="68"/>
      <c r="AC639" s="68"/>
      <c r="AD639" s="68"/>
      <c r="AE639" s="68"/>
      <c r="AF639" s="68"/>
      <c r="AG639" s="69"/>
      <c r="AH639" s="69"/>
      <c r="AI639" s="69"/>
      <c r="AJ639" s="69"/>
      <c r="AK639" s="69"/>
      <c r="AL639" s="69"/>
      <c r="AM639" s="70"/>
      <c r="AN639" s="70"/>
      <c r="AO639" s="5"/>
      <c r="AP639" s="5"/>
    </row>
    <row r="640" spans="1:42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7"/>
      <c r="Y640" s="67"/>
      <c r="Z640" s="67"/>
      <c r="AA640" s="67"/>
      <c r="AB640" s="68"/>
      <c r="AC640" s="68"/>
      <c r="AD640" s="68"/>
      <c r="AE640" s="68"/>
      <c r="AF640" s="68"/>
      <c r="AG640" s="69"/>
      <c r="AH640" s="69"/>
      <c r="AI640" s="69"/>
      <c r="AJ640" s="69"/>
      <c r="AK640" s="69"/>
      <c r="AL640" s="69"/>
      <c r="AM640" s="70"/>
      <c r="AN640" s="70"/>
      <c r="AO640" s="5"/>
      <c r="AP640" s="5"/>
    </row>
    <row r="641" spans="1:42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7"/>
      <c r="Y641" s="67"/>
      <c r="Z641" s="67"/>
      <c r="AA641" s="67"/>
      <c r="AB641" s="68"/>
      <c r="AC641" s="68"/>
      <c r="AD641" s="68"/>
      <c r="AE641" s="68"/>
      <c r="AF641" s="68"/>
      <c r="AG641" s="69"/>
      <c r="AH641" s="69"/>
      <c r="AI641" s="69"/>
      <c r="AJ641" s="69"/>
      <c r="AK641" s="69"/>
      <c r="AL641" s="69"/>
      <c r="AM641" s="70"/>
      <c r="AN641" s="70"/>
      <c r="AO641" s="5"/>
      <c r="AP641" s="5"/>
    </row>
    <row r="642" spans="1:42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7"/>
      <c r="Y642" s="67"/>
      <c r="Z642" s="67"/>
      <c r="AA642" s="67"/>
      <c r="AB642" s="68"/>
      <c r="AC642" s="68"/>
      <c r="AD642" s="68"/>
      <c r="AE642" s="68"/>
      <c r="AF642" s="68"/>
      <c r="AG642" s="69"/>
      <c r="AH642" s="69"/>
      <c r="AI642" s="69"/>
      <c r="AJ642" s="69"/>
      <c r="AK642" s="69"/>
      <c r="AL642" s="69"/>
      <c r="AM642" s="70"/>
      <c r="AN642" s="70"/>
      <c r="AO642" s="5"/>
      <c r="AP642" s="5"/>
    </row>
    <row r="643" spans="1:42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7"/>
      <c r="Y643" s="67"/>
      <c r="Z643" s="67"/>
      <c r="AA643" s="67"/>
      <c r="AB643" s="68"/>
      <c r="AC643" s="68"/>
      <c r="AD643" s="68"/>
      <c r="AE643" s="68"/>
      <c r="AF643" s="68"/>
      <c r="AG643" s="69"/>
      <c r="AH643" s="69"/>
      <c r="AI643" s="69"/>
      <c r="AJ643" s="69"/>
      <c r="AK643" s="69"/>
      <c r="AL643" s="69"/>
      <c r="AM643" s="70"/>
      <c r="AN643" s="70"/>
      <c r="AO643" s="5"/>
      <c r="AP643" s="5"/>
    </row>
    <row r="644" spans="1:42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7"/>
      <c r="Y644" s="67"/>
      <c r="Z644" s="67"/>
      <c r="AA644" s="67"/>
      <c r="AB644" s="68"/>
      <c r="AC644" s="68"/>
      <c r="AD644" s="68"/>
      <c r="AE644" s="68"/>
      <c r="AF644" s="68"/>
      <c r="AG644" s="69"/>
      <c r="AH644" s="69"/>
      <c r="AI644" s="69"/>
      <c r="AJ644" s="69"/>
      <c r="AK644" s="69"/>
      <c r="AL644" s="69"/>
      <c r="AM644" s="70"/>
      <c r="AN644" s="70"/>
      <c r="AO644" s="5"/>
      <c r="AP644" s="5"/>
    </row>
    <row r="645" spans="1:42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7"/>
      <c r="Y645" s="67"/>
      <c r="Z645" s="67"/>
      <c r="AA645" s="67"/>
      <c r="AB645" s="68"/>
      <c r="AC645" s="68"/>
      <c r="AD645" s="68"/>
      <c r="AE645" s="68"/>
      <c r="AF645" s="68"/>
      <c r="AG645" s="69"/>
      <c r="AH645" s="69"/>
      <c r="AI645" s="69"/>
      <c r="AJ645" s="69"/>
      <c r="AK645" s="69"/>
      <c r="AL645" s="69"/>
      <c r="AM645" s="70"/>
      <c r="AN645" s="70"/>
      <c r="AO645" s="5"/>
      <c r="AP645" s="5"/>
    </row>
    <row r="646" spans="1:42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7"/>
      <c r="Y646" s="67"/>
      <c r="Z646" s="67"/>
      <c r="AA646" s="67"/>
      <c r="AB646" s="68"/>
      <c r="AC646" s="68"/>
      <c r="AD646" s="68"/>
      <c r="AE646" s="68"/>
      <c r="AF646" s="68"/>
      <c r="AG646" s="69"/>
      <c r="AH646" s="69"/>
      <c r="AI646" s="69"/>
      <c r="AJ646" s="69"/>
      <c r="AK646" s="69"/>
      <c r="AL646" s="69"/>
      <c r="AM646" s="70"/>
      <c r="AN646" s="70"/>
      <c r="AO646" s="5"/>
      <c r="AP646" s="5"/>
    </row>
    <row r="647" spans="1:42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7"/>
      <c r="Y647" s="67"/>
      <c r="Z647" s="67"/>
      <c r="AA647" s="67"/>
      <c r="AB647" s="68"/>
      <c r="AC647" s="68"/>
      <c r="AD647" s="68"/>
      <c r="AE647" s="68"/>
      <c r="AF647" s="68"/>
      <c r="AG647" s="69"/>
      <c r="AH647" s="69"/>
      <c r="AI647" s="69"/>
      <c r="AJ647" s="69"/>
      <c r="AK647" s="69"/>
      <c r="AL647" s="69"/>
      <c r="AM647" s="70"/>
      <c r="AN647" s="70"/>
      <c r="AO647" s="5"/>
      <c r="AP647" s="5"/>
    </row>
    <row r="648" spans="1:42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7"/>
      <c r="Y648" s="67"/>
      <c r="Z648" s="67"/>
      <c r="AA648" s="67"/>
      <c r="AB648" s="68"/>
      <c r="AC648" s="68"/>
      <c r="AD648" s="68"/>
      <c r="AE648" s="68"/>
      <c r="AF648" s="68"/>
      <c r="AG648" s="69"/>
      <c r="AH648" s="69"/>
      <c r="AI648" s="69"/>
      <c r="AJ648" s="69"/>
      <c r="AK648" s="69"/>
      <c r="AL648" s="69"/>
      <c r="AM648" s="70"/>
      <c r="AN648" s="70"/>
      <c r="AO648" s="5"/>
      <c r="AP648" s="5"/>
    </row>
    <row r="649" spans="1:42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7"/>
      <c r="Y649" s="67"/>
      <c r="Z649" s="67"/>
      <c r="AA649" s="67"/>
      <c r="AB649" s="68"/>
      <c r="AC649" s="68"/>
      <c r="AD649" s="68"/>
      <c r="AE649" s="68"/>
      <c r="AF649" s="68"/>
      <c r="AG649" s="69"/>
      <c r="AH649" s="69"/>
      <c r="AI649" s="69"/>
      <c r="AJ649" s="69"/>
      <c r="AK649" s="69"/>
      <c r="AL649" s="69"/>
      <c r="AM649" s="70"/>
      <c r="AN649" s="70"/>
      <c r="AO649" s="5"/>
      <c r="AP649" s="5"/>
    </row>
    <row r="650" spans="1:42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7"/>
      <c r="Y650" s="67"/>
      <c r="Z650" s="67"/>
      <c r="AA650" s="67"/>
      <c r="AB650" s="68"/>
      <c r="AC650" s="68"/>
      <c r="AD650" s="68"/>
      <c r="AE650" s="68"/>
      <c r="AF650" s="68"/>
      <c r="AG650" s="69"/>
      <c r="AH650" s="69"/>
      <c r="AI650" s="69"/>
      <c r="AJ650" s="69"/>
      <c r="AK650" s="69"/>
      <c r="AL650" s="69"/>
      <c r="AM650" s="70"/>
      <c r="AN650" s="70"/>
      <c r="AO650" s="5"/>
      <c r="AP650" s="5"/>
    </row>
    <row r="651" spans="1:42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7"/>
      <c r="Y651" s="67"/>
      <c r="Z651" s="67"/>
      <c r="AA651" s="67"/>
      <c r="AB651" s="68"/>
      <c r="AC651" s="68"/>
      <c r="AD651" s="68"/>
      <c r="AE651" s="68"/>
      <c r="AF651" s="68"/>
      <c r="AG651" s="69"/>
      <c r="AH651" s="69"/>
      <c r="AI651" s="69"/>
      <c r="AJ651" s="69"/>
      <c r="AK651" s="69"/>
      <c r="AL651" s="69"/>
      <c r="AM651" s="70"/>
      <c r="AN651" s="70"/>
      <c r="AO651" s="5"/>
      <c r="AP651" s="5"/>
    </row>
    <row r="652" spans="1:42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7"/>
      <c r="Y652" s="67"/>
      <c r="Z652" s="67"/>
      <c r="AA652" s="67"/>
      <c r="AB652" s="68"/>
      <c r="AC652" s="68"/>
      <c r="AD652" s="68"/>
      <c r="AE652" s="68"/>
      <c r="AF652" s="68"/>
      <c r="AG652" s="69"/>
      <c r="AH652" s="69"/>
      <c r="AI652" s="69"/>
      <c r="AJ652" s="69"/>
      <c r="AK652" s="69"/>
      <c r="AL652" s="69"/>
      <c r="AM652" s="70"/>
      <c r="AN652" s="70"/>
      <c r="AO652" s="5"/>
      <c r="AP652" s="5"/>
    </row>
    <row r="653" spans="1:42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7"/>
      <c r="Y653" s="67"/>
      <c r="Z653" s="67"/>
      <c r="AA653" s="67"/>
      <c r="AB653" s="68"/>
      <c r="AC653" s="68"/>
      <c r="AD653" s="68"/>
      <c r="AE653" s="68"/>
      <c r="AF653" s="68"/>
      <c r="AG653" s="69"/>
      <c r="AH653" s="69"/>
      <c r="AI653" s="69"/>
      <c r="AJ653" s="69"/>
      <c r="AK653" s="69"/>
      <c r="AL653" s="69"/>
      <c r="AM653" s="70"/>
      <c r="AN653" s="70"/>
      <c r="AO653" s="5"/>
      <c r="AP653" s="5"/>
    </row>
    <row r="654" spans="1:42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7"/>
      <c r="Y654" s="67"/>
      <c r="Z654" s="67"/>
      <c r="AA654" s="67"/>
      <c r="AB654" s="68"/>
      <c r="AC654" s="68"/>
      <c r="AD654" s="68"/>
      <c r="AE654" s="68"/>
      <c r="AF654" s="68"/>
      <c r="AG654" s="69"/>
      <c r="AH654" s="69"/>
      <c r="AI654" s="69"/>
      <c r="AJ654" s="69"/>
      <c r="AK654" s="69"/>
      <c r="AL654" s="69"/>
      <c r="AM654" s="70"/>
      <c r="AN654" s="70"/>
      <c r="AO654" s="5"/>
      <c r="AP654" s="5"/>
    </row>
    <row r="655" spans="1:42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7"/>
      <c r="Y655" s="67"/>
      <c r="Z655" s="67"/>
      <c r="AA655" s="67"/>
      <c r="AB655" s="68"/>
      <c r="AC655" s="68"/>
      <c r="AD655" s="68"/>
      <c r="AE655" s="68"/>
      <c r="AF655" s="68"/>
      <c r="AG655" s="69"/>
      <c r="AH655" s="69"/>
      <c r="AI655" s="69"/>
      <c r="AJ655" s="69"/>
      <c r="AK655" s="69"/>
      <c r="AL655" s="69"/>
      <c r="AM655" s="70"/>
      <c r="AN655" s="70"/>
      <c r="AO655" s="5"/>
      <c r="AP655" s="5"/>
    </row>
    <row r="656" spans="1:42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7"/>
      <c r="Y656" s="67"/>
      <c r="Z656" s="67"/>
      <c r="AA656" s="67"/>
      <c r="AB656" s="68"/>
      <c r="AC656" s="68"/>
      <c r="AD656" s="68"/>
      <c r="AE656" s="68"/>
      <c r="AF656" s="68"/>
      <c r="AG656" s="69"/>
      <c r="AH656" s="69"/>
      <c r="AI656" s="69"/>
      <c r="AJ656" s="69"/>
      <c r="AK656" s="69"/>
      <c r="AL656" s="69"/>
      <c r="AM656" s="70"/>
      <c r="AN656" s="70"/>
      <c r="AO656" s="5"/>
      <c r="AP656" s="5"/>
    </row>
    <row r="657" spans="1:42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7"/>
      <c r="Y657" s="67"/>
      <c r="Z657" s="67"/>
      <c r="AA657" s="67"/>
      <c r="AB657" s="68"/>
      <c r="AC657" s="68"/>
      <c r="AD657" s="68"/>
      <c r="AE657" s="68"/>
      <c r="AF657" s="68"/>
      <c r="AG657" s="69"/>
      <c r="AH657" s="69"/>
      <c r="AI657" s="69"/>
      <c r="AJ657" s="69"/>
      <c r="AK657" s="69"/>
      <c r="AL657" s="69"/>
      <c r="AM657" s="70"/>
      <c r="AN657" s="70"/>
      <c r="AO657" s="5"/>
      <c r="AP657" s="5"/>
    </row>
    <row r="658" spans="1:42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7"/>
      <c r="Y658" s="67"/>
      <c r="Z658" s="67"/>
      <c r="AA658" s="67"/>
      <c r="AB658" s="68"/>
      <c r="AC658" s="68"/>
      <c r="AD658" s="68"/>
      <c r="AE658" s="68"/>
      <c r="AF658" s="68"/>
      <c r="AG658" s="69"/>
      <c r="AH658" s="69"/>
      <c r="AI658" s="69"/>
      <c r="AJ658" s="69"/>
      <c r="AK658" s="69"/>
      <c r="AL658" s="69"/>
      <c r="AM658" s="70"/>
      <c r="AN658" s="70"/>
      <c r="AO658" s="5"/>
      <c r="AP658" s="5"/>
    </row>
    <row r="659" spans="1:42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7"/>
      <c r="Y659" s="67"/>
      <c r="Z659" s="67"/>
      <c r="AA659" s="67"/>
      <c r="AB659" s="68"/>
      <c r="AC659" s="68"/>
      <c r="AD659" s="68"/>
      <c r="AE659" s="68"/>
      <c r="AF659" s="68"/>
      <c r="AG659" s="69"/>
      <c r="AH659" s="69"/>
      <c r="AI659" s="69"/>
      <c r="AJ659" s="69"/>
      <c r="AK659" s="69"/>
      <c r="AL659" s="69"/>
      <c r="AM659" s="70"/>
      <c r="AN659" s="70"/>
      <c r="AO659" s="5"/>
      <c r="AP659" s="5"/>
    </row>
    <row r="660" spans="1:42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7"/>
      <c r="Y660" s="67"/>
      <c r="Z660" s="67"/>
      <c r="AA660" s="67"/>
      <c r="AB660" s="68"/>
      <c r="AC660" s="68"/>
      <c r="AD660" s="68"/>
      <c r="AE660" s="68"/>
      <c r="AF660" s="68"/>
      <c r="AG660" s="69"/>
      <c r="AH660" s="69"/>
      <c r="AI660" s="69"/>
      <c r="AJ660" s="69"/>
      <c r="AK660" s="69"/>
      <c r="AL660" s="69"/>
      <c r="AM660" s="70"/>
      <c r="AN660" s="70"/>
      <c r="AO660" s="5"/>
      <c r="AP660" s="5"/>
    </row>
    <row r="661" spans="1:42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7"/>
      <c r="Y661" s="67"/>
      <c r="Z661" s="67"/>
      <c r="AA661" s="67"/>
      <c r="AB661" s="68"/>
      <c r="AC661" s="68"/>
      <c r="AD661" s="68"/>
      <c r="AE661" s="68"/>
      <c r="AF661" s="68"/>
      <c r="AG661" s="69"/>
      <c r="AH661" s="69"/>
      <c r="AI661" s="69"/>
      <c r="AJ661" s="69"/>
      <c r="AK661" s="69"/>
      <c r="AL661" s="69"/>
      <c r="AM661" s="70"/>
      <c r="AN661" s="70"/>
      <c r="AO661" s="5"/>
      <c r="AP661" s="5"/>
    </row>
    <row r="662" spans="1:42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7"/>
      <c r="Y662" s="67"/>
      <c r="Z662" s="67"/>
      <c r="AA662" s="67"/>
      <c r="AB662" s="68"/>
      <c r="AC662" s="68"/>
      <c r="AD662" s="68"/>
      <c r="AE662" s="68"/>
      <c r="AF662" s="68"/>
      <c r="AG662" s="69"/>
      <c r="AH662" s="69"/>
      <c r="AI662" s="69"/>
      <c r="AJ662" s="69"/>
      <c r="AK662" s="69"/>
      <c r="AL662" s="69"/>
      <c r="AM662" s="70"/>
      <c r="AN662" s="70"/>
      <c r="AO662" s="5"/>
      <c r="AP662" s="5"/>
    </row>
    <row r="663" spans="1:42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7"/>
      <c r="Y663" s="67"/>
      <c r="Z663" s="67"/>
      <c r="AA663" s="67"/>
      <c r="AB663" s="68"/>
      <c r="AC663" s="68"/>
      <c r="AD663" s="68"/>
      <c r="AE663" s="68"/>
      <c r="AF663" s="68"/>
      <c r="AG663" s="69"/>
      <c r="AH663" s="69"/>
      <c r="AI663" s="69"/>
      <c r="AJ663" s="69"/>
      <c r="AK663" s="69"/>
      <c r="AL663" s="69"/>
      <c r="AM663" s="70"/>
      <c r="AN663" s="70"/>
      <c r="AO663" s="5"/>
      <c r="AP663" s="5"/>
    </row>
    <row r="664" spans="1:42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7"/>
      <c r="Y664" s="67"/>
      <c r="Z664" s="67"/>
      <c r="AA664" s="67"/>
      <c r="AB664" s="68"/>
      <c r="AC664" s="68"/>
      <c r="AD664" s="68"/>
      <c r="AE664" s="68"/>
      <c r="AF664" s="68"/>
      <c r="AG664" s="69"/>
      <c r="AH664" s="69"/>
      <c r="AI664" s="69"/>
      <c r="AJ664" s="69"/>
      <c r="AK664" s="69"/>
      <c r="AL664" s="69"/>
      <c r="AM664" s="70"/>
      <c r="AN664" s="70"/>
      <c r="AO664" s="5"/>
      <c r="AP664" s="5"/>
    </row>
    <row r="665" spans="1:42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7"/>
      <c r="Y665" s="67"/>
      <c r="Z665" s="67"/>
      <c r="AA665" s="67"/>
      <c r="AB665" s="68"/>
      <c r="AC665" s="68"/>
      <c r="AD665" s="68"/>
      <c r="AE665" s="68"/>
      <c r="AF665" s="68"/>
      <c r="AG665" s="69"/>
      <c r="AH665" s="69"/>
      <c r="AI665" s="69"/>
      <c r="AJ665" s="69"/>
      <c r="AK665" s="69"/>
      <c r="AL665" s="69"/>
      <c r="AM665" s="70"/>
      <c r="AN665" s="70"/>
      <c r="AO665" s="5"/>
      <c r="AP665" s="5"/>
    </row>
    <row r="666" spans="1:42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7"/>
      <c r="Y666" s="67"/>
      <c r="Z666" s="67"/>
      <c r="AA666" s="67"/>
      <c r="AB666" s="68"/>
      <c r="AC666" s="68"/>
      <c r="AD666" s="68"/>
      <c r="AE666" s="68"/>
      <c r="AF666" s="68"/>
      <c r="AG666" s="69"/>
      <c r="AH666" s="69"/>
      <c r="AI666" s="69"/>
      <c r="AJ666" s="69"/>
      <c r="AK666" s="69"/>
      <c r="AL666" s="69"/>
      <c r="AM666" s="70"/>
      <c r="AN666" s="70"/>
      <c r="AO666" s="5"/>
      <c r="AP666" s="5"/>
    </row>
    <row r="667" spans="1:42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7"/>
      <c r="Y667" s="67"/>
      <c r="Z667" s="67"/>
      <c r="AA667" s="67"/>
      <c r="AB667" s="68"/>
      <c r="AC667" s="68"/>
      <c r="AD667" s="68"/>
      <c r="AE667" s="68"/>
      <c r="AF667" s="68"/>
      <c r="AG667" s="69"/>
      <c r="AH667" s="69"/>
      <c r="AI667" s="69"/>
      <c r="AJ667" s="69"/>
      <c r="AK667" s="69"/>
      <c r="AL667" s="69"/>
      <c r="AM667" s="70"/>
      <c r="AN667" s="70"/>
      <c r="AO667" s="5"/>
      <c r="AP667" s="5"/>
    </row>
    <row r="668" spans="1:42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7"/>
      <c r="Y668" s="67"/>
      <c r="Z668" s="67"/>
      <c r="AA668" s="67"/>
      <c r="AB668" s="68"/>
      <c r="AC668" s="68"/>
      <c r="AD668" s="68"/>
      <c r="AE668" s="68"/>
      <c r="AF668" s="68"/>
      <c r="AG668" s="69"/>
      <c r="AH668" s="69"/>
      <c r="AI668" s="69"/>
      <c r="AJ668" s="69"/>
      <c r="AK668" s="69"/>
      <c r="AL668" s="69"/>
      <c r="AM668" s="70"/>
      <c r="AN668" s="70"/>
      <c r="AO668" s="5"/>
      <c r="AP668" s="5"/>
    </row>
    <row r="669" spans="1:42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7"/>
      <c r="Y669" s="67"/>
      <c r="Z669" s="67"/>
      <c r="AA669" s="67"/>
      <c r="AB669" s="68"/>
      <c r="AC669" s="68"/>
      <c r="AD669" s="68"/>
      <c r="AE669" s="68"/>
      <c r="AF669" s="68"/>
      <c r="AG669" s="69"/>
      <c r="AH669" s="69"/>
      <c r="AI669" s="69"/>
      <c r="AJ669" s="69"/>
      <c r="AK669" s="69"/>
      <c r="AL669" s="69"/>
      <c r="AM669" s="70"/>
      <c r="AN669" s="70"/>
      <c r="AO669" s="5"/>
      <c r="AP669" s="5"/>
    </row>
    <row r="670" spans="1:42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7"/>
      <c r="Y670" s="67"/>
      <c r="Z670" s="67"/>
      <c r="AA670" s="67"/>
      <c r="AB670" s="68"/>
      <c r="AC670" s="68"/>
      <c r="AD670" s="68"/>
      <c r="AE670" s="68"/>
      <c r="AF670" s="68"/>
      <c r="AG670" s="69"/>
      <c r="AH670" s="69"/>
      <c r="AI670" s="69"/>
      <c r="AJ670" s="69"/>
      <c r="AK670" s="69"/>
      <c r="AL670" s="69"/>
      <c r="AM670" s="70"/>
      <c r="AN670" s="70"/>
      <c r="AO670" s="5"/>
      <c r="AP670" s="5"/>
    </row>
    <row r="671" spans="1:42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7"/>
      <c r="Y671" s="67"/>
      <c r="Z671" s="67"/>
      <c r="AA671" s="67"/>
      <c r="AB671" s="68"/>
      <c r="AC671" s="68"/>
      <c r="AD671" s="68"/>
      <c r="AE671" s="68"/>
      <c r="AF671" s="68"/>
      <c r="AG671" s="69"/>
      <c r="AH671" s="69"/>
      <c r="AI671" s="69"/>
      <c r="AJ671" s="69"/>
      <c r="AK671" s="69"/>
      <c r="AL671" s="69"/>
      <c r="AM671" s="70"/>
      <c r="AN671" s="70"/>
      <c r="AO671" s="5"/>
      <c r="AP671" s="5"/>
    </row>
    <row r="672" spans="1:42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7"/>
      <c r="Y672" s="67"/>
      <c r="Z672" s="67"/>
      <c r="AA672" s="67"/>
      <c r="AB672" s="68"/>
      <c r="AC672" s="68"/>
      <c r="AD672" s="68"/>
      <c r="AE672" s="68"/>
      <c r="AF672" s="68"/>
      <c r="AG672" s="69"/>
      <c r="AH672" s="69"/>
      <c r="AI672" s="69"/>
      <c r="AJ672" s="69"/>
      <c r="AK672" s="69"/>
      <c r="AL672" s="69"/>
      <c r="AM672" s="70"/>
      <c r="AN672" s="70"/>
      <c r="AO672" s="5"/>
      <c r="AP672" s="5"/>
    </row>
    <row r="673" spans="1:42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7"/>
      <c r="Y673" s="67"/>
      <c r="Z673" s="67"/>
      <c r="AA673" s="67"/>
      <c r="AB673" s="68"/>
      <c r="AC673" s="68"/>
      <c r="AD673" s="68"/>
      <c r="AE673" s="68"/>
      <c r="AF673" s="68"/>
      <c r="AG673" s="69"/>
      <c r="AH673" s="69"/>
      <c r="AI673" s="69"/>
      <c r="AJ673" s="69"/>
      <c r="AK673" s="69"/>
      <c r="AL673" s="69"/>
      <c r="AM673" s="70"/>
      <c r="AN673" s="70"/>
      <c r="AO673" s="5"/>
      <c r="AP673" s="5"/>
    </row>
    <row r="674" spans="1:42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7"/>
      <c r="Y674" s="67"/>
      <c r="Z674" s="67"/>
      <c r="AA674" s="67"/>
      <c r="AB674" s="68"/>
      <c r="AC674" s="68"/>
      <c r="AD674" s="68"/>
      <c r="AE674" s="68"/>
      <c r="AF674" s="68"/>
      <c r="AG674" s="69"/>
      <c r="AH674" s="69"/>
      <c r="AI674" s="69"/>
      <c r="AJ674" s="69"/>
      <c r="AK674" s="69"/>
      <c r="AL674" s="69"/>
      <c r="AM674" s="70"/>
      <c r="AN674" s="70"/>
      <c r="AO674" s="5"/>
      <c r="AP674" s="5"/>
    </row>
    <row r="675" spans="1:42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7"/>
      <c r="Y675" s="67"/>
      <c r="Z675" s="67"/>
      <c r="AA675" s="67"/>
      <c r="AB675" s="68"/>
      <c r="AC675" s="68"/>
      <c r="AD675" s="68"/>
      <c r="AE675" s="68"/>
      <c r="AF675" s="68"/>
      <c r="AG675" s="69"/>
      <c r="AH675" s="69"/>
      <c r="AI675" s="69"/>
      <c r="AJ675" s="69"/>
      <c r="AK675" s="69"/>
      <c r="AL675" s="69"/>
      <c r="AM675" s="70"/>
      <c r="AN675" s="70"/>
      <c r="AO675" s="5"/>
      <c r="AP675" s="5"/>
    </row>
    <row r="676" spans="1:42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7"/>
      <c r="Y676" s="67"/>
      <c r="Z676" s="67"/>
      <c r="AA676" s="67"/>
      <c r="AB676" s="68"/>
      <c r="AC676" s="68"/>
      <c r="AD676" s="68"/>
      <c r="AE676" s="68"/>
      <c r="AF676" s="68"/>
      <c r="AG676" s="69"/>
      <c r="AH676" s="69"/>
      <c r="AI676" s="69"/>
      <c r="AJ676" s="69"/>
      <c r="AK676" s="69"/>
      <c r="AL676" s="69"/>
      <c r="AM676" s="70"/>
      <c r="AN676" s="70"/>
      <c r="AO676" s="5"/>
      <c r="AP676" s="5"/>
    </row>
    <row r="677" spans="1:42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7"/>
      <c r="Y677" s="67"/>
      <c r="Z677" s="67"/>
      <c r="AA677" s="67"/>
      <c r="AB677" s="68"/>
      <c r="AC677" s="68"/>
      <c r="AD677" s="68"/>
      <c r="AE677" s="68"/>
      <c r="AF677" s="68"/>
      <c r="AG677" s="69"/>
      <c r="AH677" s="69"/>
      <c r="AI677" s="69"/>
      <c r="AJ677" s="69"/>
      <c r="AK677" s="69"/>
      <c r="AL677" s="69"/>
      <c r="AM677" s="70"/>
      <c r="AN677" s="70"/>
      <c r="AO677" s="5"/>
      <c r="AP677" s="5"/>
    </row>
    <row r="678" spans="1:42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7"/>
      <c r="Y678" s="67"/>
      <c r="Z678" s="67"/>
      <c r="AA678" s="67"/>
      <c r="AB678" s="68"/>
      <c r="AC678" s="68"/>
      <c r="AD678" s="68"/>
      <c r="AE678" s="68"/>
      <c r="AF678" s="68"/>
      <c r="AG678" s="69"/>
      <c r="AH678" s="69"/>
      <c r="AI678" s="69"/>
      <c r="AJ678" s="69"/>
      <c r="AK678" s="69"/>
      <c r="AL678" s="69"/>
      <c r="AM678" s="70"/>
      <c r="AN678" s="70"/>
      <c r="AO678" s="5"/>
      <c r="AP678" s="5"/>
    </row>
    <row r="679" spans="1:42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7"/>
      <c r="Y679" s="67"/>
      <c r="Z679" s="67"/>
      <c r="AA679" s="67"/>
      <c r="AB679" s="68"/>
      <c r="AC679" s="68"/>
      <c r="AD679" s="68"/>
      <c r="AE679" s="68"/>
      <c r="AF679" s="68"/>
      <c r="AG679" s="69"/>
      <c r="AH679" s="69"/>
      <c r="AI679" s="69"/>
      <c r="AJ679" s="69"/>
      <c r="AK679" s="69"/>
      <c r="AL679" s="69"/>
      <c r="AM679" s="70"/>
      <c r="AN679" s="70"/>
      <c r="AO679" s="5"/>
      <c r="AP679" s="5"/>
    </row>
    <row r="680" spans="1:42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7"/>
      <c r="Y680" s="67"/>
      <c r="Z680" s="67"/>
      <c r="AA680" s="67"/>
      <c r="AB680" s="68"/>
      <c r="AC680" s="68"/>
      <c r="AD680" s="68"/>
      <c r="AE680" s="68"/>
      <c r="AF680" s="68"/>
      <c r="AG680" s="69"/>
      <c r="AH680" s="69"/>
      <c r="AI680" s="69"/>
      <c r="AJ680" s="69"/>
      <c r="AK680" s="69"/>
      <c r="AL680" s="69"/>
      <c r="AM680" s="70"/>
      <c r="AN680" s="70"/>
      <c r="AO680" s="5"/>
      <c r="AP680" s="5"/>
    </row>
    <row r="681" spans="1:42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7"/>
      <c r="Y681" s="67"/>
      <c r="Z681" s="67"/>
      <c r="AA681" s="67"/>
      <c r="AB681" s="68"/>
      <c r="AC681" s="68"/>
      <c r="AD681" s="68"/>
      <c r="AE681" s="68"/>
      <c r="AF681" s="68"/>
      <c r="AG681" s="69"/>
      <c r="AH681" s="69"/>
      <c r="AI681" s="69"/>
      <c r="AJ681" s="69"/>
      <c r="AK681" s="69"/>
      <c r="AL681" s="69"/>
      <c r="AM681" s="70"/>
      <c r="AN681" s="70"/>
      <c r="AO681" s="5"/>
      <c r="AP681" s="5"/>
    </row>
    <row r="682" spans="1:42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7"/>
      <c r="Y682" s="67"/>
      <c r="Z682" s="67"/>
      <c r="AA682" s="67"/>
      <c r="AB682" s="68"/>
      <c r="AC682" s="68"/>
      <c r="AD682" s="68"/>
      <c r="AE682" s="68"/>
      <c r="AF682" s="68"/>
      <c r="AG682" s="69"/>
      <c r="AH682" s="69"/>
      <c r="AI682" s="69"/>
      <c r="AJ682" s="69"/>
      <c r="AK682" s="69"/>
      <c r="AL682" s="69"/>
      <c r="AM682" s="70"/>
      <c r="AN682" s="70"/>
      <c r="AO682" s="5"/>
      <c r="AP682" s="5"/>
    </row>
    <row r="683" spans="1:42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7"/>
      <c r="Y683" s="67"/>
      <c r="Z683" s="67"/>
      <c r="AA683" s="67"/>
      <c r="AB683" s="68"/>
      <c r="AC683" s="68"/>
      <c r="AD683" s="68"/>
      <c r="AE683" s="68"/>
      <c r="AF683" s="68"/>
      <c r="AG683" s="69"/>
      <c r="AH683" s="69"/>
      <c r="AI683" s="69"/>
      <c r="AJ683" s="69"/>
      <c r="AK683" s="69"/>
      <c r="AL683" s="69"/>
      <c r="AM683" s="70"/>
      <c r="AN683" s="70"/>
      <c r="AO683" s="5"/>
      <c r="AP683" s="5"/>
    </row>
    <row r="684" spans="1:42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7"/>
      <c r="Y684" s="67"/>
      <c r="Z684" s="67"/>
      <c r="AA684" s="67"/>
      <c r="AB684" s="68"/>
      <c r="AC684" s="68"/>
      <c r="AD684" s="68"/>
      <c r="AE684" s="68"/>
      <c r="AF684" s="68"/>
      <c r="AG684" s="69"/>
      <c r="AH684" s="69"/>
      <c r="AI684" s="69"/>
      <c r="AJ684" s="69"/>
      <c r="AK684" s="69"/>
      <c r="AL684" s="69"/>
      <c r="AM684" s="70"/>
      <c r="AN684" s="70"/>
      <c r="AO684" s="5"/>
      <c r="AP684" s="5"/>
    </row>
    <row r="685" spans="1:42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7"/>
      <c r="Y685" s="67"/>
      <c r="Z685" s="67"/>
      <c r="AA685" s="67"/>
      <c r="AB685" s="68"/>
      <c r="AC685" s="68"/>
      <c r="AD685" s="68"/>
      <c r="AE685" s="68"/>
      <c r="AF685" s="68"/>
      <c r="AG685" s="69"/>
      <c r="AH685" s="69"/>
      <c r="AI685" s="69"/>
      <c r="AJ685" s="69"/>
      <c r="AK685" s="69"/>
      <c r="AL685" s="69"/>
      <c r="AM685" s="70"/>
      <c r="AN685" s="70"/>
      <c r="AO685" s="5"/>
      <c r="AP685" s="5"/>
    </row>
    <row r="686" spans="1:42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7"/>
      <c r="Y686" s="67"/>
      <c r="Z686" s="67"/>
      <c r="AA686" s="67"/>
      <c r="AB686" s="68"/>
      <c r="AC686" s="68"/>
      <c r="AD686" s="68"/>
      <c r="AE686" s="68"/>
      <c r="AF686" s="68"/>
      <c r="AG686" s="69"/>
      <c r="AH686" s="69"/>
      <c r="AI686" s="69"/>
      <c r="AJ686" s="69"/>
      <c r="AK686" s="69"/>
      <c r="AL686" s="69"/>
      <c r="AM686" s="70"/>
      <c r="AN686" s="70"/>
      <c r="AO686" s="5"/>
      <c r="AP686" s="5"/>
    </row>
    <row r="687" spans="1:42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7"/>
      <c r="Y687" s="67"/>
      <c r="Z687" s="67"/>
      <c r="AA687" s="67"/>
      <c r="AB687" s="68"/>
      <c r="AC687" s="68"/>
      <c r="AD687" s="68"/>
      <c r="AE687" s="68"/>
      <c r="AF687" s="68"/>
      <c r="AG687" s="69"/>
      <c r="AH687" s="69"/>
      <c r="AI687" s="69"/>
      <c r="AJ687" s="69"/>
      <c r="AK687" s="69"/>
      <c r="AL687" s="69"/>
      <c r="AM687" s="70"/>
      <c r="AN687" s="70"/>
      <c r="AO687" s="5"/>
      <c r="AP687" s="5"/>
    </row>
    <row r="688" spans="1:42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7"/>
      <c r="Y688" s="67"/>
      <c r="Z688" s="67"/>
      <c r="AA688" s="67"/>
      <c r="AB688" s="68"/>
      <c r="AC688" s="68"/>
      <c r="AD688" s="68"/>
      <c r="AE688" s="68"/>
      <c r="AF688" s="68"/>
      <c r="AG688" s="69"/>
      <c r="AH688" s="69"/>
      <c r="AI688" s="69"/>
      <c r="AJ688" s="69"/>
      <c r="AK688" s="69"/>
      <c r="AL688" s="69"/>
      <c r="AM688" s="70"/>
      <c r="AN688" s="70"/>
      <c r="AO688" s="5"/>
      <c r="AP688" s="5"/>
    </row>
    <row r="689" spans="1:42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7"/>
      <c r="Y689" s="67"/>
      <c r="Z689" s="67"/>
      <c r="AA689" s="67"/>
      <c r="AB689" s="68"/>
      <c r="AC689" s="68"/>
      <c r="AD689" s="68"/>
      <c r="AE689" s="68"/>
      <c r="AF689" s="68"/>
      <c r="AG689" s="69"/>
      <c r="AH689" s="69"/>
      <c r="AI689" s="69"/>
      <c r="AJ689" s="69"/>
      <c r="AK689" s="69"/>
      <c r="AL689" s="69"/>
      <c r="AM689" s="70"/>
      <c r="AN689" s="70"/>
      <c r="AO689" s="5"/>
      <c r="AP689" s="5"/>
    </row>
    <row r="690" spans="1:42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7"/>
      <c r="Y690" s="67"/>
      <c r="Z690" s="67"/>
      <c r="AA690" s="67"/>
      <c r="AB690" s="68"/>
      <c r="AC690" s="68"/>
      <c r="AD690" s="68"/>
      <c r="AE690" s="68"/>
      <c r="AF690" s="68"/>
      <c r="AG690" s="69"/>
      <c r="AH690" s="69"/>
      <c r="AI690" s="69"/>
      <c r="AJ690" s="69"/>
      <c r="AK690" s="69"/>
      <c r="AL690" s="69"/>
      <c r="AM690" s="70"/>
      <c r="AN690" s="70"/>
      <c r="AO690" s="5"/>
      <c r="AP690" s="5"/>
    </row>
    <row r="691" spans="1:42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7"/>
      <c r="Y691" s="67"/>
      <c r="Z691" s="67"/>
      <c r="AA691" s="67"/>
      <c r="AB691" s="68"/>
      <c r="AC691" s="68"/>
      <c r="AD691" s="68"/>
      <c r="AE691" s="68"/>
      <c r="AF691" s="68"/>
      <c r="AG691" s="69"/>
      <c r="AH691" s="69"/>
      <c r="AI691" s="69"/>
      <c r="AJ691" s="69"/>
      <c r="AK691" s="69"/>
      <c r="AL691" s="69"/>
      <c r="AM691" s="70"/>
      <c r="AN691" s="70"/>
      <c r="AO691" s="5"/>
      <c r="AP691" s="5"/>
    </row>
    <row r="692" spans="1:42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7"/>
      <c r="Y692" s="67"/>
      <c r="Z692" s="67"/>
      <c r="AA692" s="67"/>
      <c r="AB692" s="68"/>
      <c r="AC692" s="68"/>
      <c r="AD692" s="68"/>
      <c r="AE692" s="68"/>
      <c r="AF692" s="68"/>
      <c r="AG692" s="69"/>
      <c r="AH692" s="69"/>
      <c r="AI692" s="69"/>
      <c r="AJ692" s="69"/>
      <c r="AK692" s="69"/>
      <c r="AL692" s="69"/>
      <c r="AM692" s="70"/>
      <c r="AN692" s="70"/>
      <c r="AO692" s="5"/>
      <c r="AP692" s="5"/>
    </row>
    <row r="693" spans="1:42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7"/>
      <c r="Y693" s="67"/>
      <c r="Z693" s="67"/>
      <c r="AA693" s="67"/>
      <c r="AB693" s="68"/>
      <c r="AC693" s="68"/>
      <c r="AD693" s="68"/>
      <c r="AE693" s="68"/>
      <c r="AF693" s="68"/>
      <c r="AG693" s="69"/>
      <c r="AH693" s="69"/>
      <c r="AI693" s="69"/>
      <c r="AJ693" s="69"/>
      <c r="AK693" s="69"/>
      <c r="AL693" s="69"/>
      <c r="AM693" s="70"/>
      <c r="AN693" s="70"/>
      <c r="AO693" s="5"/>
      <c r="AP693" s="5"/>
    </row>
    <row r="694" spans="1:42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7"/>
      <c r="Y694" s="67"/>
      <c r="Z694" s="67"/>
      <c r="AA694" s="67"/>
      <c r="AB694" s="68"/>
      <c r="AC694" s="68"/>
      <c r="AD694" s="68"/>
      <c r="AE694" s="68"/>
      <c r="AF694" s="68"/>
      <c r="AG694" s="69"/>
      <c r="AH694" s="69"/>
      <c r="AI694" s="69"/>
      <c r="AJ694" s="69"/>
      <c r="AK694" s="69"/>
      <c r="AL694" s="69"/>
      <c r="AM694" s="70"/>
      <c r="AN694" s="70"/>
      <c r="AO694" s="5"/>
      <c r="AP694" s="5"/>
    </row>
    <row r="695" spans="1:42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7"/>
      <c r="Y695" s="67"/>
      <c r="Z695" s="67"/>
      <c r="AA695" s="67"/>
      <c r="AB695" s="68"/>
      <c r="AC695" s="68"/>
      <c r="AD695" s="68"/>
      <c r="AE695" s="68"/>
      <c r="AF695" s="68"/>
      <c r="AG695" s="69"/>
      <c r="AH695" s="69"/>
      <c r="AI695" s="69"/>
      <c r="AJ695" s="69"/>
      <c r="AK695" s="69"/>
      <c r="AL695" s="69"/>
      <c r="AM695" s="70"/>
      <c r="AN695" s="70"/>
      <c r="AO695" s="5"/>
      <c r="AP695" s="5"/>
    </row>
    <row r="696" spans="1:42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7"/>
      <c r="Y696" s="67"/>
      <c r="Z696" s="67"/>
      <c r="AA696" s="67"/>
      <c r="AB696" s="68"/>
      <c r="AC696" s="68"/>
      <c r="AD696" s="68"/>
      <c r="AE696" s="68"/>
      <c r="AF696" s="68"/>
      <c r="AG696" s="69"/>
      <c r="AH696" s="69"/>
      <c r="AI696" s="69"/>
      <c r="AJ696" s="69"/>
      <c r="AK696" s="69"/>
      <c r="AL696" s="69"/>
      <c r="AM696" s="70"/>
      <c r="AN696" s="70"/>
      <c r="AO696" s="5"/>
      <c r="AP696" s="5"/>
    </row>
    <row r="697" spans="1:42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7"/>
      <c r="Y697" s="67"/>
      <c r="Z697" s="67"/>
      <c r="AA697" s="67"/>
      <c r="AB697" s="68"/>
      <c r="AC697" s="68"/>
      <c r="AD697" s="68"/>
      <c r="AE697" s="68"/>
      <c r="AF697" s="68"/>
      <c r="AG697" s="69"/>
      <c r="AH697" s="69"/>
      <c r="AI697" s="69"/>
      <c r="AJ697" s="69"/>
      <c r="AK697" s="69"/>
      <c r="AL697" s="69"/>
      <c r="AM697" s="70"/>
      <c r="AN697" s="70"/>
      <c r="AO697" s="5"/>
      <c r="AP697" s="5"/>
    </row>
    <row r="698" spans="1:42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7"/>
      <c r="Y698" s="67"/>
      <c r="Z698" s="67"/>
      <c r="AA698" s="67"/>
      <c r="AB698" s="68"/>
      <c r="AC698" s="68"/>
      <c r="AD698" s="68"/>
      <c r="AE698" s="68"/>
      <c r="AF698" s="68"/>
      <c r="AG698" s="69"/>
      <c r="AH698" s="69"/>
      <c r="AI698" s="69"/>
      <c r="AJ698" s="69"/>
      <c r="AK698" s="69"/>
      <c r="AL698" s="69"/>
      <c r="AM698" s="70"/>
      <c r="AN698" s="70"/>
      <c r="AO698" s="5"/>
      <c r="AP698" s="5"/>
    </row>
    <row r="699" spans="1:42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7"/>
      <c r="Y699" s="67"/>
      <c r="Z699" s="67"/>
      <c r="AA699" s="67"/>
      <c r="AB699" s="68"/>
      <c r="AC699" s="68"/>
      <c r="AD699" s="68"/>
      <c r="AE699" s="68"/>
      <c r="AF699" s="68"/>
      <c r="AG699" s="69"/>
      <c r="AH699" s="69"/>
      <c r="AI699" s="69"/>
      <c r="AJ699" s="69"/>
      <c r="AK699" s="69"/>
      <c r="AL699" s="69"/>
      <c r="AM699" s="70"/>
      <c r="AN699" s="70"/>
      <c r="AO699" s="5"/>
      <c r="AP699" s="5"/>
    </row>
    <row r="700" spans="1:42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7"/>
      <c r="Y700" s="67"/>
      <c r="Z700" s="67"/>
      <c r="AA700" s="67"/>
      <c r="AB700" s="68"/>
      <c r="AC700" s="68"/>
      <c r="AD700" s="68"/>
      <c r="AE700" s="68"/>
      <c r="AF700" s="68"/>
      <c r="AG700" s="69"/>
      <c r="AH700" s="69"/>
      <c r="AI700" s="69"/>
      <c r="AJ700" s="69"/>
      <c r="AK700" s="69"/>
      <c r="AL700" s="69"/>
      <c r="AM700" s="70"/>
      <c r="AN700" s="70"/>
      <c r="AO700" s="5"/>
      <c r="AP700" s="5"/>
    </row>
    <row r="701" spans="1:42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7"/>
      <c r="Y701" s="67"/>
      <c r="Z701" s="67"/>
      <c r="AA701" s="67"/>
      <c r="AB701" s="68"/>
      <c r="AC701" s="68"/>
      <c r="AD701" s="68"/>
      <c r="AE701" s="68"/>
      <c r="AF701" s="68"/>
      <c r="AG701" s="69"/>
      <c r="AH701" s="69"/>
      <c r="AI701" s="69"/>
      <c r="AJ701" s="69"/>
      <c r="AK701" s="69"/>
      <c r="AL701" s="69"/>
      <c r="AM701" s="70"/>
      <c r="AN701" s="70"/>
      <c r="AO701" s="5"/>
      <c r="AP701" s="5"/>
    </row>
    <row r="702" spans="1:42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7"/>
      <c r="Y702" s="67"/>
      <c r="Z702" s="67"/>
      <c r="AA702" s="67"/>
      <c r="AB702" s="68"/>
      <c r="AC702" s="68"/>
      <c r="AD702" s="68"/>
      <c r="AE702" s="68"/>
      <c r="AF702" s="68"/>
      <c r="AG702" s="69"/>
      <c r="AH702" s="69"/>
      <c r="AI702" s="69"/>
      <c r="AJ702" s="69"/>
      <c r="AK702" s="69"/>
      <c r="AL702" s="69"/>
      <c r="AM702" s="70"/>
      <c r="AN702" s="70"/>
      <c r="AO702" s="5"/>
      <c r="AP702" s="5"/>
    </row>
    <row r="703" spans="1:42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7"/>
      <c r="Y703" s="67"/>
      <c r="Z703" s="67"/>
      <c r="AA703" s="67"/>
      <c r="AB703" s="68"/>
      <c r="AC703" s="68"/>
      <c r="AD703" s="68"/>
      <c r="AE703" s="68"/>
      <c r="AF703" s="68"/>
      <c r="AG703" s="69"/>
      <c r="AH703" s="69"/>
      <c r="AI703" s="69"/>
      <c r="AJ703" s="69"/>
      <c r="AK703" s="69"/>
      <c r="AL703" s="69"/>
      <c r="AM703" s="70"/>
      <c r="AN703" s="70"/>
      <c r="AO703" s="5"/>
      <c r="AP703" s="5"/>
    </row>
    <row r="704" spans="1:42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7"/>
      <c r="Y704" s="67"/>
      <c r="Z704" s="67"/>
      <c r="AA704" s="67"/>
      <c r="AB704" s="68"/>
      <c r="AC704" s="68"/>
      <c r="AD704" s="68"/>
      <c r="AE704" s="68"/>
      <c r="AF704" s="68"/>
      <c r="AG704" s="69"/>
      <c r="AH704" s="69"/>
      <c r="AI704" s="69"/>
      <c r="AJ704" s="69"/>
      <c r="AK704" s="69"/>
      <c r="AL704" s="69"/>
      <c r="AM704" s="70"/>
      <c r="AN704" s="70"/>
      <c r="AO704" s="5"/>
      <c r="AP704" s="5"/>
    </row>
    <row r="705" spans="1:42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7"/>
      <c r="Y705" s="67"/>
      <c r="Z705" s="67"/>
      <c r="AA705" s="67"/>
      <c r="AB705" s="68"/>
      <c r="AC705" s="68"/>
      <c r="AD705" s="68"/>
      <c r="AE705" s="68"/>
      <c r="AF705" s="68"/>
      <c r="AG705" s="69"/>
      <c r="AH705" s="69"/>
      <c r="AI705" s="69"/>
      <c r="AJ705" s="69"/>
      <c r="AK705" s="69"/>
      <c r="AL705" s="69"/>
      <c r="AM705" s="70"/>
      <c r="AN705" s="70"/>
      <c r="AO705" s="5"/>
      <c r="AP705" s="5"/>
    </row>
    <row r="706" spans="1:42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7"/>
      <c r="Y706" s="67"/>
      <c r="Z706" s="67"/>
      <c r="AA706" s="67"/>
      <c r="AB706" s="68"/>
      <c r="AC706" s="68"/>
      <c r="AD706" s="68"/>
      <c r="AE706" s="68"/>
      <c r="AF706" s="68"/>
      <c r="AG706" s="69"/>
      <c r="AH706" s="69"/>
      <c r="AI706" s="69"/>
      <c r="AJ706" s="69"/>
      <c r="AK706" s="69"/>
      <c r="AL706" s="69"/>
      <c r="AM706" s="70"/>
      <c r="AN706" s="70"/>
      <c r="AO706" s="5"/>
      <c r="AP706" s="5"/>
    </row>
    <row r="707" spans="1:42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7"/>
      <c r="Y707" s="67"/>
      <c r="Z707" s="67"/>
      <c r="AA707" s="67"/>
      <c r="AB707" s="68"/>
      <c r="AC707" s="68"/>
      <c r="AD707" s="68"/>
      <c r="AE707" s="68"/>
      <c r="AF707" s="68"/>
      <c r="AG707" s="69"/>
      <c r="AH707" s="69"/>
      <c r="AI707" s="69"/>
      <c r="AJ707" s="69"/>
      <c r="AK707" s="69"/>
      <c r="AL707" s="69"/>
      <c r="AM707" s="70"/>
      <c r="AN707" s="70"/>
      <c r="AO707" s="5"/>
      <c r="AP707" s="5"/>
    </row>
    <row r="708" spans="1:42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7"/>
      <c r="Y708" s="67"/>
      <c r="Z708" s="67"/>
      <c r="AA708" s="67"/>
      <c r="AB708" s="68"/>
      <c r="AC708" s="68"/>
      <c r="AD708" s="68"/>
      <c r="AE708" s="68"/>
      <c r="AF708" s="68"/>
      <c r="AG708" s="69"/>
      <c r="AH708" s="69"/>
      <c r="AI708" s="69"/>
      <c r="AJ708" s="69"/>
      <c r="AK708" s="69"/>
      <c r="AL708" s="69"/>
      <c r="AM708" s="70"/>
      <c r="AN708" s="70"/>
      <c r="AO708" s="5"/>
      <c r="AP708" s="5"/>
    </row>
    <row r="709" spans="1:42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7"/>
      <c r="Y709" s="67"/>
      <c r="Z709" s="67"/>
      <c r="AA709" s="67"/>
      <c r="AB709" s="68"/>
      <c r="AC709" s="68"/>
      <c r="AD709" s="68"/>
      <c r="AE709" s="68"/>
      <c r="AF709" s="68"/>
      <c r="AG709" s="69"/>
      <c r="AH709" s="69"/>
      <c r="AI709" s="69"/>
      <c r="AJ709" s="69"/>
      <c r="AK709" s="69"/>
      <c r="AL709" s="69"/>
      <c r="AM709" s="70"/>
      <c r="AN709" s="70"/>
      <c r="AO709" s="5"/>
      <c r="AP709" s="5"/>
    </row>
    <row r="710" spans="1:42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7"/>
      <c r="Y710" s="67"/>
      <c r="Z710" s="67"/>
      <c r="AA710" s="67"/>
      <c r="AB710" s="68"/>
      <c r="AC710" s="68"/>
      <c r="AD710" s="68"/>
      <c r="AE710" s="68"/>
      <c r="AF710" s="68"/>
      <c r="AG710" s="69"/>
      <c r="AH710" s="69"/>
      <c r="AI710" s="69"/>
      <c r="AJ710" s="69"/>
      <c r="AK710" s="69"/>
      <c r="AL710" s="69"/>
      <c r="AM710" s="70"/>
      <c r="AN710" s="70"/>
      <c r="AO710" s="5"/>
      <c r="AP710" s="5"/>
    </row>
    <row r="711" spans="1:42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7"/>
      <c r="Y711" s="67"/>
      <c r="Z711" s="67"/>
      <c r="AA711" s="67"/>
      <c r="AB711" s="68"/>
      <c r="AC711" s="68"/>
      <c r="AD711" s="68"/>
      <c r="AE711" s="68"/>
      <c r="AF711" s="68"/>
      <c r="AG711" s="69"/>
      <c r="AH711" s="69"/>
      <c r="AI711" s="69"/>
      <c r="AJ711" s="69"/>
      <c r="AK711" s="69"/>
      <c r="AL711" s="69"/>
      <c r="AM711" s="70"/>
      <c r="AN711" s="70"/>
      <c r="AO711" s="5"/>
      <c r="AP711" s="5"/>
    </row>
    <row r="712" spans="1:42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7"/>
      <c r="Y712" s="67"/>
      <c r="Z712" s="67"/>
      <c r="AA712" s="67"/>
      <c r="AB712" s="68"/>
      <c r="AC712" s="68"/>
      <c r="AD712" s="68"/>
      <c r="AE712" s="68"/>
      <c r="AF712" s="68"/>
      <c r="AG712" s="69"/>
      <c r="AH712" s="69"/>
      <c r="AI712" s="69"/>
      <c r="AJ712" s="69"/>
      <c r="AK712" s="69"/>
      <c r="AL712" s="69"/>
      <c r="AM712" s="70"/>
      <c r="AN712" s="70"/>
      <c r="AO712" s="5"/>
      <c r="AP712" s="5"/>
    </row>
    <row r="713" spans="1:42" ht="24.75" thickBot="1" x14ac:dyDescent="0.6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7"/>
      <c r="Y713" s="67"/>
      <c r="Z713" s="67"/>
      <c r="AA713" s="67"/>
      <c r="AB713" s="68"/>
      <c r="AC713" s="68"/>
      <c r="AD713" s="68"/>
      <c r="AE713" s="68"/>
      <c r="AF713" s="68"/>
      <c r="AG713" s="69"/>
      <c r="AH713" s="69"/>
      <c r="AI713" s="69"/>
      <c r="AJ713" s="69"/>
      <c r="AK713" s="69"/>
      <c r="AL713" s="69"/>
      <c r="AM713" s="70"/>
      <c r="AN713" s="70"/>
      <c r="AO713" s="5"/>
      <c r="AP713" s="5"/>
    </row>
    <row r="714" spans="1:42" ht="24.75" thickBot="1" x14ac:dyDescent="0.6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7"/>
      <c r="Y714" s="67"/>
      <c r="Z714" s="67"/>
      <c r="AA714" s="67"/>
      <c r="AB714" s="68"/>
      <c r="AC714" s="68"/>
      <c r="AD714" s="68"/>
      <c r="AE714" s="68"/>
      <c r="AF714" s="68"/>
      <c r="AG714" s="69"/>
      <c r="AH714" s="69"/>
      <c r="AI714" s="69"/>
      <c r="AJ714" s="69"/>
      <c r="AK714" s="69"/>
      <c r="AL714" s="69"/>
      <c r="AM714" s="70"/>
      <c r="AN714" s="70"/>
      <c r="AO714" s="5"/>
      <c r="AP714" s="5"/>
    </row>
    <row r="715" spans="1:42" ht="24.75" thickBot="1" x14ac:dyDescent="0.6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7"/>
      <c r="Y715" s="67"/>
      <c r="Z715" s="67"/>
      <c r="AA715" s="67"/>
      <c r="AB715" s="68"/>
      <c r="AC715" s="68"/>
      <c r="AD715" s="68"/>
      <c r="AE715" s="68"/>
      <c r="AF715" s="68"/>
      <c r="AG715" s="69"/>
      <c r="AH715" s="69"/>
      <c r="AI715" s="69"/>
      <c r="AJ715" s="69"/>
      <c r="AK715" s="69"/>
      <c r="AL715" s="69"/>
      <c r="AM715" s="70"/>
      <c r="AN715" s="70"/>
      <c r="AO715" s="5"/>
      <c r="AP715" s="5"/>
    </row>
    <row r="716" spans="1:42" ht="24.75" thickBot="1" x14ac:dyDescent="0.6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7"/>
      <c r="Y716" s="67"/>
      <c r="Z716" s="67"/>
      <c r="AA716" s="67"/>
      <c r="AB716" s="68"/>
      <c r="AC716" s="68"/>
      <c r="AD716" s="68"/>
      <c r="AE716" s="68"/>
      <c r="AF716" s="68"/>
      <c r="AG716" s="69"/>
      <c r="AH716" s="69"/>
      <c r="AI716" s="69"/>
      <c r="AJ716" s="69"/>
      <c r="AK716" s="69"/>
      <c r="AL716" s="69"/>
      <c r="AM716" s="70"/>
      <c r="AN716" s="70"/>
      <c r="AO716" s="5"/>
      <c r="AP716" s="5"/>
    </row>
    <row r="717" spans="1:42" ht="24.75" thickBot="1" x14ac:dyDescent="0.6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7"/>
      <c r="Y717" s="67"/>
      <c r="Z717" s="67"/>
      <c r="AA717" s="67"/>
      <c r="AB717" s="68"/>
      <c r="AC717" s="68"/>
      <c r="AD717" s="68"/>
      <c r="AE717" s="68"/>
      <c r="AF717" s="68"/>
      <c r="AG717" s="69"/>
      <c r="AH717" s="69"/>
      <c r="AI717" s="69"/>
      <c r="AJ717" s="69"/>
      <c r="AK717" s="69"/>
      <c r="AL717" s="69"/>
      <c r="AM717" s="70"/>
      <c r="AN717" s="70"/>
      <c r="AO717" s="5"/>
      <c r="AP717" s="5"/>
    </row>
    <row r="718" spans="1:42" ht="24.75" thickBot="1" x14ac:dyDescent="0.6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7"/>
      <c r="Y718" s="67"/>
      <c r="Z718" s="67"/>
      <c r="AA718" s="67"/>
      <c r="AB718" s="68"/>
      <c r="AC718" s="68"/>
      <c r="AD718" s="68"/>
      <c r="AE718" s="68"/>
      <c r="AF718" s="68"/>
      <c r="AG718" s="69"/>
      <c r="AH718" s="69"/>
      <c r="AI718" s="69"/>
      <c r="AJ718" s="69"/>
      <c r="AK718" s="69"/>
      <c r="AL718" s="69"/>
      <c r="AM718" s="70"/>
      <c r="AN718" s="70"/>
      <c r="AO718" s="5"/>
      <c r="AP718" s="5"/>
    </row>
    <row r="719" spans="1:42" ht="24.75" thickBot="1" x14ac:dyDescent="0.6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7"/>
      <c r="Y719" s="67"/>
      <c r="Z719" s="67"/>
      <c r="AA719" s="67"/>
      <c r="AB719" s="68"/>
      <c r="AC719" s="68"/>
      <c r="AD719" s="68"/>
      <c r="AE719" s="68"/>
      <c r="AF719" s="68"/>
      <c r="AG719" s="69"/>
      <c r="AH719" s="69"/>
      <c r="AI719" s="69"/>
      <c r="AJ719" s="69"/>
      <c r="AK719" s="69"/>
      <c r="AL719" s="69"/>
      <c r="AM719" s="70"/>
      <c r="AN719" s="70"/>
      <c r="AO719" s="5"/>
      <c r="AP719" s="5"/>
    </row>
    <row r="720" spans="1:42" ht="24.75" thickBot="1" x14ac:dyDescent="0.6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7"/>
      <c r="Y720" s="67"/>
      <c r="Z720" s="67"/>
      <c r="AA720" s="67"/>
      <c r="AB720" s="68"/>
      <c r="AC720" s="68"/>
      <c r="AD720" s="68"/>
      <c r="AE720" s="68"/>
      <c r="AF720" s="68"/>
      <c r="AG720" s="69"/>
      <c r="AH720" s="69"/>
      <c r="AI720" s="69"/>
      <c r="AJ720" s="69"/>
      <c r="AK720" s="69"/>
      <c r="AL720" s="69"/>
      <c r="AM720" s="70"/>
      <c r="AN720" s="70"/>
      <c r="AO720" s="5"/>
      <c r="AP720" s="5"/>
    </row>
    <row r="721" spans="1:42" ht="24.75" thickBot="1" x14ac:dyDescent="0.6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7"/>
      <c r="Y721" s="67"/>
      <c r="Z721" s="67"/>
      <c r="AA721" s="67"/>
      <c r="AB721" s="68"/>
      <c r="AC721" s="68"/>
      <c r="AD721" s="68"/>
      <c r="AE721" s="68"/>
      <c r="AF721" s="68"/>
      <c r="AG721" s="69"/>
      <c r="AH721" s="69"/>
      <c r="AI721" s="69"/>
      <c r="AJ721" s="69"/>
      <c r="AK721" s="69"/>
      <c r="AL721" s="69"/>
      <c r="AM721" s="70"/>
      <c r="AN721" s="70"/>
      <c r="AO721" s="5"/>
      <c r="AP721" s="5"/>
    </row>
    <row r="722" spans="1:42" ht="24.75" thickBot="1" x14ac:dyDescent="0.6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7"/>
      <c r="Y722" s="67"/>
      <c r="Z722" s="67"/>
      <c r="AA722" s="67"/>
      <c r="AB722" s="68"/>
      <c r="AC722" s="68"/>
      <c r="AD722" s="68"/>
      <c r="AE722" s="68"/>
      <c r="AF722" s="68"/>
      <c r="AG722" s="69"/>
      <c r="AH722" s="69"/>
      <c r="AI722" s="69"/>
      <c r="AJ722" s="69"/>
      <c r="AK722" s="69"/>
      <c r="AL722" s="69"/>
      <c r="AM722" s="70"/>
      <c r="AN722" s="70"/>
      <c r="AO722" s="5"/>
      <c r="AP722" s="5"/>
    </row>
    <row r="723" spans="1:42" ht="24.75" thickBot="1" x14ac:dyDescent="0.6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7"/>
      <c r="Y723" s="67"/>
      <c r="Z723" s="67"/>
      <c r="AA723" s="67"/>
      <c r="AB723" s="68"/>
      <c r="AC723" s="68"/>
      <c r="AD723" s="68"/>
      <c r="AE723" s="68"/>
      <c r="AF723" s="68"/>
      <c r="AG723" s="69"/>
      <c r="AH723" s="69"/>
      <c r="AI723" s="69"/>
      <c r="AJ723" s="69"/>
      <c r="AK723" s="69"/>
      <c r="AL723" s="69"/>
      <c r="AM723" s="70"/>
      <c r="AN723" s="70"/>
      <c r="AO723" s="5"/>
      <c r="AP723" s="5"/>
    </row>
    <row r="724" spans="1:42" ht="24.75" thickBot="1" x14ac:dyDescent="0.6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7"/>
      <c r="Y724" s="67"/>
      <c r="Z724" s="67"/>
      <c r="AA724" s="67"/>
      <c r="AB724" s="68"/>
      <c r="AC724" s="68"/>
      <c r="AD724" s="68"/>
      <c r="AE724" s="68"/>
      <c r="AF724" s="68"/>
      <c r="AG724" s="69"/>
      <c r="AH724" s="69"/>
      <c r="AI724" s="69"/>
      <c r="AJ724" s="69"/>
      <c r="AK724" s="69"/>
      <c r="AL724" s="69"/>
      <c r="AM724" s="70"/>
      <c r="AN724" s="70"/>
      <c r="AO724" s="5"/>
      <c r="AP724" s="5"/>
    </row>
    <row r="725" spans="1:42" ht="24.75" thickBot="1" x14ac:dyDescent="0.6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7"/>
      <c r="Y725" s="67"/>
      <c r="Z725" s="67"/>
      <c r="AA725" s="67"/>
      <c r="AB725" s="68"/>
      <c r="AC725" s="68"/>
      <c r="AD725" s="68"/>
      <c r="AE725" s="68"/>
      <c r="AF725" s="68"/>
      <c r="AG725" s="69"/>
      <c r="AH725" s="69"/>
      <c r="AI725" s="69"/>
      <c r="AJ725" s="69"/>
      <c r="AK725" s="69"/>
      <c r="AL725" s="69"/>
      <c r="AM725" s="70"/>
      <c r="AN725" s="70"/>
      <c r="AO725" s="5"/>
      <c r="AP725" s="5"/>
    </row>
    <row r="726" spans="1:42" ht="24.75" thickBot="1" x14ac:dyDescent="0.6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7"/>
      <c r="Y726" s="67"/>
      <c r="Z726" s="67"/>
      <c r="AA726" s="67"/>
      <c r="AB726" s="68"/>
      <c r="AC726" s="68"/>
      <c r="AD726" s="68"/>
      <c r="AE726" s="68"/>
      <c r="AF726" s="68"/>
      <c r="AG726" s="69"/>
      <c r="AH726" s="69"/>
      <c r="AI726" s="69"/>
      <c r="AJ726" s="69"/>
      <c r="AK726" s="69"/>
      <c r="AL726" s="69"/>
      <c r="AM726" s="70"/>
      <c r="AN726" s="70"/>
      <c r="AO726" s="5"/>
      <c r="AP726" s="5"/>
    </row>
    <row r="727" spans="1:42" ht="24.75" thickBot="1" x14ac:dyDescent="0.6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7"/>
      <c r="Y727" s="67"/>
      <c r="Z727" s="67"/>
      <c r="AA727" s="67"/>
      <c r="AB727" s="68"/>
      <c r="AC727" s="68"/>
      <c r="AD727" s="68"/>
      <c r="AE727" s="68"/>
      <c r="AF727" s="68"/>
      <c r="AG727" s="69"/>
      <c r="AH727" s="69"/>
      <c r="AI727" s="69"/>
      <c r="AJ727" s="69"/>
      <c r="AK727" s="69"/>
      <c r="AL727" s="69"/>
      <c r="AM727" s="70"/>
      <c r="AN727" s="70"/>
      <c r="AO727" s="5"/>
      <c r="AP727" s="5"/>
    </row>
    <row r="728" spans="1:42" ht="24.75" thickBot="1" x14ac:dyDescent="0.6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7"/>
      <c r="Y728" s="67"/>
      <c r="Z728" s="67"/>
      <c r="AA728" s="67"/>
      <c r="AB728" s="68"/>
      <c r="AC728" s="68"/>
      <c r="AD728" s="68"/>
      <c r="AE728" s="68"/>
      <c r="AF728" s="68"/>
      <c r="AG728" s="69"/>
      <c r="AH728" s="69"/>
      <c r="AI728" s="69"/>
      <c r="AJ728" s="69"/>
      <c r="AK728" s="69"/>
      <c r="AL728" s="69"/>
      <c r="AM728" s="70"/>
      <c r="AN728" s="70"/>
      <c r="AO728" s="5"/>
      <c r="AP728" s="5"/>
    </row>
    <row r="729" spans="1:42" ht="24.75" thickBot="1" x14ac:dyDescent="0.6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7"/>
      <c r="Y729" s="67"/>
      <c r="Z729" s="67"/>
      <c r="AA729" s="67"/>
      <c r="AB729" s="68"/>
      <c r="AC729" s="68"/>
      <c r="AD729" s="68"/>
      <c r="AE729" s="68"/>
      <c r="AF729" s="68"/>
      <c r="AG729" s="69"/>
      <c r="AH729" s="69"/>
      <c r="AI729" s="69"/>
      <c r="AJ729" s="69"/>
      <c r="AK729" s="69"/>
      <c r="AL729" s="69"/>
      <c r="AM729" s="70"/>
      <c r="AN729" s="70"/>
      <c r="AO729" s="5"/>
      <c r="AP729" s="5"/>
    </row>
    <row r="730" spans="1:42" ht="24.75" thickBot="1" x14ac:dyDescent="0.6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7"/>
      <c r="Y730" s="67"/>
      <c r="Z730" s="67"/>
      <c r="AA730" s="67"/>
      <c r="AB730" s="68"/>
      <c r="AC730" s="68"/>
      <c r="AD730" s="68"/>
      <c r="AE730" s="68"/>
      <c r="AF730" s="68"/>
      <c r="AG730" s="69"/>
      <c r="AH730" s="69"/>
      <c r="AI730" s="69"/>
      <c r="AJ730" s="69"/>
      <c r="AK730" s="69"/>
      <c r="AL730" s="69"/>
      <c r="AM730" s="70"/>
      <c r="AN730" s="70"/>
      <c r="AO730" s="5"/>
      <c r="AP730" s="5"/>
    </row>
    <row r="731" spans="1:42" ht="24.75" thickBot="1" x14ac:dyDescent="0.6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7"/>
      <c r="Y731" s="67"/>
      <c r="Z731" s="67"/>
      <c r="AA731" s="67"/>
      <c r="AB731" s="68"/>
      <c r="AC731" s="68"/>
      <c r="AD731" s="68"/>
      <c r="AE731" s="68"/>
      <c r="AF731" s="68"/>
      <c r="AG731" s="69"/>
      <c r="AH731" s="69"/>
      <c r="AI731" s="69"/>
      <c r="AJ731" s="69"/>
      <c r="AK731" s="69"/>
      <c r="AL731" s="69"/>
      <c r="AM731" s="70"/>
      <c r="AN731" s="70"/>
      <c r="AO731" s="5"/>
      <c r="AP731" s="5"/>
    </row>
    <row r="732" spans="1:42" ht="24.75" thickBot="1" x14ac:dyDescent="0.6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67"/>
      <c r="Y732" s="67"/>
      <c r="Z732" s="67"/>
      <c r="AA732" s="67"/>
      <c r="AB732" s="68"/>
      <c r="AC732" s="68"/>
      <c r="AD732" s="68"/>
      <c r="AE732" s="68"/>
      <c r="AF732" s="68"/>
      <c r="AG732" s="69"/>
      <c r="AH732" s="69"/>
      <c r="AI732" s="69"/>
      <c r="AJ732" s="69"/>
      <c r="AK732" s="69"/>
      <c r="AL732" s="69"/>
      <c r="AM732" s="70"/>
      <c r="AN732" s="70"/>
      <c r="AO732" s="5"/>
      <c r="AP732" s="5"/>
    </row>
    <row r="733" spans="1:42" ht="24.75" thickBot="1" x14ac:dyDescent="0.6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67"/>
      <c r="Y733" s="67"/>
      <c r="Z733" s="67"/>
      <c r="AA733" s="67"/>
      <c r="AB733" s="68"/>
      <c r="AC733" s="68"/>
      <c r="AD733" s="68"/>
      <c r="AE733" s="68"/>
      <c r="AF733" s="68"/>
      <c r="AG733" s="69"/>
      <c r="AH733" s="69"/>
      <c r="AI733" s="69"/>
      <c r="AJ733" s="69"/>
      <c r="AK733" s="69"/>
      <c r="AL733" s="69"/>
      <c r="AM733" s="70"/>
      <c r="AN733" s="70"/>
      <c r="AO733" s="5"/>
      <c r="AP733" s="5"/>
    </row>
    <row r="734" spans="1:42" ht="24.75" thickBot="1" x14ac:dyDescent="0.6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67"/>
      <c r="Y734" s="67"/>
      <c r="Z734" s="67"/>
      <c r="AA734" s="67"/>
      <c r="AB734" s="68"/>
      <c r="AC734" s="68"/>
      <c r="AD734" s="68"/>
      <c r="AE734" s="68"/>
      <c r="AF734" s="68"/>
      <c r="AG734" s="69"/>
      <c r="AH734" s="69"/>
      <c r="AI734" s="69"/>
      <c r="AJ734" s="69"/>
      <c r="AK734" s="69"/>
      <c r="AL734" s="69"/>
      <c r="AM734" s="70"/>
      <c r="AN734" s="70"/>
      <c r="AO734" s="5"/>
      <c r="AP734" s="5"/>
    </row>
    <row r="735" spans="1:42" ht="24.75" thickBot="1" x14ac:dyDescent="0.6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67"/>
      <c r="Y735" s="67"/>
      <c r="Z735" s="67"/>
      <c r="AA735" s="67"/>
      <c r="AB735" s="68"/>
      <c r="AC735" s="68"/>
      <c r="AD735" s="68"/>
      <c r="AE735" s="68"/>
      <c r="AF735" s="68"/>
      <c r="AG735" s="69"/>
      <c r="AH735" s="69"/>
      <c r="AI735" s="69"/>
      <c r="AJ735" s="69"/>
      <c r="AK735" s="69"/>
      <c r="AL735" s="69"/>
      <c r="AM735" s="70"/>
      <c r="AN735" s="70"/>
      <c r="AO735" s="5"/>
      <c r="AP735" s="5"/>
    </row>
    <row r="736" spans="1:42" ht="24.75" thickBot="1" x14ac:dyDescent="0.6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67"/>
      <c r="Y736" s="67"/>
      <c r="Z736" s="67"/>
      <c r="AA736" s="67"/>
      <c r="AB736" s="68"/>
      <c r="AC736" s="68"/>
      <c r="AD736" s="68"/>
      <c r="AE736" s="68"/>
      <c r="AF736" s="68"/>
      <c r="AG736" s="69"/>
      <c r="AH736" s="69"/>
      <c r="AI736" s="69"/>
      <c r="AJ736" s="69"/>
      <c r="AK736" s="69"/>
      <c r="AL736" s="69"/>
      <c r="AM736" s="70"/>
      <c r="AN736" s="70"/>
      <c r="AO736" s="5"/>
      <c r="AP736" s="5"/>
    </row>
    <row r="737" spans="1:42" ht="24.75" thickBot="1" x14ac:dyDescent="0.6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67"/>
      <c r="Y737" s="67"/>
      <c r="Z737" s="67"/>
      <c r="AA737" s="67"/>
      <c r="AB737" s="68"/>
      <c r="AC737" s="68"/>
      <c r="AD737" s="68"/>
      <c r="AE737" s="68"/>
      <c r="AF737" s="68"/>
      <c r="AG737" s="69"/>
      <c r="AH737" s="69"/>
      <c r="AI737" s="69"/>
      <c r="AJ737" s="69"/>
      <c r="AK737" s="69"/>
      <c r="AL737" s="69"/>
      <c r="AM737" s="70"/>
      <c r="AN737" s="70"/>
      <c r="AO737" s="5"/>
      <c r="AP737" s="5"/>
    </row>
    <row r="738" spans="1:42" ht="24.75" thickBot="1" x14ac:dyDescent="0.6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67"/>
      <c r="Y738" s="67"/>
      <c r="Z738" s="67"/>
      <c r="AA738" s="67"/>
      <c r="AB738" s="68"/>
      <c r="AC738" s="68"/>
      <c r="AD738" s="68"/>
      <c r="AE738" s="68"/>
      <c r="AF738" s="68"/>
      <c r="AG738" s="69"/>
      <c r="AH738" s="69"/>
      <c r="AI738" s="69"/>
      <c r="AJ738" s="69"/>
      <c r="AK738" s="69"/>
      <c r="AL738" s="69"/>
      <c r="AM738" s="70"/>
      <c r="AN738" s="70"/>
      <c r="AO738" s="5"/>
      <c r="AP738" s="5"/>
    </row>
    <row r="739" spans="1:42" ht="24.75" thickBot="1" x14ac:dyDescent="0.6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67"/>
      <c r="Y739" s="67"/>
      <c r="Z739" s="67"/>
      <c r="AA739" s="67"/>
      <c r="AB739" s="68"/>
      <c r="AC739" s="68"/>
      <c r="AD739" s="68"/>
      <c r="AE739" s="68"/>
      <c r="AF739" s="68"/>
      <c r="AG739" s="69"/>
      <c r="AH739" s="69"/>
      <c r="AI739" s="69"/>
      <c r="AJ739" s="69"/>
      <c r="AK739" s="69"/>
      <c r="AL739" s="69"/>
      <c r="AM739" s="70"/>
      <c r="AN739" s="70"/>
      <c r="AO739" s="5"/>
      <c r="AP739" s="5"/>
    </row>
    <row r="740" spans="1:42" ht="24.75" thickBot="1" x14ac:dyDescent="0.6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67"/>
      <c r="Y740" s="67"/>
      <c r="Z740" s="67"/>
      <c r="AA740" s="67"/>
      <c r="AB740" s="68"/>
      <c r="AC740" s="68"/>
      <c r="AD740" s="68"/>
      <c r="AE740" s="68"/>
      <c r="AF740" s="68"/>
      <c r="AG740" s="69"/>
      <c r="AH740" s="69"/>
      <c r="AI740" s="69"/>
      <c r="AJ740" s="69"/>
      <c r="AK740" s="69"/>
      <c r="AL740" s="69"/>
      <c r="AM740" s="70"/>
      <c r="AN740" s="70"/>
      <c r="AO740" s="5"/>
      <c r="AP740" s="5"/>
    </row>
    <row r="741" spans="1:42" ht="24.75" thickBot="1" x14ac:dyDescent="0.6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67"/>
      <c r="Y741" s="67"/>
      <c r="Z741" s="67"/>
      <c r="AA741" s="67"/>
      <c r="AB741" s="68"/>
      <c r="AC741" s="68"/>
      <c r="AD741" s="68"/>
      <c r="AE741" s="68"/>
      <c r="AF741" s="68"/>
      <c r="AG741" s="69"/>
      <c r="AH741" s="69"/>
      <c r="AI741" s="69"/>
      <c r="AJ741" s="69"/>
      <c r="AK741" s="69"/>
      <c r="AL741" s="69"/>
      <c r="AM741" s="70"/>
      <c r="AN741" s="70"/>
      <c r="AO741" s="5"/>
      <c r="AP741" s="5"/>
    </row>
    <row r="742" spans="1:42" ht="24.75" thickBot="1" x14ac:dyDescent="0.6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67"/>
      <c r="Y742" s="67"/>
      <c r="Z742" s="67"/>
      <c r="AA742" s="67"/>
      <c r="AB742" s="68"/>
      <c r="AC742" s="68"/>
      <c r="AD742" s="68"/>
      <c r="AE742" s="68"/>
      <c r="AF742" s="68"/>
      <c r="AG742" s="69"/>
      <c r="AH742" s="69"/>
      <c r="AI742" s="69"/>
      <c r="AJ742" s="69"/>
      <c r="AK742" s="69"/>
      <c r="AL742" s="69"/>
      <c r="AM742" s="70"/>
      <c r="AN742" s="70"/>
      <c r="AO742" s="5"/>
      <c r="AP742" s="5"/>
    </row>
    <row r="743" spans="1:42" ht="24.75" thickBot="1" x14ac:dyDescent="0.6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67"/>
      <c r="Y743" s="67"/>
      <c r="Z743" s="67"/>
      <c r="AA743" s="67"/>
      <c r="AB743" s="68"/>
      <c r="AC743" s="68"/>
      <c r="AD743" s="68"/>
      <c r="AE743" s="68"/>
      <c r="AF743" s="68"/>
      <c r="AG743" s="69"/>
      <c r="AH743" s="69"/>
      <c r="AI743" s="69"/>
      <c r="AJ743" s="69"/>
      <c r="AK743" s="69"/>
      <c r="AL743" s="69"/>
      <c r="AM743" s="70"/>
      <c r="AN743" s="70"/>
      <c r="AO743" s="5"/>
      <c r="AP743" s="5"/>
    </row>
    <row r="744" spans="1:42" ht="24.75" thickBot="1" x14ac:dyDescent="0.6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67"/>
      <c r="Y744" s="67"/>
      <c r="Z744" s="67"/>
      <c r="AA744" s="67"/>
      <c r="AB744" s="68"/>
      <c r="AC744" s="68"/>
      <c r="AD744" s="68"/>
      <c r="AE744" s="68"/>
      <c r="AF744" s="68"/>
      <c r="AG744" s="69"/>
      <c r="AH744" s="69"/>
      <c r="AI744" s="69"/>
      <c r="AJ744" s="69"/>
      <c r="AK744" s="69"/>
      <c r="AL744" s="69"/>
      <c r="AM744" s="70"/>
      <c r="AN744" s="70"/>
      <c r="AO744" s="5"/>
      <c r="AP744" s="5"/>
    </row>
    <row r="745" spans="1:42" ht="24.75" thickBot="1" x14ac:dyDescent="0.6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67"/>
      <c r="Y745" s="67"/>
      <c r="Z745" s="67"/>
      <c r="AA745" s="67"/>
      <c r="AB745" s="68"/>
      <c r="AC745" s="68"/>
      <c r="AD745" s="68"/>
      <c r="AE745" s="68"/>
      <c r="AF745" s="68"/>
      <c r="AG745" s="69"/>
      <c r="AH745" s="69"/>
      <c r="AI745" s="69"/>
      <c r="AJ745" s="69"/>
      <c r="AK745" s="69"/>
      <c r="AL745" s="69"/>
      <c r="AM745" s="70"/>
      <c r="AN745" s="70"/>
      <c r="AO745" s="5"/>
      <c r="AP745" s="5"/>
    </row>
    <row r="746" spans="1:42" ht="24.75" thickBot="1" x14ac:dyDescent="0.6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67"/>
      <c r="Y746" s="67"/>
      <c r="Z746" s="67"/>
      <c r="AA746" s="67"/>
      <c r="AB746" s="68"/>
      <c r="AC746" s="68"/>
      <c r="AD746" s="68"/>
      <c r="AE746" s="68"/>
      <c r="AF746" s="68"/>
      <c r="AG746" s="69"/>
      <c r="AH746" s="69"/>
      <c r="AI746" s="69"/>
      <c r="AJ746" s="69"/>
      <c r="AK746" s="69"/>
      <c r="AL746" s="69"/>
      <c r="AM746" s="70"/>
      <c r="AN746" s="70"/>
      <c r="AO746" s="5"/>
      <c r="AP746" s="5"/>
    </row>
    <row r="747" spans="1:42" ht="24.75" thickBot="1" x14ac:dyDescent="0.6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67"/>
      <c r="Y747" s="67"/>
      <c r="Z747" s="67"/>
      <c r="AA747" s="67"/>
      <c r="AB747" s="68"/>
      <c r="AC747" s="68"/>
      <c r="AD747" s="68"/>
      <c r="AE747" s="68"/>
      <c r="AF747" s="68"/>
      <c r="AG747" s="69"/>
      <c r="AH747" s="69"/>
      <c r="AI747" s="69"/>
      <c r="AJ747" s="69"/>
      <c r="AK747" s="69"/>
      <c r="AL747" s="69"/>
      <c r="AM747" s="70"/>
      <c r="AN747" s="70"/>
      <c r="AO747" s="5"/>
      <c r="AP747" s="5"/>
    </row>
    <row r="748" spans="1:42" ht="24.75" thickBot="1" x14ac:dyDescent="0.6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67"/>
      <c r="Y748" s="67"/>
      <c r="Z748" s="67"/>
      <c r="AA748" s="67"/>
      <c r="AB748" s="68"/>
      <c r="AC748" s="68"/>
      <c r="AD748" s="68"/>
      <c r="AE748" s="68"/>
      <c r="AF748" s="68"/>
      <c r="AG748" s="69"/>
      <c r="AH748" s="69"/>
      <c r="AI748" s="69"/>
      <c r="AJ748" s="69"/>
      <c r="AK748" s="69"/>
      <c r="AL748" s="69"/>
      <c r="AM748" s="70"/>
      <c r="AN748" s="70"/>
      <c r="AO748" s="5"/>
      <c r="AP748" s="5"/>
    </row>
    <row r="749" spans="1:42" ht="24.75" thickBot="1" x14ac:dyDescent="0.6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67"/>
      <c r="Y749" s="67"/>
      <c r="Z749" s="67"/>
      <c r="AA749" s="67"/>
      <c r="AB749" s="68"/>
      <c r="AC749" s="68"/>
      <c r="AD749" s="68"/>
      <c r="AE749" s="68"/>
      <c r="AF749" s="68"/>
      <c r="AG749" s="69"/>
      <c r="AH749" s="69"/>
      <c r="AI749" s="69"/>
      <c r="AJ749" s="69"/>
      <c r="AK749" s="69"/>
      <c r="AL749" s="69"/>
      <c r="AM749" s="70"/>
      <c r="AN749" s="70"/>
      <c r="AO749" s="5"/>
      <c r="AP749" s="5"/>
    </row>
    <row r="750" spans="1:42" ht="24.75" thickBot="1" x14ac:dyDescent="0.6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67"/>
      <c r="Y750" s="67"/>
      <c r="Z750" s="67"/>
      <c r="AA750" s="67"/>
      <c r="AB750" s="68"/>
      <c r="AC750" s="68"/>
      <c r="AD750" s="68"/>
      <c r="AE750" s="68"/>
      <c r="AF750" s="68"/>
      <c r="AG750" s="69"/>
      <c r="AH750" s="69"/>
      <c r="AI750" s="69"/>
      <c r="AJ750" s="69"/>
      <c r="AK750" s="69"/>
      <c r="AL750" s="69"/>
      <c r="AM750" s="70"/>
      <c r="AN750" s="70"/>
      <c r="AO750" s="5"/>
      <c r="AP750" s="5"/>
    </row>
    <row r="751" spans="1:42" ht="24.75" thickBot="1" x14ac:dyDescent="0.6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67"/>
      <c r="Y751" s="67"/>
      <c r="Z751" s="67"/>
      <c r="AA751" s="67"/>
      <c r="AB751" s="68"/>
      <c r="AC751" s="68"/>
      <c r="AD751" s="68"/>
      <c r="AE751" s="68"/>
      <c r="AF751" s="68"/>
      <c r="AG751" s="69"/>
      <c r="AH751" s="69"/>
      <c r="AI751" s="69"/>
      <c r="AJ751" s="69"/>
      <c r="AK751" s="69"/>
      <c r="AL751" s="69"/>
      <c r="AM751" s="70"/>
      <c r="AN751" s="70"/>
      <c r="AO751" s="5"/>
      <c r="AP751" s="5"/>
    </row>
    <row r="752" spans="1:42" ht="24.75" thickBot="1" x14ac:dyDescent="0.6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67"/>
      <c r="Y752" s="67"/>
      <c r="Z752" s="67"/>
      <c r="AA752" s="67"/>
      <c r="AB752" s="68"/>
      <c r="AC752" s="68"/>
      <c r="AD752" s="68"/>
      <c r="AE752" s="68"/>
      <c r="AF752" s="68"/>
      <c r="AG752" s="69"/>
      <c r="AH752" s="69"/>
      <c r="AI752" s="69"/>
      <c r="AJ752" s="69"/>
      <c r="AK752" s="69"/>
      <c r="AL752" s="69"/>
      <c r="AM752" s="70"/>
      <c r="AN752" s="70"/>
      <c r="AO752" s="5"/>
      <c r="AP752" s="5"/>
    </row>
    <row r="753" spans="1:42" ht="24.75" thickBot="1" x14ac:dyDescent="0.6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67"/>
      <c r="Y753" s="67"/>
      <c r="Z753" s="67"/>
      <c r="AA753" s="67"/>
      <c r="AB753" s="68"/>
      <c r="AC753" s="68"/>
      <c r="AD753" s="68"/>
      <c r="AE753" s="68"/>
      <c r="AF753" s="68"/>
      <c r="AG753" s="69"/>
      <c r="AH753" s="69"/>
      <c r="AI753" s="69"/>
      <c r="AJ753" s="69"/>
      <c r="AK753" s="69"/>
      <c r="AL753" s="69"/>
      <c r="AM753" s="70"/>
      <c r="AN753" s="70"/>
      <c r="AO753" s="5"/>
      <c r="AP753" s="5"/>
    </row>
    <row r="754" spans="1:42" ht="24.75" thickBot="1" x14ac:dyDescent="0.6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67"/>
      <c r="Y754" s="67"/>
      <c r="Z754" s="67"/>
      <c r="AA754" s="67"/>
      <c r="AB754" s="68"/>
      <c r="AC754" s="68"/>
      <c r="AD754" s="68"/>
      <c r="AE754" s="68"/>
      <c r="AF754" s="68"/>
      <c r="AG754" s="69"/>
      <c r="AH754" s="69"/>
      <c r="AI754" s="69"/>
      <c r="AJ754" s="69"/>
      <c r="AK754" s="69"/>
      <c r="AL754" s="69"/>
      <c r="AM754" s="70"/>
      <c r="AN754" s="70"/>
      <c r="AO754" s="5"/>
      <c r="AP754" s="5"/>
    </row>
    <row r="755" spans="1:42" ht="24.75" thickBot="1" x14ac:dyDescent="0.6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67"/>
      <c r="Y755" s="67"/>
      <c r="Z755" s="67"/>
      <c r="AA755" s="67"/>
      <c r="AB755" s="68"/>
      <c r="AC755" s="68"/>
      <c r="AD755" s="68"/>
      <c r="AE755" s="68"/>
      <c r="AF755" s="68"/>
      <c r="AG755" s="69"/>
      <c r="AH755" s="69"/>
      <c r="AI755" s="69"/>
      <c r="AJ755" s="69"/>
      <c r="AK755" s="69"/>
      <c r="AL755" s="69"/>
      <c r="AM755" s="70"/>
      <c r="AN755" s="70"/>
      <c r="AO755" s="5"/>
      <c r="AP755" s="5"/>
    </row>
    <row r="756" spans="1:42" ht="24.75" thickBot="1" x14ac:dyDescent="0.6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67"/>
      <c r="Y756" s="67"/>
      <c r="Z756" s="67"/>
      <c r="AA756" s="67"/>
      <c r="AB756" s="68"/>
      <c r="AC756" s="68"/>
      <c r="AD756" s="68"/>
      <c r="AE756" s="68"/>
      <c r="AF756" s="68"/>
      <c r="AG756" s="69"/>
      <c r="AH756" s="69"/>
      <c r="AI756" s="69"/>
      <c r="AJ756" s="69"/>
      <c r="AK756" s="69"/>
      <c r="AL756" s="69"/>
      <c r="AM756" s="70"/>
      <c r="AN756" s="70"/>
      <c r="AO756" s="5"/>
      <c r="AP756" s="5"/>
    </row>
    <row r="757" spans="1:42" ht="24.75" thickBot="1" x14ac:dyDescent="0.6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67"/>
      <c r="Y757" s="67"/>
      <c r="Z757" s="67"/>
      <c r="AA757" s="67"/>
      <c r="AB757" s="68"/>
      <c r="AC757" s="68"/>
      <c r="AD757" s="68"/>
      <c r="AE757" s="68"/>
      <c r="AF757" s="68"/>
      <c r="AG757" s="69"/>
      <c r="AH757" s="69"/>
      <c r="AI757" s="69"/>
      <c r="AJ757" s="69"/>
      <c r="AK757" s="69"/>
      <c r="AL757" s="69"/>
      <c r="AM757" s="70"/>
      <c r="AN757" s="70"/>
      <c r="AO757" s="5"/>
      <c r="AP757" s="5"/>
    </row>
    <row r="758" spans="1:42" ht="24.75" thickBot="1" x14ac:dyDescent="0.6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67"/>
      <c r="Y758" s="67"/>
      <c r="Z758" s="67"/>
      <c r="AA758" s="67"/>
      <c r="AB758" s="68"/>
      <c r="AC758" s="68"/>
      <c r="AD758" s="68"/>
      <c r="AE758" s="68"/>
      <c r="AF758" s="68"/>
      <c r="AG758" s="69"/>
      <c r="AH758" s="69"/>
      <c r="AI758" s="69"/>
      <c r="AJ758" s="69"/>
      <c r="AK758" s="69"/>
      <c r="AL758" s="69"/>
      <c r="AM758" s="70"/>
      <c r="AN758" s="70"/>
      <c r="AO758" s="5"/>
      <c r="AP758" s="5"/>
    </row>
    <row r="759" spans="1:42" ht="24.75" thickBot="1" x14ac:dyDescent="0.6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67"/>
      <c r="Y759" s="67"/>
      <c r="Z759" s="67"/>
      <c r="AA759" s="67"/>
      <c r="AB759" s="68"/>
      <c r="AC759" s="68"/>
      <c r="AD759" s="68"/>
      <c r="AE759" s="68"/>
      <c r="AF759" s="68"/>
      <c r="AG759" s="69"/>
      <c r="AH759" s="69"/>
      <c r="AI759" s="69"/>
      <c r="AJ759" s="69"/>
      <c r="AK759" s="69"/>
      <c r="AL759" s="69"/>
      <c r="AM759" s="70"/>
      <c r="AN759" s="70"/>
      <c r="AO759" s="5"/>
      <c r="AP759" s="5"/>
    </row>
    <row r="760" spans="1:42" ht="24.75" thickBot="1" x14ac:dyDescent="0.6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67"/>
      <c r="Y760" s="67"/>
      <c r="Z760" s="67"/>
      <c r="AA760" s="67"/>
      <c r="AB760" s="68"/>
      <c r="AC760" s="68"/>
      <c r="AD760" s="68"/>
      <c r="AE760" s="68"/>
      <c r="AF760" s="68"/>
      <c r="AG760" s="69"/>
      <c r="AH760" s="69"/>
      <c r="AI760" s="69"/>
      <c r="AJ760" s="69"/>
      <c r="AK760" s="69"/>
      <c r="AL760" s="69"/>
      <c r="AM760" s="70"/>
      <c r="AN760" s="70"/>
      <c r="AO760" s="5"/>
      <c r="AP760" s="5"/>
    </row>
    <row r="761" spans="1:42" ht="24.75" thickBot="1" x14ac:dyDescent="0.6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67"/>
      <c r="Y761" s="67"/>
      <c r="Z761" s="67"/>
      <c r="AA761" s="67"/>
      <c r="AB761" s="68"/>
      <c r="AC761" s="68"/>
      <c r="AD761" s="68"/>
      <c r="AE761" s="68"/>
      <c r="AF761" s="68"/>
      <c r="AG761" s="69"/>
      <c r="AH761" s="69"/>
      <c r="AI761" s="69"/>
      <c r="AJ761" s="69"/>
      <c r="AK761" s="69"/>
      <c r="AL761" s="69"/>
      <c r="AM761" s="70"/>
      <c r="AN761" s="70"/>
      <c r="AO761" s="5"/>
      <c r="AP761" s="5"/>
    </row>
    <row r="762" spans="1:42" ht="24.75" thickBot="1" x14ac:dyDescent="0.6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67"/>
      <c r="Y762" s="67"/>
      <c r="Z762" s="67"/>
      <c r="AA762" s="67"/>
      <c r="AB762" s="68"/>
      <c r="AC762" s="68"/>
      <c r="AD762" s="68"/>
      <c r="AE762" s="68"/>
      <c r="AF762" s="68"/>
      <c r="AG762" s="69"/>
      <c r="AH762" s="69"/>
      <c r="AI762" s="69"/>
      <c r="AJ762" s="69"/>
      <c r="AK762" s="69"/>
      <c r="AL762" s="69"/>
      <c r="AM762" s="70"/>
      <c r="AN762" s="70"/>
      <c r="AO762" s="5"/>
      <c r="AP762" s="5"/>
    </row>
    <row r="763" spans="1:42" ht="24.75" thickBot="1" x14ac:dyDescent="0.6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67"/>
      <c r="Y763" s="67"/>
      <c r="Z763" s="67"/>
      <c r="AA763" s="67"/>
      <c r="AB763" s="68"/>
      <c r="AC763" s="68"/>
      <c r="AD763" s="68"/>
      <c r="AE763" s="68"/>
      <c r="AF763" s="68"/>
      <c r="AG763" s="69"/>
      <c r="AH763" s="69"/>
      <c r="AI763" s="69"/>
      <c r="AJ763" s="69"/>
      <c r="AK763" s="69"/>
      <c r="AL763" s="69"/>
      <c r="AM763" s="70"/>
      <c r="AN763" s="70"/>
      <c r="AO763" s="5"/>
      <c r="AP763" s="5"/>
    </row>
    <row r="764" spans="1:42" ht="24.75" thickBot="1" x14ac:dyDescent="0.6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67"/>
      <c r="Y764" s="67"/>
      <c r="Z764" s="67"/>
      <c r="AA764" s="67"/>
      <c r="AB764" s="68"/>
      <c r="AC764" s="68"/>
      <c r="AD764" s="68"/>
      <c r="AE764" s="68"/>
      <c r="AF764" s="68"/>
      <c r="AG764" s="69"/>
      <c r="AH764" s="69"/>
      <c r="AI764" s="69"/>
      <c r="AJ764" s="69"/>
      <c r="AK764" s="69"/>
      <c r="AL764" s="69"/>
      <c r="AM764" s="70"/>
      <c r="AN764" s="70"/>
      <c r="AO764" s="5"/>
      <c r="AP764" s="5"/>
    </row>
    <row r="765" spans="1:42" ht="24.75" thickBot="1" x14ac:dyDescent="0.6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67"/>
      <c r="Y765" s="67"/>
      <c r="Z765" s="67"/>
      <c r="AA765" s="67"/>
      <c r="AB765" s="68"/>
      <c r="AC765" s="68"/>
      <c r="AD765" s="68"/>
      <c r="AE765" s="68"/>
      <c r="AF765" s="68"/>
      <c r="AG765" s="69"/>
      <c r="AH765" s="69"/>
      <c r="AI765" s="69"/>
      <c r="AJ765" s="69"/>
      <c r="AK765" s="69"/>
      <c r="AL765" s="69"/>
      <c r="AM765" s="70"/>
      <c r="AN765" s="70"/>
      <c r="AO765" s="5"/>
      <c r="AP765" s="5"/>
    </row>
    <row r="766" spans="1:42" ht="24.75" thickBot="1" x14ac:dyDescent="0.6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67"/>
      <c r="Y766" s="67"/>
      <c r="Z766" s="67"/>
      <c r="AA766" s="67"/>
      <c r="AB766" s="68"/>
      <c r="AC766" s="68"/>
      <c r="AD766" s="68"/>
      <c r="AE766" s="68"/>
      <c r="AF766" s="68"/>
      <c r="AG766" s="69"/>
      <c r="AH766" s="69"/>
      <c r="AI766" s="69"/>
      <c r="AJ766" s="69"/>
      <c r="AK766" s="69"/>
      <c r="AL766" s="69"/>
      <c r="AM766" s="70"/>
      <c r="AN766" s="70"/>
      <c r="AO766" s="5"/>
      <c r="AP766" s="5"/>
    </row>
    <row r="767" spans="1:42" ht="24.75" thickBot="1" x14ac:dyDescent="0.6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67"/>
      <c r="Y767" s="67"/>
      <c r="Z767" s="67"/>
      <c r="AA767" s="67"/>
      <c r="AB767" s="68"/>
      <c r="AC767" s="68"/>
      <c r="AD767" s="68"/>
      <c r="AE767" s="68"/>
      <c r="AF767" s="68"/>
      <c r="AG767" s="69"/>
      <c r="AH767" s="69"/>
      <c r="AI767" s="69"/>
      <c r="AJ767" s="69"/>
      <c r="AK767" s="69"/>
      <c r="AL767" s="69"/>
      <c r="AM767" s="70"/>
      <c r="AN767" s="70"/>
      <c r="AO767" s="5"/>
      <c r="AP767" s="5"/>
    </row>
    <row r="768" spans="1:42" ht="24.75" thickBot="1" x14ac:dyDescent="0.6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67"/>
      <c r="Y768" s="67"/>
      <c r="Z768" s="67"/>
      <c r="AA768" s="67"/>
      <c r="AB768" s="68"/>
      <c r="AC768" s="68"/>
      <c r="AD768" s="68"/>
      <c r="AE768" s="68"/>
      <c r="AF768" s="68"/>
      <c r="AG768" s="69"/>
      <c r="AH768" s="69"/>
      <c r="AI768" s="69"/>
      <c r="AJ768" s="69"/>
      <c r="AK768" s="69"/>
      <c r="AL768" s="69"/>
      <c r="AM768" s="70"/>
      <c r="AN768" s="70"/>
      <c r="AO768" s="5"/>
      <c r="AP768" s="5"/>
    </row>
    <row r="769" spans="1:42" ht="24.75" thickBot="1" x14ac:dyDescent="0.6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67"/>
      <c r="Y769" s="67"/>
      <c r="Z769" s="67"/>
      <c r="AA769" s="67"/>
      <c r="AB769" s="68"/>
      <c r="AC769" s="68"/>
      <c r="AD769" s="68"/>
      <c r="AE769" s="68"/>
      <c r="AF769" s="68"/>
      <c r="AG769" s="69"/>
      <c r="AH769" s="69"/>
      <c r="AI769" s="69"/>
      <c r="AJ769" s="69"/>
      <c r="AK769" s="69"/>
      <c r="AL769" s="69"/>
      <c r="AM769" s="70"/>
      <c r="AN769" s="70"/>
      <c r="AO769" s="5"/>
      <c r="AP769" s="5"/>
    </row>
    <row r="770" spans="1:42" ht="24.75" thickBot="1" x14ac:dyDescent="0.6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67"/>
      <c r="Y770" s="67"/>
      <c r="Z770" s="67"/>
      <c r="AA770" s="67"/>
      <c r="AB770" s="68"/>
      <c r="AC770" s="68"/>
      <c r="AD770" s="68"/>
      <c r="AE770" s="68"/>
      <c r="AF770" s="68"/>
      <c r="AG770" s="69"/>
      <c r="AH770" s="69"/>
      <c r="AI770" s="69"/>
      <c r="AJ770" s="69"/>
      <c r="AK770" s="69"/>
      <c r="AL770" s="69"/>
      <c r="AM770" s="70"/>
      <c r="AN770" s="70"/>
      <c r="AO770" s="5"/>
      <c r="AP770" s="5"/>
    </row>
    <row r="771" spans="1:42" ht="24.75" thickBot="1" x14ac:dyDescent="0.6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67"/>
      <c r="Y771" s="67"/>
      <c r="Z771" s="67"/>
      <c r="AA771" s="67"/>
      <c r="AB771" s="68"/>
      <c r="AC771" s="68"/>
      <c r="AD771" s="68"/>
      <c r="AE771" s="68"/>
      <c r="AF771" s="68"/>
      <c r="AG771" s="69"/>
      <c r="AH771" s="69"/>
      <c r="AI771" s="69"/>
      <c r="AJ771" s="69"/>
      <c r="AK771" s="69"/>
      <c r="AL771" s="69"/>
      <c r="AM771" s="70"/>
      <c r="AN771" s="70"/>
      <c r="AO771" s="5"/>
      <c r="AP771" s="5"/>
    </row>
    <row r="772" spans="1:42" ht="24.75" thickBot="1" x14ac:dyDescent="0.6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67"/>
      <c r="Y772" s="67"/>
      <c r="Z772" s="67"/>
      <c r="AA772" s="67"/>
      <c r="AB772" s="68"/>
      <c r="AC772" s="68"/>
      <c r="AD772" s="68"/>
      <c r="AE772" s="68"/>
      <c r="AF772" s="68"/>
      <c r="AG772" s="69"/>
      <c r="AH772" s="69"/>
      <c r="AI772" s="69"/>
      <c r="AJ772" s="69"/>
      <c r="AK772" s="69"/>
      <c r="AL772" s="69"/>
      <c r="AM772" s="70"/>
      <c r="AN772" s="70"/>
      <c r="AO772" s="5"/>
      <c r="AP772" s="5"/>
    </row>
    <row r="773" spans="1:42" ht="24.75" thickBot="1" x14ac:dyDescent="0.6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67"/>
      <c r="Y773" s="67"/>
      <c r="Z773" s="67"/>
      <c r="AA773" s="67"/>
      <c r="AB773" s="68"/>
      <c r="AC773" s="68"/>
      <c r="AD773" s="68"/>
      <c r="AE773" s="68"/>
      <c r="AF773" s="68"/>
      <c r="AG773" s="69"/>
      <c r="AH773" s="69"/>
      <c r="AI773" s="69"/>
      <c r="AJ773" s="69"/>
      <c r="AK773" s="69"/>
      <c r="AL773" s="69"/>
      <c r="AM773" s="70"/>
      <c r="AN773" s="70"/>
      <c r="AO773" s="5"/>
      <c r="AP773" s="5"/>
    </row>
    <row r="774" spans="1:42" ht="24.75" thickBot="1" x14ac:dyDescent="0.6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67"/>
      <c r="Y774" s="67"/>
      <c r="Z774" s="67"/>
      <c r="AA774" s="67"/>
      <c r="AB774" s="68"/>
      <c r="AC774" s="68"/>
      <c r="AD774" s="68"/>
      <c r="AE774" s="68"/>
      <c r="AF774" s="68"/>
      <c r="AG774" s="69"/>
      <c r="AH774" s="69"/>
      <c r="AI774" s="69"/>
      <c r="AJ774" s="69"/>
      <c r="AK774" s="69"/>
      <c r="AL774" s="69"/>
      <c r="AM774" s="70"/>
      <c r="AN774" s="70"/>
      <c r="AO774" s="5"/>
      <c r="AP774" s="5"/>
    </row>
    <row r="775" spans="1:42" ht="24.75" thickBot="1" x14ac:dyDescent="0.6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67"/>
      <c r="Y775" s="67"/>
      <c r="Z775" s="67"/>
      <c r="AA775" s="67"/>
      <c r="AB775" s="68"/>
      <c r="AC775" s="68"/>
      <c r="AD775" s="68"/>
      <c r="AE775" s="68"/>
      <c r="AF775" s="68"/>
      <c r="AG775" s="69"/>
      <c r="AH775" s="69"/>
      <c r="AI775" s="69"/>
      <c r="AJ775" s="69"/>
      <c r="AK775" s="69"/>
      <c r="AL775" s="69"/>
      <c r="AM775" s="70"/>
      <c r="AN775" s="70"/>
      <c r="AO775" s="5"/>
      <c r="AP775" s="5"/>
    </row>
    <row r="776" spans="1:42" ht="24.75" thickBot="1" x14ac:dyDescent="0.6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67"/>
      <c r="Y776" s="67"/>
      <c r="Z776" s="67"/>
      <c r="AA776" s="67"/>
      <c r="AB776" s="68"/>
      <c r="AC776" s="68"/>
      <c r="AD776" s="68"/>
      <c r="AE776" s="68"/>
      <c r="AF776" s="68"/>
      <c r="AG776" s="69"/>
      <c r="AH776" s="69"/>
      <c r="AI776" s="69"/>
      <c r="AJ776" s="69"/>
      <c r="AK776" s="69"/>
      <c r="AL776" s="69"/>
      <c r="AM776" s="70"/>
      <c r="AN776" s="70"/>
      <c r="AO776" s="5"/>
      <c r="AP776" s="5"/>
    </row>
    <row r="777" spans="1:42" ht="24.75" thickBot="1" x14ac:dyDescent="0.6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67"/>
      <c r="Y777" s="67"/>
      <c r="Z777" s="67"/>
      <c r="AA777" s="67"/>
      <c r="AB777" s="68"/>
      <c r="AC777" s="68"/>
      <c r="AD777" s="68"/>
      <c r="AE777" s="68"/>
      <c r="AF777" s="68"/>
      <c r="AG777" s="69"/>
      <c r="AH777" s="69"/>
      <c r="AI777" s="69"/>
      <c r="AJ777" s="69"/>
      <c r="AK777" s="69"/>
      <c r="AL777" s="69"/>
      <c r="AM777" s="70"/>
      <c r="AN777" s="70"/>
      <c r="AO777" s="5"/>
      <c r="AP777" s="5"/>
    </row>
    <row r="778" spans="1:42" ht="24.75" thickBot="1" x14ac:dyDescent="0.6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67"/>
      <c r="Y778" s="67"/>
      <c r="Z778" s="67"/>
      <c r="AA778" s="67"/>
      <c r="AB778" s="68"/>
      <c r="AC778" s="68"/>
      <c r="AD778" s="68"/>
      <c r="AE778" s="68"/>
      <c r="AF778" s="68"/>
      <c r="AG778" s="69"/>
      <c r="AH778" s="69"/>
      <c r="AI778" s="69"/>
      <c r="AJ778" s="69"/>
      <c r="AK778" s="69"/>
      <c r="AL778" s="69"/>
      <c r="AM778" s="70"/>
      <c r="AN778" s="70"/>
      <c r="AO778" s="5"/>
      <c r="AP778" s="5"/>
    </row>
    <row r="779" spans="1:42" ht="24.75" thickBot="1" x14ac:dyDescent="0.6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67"/>
      <c r="Y779" s="67"/>
      <c r="Z779" s="67"/>
      <c r="AA779" s="67"/>
      <c r="AB779" s="68"/>
      <c r="AC779" s="68"/>
      <c r="AD779" s="68"/>
      <c r="AE779" s="68"/>
      <c r="AF779" s="68"/>
      <c r="AG779" s="69"/>
      <c r="AH779" s="69"/>
      <c r="AI779" s="69"/>
      <c r="AJ779" s="69"/>
      <c r="AK779" s="69"/>
      <c r="AL779" s="69"/>
      <c r="AM779" s="70"/>
      <c r="AN779" s="70"/>
      <c r="AO779" s="5"/>
      <c r="AP779" s="5"/>
    </row>
    <row r="780" spans="1:42" ht="24.75" thickBot="1" x14ac:dyDescent="0.6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67"/>
      <c r="Y780" s="67"/>
      <c r="Z780" s="67"/>
      <c r="AA780" s="67"/>
      <c r="AB780" s="68"/>
      <c r="AC780" s="68"/>
      <c r="AD780" s="68"/>
      <c r="AE780" s="68"/>
      <c r="AF780" s="68"/>
      <c r="AG780" s="69"/>
      <c r="AH780" s="69"/>
      <c r="AI780" s="69"/>
      <c r="AJ780" s="69"/>
      <c r="AK780" s="69"/>
      <c r="AL780" s="69"/>
      <c r="AM780" s="70"/>
      <c r="AN780" s="70"/>
      <c r="AO780" s="5"/>
      <c r="AP780" s="5"/>
    </row>
    <row r="781" spans="1:42" ht="24.75" thickBot="1" x14ac:dyDescent="0.6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67"/>
      <c r="Y781" s="67"/>
      <c r="Z781" s="67"/>
      <c r="AA781" s="67"/>
      <c r="AB781" s="68"/>
      <c r="AC781" s="68"/>
      <c r="AD781" s="68"/>
      <c r="AE781" s="68"/>
      <c r="AF781" s="68"/>
      <c r="AG781" s="69"/>
      <c r="AH781" s="69"/>
      <c r="AI781" s="69"/>
      <c r="AJ781" s="69"/>
      <c r="AK781" s="69"/>
      <c r="AL781" s="69"/>
      <c r="AM781" s="70"/>
      <c r="AN781" s="70"/>
      <c r="AO781" s="5"/>
      <c r="AP781" s="5"/>
    </row>
    <row r="782" spans="1:42" ht="24.75" thickBot="1" x14ac:dyDescent="0.6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67"/>
      <c r="Y782" s="67"/>
      <c r="Z782" s="67"/>
      <c r="AA782" s="67"/>
      <c r="AB782" s="68"/>
      <c r="AC782" s="68"/>
      <c r="AD782" s="68"/>
      <c r="AE782" s="68"/>
      <c r="AF782" s="68"/>
      <c r="AG782" s="69"/>
      <c r="AH782" s="69"/>
      <c r="AI782" s="69"/>
      <c r="AJ782" s="69"/>
      <c r="AK782" s="69"/>
      <c r="AL782" s="69"/>
      <c r="AM782" s="70"/>
      <c r="AN782" s="70"/>
      <c r="AO782" s="5"/>
      <c r="AP782" s="5"/>
    </row>
    <row r="783" spans="1:42" ht="24.75" thickBot="1" x14ac:dyDescent="0.6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67"/>
      <c r="Y783" s="67"/>
      <c r="Z783" s="67"/>
      <c r="AA783" s="67"/>
      <c r="AB783" s="68"/>
      <c r="AC783" s="68"/>
      <c r="AD783" s="68"/>
      <c r="AE783" s="68"/>
      <c r="AF783" s="68"/>
      <c r="AG783" s="69"/>
      <c r="AH783" s="69"/>
      <c r="AI783" s="69"/>
      <c r="AJ783" s="69"/>
      <c r="AK783" s="69"/>
      <c r="AL783" s="69"/>
      <c r="AM783" s="70"/>
      <c r="AN783" s="70"/>
      <c r="AO783" s="5"/>
      <c r="AP783" s="5"/>
    </row>
    <row r="784" spans="1:42" ht="24.75" thickBot="1" x14ac:dyDescent="0.6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67"/>
      <c r="Y784" s="67"/>
      <c r="Z784" s="67"/>
      <c r="AA784" s="67"/>
      <c r="AB784" s="68"/>
      <c r="AC784" s="68"/>
      <c r="AD784" s="68"/>
      <c r="AE784" s="68"/>
      <c r="AF784" s="68"/>
      <c r="AG784" s="69"/>
      <c r="AH784" s="69"/>
      <c r="AI784" s="69"/>
      <c r="AJ784" s="69"/>
      <c r="AK784" s="69"/>
      <c r="AL784" s="69"/>
      <c r="AM784" s="70"/>
      <c r="AN784" s="70"/>
      <c r="AO784" s="5"/>
      <c r="AP784" s="5"/>
    </row>
    <row r="785" spans="1:42" ht="24.75" thickBot="1" x14ac:dyDescent="0.6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67"/>
      <c r="Y785" s="67"/>
      <c r="Z785" s="67"/>
      <c r="AA785" s="67"/>
      <c r="AB785" s="68"/>
      <c r="AC785" s="68"/>
      <c r="AD785" s="68"/>
      <c r="AE785" s="68"/>
      <c r="AF785" s="68"/>
      <c r="AG785" s="69"/>
      <c r="AH785" s="69"/>
      <c r="AI785" s="69"/>
      <c r="AJ785" s="69"/>
      <c r="AK785" s="69"/>
      <c r="AL785" s="69"/>
      <c r="AM785" s="70"/>
      <c r="AN785" s="70"/>
      <c r="AO785" s="5"/>
      <c r="AP785" s="5"/>
    </row>
    <row r="786" spans="1:42" ht="24.75" thickBot="1" x14ac:dyDescent="0.6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67"/>
      <c r="Y786" s="67"/>
      <c r="Z786" s="67"/>
      <c r="AA786" s="67"/>
      <c r="AB786" s="68"/>
      <c r="AC786" s="68"/>
      <c r="AD786" s="68"/>
      <c r="AE786" s="68"/>
      <c r="AF786" s="68"/>
      <c r="AG786" s="69"/>
      <c r="AH786" s="69"/>
      <c r="AI786" s="69"/>
      <c r="AJ786" s="69"/>
      <c r="AK786" s="69"/>
      <c r="AL786" s="69"/>
      <c r="AM786" s="70"/>
      <c r="AN786" s="70"/>
      <c r="AO786" s="5"/>
      <c r="AP786" s="5"/>
    </row>
    <row r="787" spans="1:42" ht="24.75" thickBot="1" x14ac:dyDescent="0.6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67"/>
      <c r="Y787" s="67"/>
      <c r="Z787" s="67"/>
      <c r="AA787" s="67"/>
      <c r="AB787" s="68"/>
      <c r="AC787" s="68"/>
      <c r="AD787" s="68"/>
      <c r="AE787" s="68"/>
      <c r="AF787" s="68"/>
      <c r="AG787" s="69"/>
      <c r="AH787" s="69"/>
      <c r="AI787" s="69"/>
      <c r="AJ787" s="69"/>
      <c r="AK787" s="69"/>
      <c r="AL787" s="69"/>
      <c r="AM787" s="70"/>
      <c r="AN787" s="70"/>
      <c r="AO787" s="5"/>
      <c r="AP787" s="5"/>
    </row>
    <row r="788" spans="1:42" ht="24.75" thickBot="1" x14ac:dyDescent="0.6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67"/>
      <c r="Y788" s="67"/>
      <c r="Z788" s="67"/>
      <c r="AA788" s="67"/>
      <c r="AB788" s="68"/>
      <c r="AC788" s="68"/>
      <c r="AD788" s="68"/>
      <c r="AE788" s="68"/>
      <c r="AF788" s="68"/>
      <c r="AG788" s="69"/>
      <c r="AH788" s="69"/>
      <c r="AI788" s="69"/>
      <c r="AJ788" s="69"/>
      <c r="AK788" s="69"/>
      <c r="AL788" s="69"/>
      <c r="AM788" s="70"/>
      <c r="AN788" s="70"/>
      <c r="AO788" s="5"/>
      <c r="AP788" s="5"/>
    </row>
    <row r="789" spans="1:42" ht="24.75" thickBot="1" x14ac:dyDescent="0.6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67"/>
      <c r="Y789" s="67"/>
      <c r="Z789" s="67"/>
      <c r="AA789" s="67"/>
      <c r="AB789" s="68"/>
      <c r="AC789" s="68"/>
      <c r="AD789" s="68"/>
      <c r="AE789" s="68"/>
      <c r="AF789" s="68"/>
      <c r="AG789" s="69"/>
      <c r="AH789" s="69"/>
      <c r="AI789" s="69"/>
      <c r="AJ789" s="69"/>
      <c r="AK789" s="69"/>
      <c r="AL789" s="69"/>
      <c r="AM789" s="70"/>
      <c r="AN789" s="70"/>
      <c r="AO789" s="5"/>
      <c r="AP789" s="5"/>
    </row>
    <row r="790" spans="1:42" ht="24.75" thickBot="1" x14ac:dyDescent="0.6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67"/>
      <c r="Y790" s="67"/>
      <c r="Z790" s="67"/>
      <c r="AA790" s="67"/>
      <c r="AB790" s="68"/>
      <c r="AC790" s="68"/>
      <c r="AD790" s="68"/>
      <c r="AE790" s="68"/>
      <c r="AF790" s="68"/>
      <c r="AG790" s="69"/>
      <c r="AH790" s="69"/>
      <c r="AI790" s="69"/>
      <c r="AJ790" s="69"/>
      <c r="AK790" s="69"/>
      <c r="AL790" s="69"/>
      <c r="AM790" s="70"/>
      <c r="AN790" s="70"/>
      <c r="AO790" s="5"/>
      <c r="AP790" s="5"/>
    </row>
    <row r="791" spans="1:42" ht="24.75" thickBot="1" x14ac:dyDescent="0.6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67"/>
      <c r="Y791" s="67"/>
      <c r="Z791" s="67"/>
      <c r="AA791" s="67"/>
      <c r="AB791" s="68"/>
      <c r="AC791" s="68"/>
      <c r="AD791" s="68"/>
      <c r="AE791" s="68"/>
      <c r="AF791" s="68"/>
      <c r="AG791" s="69"/>
      <c r="AH791" s="69"/>
      <c r="AI791" s="69"/>
      <c r="AJ791" s="69"/>
      <c r="AK791" s="69"/>
      <c r="AL791" s="69"/>
      <c r="AM791" s="70"/>
      <c r="AN791" s="70"/>
      <c r="AO791" s="5"/>
      <c r="AP791" s="5"/>
    </row>
    <row r="792" spans="1:42" ht="24.75" thickBot="1" x14ac:dyDescent="0.6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67"/>
      <c r="Y792" s="67"/>
      <c r="Z792" s="67"/>
      <c r="AA792" s="67"/>
      <c r="AB792" s="68"/>
      <c r="AC792" s="68"/>
      <c r="AD792" s="68"/>
      <c r="AE792" s="68"/>
      <c r="AF792" s="68"/>
      <c r="AG792" s="69"/>
      <c r="AH792" s="69"/>
      <c r="AI792" s="69"/>
      <c r="AJ792" s="69"/>
      <c r="AK792" s="69"/>
      <c r="AL792" s="69"/>
      <c r="AM792" s="70"/>
      <c r="AN792" s="70"/>
      <c r="AO792" s="5"/>
      <c r="AP792" s="5"/>
    </row>
    <row r="793" spans="1:42" ht="24.75" thickBot="1" x14ac:dyDescent="0.6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67"/>
      <c r="Y793" s="67"/>
      <c r="Z793" s="67"/>
      <c r="AA793" s="67"/>
      <c r="AB793" s="68"/>
      <c r="AC793" s="68"/>
      <c r="AD793" s="68"/>
      <c r="AE793" s="68"/>
      <c r="AF793" s="68"/>
      <c r="AG793" s="69"/>
      <c r="AH793" s="69"/>
      <c r="AI793" s="69"/>
      <c r="AJ793" s="69"/>
      <c r="AK793" s="69"/>
      <c r="AL793" s="69"/>
      <c r="AM793" s="70"/>
      <c r="AN793" s="70"/>
      <c r="AO793" s="5"/>
      <c r="AP793" s="5"/>
    </row>
    <row r="794" spans="1:42" ht="24.75" thickBot="1" x14ac:dyDescent="0.6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67"/>
      <c r="Y794" s="67"/>
      <c r="Z794" s="67"/>
      <c r="AA794" s="67"/>
      <c r="AB794" s="68"/>
      <c r="AC794" s="68"/>
      <c r="AD794" s="68"/>
      <c r="AE794" s="68"/>
      <c r="AF794" s="68"/>
      <c r="AG794" s="69"/>
      <c r="AH794" s="69"/>
      <c r="AI794" s="69"/>
      <c r="AJ794" s="69"/>
      <c r="AK794" s="69"/>
      <c r="AL794" s="69"/>
      <c r="AM794" s="70"/>
      <c r="AN794" s="70"/>
      <c r="AO794" s="5"/>
      <c r="AP794" s="5"/>
    </row>
    <row r="795" spans="1:42" ht="24.75" thickBot="1" x14ac:dyDescent="0.6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67"/>
      <c r="Y795" s="67"/>
      <c r="Z795" s="67"/>
      <c r="AA795" s="67"/>
      <c r="AB795" s="68"/>
      <c r="AC795" s="68"/>
      <c r="AD795" s="68"/>
      <c r="AE795" s="68"/>
      <c r="AF795" s="68"/>
      <c r="AG795" s="69"/>
      <c r="AH795" s="69"/>
      <c r="AI795" s="69"/>
      <c r="AJ795" s="69"/>
      <c r="AK795" s="69"/>
      <c r="AL795" s="69"/>
      <c r="AM795" s="70"/>
      <c r="AN795" s="70"/>
      <c r="AO795" s="5"/>
      <c r="AP795" s="5"/>
    </row>
    <row r="796" spans="1:42" ht="24.75" thickBot="1" x14ac:dyDescent="0.6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67"/>
      <c r="Y796" s="67"/>
      <c r="Z796" s="67"/>
      <c r="AA796" s="67"/>
      <c r="AB796" s="68"/>
      <c r="AC796" s="68"/>
      <c r="AD796" s="68"/>
      <c r="AE796" s="68"/>
      <c r="AF796" s="68"/>
      <c r="AG796" s="69"/>
      <c r="AH796" s="69"/>
      <c r="AI796" s="69"/>
      <c r="AJ796" s="69"/>
      <c r="AK796" s="69"/>
      <c r="AL796" s="69"/>
      <c r="AM796" s="70"/>
      <c r="AN796" s="70"/>
      <c r="AO796" s="5"/>
      <c r="AP796" s="5"/>
    </row>
    <row r="797" spans="1:42" ht="24.75" thickBot="1" x14ac:dyDescent="0.6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67"/>
      <c r="Y797" s="67"/>
      <c r="Z797" s="67"/>
      <c r="AA797" s="67"/>
      <c r="AB797" s="68"/>
      <c r="AC797" s="68"/>
      <c r="AD797" s="68"/>
      <c r="AE797" s="68"/>
      <c r="AF797" s="68"/>
      <c r="AG797" s="69"/>
      <c r="AH797" s="69"/>
      <c r="AI797" s="69"/>
      <c r="AJ797" s="69"/>
      <c r="AK797" s="69"/>
      <c r="AL797" s="69"/>
      <c r="AM797" s="70"/>
      <c r="AN797" s="70"/>
      <c r="AO797" s="5"/>
      <c r="AP797" s="5"/>
    </row>
    <row r="798" spans="1:42" ht="24.75" thickBot="1" x14ac:dyDescent="0.6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67"/>
      <c r="Y798" s="67"/>
      <c r="Z798" s="67"/>
      <c r="AA798" s="67"/>
      <c r="AB798" s="68"/>
      <c r="AC798" s="68"/>
      <c r="AD798" s="68"/>
      <c r="AE798" s="68"/>
      <c r="AF798" s="68"/>
      <c r="AG798" s="69"/>
      <c r="AH798" s="69"/>
      <c r="AI798" s="69"/>
      <c r="AJ798" s="69"/>
      <c r="AK798" s="69"/>
      <c r="AL798" s="69"/>
      <c r="AM798" s="70"/>
      <c r="AN798" s="70"/>
      <c r="AO798" s="5"/>
      <c r="AP798" s="5"/>
    </row>
    <row r="799" spans="1:42" ht="24.75" thickBot="1" x14ac:dyDescent="0.6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67"/>
      <c r="Y799" s="67"/>
      <c r="Z799" s="67"/>
      <c r="AA799" s="67"/>
      <c r="AB799" s="68"/>
      <c r="AC799" s="68"/>
      <c r="AD799" s="68"/>
      <c r="AE799" s="68"/>
      <c r="AF799" s="68"/>
      <c r="AG799" s="69"/>
      <c r="AH799" s="69"/>
      <c r="AI799" s="69"/>
      <c r="AJ799" s="69"/>
      <c r="AK799" s="69"/>
      <c r="AL799" s="69"/>
      <c r="AM799" s="70"/>
      <c r="AN799" s="70"/>
      <c r="AO799" s="5"/>
      <c r="AP799" s="5"/>
    </row>
    <row r="800" spans="1:42" ht="24.75" thickBot="1" x14ac:dyDescent="0.6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67"/>
      <c r="Y800" s="67"/>
      <c r="Z800" s="67"/>
      <c r="AA800" s="67"/>
      <c r="AB800" s="68"/>
      <c r="AC800" s="68"/>
      <c r="AD800" s="68"/>
      <c r="AE800" s="68"/>
      <c r="AF800" s="68"/>
      <c r="AG800" s="69"/>
      <c r="AH800" s="69"/>
      <c r="AI800" s="69"/>
      <c r="AJ800" s="69"/>
      <c r="AK800" s="69"/>
      <c r="AL800" s="69"/>
      <c r="AM800" s="70"/>
      <c r="AN800" s="70"/>
      <c r="AO800" s="5"/>
      <c r="AP800" s="5"/>
    </row>
    <row r="801" spans="1:42" ht="24.75" thickBot="1" x14ac:dyDescent="0.6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67"/>
      <c r="Y801" s="67"/>
      <c r="Z801" s="67"/>
      <c r="AA801" s="67"/>
      <c r="AB801" s="68"/>
      <c r="AC801" s="68"/>
      <c r="AD801" s="68"/>
      <c r="AE801" s="68"/>
      <c r="AF801" s="68"/>
      <c r="AG801" s="69"/>
      <c r="AH801" s="69"/>
      <c r="AI801" s="69"/>
      <c r="AJ801" s="69"/>
      <c r="AK801" s="69"/>
      <c r="AL801" s="69"/>
      <c r="AM801" s="70"/>
      <c r="AN801" s="70"/>
      <c r="AO801" s="5"/>
      <c r="AP801" s="5"/>
    </row>
    <row r="802" spans="1:42" ht="24.75" thickBot="1" x14ac:dyDescent="0.6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67"/>
      <c r="Y802" s="67"/>
      <c r="Z802" s="67"/>
      <c r="AA802" s="67"/>
      <c r="AB802" s="68"/>
      <c r="AC802" s="68"/>
      <c r="AD802" s="68"/>
      <c r="AE802" s="68"/>
      <c r="AF802" s="68"/>
      <c r="AG802" s="69"/>
      <c r="AH802" s="69"/>
      <c r="AI802" s="69"/>
      <c r="AJ802" s="69"/>
      <c r="AK802" s="69"/>
      <c r="AL802" s="69"/>
      <c r="AM802" s="70"/>
      <c r="AN802" s="70"/>
      <c r="AO802" s="5"/>
      <c r="AP802" s="5"/>
    </row>
    <row r="803" spans="1:42" ht="24.75" thickBot="1" x14ac:dyDescent="0.6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67"/>
      <c r="Y803" s="67"/>
      <c r="Z803" s="67"/>
      <c r="AA803" s="67"/>
      <c r="AB803" s="68"/>
      <c r="AC803" s="68"/>
      <c r="AD803" s="68"/>
      <c r="AE803" s="68"/>
      <c r="AF803" s="68"/>
      <c r="AG803" s="69"/>
      <c r="AH803" s="69"/>
      <c r="AI803" s="69"/>
      <c r="AJ803" s="69"/>
      <c r="AK803" s="69"/>
      <c r="AL803" s="69"/>
      <c r="AM803" s="70"/>
      <c r="AN803" s="70"/>
      <c r="AO803" s="5"/>
      <c r="AP803" s="5"/>
    </row>
    <row r="804" spans="1:42" ht="24.75" thickBot="1" x14ac:dyDescent="0.6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67"/>
      <c r="Y804" s="67"/>
      <c r="Z804" s="67"/>
      <c r="AA804" s="67"/>
      <c r="AB804" s="68"/>
      <c r="AC804" s="68"/>
      <c r="AD804" s="68"/>
      <c r="AE804" s="68"/>
      <c r="AF804" s="68"/>
      <c r="AG804" s="69"/>
      <c r="AH804" s="69"/>
      <c r="AI804" s="69"/>
      <c r="AJ804" s="69"/>
      <c r="AK804" s="69"/>
      <c r="AL804" s="69"/>
      <c r="AM804" s="70"/>
      <c r="AN804" s="70"/>
      <c r="AO804" s="5"/>
      <c r="AP804" s="5"/>
    </row>
    <row r="805" spans="1:42" ht="24.75" thickBot="1" x14ac:dyDescent="0.6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67"/>
      <c r="Y805" s="67"/>
      <c r="Z805" s="67"/>
      <c r="AA805" s="67"/>
      <c r="AB805" s="68"/>
      <c r="AC805" s="68"/>
      <c r="AD805" s="68"/>
      <c r="AE805" s="68"/>
      <c r="AF805" s="68"/>
      <c r="AG805" s="69"/>
      <c r="AH805" s="69"/>
      <c r="AI805" s="69"/>
      <c r="AJ805" s="69"/>
      <c r="AK805" s="69"/>
      <c r="AL805" s="69"/>
      <c r="AM805" s="70"/>
      <c r="AN805" s="70"/>
      <c r="AO805" s="5"/>
      <c r="AP805" s="5"/>
    </row>
    <row r="806" spans="1:42" ht="24.75" thickBot="1" x14ac:dyDescent="0.6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67"/>
      <c r="Y806" s="67"/>
      <c r="Z806" s="67"/>
      <c r="AA806" s="67"/>
      <c r="AB806" s="68"/>
      <c r="AC806" s="68"/>
      <c r="AD806" s="68"/>
      <c r="AE806" s="68"/>
      <c r="AF806" s="68"/>
      <c r="AG806" s="69"/>
      <c r="AH806" s="69"/>
      <c r="AI806" s="69"/>
      <c r="AJ806" s="69"/>
      <c r="AK806" s="69"/>
      <c r="AL806" s="69"/>
      <c r="AM806" s="70"/>
      <c r="AN806" s="70"/>
      <c r="AO806" s="5"/>
      <c r="AP806" s="5"/>
    </row>
    <row r="807" spans="1:42" x14ac:dyDescent="0.55000000000000004">
      <c r="H807" s="65">
        <f t="shared" ref="H807:T807" si="7">COUNTIF(H2:H73,1)</f>
        <v>16</v>
      </c>
      <c r="I807" s="65">
        <f t="shared" si="7"/>
        <v>67</v>
      </c>
      <c r="J807" s="65">
        <f t="shared" si="7"/>
        <v>8</v>
      </c>
      <c r="K807" s="65">
        <f t="shared" si="7"/>
        <v>17</v>
      </c>
      <c r="L807" s="65">
        <f t="shared" si="7"/>
        <v>11</v>
      </c>
      <c r="M807" s="65">
        <f t="shared" si="7"/>
        <v>5</v>
      </c>
      <c r="N807" s="65">
        <f t="shared" si="7"/>
        <v>7</v>
      </c>
      <c r="O807" s="65">
        <f t="shared" si="7"/>
        <v>2</v>
      </c>
      <c r="P807" s="65">
        <f t="shared" si="7"/>
        <v>0</v>
      </c>
      <c r="Q807" s="65">
        <f t="shared" si="7"/>
        <v>1</v>
      </c>
      <c r="R807" s="65">
        <f t="shared" si="7"/>
        <v>14</v>
      </c>
      <c r="S807" s="65">
        <f t="shared" si="7"/>
        <v>9</v>
      </c>
      <c r="T807" s="65">
        <f t="shared" si="7"/>
        <v>10</v>
      </c>
      <c r="U807" s="65"/>
      <c r="V807" s="65"/>
    </row>
    <row r="808" spans="1:42" x14ac:dyDescent="0.55000000000000004">
      <c r="H808" s="66">
        <f t="shared" ref="H808:T808" si="8">STDEV(H2:H73)</f>
        <v>0.41865721708183951</v>
      </c>
      <c r="I808" s="66">
        <f t="shared" si="8"/>
        <v>0.25599234632533807</v>
      </c>
      <c r="J808" s="66">
        <f t="shared" si="8"/>
        <v>0.31647510885169422</v>
      </c>
      <c r="K808" s="66">
        <f t="shared" si="8"/>
        <v>0.42767157188189531</v>
      </c>
      <c r="L808" s="66">
        <f t="shared" si="8"/>
        <v>0.36229791733829803</v>
      </c>
      <c r="M808" s="66">
        <f t="shared" si="8"/>
        <v>1.4304425483723748</v>
      </c>
      <c r="N808" s="66">
        <f t="shared" si="8"/>
        <v>1.7806119818011894</v>
      </c>
      <c r="O808" s="66">
        <f t="shared" si="8"/>
        <v>1.1352234997418778</v>
      </c>
      <c r="P808" s="66">
        <f t="shared" si="8"/>
        <v>1.0775849657323804</v>
      </c>
      <c r="Q808" s="66">
        <f t="shared" si="8"/>
        <v>1.0613976376584398</v>
      </c>
      <c r="R808" s="66">
        <f t="shared" si="8"/>
        <v>1.8269736043141727</v>
      </c>
      <c r="S808" s="66">
        <f t="shared" si="8"/>
        <v>1.8613942979375342</v>
      </c>
      <c r="T808" s="66">
        <f t="shared" si="8"/>
        <v>1.8562903252234002</v>
      </c>
      <c r="U808" s="66"/>
      <c r="V808" s="66"/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58" zoomScale="130" zoomScaleNormal="130" workbookViewId="0">
      <selection activeCell="B43" sqref="B43:D43"/>
    </sheetView>
  </sheetViews>
  <sheetFormatPr defaultColWidth="9" defaultRowHeight="24" x14ac:dyDescent="0.55000000000000004"/>
  <cols>
    <col min="1" max="1" width="5.85546875" style="13" customWidth="1"/>
    <col min="2" max="2" width="10.28515625" style="13" customWidth="1"/>
    <col min="3" max="3" width="21" style="13" customWidth="1"/>
    <col min="4" max="4" width="15" style="13" customWidth="1"/>
    <col min="5" max="5" width="8.28515625" style="13" customWidth="1"/>
    <col min="6" max="6" width="9.28515625" style="13" customWidth="1"/>
    <col min="7" max="7" width="14.14062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1" spans="1:11" s="27" customFormat="1" x14ac:dyDescent="0.55000000000000004">
      <c r="A1" s="368" t="s">
        <v>105</v>
      </c>
      <c r="B1" s="368"/>
      <c r="C1" s="368"/>
      <c r="D1" s="368"/>
      <c r="E1" s="368"/>
      <c r="F1" s="368"/>
      <c r="G1" s="368"/>
      <c r="H1" s="95"/>
      <c r="I1" s="95"/>
      <c r="J1" s="95"/>
    </row>
    <row r="2" spans="1:11" s="27" customFormat="1" x14ac:dyDescent="0.55000000000000004">
      <c r="B2" s="155"/>
      <c r="C2" s="155"/>
      <c r="D2" s="155"/>
      <c r="E2" s="155"/>
      <c r="F2" s="155"/>
      <c r="G2" s="155"/>
      <c r="H2" s="155"/>
      <c r="I2" s="155"/>
      <c r="J2" s="155"/>
    </row>
    <row r="3" spans="1:11" x14ac:dyDescent="0.55000000000000004">
      <c r="A3" s="445" t="s">
        <v>244</v>
      </c>
      <c r="B3" s="445"/>
      <c r="C3" s="445"/>
      <c r="D3" s="445"/>
      <c r="E3" s="445"/>
      <c r="F3" s="445"/>
      <c r="G3" s="445"/>
      <c r="H3" s="15"/>
      <c r="I3" s="15"/>
      <c r="J3" s="15"/>
      <c r="K3" s="15"/>
    </row>
    <row r="4" spans="1:11" x14ac:dyDescent="0.55000000000000004">
      <c r="A4" s="367" t="s">
        <v>66</v>
      </c>
      <c r="B4" s="367"/>
      <c r="C4" s="367"/>
      <c r="D4" s="367"/>
      <c r="E4" s="367"/>
      <c r="F4" s="367"/>
      <c r="G4" s="367"/>
      <c r="H4" s="94"/>
      <c r="I4" s="94"/>
      <c r="J4" s="94"/>
      <c r="K4" s="94"/>
    </row>
    <row r="5" spans="1:11" x14ac:dyDescent="0.55000000000000004">
      <c r="A5" s="445" t="s">
        <v>221</v>
      </c>
      <c r="B5" s="445"/>
      <c r="C5" s="445"/>
      <c r="D5" s="445"/>
      <c r="E5" s="445"/>
      <c r="F5" s="445"/>
      <c r="G5" s="445"/>
      <c r="H5" s="15"/>
      <c r="I5" s="15"/>
      <c r="J5" s="15"/>
      <c r="K5" s="15"/>
    </row>
    <row r="6" spans="1:11" ht="18" customHeight="1" x14ac:dyDescent="0.55000000000000004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55000000000000004">
      <c r="B7" s="2" t="s">
        <v>245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55000000000000004">
      <c r="B8" s="2" t="s">
        <v>222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55000000000000004">
      <c r="B9" s="2" t="s">
        <v>275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55000000000000004">
      <c r="B11" s="15" t="s">
        <v>67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24.75" thickBot="1" x14ac:dyDescent="0.6">
      <c r="B12" s="16" t="s">
        <v>226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5.5" thickTop="1" thickBot="1" x14ac:dyDescent="0.6">
      <c r="B13" s="38"/>
      <c r="C13" s="265" t="s">
        <v>4</v>
      </c>
      <c r="D13" s="253" t="s">
        <v>68</v>
      </c>
      <c r="E13" s="257" t="s">
        <v>69</v>
      </c>
      <c r="F13" s="272"/>
      <c r="G13" s="2"/>
      <c r="H13" s="2"/>
      <c r="I13" s="2"/>
      <c r="J13" s="2"/>
      <c r="K13" s="2"/>
    </row>
    <row r="14" spans="1:11" ht="24.75" thickTop="1" x14ac:dyDescent="0.55000000000000004">
      <c r="B14" s="20"/>
      <c r="C14" s="266" t="s">
        <v>56</v>
      </c>
      <c r="D14" s="209">
        <v>90</v>
      </c>
      <c r="E14" s="87">
        <f>D14*100/D$16</f>
        <v>66.17647058823529</v>
      </c>
      <c r="F14" s="272"/>
      <c r="G14" s="2"/>
      <c r="H14" s="2"/>
      <c r="I14" s="2"/>
      <c r="J14" s="2"/>
      <c r="K14" s="2"/>
    </row>
    <row r="15" spans="1:11" x14ac:dyDescent="0.55000000000000004">
      <c r="B15" s="20"/>
      <c r="C15" s="267" t="s">
        <v>55</v>
      </c>
      <c r="D15" s="269">
        <v>46</v>
      </c>
      <c r="E15" s="87">
        <f t="shared" ref="E15:E16" si="0">D15*100/D$16</f>
        <v>33.823529411764703</v>
      </c>
      <c r="F15" s="272"/>
      <c r="G15" s="2"/>
      <c r="H15" s="2"/>
      <c r="I15" s="2"/>
      <c r="J15" s="2"/>
      <c r="K15" s="2"/>
    </row>
    <row r="16" spans="1:11" ht="24.75" thickBot="1" x14ac:dyDescent="0.6">
      <c r="B16" s="97"/>
      <c r="C16" s="268" t="s">
        <v>70</v>
      </c>
      <c r="D16" s="268">
        <f>SUM(D14:D15)</f>
        <v>136</v>
      </c>
      <c r="E16" s="271">
        <f t="shared" si="0"/>
        <v>100</v>
      </c>
      <c r="F16" s="272"/>
      <c r="G16" s="2"/>
      <c r="H16" s="2"/>
      <c r="I16" s="2"/>
      <c r="J16" s="2"/>
      <c r="K16" s="2"/>
    </row>
    <row r="17" spans="1:11" ht="17.25" customHeight="1" thickTop="1" x14ac:dyDescent="0.55000000000000004">
      <c r="B17" s="15"/>
      <c r="C17" s="2"/>
      <c r="D17" s="18"/>
      <c r="E17" s="18"/>
      <c r="F17" s="2"/>
      <c r="G17" s="2"/>
      <c r="H17" s="2"/>
      <c r="I17" s="2"/>
      <c r="J17" s="2"/>
      <c r="K17" s="2"/>
    </row>
    <row r="18" spans="1:11" x14ac:dyDescent="0.55000000000000004">
      <c r="B18" s="16" t="s">
        <v>276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55000000000000004">
      <c r="B19" s="16" t="s">
        <v>277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2" customHeight="1" x14ac:dyDescent="0.55000000000000004">
      <c r="B20" s="16"/>
      <c r="C20" s="2"/>
      <c r="D20" s="2"/>
      <c r="E20" s="2"/>
      <c r="F20" s="2"/>
      <c r="G20" s="2"/>
      <c r="H20" s="2"/>
      <c r="I20" s="2"/>
      <c r="J20" s="2"/>
      <c r="K20" s="2"/>
    </row>
    <row r="21" spans="1:11" ht="24.75" thickBot="1" x14ac:dyDescent="0.6">
      <c r="B21" s="16" t="s">
        <v>229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25.5" thickTop="1" thickBot="1" x14ac:dyDescent="0.6">
      <c r="B22" s="446" t="s">
        <v>58</v>
      </c>
      <c r="C22" s="435"/>
      <c r="D22" s="435"/>
      <c r="E22" s="253" t="s">
        <v>68</v>
      </c>
      <c r="F22" s="253" t="s">
        <v>69</v>
      </c>
      <c r="G22" s="272"/>
      <c r="H22" s="2"/>
      <c r="I22" s="2"/>
      <c r="J22" s="2"/>
      <c r="K22" s="2"/>
    </row>
    <row r="23" spans="1:11" ht="24.75" thickTop="1" x14ac:dyDescent="0.55000000000000004">
      <c r="B23" s="261" t="s">
        <v>60</v>
      </c>
      <c r="C23" s="106"/>
      <c r="D23" s="106"/>
      <c r="E23" s="209">
        <v>68</v>
      </c>
      <c r="F23" s="273">
        <f t="shared" ref="F23:F27" si="1">E23*100/E$30</f>
        <v>50</v>
      </c>
      <c r="G23" s="272"/>
      <c r="H23" s="2"/>
      <c r="I23" s="2"/>
      <c r="J23" s="2"/>
      <c r="K23" s="2"/>
    </row>
    <row r="24" spans="1:11" x14ac:dyDescent="0.55000000000000004">
      <c r="B24" s="262" t="s">
        <v>62</v>
      </c>
      <c r="C24" s="105"/>
      <c r="D24" s="105"/>
      <c r="E24" s="210">
        <v>40</v>
      </c>
      <c r="F24" s="87">
        <v>29.41</v>
      </c>
      <c r="G24" s="2"/>
      <c r="H24" s="2"/>
      <c r="I24" s="2"/>
      <c r="J24" s="2"/>
      <c r="K24" s="2"/>
    </row>
    <row r="25" spans="1:11" x14ac:dyDescent="0.55000000000000004">
      <c r="B25" s="263" t="s">
        <v>59</v>
      </c>
      <c r="C25" s="107"/>
      <c r="D25" s="218"/>
      <c r="E25" s="210">
        <v>17</v>
      </c>
      <c r="F25" s="214">
        <f t="shared" si="1"/>
        <v>12.5</v>
      </c>
      <c r="G25" s="2"/>
      <c r="H25" s="2"/>
      <c r="I25" s="2"/>
      <c r="J25" s="2"/>
      <c r="K25" s="2"/>
    </row>
    <row r="26" spans="1:11" x14ac:dyDescent="0.55000000000000004">
      <c r="B26" s="447" t="s">
        <v>184</v>
      </c>
      <c r="C26" s="448" t="s">
        <v>60</v>
      </c>
      <c r="D26" s="448" t="s">
        <v>60</v>
      </c>
      <c r="E26" s="210">
        <v>5</v>
      </c>
      <c r="F26" s="87">
        <f t="shared" si="1"/>
        <v>3.6764705882352939</v>
      </c>
      <c r="G26" s="2"/>
      <c r="H26" s="2"/>
      <c r="I26" s="2"/>
      <c r="J26" s="2"/>
      <c r="K26" s="2"/>
    </row>
    <row r="27" spans="1:11" x14ac:dyDescent="0.55000000000000004">
      <c r="B27" s="447" t="s">
        <v>169</v>
      </c>
      <c r="C27" s="448" t="s">
        <v>60</v>
      </c>
      <c r="D27" s="448" t="s">
        <v>60</v>
      </c>
      <c r="E27" s="210">
        <v>4</v>
      </c>
      <c r="F27" s="214">
        <f t="shared" si="1"/>
        <v>2.9411764705882355</v>
      </c>
      <c r="G27" s="2"/>
      <c r="H27" s="2"/>
      <c r="I27" s="2"/>
      <c r="J27" s="2"/>
      <c r="K27" s="2"/>
    </row>
    <row r="28" spans="1:11" x14ac:dyDescent="0.55000000000000004">
      <c r="B28" s="447" t="s">
        <v>183</v>
      </c>
      <c r="C28" s="448"/>
      <c r="D28" s="448"/>
      <c r="E28" s="210">
        <v>1</v>
      </c>
      <c r="F28" s="214">
        <f t="shared" ref="F28" si="2">E28*100/E$30</f>
        <v>0.73529411764705888</v>
      </c>
      <c r="G28" s="2"/>
      <c r="H28" s="2"/>
      <c r="I28" s="2"/>
      <c r="J28" s="2"/>
      <c r="K28" s="2"/>
    </row>
    <row r="29" spans="1:11" x14ac:dyDescent="0.55000000000000004">
      <c r="B29" s="447" t="s">
        <v>186</v>
      </c>
      <c r="C29" s="448" t="s">
        <v>60</v>
      </c>
      <c r="D29" s="448" t="s">
        <v>60</v>
      </c>
      <c r="E29" s="210">
        <v>1</v>
      </c>
      <c r="F29" s="214">
        <f t="shared" ref="F29" si="3">E29*100/E$30</f>
        <v>0.73529411764705888</v>
      </c>
      <c r="G29" s="2"/>
      <c r="H29" s="2"/>
      <c r="I29" s="2"/>
      <c r="J29" s="2"/>
      <c r="K29" s="2"/>
    </row>
    <row r="30" spans="1:11" ht="24.75" thickBot="1" x14ac:dyDescent="0.6">
      <c r="B30" s="449" t="s">
        <v>70</v>
      </c>
      <c r="C30" s="450"/>
      <c r="D30" s="450"/>
      <c r="E30" s="211">
        <f>SUM(E23:E29)</f>
        <v>136</v>
      </c>
      <c r="F30" s="213">
        <f>SUM(F23:F29)</f>
        <v>99.998235294117634</v>
      </c>
      <c r="G30" s="2"/>
      <c r="H30" s="2"/>
      <c r="I30" s="2"/>
      <c r="J30" s="2"/>
      <c r="K30" s="2"/>
    </row>
    <row r="31" spans="1:11" ht="24.75" thickTop="1" x14ac:dyDescent="0.55000000000000004">
      <c r="A31" s="368" t="s">
        <v>106</v>
      </c>
      <c r="B31" s="368"/>
      <c r="C31" s="368"/>
      <c r="D31" s="368"/>
      <c r="E31" s="368"/>
      <c r="F31" s="368"/>
      <c r="G31" s="368"/>
      <c r="H31" s="22"/>
      <c r="I31" s="23"/>
      <c r="J31" s="24"/>
      <c r="K31" s="25"/>
    </row>
    <row r="32" spans="1:11" x14ac:dyDescent="0.55000000000000004">
      <c r="B32" s="20"/>
      <c r="C32" s="21"/>
      <c r="D32" s="22"/>
      <c r="E32" s="26"/>
      <c r="F32" s="26"/>
      <c r="G32" s="26"/>
      <c r="H32" s="22"/>
      <c r="I32" s="23"/>
      <c r="J32" s="24"/>
      <c r="K32" s="25"/>
    </row>
    <row r="33" spans="2:11" x14ac:dyDescent="0.55000000000000004">
      <c r="B33" s="16" t="s">
        <v>278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55000000000000004">
      <c r="B34" s="13" t="s">
        <v>279</v>
      </c>
    </row>
    <row r="35" spans="2:11" ht="15" customHeight="1" x14ac:dyDescent="0.55000000000000004">
      <c r="B35" s="155"/>
      <c r="C35" s="155"/>
      <c r="D35" s="155"/>
      <c r="E35" s="155"/>
      <c r="F35" s="155"/>
      <c r="G35" s="155"/>
      <c r="H35" s="155"/>
      <c r="I35" s="155"/>
      <c r="J35" s="155"/>
    </row>
    <row r="36" spans="2:11" s="2" customFormat="1" ht="24.75" thickBot="1" x14ac:dyDescent="0.6">
      <c r="B36" s="85" t="s">
        <v>225</v>
      </c>
      <c r="F36" s="156"/>
      <c r="G36" s="156"/>
      <c r="H36" s="156"/>
    </row>
    <row r="37" spans="2:11" s="2" customFormat="1" ht="25.5" thickTop="1" thickBot="1" x14ac:dyDescent="0.6">
      <c r="B37" s="384" t="s">
        <v>110</v>
      </c>
      <c r="C37" s="384"/>
      <c r="D37" s="384"/>
      <c r="E37" s="361" t="s">
        <v>68</v>
      </c>
      <c r="F37" s="361" t="s">
        <v>69</v>
      </c>
      <c r="G37" s="360"/>
      <c r="H37" s="360"/>
    </row>
    <row r="38" spans="2:11" s="2" customFormat="1" ht="24.75" thickTop="1" x14ac:dyDescent="0.55000000000000004">
      <c r="B38" s="385" t="s">
        <v>208</v>
      </c>
      <c r="C38" s="386" t="s">
        <v>208</v>
      </c>
      <c r="D38" s="387" t="s">
        <v>208</v>
      </c>
      <c r="E38" s="104">
        <v>25</v>
      </c>
      <c r="F38" s="214">
        <f>E38*100/E$59</f>
        <v>18.382352941176471</v>
      </c>
      <c r="G38" s="360"/>
      <c r="H38" s="360"/>
    </row>
    <row r="39" spans="2:11" s="2" customFormat="1" x14ac:dyDescent="0.55000000000000004">
      <c r="B39" s="380" t="s">
        <v>115</v>
      </c>
      <c r="C39" s="381"/>
      <c r="D39" s="382"/>
      <c r="E39" s="86">
        <v>14</v>
      </c>
      <c r="F39" s="214">
        <f t="shared" ref="F39:F59" si="4">E39*100/E$59</f>
        <v>10.294117647058824</v>
      </c>
      <c r="G39" s="360"/>
      <c r="H39" s="360"/>
    </row>
    <row r="40" spans="2:11" s="2" customFormat="1" x14ac:dyDescent="0.55000000000000004">
      <c r="B40" s="377" t="s">
        <v>209</v>
      </c>
      <c r="C40" s="378"/>
      <c r="D40" s="379"/>
      <c r="E40" s="104">
        <v>11</v>
      </c>
      <c r="F40" s="214">
        <f t="shared" si="4"/>
        <v>8.0882352941176467</v>
      </c>
      <c r="G40" s="360"/>
      <c r="H40" s="360"/>
    </row>
    <row r="41" spans="2:11" s="2" customFormat="1" x14ac:dyDescent="0.55000000000000004">
      <c r="B41" s="380" t="s">
        <v>180</v>
      </c>
      <c r="C41" s="381" t="s">
        <v>115</v>
      </c>
      <c r="D41" s="382" t="s">
        <v>115</v>
      </c>
      <c r="E41" s="104">
        <v>10</v>
      </c>
      <c r="F41" s="214">
        <f t="shared" si="4"/>
        <v>7.3529411764705879</v>
      </c>
      <c r="G41" s="360"/>
      <c r="H41" s="360"/>
    </row>
    <row r="42" spans="2:11" s="2" customFormat="1" x14ac:dyDescent="0.55000000000000004">
      <c r="B42" s="380" t="s">
        <v>210</v>
      </c>
      <c r="C42" s="381"/>
      <c r="D42" s="382"/>
      <c r="E42" s="86">
        <v>9</v>
      </c>
      <c r="F42" s="214">
        <f t="shared" si="4"/>
        <v>6.617647058823529</v>
      </c>
      <c r="G42" s="360"/>
      <c r="H42" s="360"/>
    </row>
    <row r="43" spans="2:11" s="2" customFormat="1" x14ac:dyDescent="0.55000000000000004">
      <c r="B43" s="380" t="s">
        <v>116</v>
      </c>
      <c r="C43" s="381"/>
      <c r="D43" s="382"/>
      <c r="E43" s="86">
        <v>9</v>
      </c>
      <c r="F43" s="214">
        <f t="shared" si="4"/>
        <v>6.617647058823529</v>
      </c>
      <c r="G43" s="360"/>
      <c r="H43" s="360"/>
    </row>
    <row r="44" spans="2:11" s="2" customFormat="1" x14ac:dyDescent="0.55000000000000004">
      <c r="B44" s="377" t="s">
        <v>212</v>
      </c>
      <c r="C44" s="378"/>
      <c r="D44" s="379"/>
      <c r="E44" s="104">
        <v>9</v>
      </c>
      <c r="F44" s="214">
        <f t="shared" si="4"/>
        <v>6.617647058823529</v>
      </c>
      <c r="G44" s="360"/>
      <c r="H44" s="360"/>
    </row>
    <row r="45" spans="2:11" s="2" customFormat="1" x14ac:dyDescent="0.55000000000000004">
      <c r="B45" s="357" t="s">
        <v>260</v>
      </c>
      <c r="C45" s="355"/>
      <c r="D45" s="356"/>
      <c r="E45" s="104">
        <v>8</v>
      </c>
      <c r="F45" s="214">
        <f t="shared" si="4"/>
        <v>5.882352941176471</v>
      </c>
      <c r="G45" s="360"/>
      <c r="H45" s="360"/>
    </row>
    <row r="46" spans="2:11" s="2" customFormat="1" x14ac:dyDescent="0.55000000000000004">
      <c r="B46" s="377" t="s">
        <v>213</v>
      </c>
      <c r="C46" s="378"/>
      <c r="D46" s="379"/>
      <c r="E46" s="104">
        <v>8</v>
      </c>
      <c r="F46" s="214">
        <f t="shared" si="4"/>
        <v>5.882352941176471</v>
      </c>
      <c r="G46" s="360"/>
      <c r="H46" s="360"/>
    </row>
    <row r="47" spans="2:11" s="2" customFormat="1" x14ac:dyDescent="0.55000000000000004">
      <c r="B47" s="377" t="s">
        <v>203</v>
      </c>
      <c r="C47" s="378"/>
      <c r="D47" s="379"/>
      <c r="E47" s="104">
        <v>6</v>
      </c>
      <c r="F47" s="214">
        <f t="shared" si="4"/>
        <v>4.4117647058823533</v>
      </c>
      <c r="G47" s="360"/>
      <c r="H47" s="360"/>
    </row>
    <row r="48" spans="2:11" s="2" customFormat="1" x14ac:dyDescent="0.55000000000000004">
      <c r="B48" s="380" t="s">
        <v>117</v>
      </c>
      <c r="C48" s="381"/>
      <c r="D48" s="382"/>
      <c r="E48" s="86">
        <v>6</v>
      </c>
      <c r="F48" s="214">
        <f t="shared" si="4"/>
        <v>4.4117647058823533</v>
      </c>
      <c r="G48" s="360"/>
      <c r="H48" s="360"/>
    </row>
    <row r="49" spans="1:8" s="2" customFormat="1" x14ac:dyDescent="0.55000000000000004">
      <c r="B49" s="377" t="s">
        <v>214</v>
      </c>
      <c r="C49" s="378"/>
      <c r="D49" s="379"/>
      <c r="E49" s="86">
        <v>4</v>
      </c>
      <c r="F49" s="214">
        <f t="shared" si="4"/>
        <v>2.9411764705882355</v>
      </c>
      <c r="G49" s="360"/>
      <c r="H49" s="360"/>
    </row>
    <row r="50" spans="1:8" s="2" customFormat="1" x14ac:dyDescent="0.55000000000000004">
      <c r="B50" s="377" t="s">
        <v>49</v>
      </c>
      <c r="C50" s="378"/>
      <c r="D50" s="379"/>
      <c r="E50" s="86">
        <v>3</v>
      </c>
      <c r="F50" s="214">
        <f t="shared" si="4"/>
        <v>2.2058823529411766</v>
      </c>
      <c r="G50" s="360"/>
      <c r="H50" s="360"/>
    </row>
    <row r="51" spans="1:8" s="2" customFormat="1" x14ac:dyDescent="0.55000000000000004">
      <c r="B51" s="451" t="s">
        <v>223</v>
      </c>
      <c r="C51" s="452"/>
      <c r="D51" s="453"/>
      <c r="E51" s="86">
        <v>3</v>
      </c>
      <c r="F51" s="214">
        <f t="shared" si="4"/>
        <v>2.2058823529411766</v>
      </c>
      <c r="G51" s="360"/>
      <c r="H51" s="360"/>
    </row>
    <row r="52" spans="1:8" s="2" customFormat="1" x14ac:dyDescent="0.55000000000000004">
      <c r="B52" s="451" t="s">
        <v>118</v>
      </c>
      <c r="C52" s="452"/>
      <c r="D52" s="453"/>
      <c r="E52" s="86">
        <v>3</v>
      </c>
      <c r="F52" s="214">
        <f t="shared" si="4"/>
        <v>2.2058823529411766</v>
      </c>
      <c r="G52" s="360"/>
      <c r="H52" s="360"/>
    </row>
    <row r="53" spans="1:8" s="2" customFormat="1" x14ac:dyDescent="0.55000000000000004">
      <c r="B53" s="357" t="s">
        <v>236</v>
      </c>
      <c r="C53" s="358"/>
      <c r="D53" s="359"/>
      <c r="E53" s="86">
        <v>2</v>
      </c>
      <c r="F53" s="214">
        <f t="shared" si="4"/>
        <v>1.4705882352941178</v>
      </c>
      <c r="G53" s="360"/>
      <c r="H53" s="360"/>
    </row>
    <row r="54" spans="1:8" s="2" customFormat="1" x14ac:dyDescent="0.55000000000000004">
      <c r="B54" s="442" t="s">
        <v>198</v>
      </c>
      <c r="C54" s="443"/>
      <c r="D54" s="444"/>
      <c r="E54" s="104">
        <v>2</v>
      </c>
      <c r="F54" s="214">
        <f t="shared" si="4"/>
        <v>1.4705882352941178</v>
      </c>
      <c r="G54" s="360"/>
      <c r="H54" s="360"/>
    </row>
    <row r="55" spans="1:8" s="2" customFormat="1" x14ac:dyDescent="0.55000000000000004">
      <c r="B55" s="442" t="s">
        <v>44</v>
      </c>
      <c r="C55" s="443"/>
      <c r="D55" s="444"/>
      <c r="E55" s="104">
        <v>1</v>
      </c>
      <c r="F55" s="214">
        <f t="shared" si="4"/>
        <v>0.73529411764705888</v>
      </c>
      <c r="G55" s="360"/>
      <c r="H55" s="360"/>
    </row>
    <row r="56" spans="1:8" s="2" customFormat="1" x14ac:dyDescent="0.55000000000000004">
      <c r="B56" s="377" t="s">
        <v>189</v>
      </c>
      <c r="C56" s="378"/>
      <c r="D56" s="379"/>
      <c r="E56" s="104">
        <v>1</v>
      </c>
      <c r="F56" s="214">
        <f t="shared" si="4"/>
        <v>0.73529411764705888</v>
      </c>
      <c r="G56" s="360"/>
      <c r="H56" s="360"/>
    </row>
    <row r="57" spans="1:8" s="2" customFormat="1" x14ac:dyDescent="0.55000000000000004">
      <c r="B57" s="442" t="s">
        <v>54</v>
      </c>
      <c r="C57" s="443"/>
      <c r="D57" s="444"/>
      <c r="E57" s="104">
        <v>1</v>
      </c>
      <c r="F57" s="214">
        <f t="shared" si="4"/>
        <v>0.73529411764705888</v>
      </c>
      <c r="G57" s="360"/>
      <c r="H57" s="360"/>
    </row>
    <row r="58" spans="1:8" s="2" customFormat="1" x14ac:dyDescent="0.55000000000000004">
      <c r="B58" s="442" t="s">
        <v>114</v>
      </c>
      <c r="C58" s="443"/>
      <c r="D58" s="444"/>
      <c r="E58" s="104">
        <v>1</v>
      </c>
      <c r="F58" s="214">
        <f t="shared" si="4"/>
        <v>0.73529411764705888</v>
      </c>
      <c r="G58" s="360"/>
      <c r="H58" s="360"/>
    </row>
    <row r="59" spans="1:8" s="2" customFormat="1" ht="24.75" thickBot="1" x14ac:dyDescent="0.6">
      <c r="B59" s="374" t="s">
        <v>70</v>
      </c>
      <c r="C59" s="375"/>
      <c r="D59" s="376"/>
      <c r="E59" s="88">
        <f>SUM(E38:E58)</f>
        <v>136</v>
      </c>
      <c r="F59" s="89">
        <f t="shared" si="4"/>
        <v>100</v>
      </c>
      <c r="G59" s="360"/>
      <c r="H59" s="360"/>
    </row>
    <row r="60" spans="1:8" s="1" customFormat="1" ht="17.25" customHeight="1" thickTop="1" x14ac:dyDescent="0.55000000000000004">
      <c r="D60" s="90"/>
      <c r="E60" s="90"/>
      <c r="F60" s="91"/>
      <c r="G60" s="92"/>
    </row>
    <row r="61" spans="1:8" s="1" customFormat="1" x14ac:dyDescent="0.55000000000000004">
      <c r="A61" s="368" t="s">
        <v>71</v>
      </c>
      <c r="B61" s="368"/>
      <c r="C61" s="368"/>
      <c r="D61" s="368"/>
      <c r="E61" s="368"/>
      <c r="F61" s="368"/>
      <c r="G61" s="368"/>
    </row>
    <row r="62" spans="1:8" s="1" customFormat="1" ht="17.25" customHeight="1" x14ac:dyDescent="0.55000000000000004">
      <c r="D62" s="90"/>
      <c r="E62" s="90"/>
      <c r="F62" s="91"/>
      <c r="G62" s="92"/>
    </row>
    <row r="63" spans="1:8" s="2" customFormat="1" x14ac:dyDescent="0.55000000000000004">
      <c r="B63" s="93"/>
      <c r="C63" s="2" t="s">
        <v>112</v>
      </c>
      <c r="F63" s="156"/>
      <c r="G63" s="156"/>
      <c r="H63" s="156"/>
    </row>
    <row r="64" spans="1:8" s="2" customFormat="1" x14ac:dyDescent="0.55000000000000004">
      <c r="B64" s="2" t="s">
        <v>227</v>
      </c>
      <c r="F64" s="156"/>
      <c r="G64" s="156"/>
      <c r="H64" s="156"/>
    </row>
    <row r="65" spans="2:8" s="2" customFormat="1" x14ac:dyDescent="0.55000000000000004">
      <c r="B65" s="2" t="s">
        <v>528</v>
      </c>
      <c r="F65" s="156"/>
      <c r="G65" s="156"/>
      <c r="H65" s="156"/>
    </row>
    <row r="66" spans="2:8" s="2" customFormat="1" x14ac:dyDescent="0.55000000000000004">
      <c r="B66" s="2" t="s">
        <v>527</v>
      </c>
      <c r="F66" s="156"/>
      <c r="G66" s="156"/>
      <c r="H66" s="156"/>
    </row>
    <row r="67" spans="2:8" s="2" customFormat="1" x14ac:dyDescent="0.55000000000000004">
      <c r="F67" s="156"/>
      <c r="G67" s="156"/>
      <c r="H67" s="156"/>
    </row>
    <row r="68" spans="2:8" s="2" customFormat="1" x14ac:dyDescent="0.55000000000000004">
      <c r="F68" s="156"/>
      <c r="G68" s="156"/>
      <c r="H68" s="156"/>
    </row>
    <row r="69" spans="2:8" s="2" customFormat="1" x14ac:dyDescent="0.55000000000000004">
      <c r="F69" s="156"/>
      <c r="G69" s="156"/>
      <c r="H69" s="156"/>
    </row>
    <row r="70" spans="2:8" s="2" customFormat="1" x14ac:dyDescent="0.55000000000000004">
      <c r="F70" s="156"/>
      <c r="G70" s="156"/>
      <c r="H70" s="156"/>
    </row>
    <row r="71" spans="2:8" s="2" customFormat="1" x14ac:dyDescent="0.55000000000000004">
      <c r="F71" s="156"/>
      <c r="G71" s="156"/>
      <c r="H71" s="156"/>
    </row>
    <row r="72" spans="2:8" s="2" customFormat="1" x14ac:dyDescent="0.55000000000000004">
      <c r="F72" s="156"/>
      <c r="G72" s="156"/>
      <c r="H72" s="156"/>
    </row>
    <row r="73" spans="2:8" s="2" customFormat="1" x14ac:dyDescent="0.55000000000000004">
      <c r="F73" s="156"/>
      <c r="G73" s="156"/>
      <c r="H73" s="156"/>
    </row>
    <row r="74" spans="2:8" s="2" customFormat="1" x14ac:dyDescent="0.55000000000000004">
      <c r="F74" s="156"/>
      <c r="G74" s="156"/>
      <c r="H74" s="156"/>
    </row>
    <row r="75" spans="2:8" s="2" customFormat="1" x14ac:dyDescent="0.55000000000000004">
      <c r="F75" s="156"/>
      <c r="G75" s="156"/>
      <c r="H75" s="156"/>
    </row>
    <row r="76" spans="2:8" s="2" customFormat="1" x14ac:dyDescent="0.55000000000000004">
      <c r="F76" s="156"/>
      <c r="G76" s="156"/>
      <c r="H76" s="156"/>
    </row>
    <row r="77" spans="2:8" s="2" customFormat="1" x14ac:dyDescent="0.55000000000000004">
      <c r="F77" s="156"/>
      <c r="G77" s="156"/>
      <c r="H77" s="156"/>
    </row>
  </sheetData>
  <mergeCells count="33">
    <mergeCell ref="B37:D37"/>
    <mergeCell ref="B38:D38"/>
    <mergeCell ref="B39:D39"/>
    <mergeCell ref="B40:D40"/>
    <mergeCell ref="A61:G61"/>
    <mergeCell ref="B41:D41"/>
    <mergeCell ref="B42:D42"/>
    <mergeCell ref="B43:D43"/>
    <mergeCell ref="B44:D44"/>
    <mergeCell ref="B46:D46"/>
    <mergeCell ref="B47:D47"/>
    <mergeCell ref="B48:D48"/>
    <mergeCell ref="B49:D49"/>
    <mergeCell ref="B50:D50"/>
    <mergeCell ref="B51:D51"/>
    <mergeCell ref="B59:D59"/>
    <mergeCell ref="B27:D27"/>
    <mergeCell ref="B30:D30"/>
    <mergeCell ref="A31:G31"/>
    <mergeCell ref="B28:D28"/>
    <mergeCell ref="B29:D29"/>
    <mergeCell ref="B26:D26"/>
    <mergeCell ref="A1:G1"/>
    <mergeCell ref="A3:G3"/>
    <mergeCell ref="A4:G4"/>
    <mergeCell ref="A5:G5"/>
    <mergeCell ref="B22:D22"/>
    <mergeCell ref="B58:D58"/>
    <mergeCell ref="B52:D52"/>
    <mergeCell ref="B54:D54"/>
    <mergeCell ref="B55:D55"/>
    <mergeCell ref="B56:D56"/>
    <mergeCell ref="B57:D57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opLeftCell="A31" zoomScale="140" zoomScaleNormal="140" workbookViewId="0">
      <selection activeCell="C41" sqref="C41"/>
    </sheetView>
  </sheetViews>
  <sheetFormatPr defaultColWidth="9" defaultRowHeight="23.25" x14ac:dyDescent="0.55000000000000004"/>
  <cols>
    <col min="1" max="3" width="9" style="61"/>
    <col min="4" max="4" width="32.140625" style="61" customWidth="1"/>
    <col min="5" max="5" width="6.42578125" style="61" customWidth="1"/>
    <col min="6" max="6" width="9" style="61" customWidth="1"/>
    <col min="7" max="7" width="15" style="61" customWidth="1"/>
    <col min="8" max="259" width="9" style="61"/>
    <col min="260" max="260" width="36.42578125" style="61" customWidth="1"/>
    <col min="261" max="261" width="5.5703125" style="61" customWidth="1"/>
    <col min="262" max="262" width="5.85546875" style="61" customWidth="1"/>
    <col min="263" max="263" width="13.42578125" style="61" bestFit="1" customWidth="1"/>
    <col min="264" max="515" width="9" style="61"/>
    <col min="516" max="516" width="36.42578125" style="61" customWidth="1"/>
    <col min="517" max="517" width="5.5703125" style="61" customWidth="1"/>
    <col min="518" max="518" width="5.85546875" style="61" customWidth="1"/>
    <col min="519" max="519" width="13.42578125" style="61" bestFit="1" customWidth="1"/>
    <col min="520" max="771" width="9" style="61"/>
    <col min="772" max="772" width="36.42578125" style="61" customWidth="1"/>
    <col min="773" max="773" width="5.5703125" style="61" customWidth="1"/>
    <col min="774" max="774" width="5.85546875" style="61" customWidth="1"/>
    <col min="775" max="775" width="13.42578125" style="61" bestFit="1" customWidth="1"/>
    <col min="776" max="1027" width="9" style="61"/>
    <col min="1028" max="1028" width="36.42578125" style="61" customWidth="1"/>
    <col min="1029" max="1029" width="5.5703125" style="61" customWidth="1"/>
    <col min="1030" max="1030" width="5.85546875" style="61" customWidth="1"/>
    <col min="1031" max="1031" width="13.42578125" style="61" bestFit="1" customWidth="1"/>
    <col min="1032" max="1283" width="9" style="61"/>
    <col min="1284" max="1284" width="36.42578125" style="61" customWidth="1"/>
    <col min="1285" max="1285" width="5.5703125" style="61" customWidth="1"/>
    <col min="1286" max="1286" width="5.85546875" style="61" customWidth="1"/>
    <col min="1287" max="1287" width="13.42578125" style="61" bestFit="1" customWidth="1"/>
    <col min="1288" max="1539" width="9" style="61"/>
    <col min="1540" max="1540" width="36.42578125" style="61" customWidth="1"/>
    <col min="1541" max="1541" width="5.5703125" style="61" customWidth="1"/>
    <col min="1542" max="1542" width="5.85546875" style="61" customWidth="1"/>
    <col min="1543" max="1543" width="13.42578125" style="61" bestFit="1" customWidth="1"/>
    <col min="1544" max="1795" width="9" style="61"/>
    <col min="1796" max="1796" width="36.42578125" style="61" customWidth="1"/>
    <col min="1797" max="1797" width="5.5703125" style="61" customWidth="1"/>
    <col min="1798" max="1798" width="5.85546875" style="61" customWidth="1"/>
    <col min="1799" max="1799" width="13.42578125" style="61" bestFit="1" customWidth="1"/>
    <col min="1800" max="2051" width="9" style="61"/>
    <col min="2052" max="2052" width="36.42578125" style="61" customWidth="1"/>
    <col min="2053" max="2053" width="5.5703125" style="61" customWidth="1"/>
    <col min="2054" max="2054" width="5.85546875" style="61" customWidth="1"/>
    <col min="2055" max="2055" width="13.42578125" style="61" bestFit="1" customWidth="1"/>
    <col min="2056" max="2307" width="9" style="61"/>
    <col min="2308" max="2308" width="36.42578125" style="61" customWidth="1"/>
    <col min="2309" max="2309" width="5.5703125" style="61" customWidth="1"/>
    <col min="2310" max="2310" width="5.85546875" style="61" customWidth="1"/>
    <col min="2311" max="2311" width="13.42578125" style="61" bestFit="1" customWidth="1"/>
    <col min="2312" max="2563" width="9" style="61"/>
    <col min="2564" max="2564" width="36.42578125" style="61" customWidth="1"/>
    <col min="2565" max="2565" width="5.5703125" style="61" customWidth="1"/>
    <col min="2566" max="2566" width="5.85546875" style="61" customWidth="1"/>
    <col min="2567" max="2567" width="13.42578125" style="61" bestFit="1" customWidth="1"/>
    <col min="2568" max="2819" width="9" style="61"/>
    <col min="2820" max="2820" width="36.42578125" style="61" customWidth="1"/>
    <col min="2821" max="2821" width="5.5703125" style="61" customWidth="1"/>
    <col min="2822" max="2822" width="5.85546875" style="61" customWidth="1"/>
    <col min="2823" max="2823" width="13.42578125" style="61" bestFit="1" customWidth="1"/>
    <col min="2824" max="3075" width="9" style="61"/>
    <col min="3076" max="3076" width="36.42578125" style="61" customWidth="1"/>
    <col min="3077" max="3077" width="5.5703125" style="61" customWidth="1"/>
    <col min="3078" max="3078" width="5.85546875" style="61" customWidth="1"/>
    <col min="3079" max="3079" width="13.42578125" style="61" bestFit="1" customWidth="1"/>
    <col min="3080" max="3331" width="9" style="61"/>
    <col min="3332" max="3332" width="36.42578125" style="61" customWidth="1"/>
    <col min="3333" max="3333" width="5.5703125" style="61" customWidth="1"/>
    <col min="3334" max="3334" width="5.85546875" style="61" customWidth="1"/>
    <col min="3335" max="3335" width="13.42578125" style="61" bestFit="1" customWidth="1"/>
    <col min="3336" max="3587" width="9" style="61"/>
    <col min="3588" max="3588" width="36.42578125" style="61" customWidth="1"/>
    <col min="3589" max="3589" width="5.5703125" style="61" customWidth="1"/>
    <col min="3590" max="3590" width="5.85546875" style="61" customWidth="1"/>
    <col min="3591" max="3591" width="13.42578125" style="61" bestFit="1" customWidth="1"/>
    <col min="3592" max="3843" width="9" style="61"/>
    <col min="3844" max="3844" width="36.42578125" style="61" customWidth="1"/>
    <col min="3845" max="3845" width="5.5703125" style="61" customWidth="1"/>
    <col min="3846" max="3846" width="5.85546875" style="61" customWidth="1"/>
    <col min="3847" max="3847" width="13.42578125" style="61" bestFit="1" customWidth="1"/>
    <col min="3848" max="4099" width="9" style="61"/>
    <col min="4100" max="4100" width="36.42578125" style="61" customWidth="1"/>
    <col min="4101" max="4101" width="5.5703125" style="61" customWidth="1"/>
    <col min="4102" max="4102" width="5.85546875" style="61" customWidth="1"/>
    <col min="4103" max="4103" width="13.42578125" style="61" bestFit="1" customWidth="1"/>
    <col min="4104" max="4355" width="9" style="61"/>
    <col min="4356" max="4356" width="36.42578125" style="61" customWidth="1"/>
    <col min="4357" max="4357" width="5.5703125" style="61" customWidth="1"/>
    <col min="4358" max="4358" width="5.85546875" style="61" customWidth="1"/>
    <col min="4359" max="4359" width="13.42578125" style="61" bestFit="1" customWidth="1"/>
    <col min="4360" max="4611" width="9" style="61"/>
    <col min="4612" max="4612" width="36.42578125" style="61" customWidth="1"/>
    <col min="4613" max="4613" width="5.5703125" style="61" customWidth="1"/>
    <col min="4614" max="4614" width="5.85546875" style="61" customWidth="1"/>
    <col min="4615" max="4615" width="13.42578125" style="61" bestFit="1" customWidth="1"/>
    <col min="4616" max="4867" width="9" style="61"/>
    <col min="4868" max="4868" width="36.42578125" style="61" customWidth="1"/>
    <col min="4869" max="4869" width="5.5703125" style="61" customWidth="1"/>
    <col min="4870" max="4870" width="5.85546875" style="61" customWidth="1"/>
    <col min="4871" max="4871" width="13.42578125" style="61" bestFit="1" customWidth="1"/>
    <col min="4872" max="5123" width="9" style="61"/>
    <col min="5124" max="5124" width="36.42578125" style="61" customWidth="1"/>
    <col min="5125" max="5125" width="5.5703125" style="61" customWidth="1"/>
    <col min="5126" max="5126" width="5.85546875" style="61" customWidth="1"/>
    <col min="5127" max="5127" width="13.42578125" style="61" bestFit="1" customWidth="1"/>
    <col min="5128" max="5379" width="9" style="61"/>
    <col min="5380" max="5380" width="36.42578125" style="61" customWidth="1"/>
    <col min="5381" max="5381" width="5.5703125" style="61" customWidth="1"/>
    <col min="5382" max="5382" width="5.85546875" style="61" customWidth="1"/>
    <col min="5383" max="5383" width="13.42578125" style="61" bestFit="1" customWidth="1"/>
    <col min="5384" max="5635" width="9" style="61"/>
    <col min="5636" max="5636" width="36.42578125" style="61" customWidth="1"/>
    <col min="5637" max="5637" width="5.5703125" style="61" customWidth="1"/>
    <col min="5638" max="5638" width="5.85546875" style="61" customWidth="1"/>
    <col min="5639" max="5639" width="13.42578125" style="61" bestFit="1" customWidth="1"/>
    <col min="5640" max="5891" width="9" style="61"/>
    <col min="5892" max="5892" width="36.42578125" style="61" customWidth="1"/>
    <col min="5893" max="5893" width="5.5703125" style="61" customWidth="1"/>
    <col min="5894" max="5894" width="5.85546875" style="61" customWidth="1"/>
    <col min="5895" max="5895" width="13.42578125" style="61" bestFit="1" customWidth="1"/>
    <col min="5896" max="6147" width="9" style="61"/>
    <col min="6148" max="6148" width="36.42578125" style="61" customWidth="1"/>
    <col min="6149" max="6149" width="5.5703125" style="61" customWidth="1"/>
    <col min="6150" max="6150" width="5.85546875" style="61" customWidth="1"/>
    <col min="6151" max="6151" width="13.42578125" style="61" bestFit="1" customWidth="1"/>
    <col min="6152" max="6403" width="9" style="61"/>
    <col min="6404" max="6404" width="36.42578125" style="61" customWidth="1"/>
    <col min="6405" max="6405" width="5.5703125" style="61" customWidth="1"/>
    <col min="6406" max="6406" width="5.85546875" style="61" customWidth="1"/>
    <col min="6407" max="6407" width="13.42578125" style="61" bestFit="1" customWidth="1"/>
    <col min="6408" max="6659" width="9" style="61"/>
    <col min="6660" max="6660" width="36.42578125" style="61" customWidth="1"/>
    <col min="6661" max="6661" width="5.5703125" style="61" customWidth="1"/>
    <col min="6662" max="6662" width="5.85546875" style="61" customWidth="1"/>
    <col min="6663" max="6663" width="13.42578125" style="61" bestFit="1" customWidth="1"/>
    <col min="6664" max="6915" width="9" style="61"/>
    <col min="6916" max="6916" width="36.42578125" style="61" customWidth="1"/>
    <col min="6917" max="6917" width="5.5703125" style="61" customWidth="1"/>
    <col min="6918" max="6918" width="5.85546875" style="61" customWidth="1"/>
    <col min="6919" max="6919" width="13.42578125" style="61" bestFit="1" customWidth="1"/>
    <col min="6920" max="7171" width="9" style="61"/>
    <col min="7172" max="7172" width="36.42578125" style="61" customWidth="1"/>
    <col min="7173" max="7173" width="5.5703125" style="61" customWidth="1"/>
    <col min="7174" max="7174" width="5.85546875" style="61" customWidth="1"/>
    <col min="7175" max="7175" width="13.42578125" style="61" bestFit="1" customWidth="1"/>
    <col min="7176" max="7427" width="9" style="61"/>
    <col min="7428" max="7428" width="36.42578125" style="61" customWidth="1"/>
    <col min="7429" max="7429" width="5.5703125" style="61" customWidth="1"/>
    <col min="7430" max="7430" width="5.85546875" style="61" customWidth="1"/>
    <col min="7431" max="7431" width="13.42578125" style="61" bestFit="1" customWidth="1"/>
    <col min="7432" max="7683" width="9" style="61"/>
    <col min="7684" max="7684" width="36.42578125" style="61" customWidth="1"/>
    <col min="7685" max="7685" width="5.5703125" style="61" customWidth="1"/>
    <col min="7686" max="7686" width="5.85546875" style="61" customWidth="1"/>
    <col min="7687" max="7687" width="13.42578125" style="61" bestFit="1" customWidth="1"/>
    <col min="7688" max="7939" width="9" style="61"/>
    <col min="7940" max="7940" width="36.42578125" style="61" customWidth="1"/>
    <col min="7941" max="7941" width="5.5703125" style="61" customWidth="1"/>
    <col min="7942" max="7942" width="5.85546875" style="61" customWidth="1"/>
    <col min="7943" max="7943" width="13.42578125" style="61" bestFit="1" customWidth="1"/>
    <col min="7944" max="8195" width="9" style="61"/>
    <col min="8196" max="8196" width="36.42578125" style="61" customWidth="1"/>
    <col min="8197" max="8197" width="5.5703125" style="61" customWidth="1"/>
    <col min="8198" max="8198" width="5.85546875" style="61" customWidth="1"/>
    <col min="8199" max="8199" width="13.42578125" style="61" bestFit="1" customWidth="1"/>
    <col min="8200" max="8451" width="9" style="61"/>
    <col min="8452" max="8452" width="36.42578125" style="61" customWidth="1"/>
    <col min="8453" max="8453" width="5.5703125" style="61" customWidth="1"/>
    <col min="8454" max="8454" width="5.85546875" style="61" customWidth="1"/>
    <col min="8455" max="8455" width="13.42578125" style="61" bestFit="1" customWidth="1"/>
    <col min="8456" max="8707" width="9" style="61"/>
    <col min="8708" max="8708" width="36.42578125" style="61" customWidth="1"/>
    <col min="8709" max="8709" width="5.5703125" style="61" customWidth="1"/>
    <col min="8710" max="8710" width="5.85546875" style="61" customWidth="1"/>
    <col min="8711" max="8711" width="13.42578125" style="61" bestFit="1" customWidth="1"/>
    <col min="8712" max="8963" width="9" style="61"/>
    <col min="8964" max="8964" width="36.42578125" style="61" customWidth="1"/>
    <col min="8965" max="8965" width="5.5703125" style="61" customWidth="1"/>
    <col min="8966" max="8966" width="5.85546875" style="61" customWidth="1"/>
    <col min="8967" max="8967" width="13.42578125" style="61" bestFit="1" customWidth="1"/>
    <col min="8968" max="9219" width="9" style="61"/>
    <col min="9220" max="9220" width="36.42578125" style="61" customWidth="1"/>
    <col min="9221" max="9221" width="5.5703125" style="61" customWidth="1"/>
    <col min="9222" max="9222" width="5.85546875" style="61" customWidth="1"/>
    <col min="9223" max="9223" width="13.42578125" style="61" bestFit="1" customWidth="1"/>
    <col min="9224" max="9475" width="9" style="61"/>
    <col min="9476" max="9476" width="36.42578125" style="61" customWidth="1"/>
    <col min="9477" max="9477" width="5.5703125" style="61" customWidth="1"/>
    <col min="9478" max="9478" width="5.85546875" style="61" customWidth="1"/>
    <col min="9479" max="9479" width="13.42578125" style="61" bestFit="1" customWidth="1"/>
    <col min="9480" max="9731" width="9" style="61"/>
    <col min="9732" max="9732" width="36.42578125" style="61" customWidth="1"/>
    <col min="9733" max="9733" width="5.5703125" style="61" customWidth="1"/>
    <col min="9734" max="9734" width="5.85546875" style="61" customWidth="1"/>
    <col min="9735" max="9735" width="13.42578125" style="61" bestFit="1" customWidth="1"/>
    <col min="9736" max="9987" width="9" style="61"/>
    <col min="9988" max="9988" width="36.42578125" style="61" customWidth="1"/>
    <col min="9989" max="9989" width="5.5703125" style="61" customWidth="1"/>
    <col min="9990" max="9990" width="5.85546875" style="61" customWidth="1"/>
    <col min="9991" max="9991" width="13.42578125" style="61" bestFit="1" customWidth="1"/>
    <col min="9992" max="10243" width="9" style="61"/>
    <col min="10244" max="10244" width="36.42578125" style="61" customWidth="1"/>
    <col min="10245" max="10245" width="5.5703125" style="61" customWidth="1"/>
    <col min="10246" max="10246" width="5.85546875" style="61" customWidth="1"/>
    <col min="10247" max="10247" width="13.42578125" style="61" bestFit="1" customWidth="1"/>
    <col min="10248" max="10499" width="9" style="61"/>
    <col min="10500" max="10500" width="36.42578125" style="61" customWidth="1"/>
    <col min="10501" max="10501" width="5.5703125" style="61" customWidth="1"/>
    <col min="10502" max="10502" width="5.85546875" style="61" customWidth="1"/>
    <col min="10503" max="10503" width="13.42578125" style="61" bestFit="1" customWidth="1"/>
    <col min="10504" max="10755" width="9" style="61"/>
    <col min="10756" max="10756" width="36.42578125" style="61" customWidth="1"/>
    <col min="10757" max="10757" width="5.5703125" style="61" customWidth="1"/>
    <col min="10758" max="10758" width="5.85546875" style="61" customWidth="1"/>
    <col min="10759" max="10759" width="13.42578125" style="61" bestFit="1" customWidth="1"/>
    <col min="10760" max="11011" width="9" style="61"/>
    <col min="11012" max="11012" width="36.42578125" style="61" customWidth="1"/>
    <col min="11013" max="11013" width="5.5703125" style="61" customWidth="1"/>
    <col min="11014" max="11014" width="5.85546875" style="61" customWidth="1"/>
    <col min="11015" max="11015" width="13.42578125" style="61" bestFit="1" customWidth="1"/>
    <col min="11016" max="11267" width="9" style="61"/>
    <col min="11268" max="11268" width="36.42578125" style="61" customWidth="1"/>
    <col min="11269" max="11269" width="5.5703125" style="61" customWidth="1"/>
    <col min="11270" max="11270" width="5.85546875" style="61" customWidth="1"/>
    <col min="11271" max="11271" width="13.42578125" style="61" bestFit="1" customWidth="1"/>
    <col min="11272" max="11523" width="9" style="61"/>
    <col min="11524" max="11524" width="36.42578125" style="61" customWidth="1"/>
    <col min="11525" max="11525" width="5.5703125" style="61" customWidth="1"/>
    <col min="11526" max="11526" width="5.85546875" style="61" customWidth="1"/>
    <col min="11527" max="11527" width="13.42578125" style="61" bestFit="1" customWidth="1"/>
    <col min="11528" max="11779" width="9" style="61"/>
    <col min="11780" max="11780" width="36.42578125" style="61" customWidth="1"/>
    <col min="11781" max="11781" width="5.5703125" style="61" customWidth="1"/>
    <col min="11782" max="11782" width="5.85546875" style="61" customWidth="1"/>
    <col min="11783" max="11783" width="13.42578125" style="61" bestFit="1" customWidth="1"/>
    <col min="11784" max="12035" width="9" style="61"/>
    <col min="12036" max="12036" width="36.42578125" style="61" customWidth="1"/>
    <col min="12037" max="12037" width="5.5703125" style="61" customWidth="1"/>
    <col min="12038" max="12038" width="5.85546875" style="61" customWidth="1"/>
    <col min="12039" max="12039" width="13.42578125" style="61" bestFit="1" customWidth="1"/>
    <col min="12040" max="12291" width="9" style="61"/>
    <col min="12292" max="12292" width="36.42578125" style="61" customWidth="1"/>
    <col min="12293" max="12293" width="5.5703125" style="61" customWidth="1"/>
    <col min="12294" max="12294" width="5.85546875" style="61" customWidth="1"/>
    <col min="12295" max="12295" width="13.42578125" style="61" bestFit="1" customWidth="1"/>
    <col min="12296" max="12547" width="9" style="61"/>
    <col min="12548" max="12548" width="36.42578125" style="61" customWidth="1"/>
    <col min="12549" max="12549" width="5.5703125" style="61" customWidth="1"/>
    <col min="12550" max="12550" width="5.85546875" style="61" customWidth="1"/>
    <col min="12551" max="12551" width="13.42578125" style="61" bestFit="1" customWidth="1"/>
    <col min="12552" max="12803" width="9" style="61"/>
    <col min="12804" max="12804" width="36.42578125" style="61" customWidth="1"/>
    <col min="12805" max="12805" width="5.5703125" style="61" customWidth="1"/>
    <col min="12806" max="12806" width="5.85546875" style="61" customWidth="1"/>
    <col min="12807" max="12807" width="13.42578125" style="61" bestFit="1" customWidth="1"/>
    <col min="12808" max="13059" width="9" style="61"/>
    <col min="13060" max="13060" width="36.42578125" style="61" customWidth="1"/>
    <col min="13061" max="13061" width="5.5703125" style="61" customWidth="1"/>
    <col min="13062" max="13062" width="5.85546875" style="61" customWidth="1"/>
    <col min="13063" max="13063" width="13.42578125" style="61" bestFit="1" customWidth="1"/>
    <col min="13064" max="13315" width="9" style="61"/>
    <col min="13316" max="13316" width="36.42578125" style="61" customWidth="1"/>
    <col min="13317" max="13317" width="5.5703125" style="61" customWidth="1"/>
    <col min="13318" max="13318" width="5.85546875" style="61" customWidth="1"/>
    <col min="13319" max="13319" width="13.42578125" style="61" bestFit="1" customWidth="1"/>
    <col min="13320" max="13571" width="9" style="61"/>
    <col min="13572" max="13572" width="36.42578125" style="61" customWidth="1"/>
    <col min="13573" max="13573" width="5.5703125" style="61" customWidth="1"/>
    <col min="13574" max="13574" width="5.85546875" style="61" customWidth="1"/>
    <col min="13575" max="13575" width="13.42578125" style="61" bestFit="1" customWidth="1"/>
    <col min="13576" max="13827" width="9" style="61"/>
    <col min="13828" max="13828" width="36.42578125" style="61" customWidth="1"/>
    <col min="13829" max="13829" width="5.5703125" style="61" customWidth="1"/>
    <col min="13830" max="13830" width="5.85546875" style="61" customWidth="1"/>
    <col min="13831" max="13831" width="13.42578125" style="61" bestFit="1" customWidth="1"/>
    <col min="13832" max="14083" width="9" style="61"/>
    <col min="14084" max="14084" width="36.42578125" style="61" customWidth="1"/>
    <col min="14085" max="14085" width="5.5703125" style="61" customWidth="1"/>
    <col min="14086" max="14086" width="5.85546875" style="61" customWidth="1"/>
    <col min="14087" max="14087" width="13.42578125" style="61" bestFit="1" customWidth="1"/>
    <col min="14088" max="14339" width="9" style="61"/>
    <col min="14340" max="14340" width="36.42578125" style="61" customWidth="1"/>
    <col min="14341" max="14341" width="5.5703125" style="61" customWidth="1"/>
    <col min="14342" max="14342" width="5.85546875" style="61" customWidth="1"/>
    <col min="14343" max="14343" width="13.42578125" style="61" bestFit="1" customWidth="1"/>
    <col min="14344" max="14595" width="9" style="61"/>
    <col min="14596" max="14596" width="36.42578125" style="61" customWidth="1"/>
    <col min="14597" max="14597" width="5.5703125" style="61" customWidth="1"/>
    <col min="14598" max="14598" width="5.85546875" style="61" customWidth="1"/>
    <col min="14599" max="14599" width="13.42578125" style="61" bestFit="1" customWidth="1"/>
    <col min="14600" max="14851" width="9" style="61"/>
    <col min="14852" max="14852" width="36.42578125" style="61" customWidth="1"/>
    <col min="14853" max="14853" width="5.5703125" style="61" customWidth="1"/>
    <col min="14854" max="14854" width="5.85546875" style="61" customWidth="1"/>
    <col min="14855" max="14855" width="13.42578125" style="61" bestFit="1" customWidth="1"/>
    <col min="14856" max="15107" width="9" style="61"/>
    <col min="15108" max="15108" width="36.42578125" style="61" customWidth="1"/>
    <col min="15109" max="15109" width="5.5703125" style="61" customWidth="1"/>
    <col min="15110" max="15110" width="5.85546875" style="61" customWidth="1"/>
    <col min="15111" max="15111" width="13.42578125" style="61" bestFit="1" customWidth="1"/>
    <col min="15112" max="15363" width="9" style="61"/>
    <col min="15364" max="15364" width="36.42578125" style="61" customWidth="1"/>
    <col min="15365" max="15365" width="5.5703125" style="61" customWidth="1"/>
    <col min="15366" max="15366" width="5.85546875" style="61" customWidth="1"/>
    <col min="15367" max="15367" width="13.42578125" style="61" bestFit="1" customWidth="1"/>
    <col min="15368" max="15619" width="9" style="61"/>
    <col min="15620" max="15620" width="36.42578125" style="61" customWidth="1"/>
    <col min="15621" max="15621" width="5.5703125" style="61" customWidth="1"/>
    <col min="15622" max="15622" width="5.85546875" style="61" customWidth="1"/>
    <col min="15623" max="15623" width="13.42578125" style="61" bestFit="1" customWidth="1"/>
    <col min="15624" max="15875" width="9" style="61"/>
    <col min="15876" max="15876" width="36.42578125" style="61" customWidth="1"/>
    <col min="15877" max="15877" width="5.5703125" style="61" customWidth="1"/>
    <col min="15878" max="15878" width="5.85546875" style="61" customWidth="1"/>
    <col min="15879" max="15879" width="13.42578125" style="61" bestFit="1" customWidth="1"/>
    <col min="15880" max="16131" width="9" style="61"/>
    <col min="16132" max="16132" width="36.42578125" style="61" customWidth="1"/>
    <col min="16133" max="16133" width="5.5703125" style="61" customWidth="1"/>
    <col min="16134" max="16134" width="5.85546875" style="61" customWidth="1"/>
    <col min="16135" max="16135" width="13.42578125" style="61" bestFit="1" customWidth="1"/>
    <col min="16136" max="16384" width="9" style="61"/>
  </cols>
  <sheetData>
    <row r="1" spans="1:7" x14ac:dyDescent="0.55000000000000004">
      <c r="A1" s="462" t="s">
        <v>78</v>
      </c>
      <c r="B1" s="462"/>
      <c r="C1" s="462"/>
      <c r="D1" s="462"/>
      <c r="E1" s="462"/>
      <c r="F1" s="462"/>
      <c r="G1" s="462"/>
    </row>
    <row r="2" spans="1:7" ht="10.5" customHeight="1" x14ac:dyDescent="0.55000000000000004"/>
    <row r="3" spans="1:7" s="243" customFormat="1" ht="20.25" customHeight="1" x14ac:dyDescent="0.25">
      <c r="A3" s="242" t="s">
        <v>72</v>
      </c>
    </row>
    <row r="4" spans="1:7" s="243" customFormat="1" ht="19.5" customHeight="1" thickBot="1" x14ac:dyDescent="0.3">
      <c r="A4" s="243" t="s">
        <v>243</v>
      </c>
    </row>
    <row r="5" spans="1:7" ht="15" customHeight="1" thickTop="1" x14ac:dyDescent="0.55000000000000004">
      <c r="A5" s="424" t="s">
        <v>73</v>
      </c>
      <c r="B5" s="425"/>
      <c r="C5" s="425"/>
      <c r="D5" s="425"/>
      <c r="E5" s="463" t="s">
        <v>579</v>
      </c>
      <c r="F5" s="464"/>
      <c r="G5" s="465"/>
    </row>
    <row r="6" spans="1:7" ht="13.5" customHeight="1" thickBot="1" x14ac:dyDescent="0.6">
      <c r="A6" s="426"/>
      <c r="B6" s="427"/>
      <c r="C6" s="427"/>
      <c r="D6" s="427"/>
      <c r="E6" s="220"/>
      <c r="F6" s="220" t="s">
        <v>74</v>
      </c>
      <c r="G6" s="220" t="s">
        <v>75</v>
      </c>
    </row>
    <row r="7" spans="1:7" ht="24" thickTop="1" x14ac:dyDescent="0.55000000000000004">
      <c r="A7" s="221" t="s">
        <v>90</v>
      </c>
      <c r="E7" s="222"/>
      <c r="F7" s="222"/>
      <c r="G7" s="222"/>
    </row>
    <row r="8" spans="1:7" x14ac:dyDescent="0.55000000000000004">
      <c r="A8" s="45" t="s">
        <v>83</v>
      </c>
      <c r="B8" s="60"/>
      <c r="C8" s="60"/>
      <c r="D8" s="60"/>
      <c r="E8" s="40">
        <f>'Data งานวิชาการ'!X138</f>
        <v>4.0808823529411766</v>
      </c>
      <c r="F8" s="40">
        <f>'Data งานวิชาการ'!X139</f>
        <v>0.96651452487657119</v>
      </c>
      <c r="G8" s="4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x14ac:dyDescent="0.55000000000000004">
      <c r="A9" s="45" t="s">
        <v>84</v>
      </c>
      <c r="B9" s="60"/>
      <c r="C9" s="60"/>
      <c r="D9" s="60"/>
      <c r="E9" s="40">
        <f>'Data งานวิชาการ'!Y138</f>
        <v>4.0441176470588234</v>
      </c>
      <c r="F9" s="40">
        <f>'Data งานวิชาการ'!Y139</f>
        <v>1.0027196133983221</v>
      </c>
      <c r="G9" s="43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x14ac:dyDescent="0.55000000000000004">
      <c r="A10" s="45" t="s">
        <v>254</v>
      </c>
      <c r="B10" s="60"/>
      <c r="C10" s="60"/>
      <c r="D10" s="60"/>
      <c r="E10" s="40">
        <f>'Data งานวิชาการ'!Z138</f>
        <v>4.0441176470588234</v>
      </c>
      <c r="F10" s="40">
        <f>'Data งานวิชาการ'!Z139</f>
        <v>1.1278799979431975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x14ac:dyDescent="0.55000000000000004">
      <c r="A11" s="45" t="s">
        <v>86</v>
      </c>
      <c r="B11" s="60"/>
      <c r="C11" s="60"/>
      <c r="D11" s="60"/>
      <c r="E11" s="40">
        <f>'Data งานวิชาการ'!AA138</f>
        <v>3.9485294117647061</v>
      </c>
      <c r="F11" s="40">
        <f>'Data งานวิชาการ'!AA139</f>
        <v>1.1308459825129056</v>
      </c>
      <c r="G11" s="4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x14ac:dyDescent="0.55000000000000004">
      <c r="A12" s="466" t="s">
        <v>76</v>
      </c>
      <c r="B12" s="466"/>
      <c r="C12" s="466"/>
      <c r="D12" s="466"/>
      <c r="E12" s="223">
        <f>'Data งานวิชาการ'!AA140</f>
        <v>4.0294117647058822</v>
      </c>
      <c r="F12" s="223">
        <f>'Data งานวิชาการ'!AA141</f>
        <v>1.057751717417313</v>
      </c>
      <c r="G12" s="224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x14ac:dyDescent="0.55000000000000004">
      <c r="A13" s="225" t="s">
        <v>91</v>
      </c>
      <c r="B13" s="226"/>
      <c r="C13" s="226"/>
      <c r="D13" s="226"/>
      <c r="E13" s="227"/>
      <c r="F13" s="227"/>
      <c r="G13" s="227"/>
    </row>
    <row r="14" spans="1:7" x14ac:dyDescent="0.55000000000000004">
      <c r="A14" s="45" t="s">
        <v>101</v>
      </c>
      <c r="B14" s="45"/>
      <c r="C14" s="45"/>
      <c r="D14" s="45"/>
      <c r="E14" s="40">
        <f>'Data งานวิชาการ'!AB138</f>
        <v>4.2352941176470589</v>
      </c>
      <c r="F14" s="40">
        <f>'Data งานวิชาการ'!AB139</f>
        <v>1.1302919591211957</v>
      </c>
      <c r="G14" s="43" t="str">
        <f t="shared" ref="G14:G19" si="0">IF(E14&gt;4.5,"มากที่สุด",IF(E14&gt;3.5,"มาก",IF(E14&gt;2.5,"ปานกลาง",IF(E14&gt;1.5,"น้อย",IF(E14&lt;=1.5,"น้อยที่สุด")))))</f>
        <v>มาก</v>
      </c>
    </row>
    <row r="15" spans="1:7" x14ac:dyDescent="0.55000000000000004">
      <c r="A15" s="45" t="s">
        <v>255</v>
      </c>
      <c r="B15" s="45"/>
      <c r="C15" s="45"/>
      <c r="D15" s="45"/>
      <c r="E15" s="40">
        <f>'Data งานวิชาการ'!AC138</f>
        <v>4.0367647058823533</v>
      </c>
      <c r="F15" s="40">
        <f>'Data งานวิชาการ'!AC139</f>
        <v>1.1314238046408875</v>
      </c>
      <c r="G15" s="43" t="str">
        <f t="shared" si="0"/>
        <v>มาก</v>
      </c>
    </row>
    <row r="16" spans="1:7" x14ac:dyDescent="0.55000000000000004">
      <c r="A16" s="45" t="s">
        <v>87</v>
      </c>
      <c r="B16" s="45"/>
      <c r="C16" s="45"/>
      <c r="D16" s="45"/>
      <c r="E16" s="40">
        <f>'Data งานวิชาการ'!AD138</f>
        <v>4.0588235294117645</v>
      </c>
      <c r="F16" s="40">
        <f>'Data งานวิชาการ'!AD139</f>
        <v>1.1272037239532688</v>
      </c>
      <c r="G16" s="43" t="str">
        <f t="shared" si="0"/>
        <v>มาก</v>
      </c>
    </row>
    <row r="17" spans="1:7" x14ac:dyDescent="0.55000000000000004">
      <c r="A17" s="45" t="s">
        <v>88</v>
      </c>
      <c r="B17" s="45"/>
      <c r="C17" s="45"/>
      <c r="D17" s="45"/>
      <c r="E17" s="40">
        <f>'Data งานวิชาการ'!AE138</f>
        <v>4.1544117647058822</v>
      </c>
      <c r="F17" s="40">
        <f>'Data งานวิชาการ'!AE139</f>
        <v>1.0028010878466842</v>
      </c>
      <c r="G17" s="43" t="str">
        <f t="shared" si="0"/>
        <v>มาก</v>
      </c>
    </row>
    <row r="18" spans="1:7" x14ac:dyDescent="0.55000000000000004">
      <c r="A18" s="45" t="s">
        <v>102</v>
      </c>
      <c r="B18" s="45"/>
      <c r="C18" s="45"/>
      <c r="D18" s="45"/>
      <c r="E18" s="40">
        <f>'Data งานวิชาการ'!AF138</f>
        <v>4.1691176470588234</v>
      </c>
      <c r="F18" s="40">
        <f>'Data งานวิชาการ'!AF139</f>
        <v>0.99297642401480801</v>
      </c>
      <c r="G18" s="43" t="str">
        <f t="shared" si="0"/>
        <v>มาก</v>
      </c>
    </row>
    <row r="19" spans="1:7" x14ac:dyDescent="0.55000000000000004">
      <c r="A19" s="454" t="s">
        <v>92</v>
      </c>
      <c r="B19" s="455"/>
      <c r="C19" s="455"/>
      <c r="D19" s="456"/>
      <c r="E19" s="223">
        <f>'Data งานวิชาการ'!AF140</f>
        <v>4.1308823529411764</v>
      </c>
      <c r="F19" s="223">
        <f>'Data งานวิชาการ'!AF141</f>
        <v>1.078202474139438</v>
      </c>
      <c r="G19" s="228" t="str">
        <f t="shared" si="0"/>
        <v>มาก</v>
      </c>
    </row>
    <row r="20" spans="1:7" x14ac:dyDescent="0.55000000000000004">
      <c r="A20" s="225" t="s">
        <v>89</v>
      </c>
      <c r="B20" s="226"/>
      <c r="C20" s="226"/>
      <c r="D20" s="226"/>
      <c r="E20" s="229"/>
      <c r="F20" s="229"/>
      <c r="G20" s="229"/>
    </row>
    <row r="21" spans="1:7" x14ac:dyDescent="0.55000000000000004">
      <c r="A21" s="45" t="s">
        <v>103</v>
      </c>
      <c r="B21" s="45"/>
      <c r="C21" s="45"/>
      <c r="D21" s="45"/>
      <c r="E21" s="40">
        <f>'Data งานวิชาการ'!AG138</f>
        <v>3.9191176470588234</v>
      </c>
      <c r="F21" s="40">
        <f>'Data งานวิชาการ'!AG139</f>
        <v>1.2941758255886735</v>
      </c>
      <c r="G21" s="43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x14ac:dyDescent="0.55000000000000004">
      <c r="A22" s="45" t="s">
        <v>104</v>
      </c>
      <c r="B22" s="45"/>
      <c r="C22" s="45"/>
      <c r="D22" s="45"/>
      <c r="E22" s="40">
        <f>'Data งานวิชาการ'!AH138</f>
        <v>3.9411764705882355</v>
      </c>
      <c r="F22" s="40">
        <f>'Data งานวิชาการ'!AH139</f>
        <v>1.3431014736897027</v>
      </c>
      <c r="G22" s="43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x14ac:dyDescent="0.55000000000000004">
      <c r="A23" s="45" t="s">
        <v>93</v>
      </c>
      <c r="B23" s="45"/>
      <c r="C23" s="45"/>
      <c r="D23" s="45"/>
      <c r="E23" s="40">
        <f>'Data งานวิชาการ'!AI138</f>
        <v>3.8823529411764706</v>
      </c>
      <c r="F23" s="40">
        <f>'Data งานวิชาการ'!AI139</f>
        <v>1.2593874085761592</v>
      </c>
      <c r="G23" s="43" t="str">
        <f t="shared" ref="G23:G24" si="1">IF(E23&gt;4.5,"มากที่สุด",IF(E23&gt;3.5,"มาก",IF(E23&gt;2.5,"ปานกลาง",IF(E23&gt;1.5,"น้อย",IF(E23&lt;=1.5,"น้อยที่สุด")))))</f>
        <v>มาก</v>
      </c>
    </row>
    <row r="24" spans="1:7" x14ac:dyDescent="0.55000000000000004">
      <c r="A24" s="45" t="s">
        <v>94</v>
      </c>
      <c r="B24" s="45"/>
      <c r="C24" s="45"/>
      <c r="D24" s="45"/>
      <c r="E24" s="40">
        <f>'Data งานวิชาการ'!AJ138</f>
        <v>3.8455882352941178</v>
      </c>
      <c r="F24" s="40">
        <f>'Data งานวิชาการ'!AJ139</f>
        <v>1.3214956536164748</v>
      </c>
      <c r="G24" s="43" t="str">
        <f t="shared" si="1"/>
        <v>มาก</v>
      </c>
    </row>
    <row r="25" spans="1:7" x14ac:dyDescent="0.55000000000000004">
      <c r="A25" s="45" t="s">
        <v>95</v>
      </c>
      <c r="B25" s="45"/>
      <c r="C25" s="45"/>
      <c r="D25" s="45"/>
      <c r="E25" s="40">
        <f>'Data งานวิชาการ'!AK138</f>
        <v>3.9926470588235294</v>
      </c>
      <c r="F25" s="40">
        <f>'Data งานวิชาการ'!AK139</f>
        <v>1.0505471133998541</v>
      </c>
      <c r="G25" s="43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x14ac:dyDescent="0.55000000000000004">
      <c r="A26" s="432" t="s">
        <v>96</v>
      </c>
      <c r="B26" s="433"/>
      <c r="C26" s="433"/>
      <c r="D26" s="434"/>
      <c r="E26" s="40">
        <f>'Data งานวิชาการ'!AL138</f>
        <v>3.9485294117647061</v>
      </c>
      <c r="F26" s="40">
        <f>'Data งานวิชาการ'!AL139</f>
        <v>1.1438716124614723</v>
      </c>
      <c r="G26" s="4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x14ac:dyDescent="0.55000000000000004">
      <c r="A27" s="454" t="s">
        <v>77</v>
      </c>
      <c r="B27" s="455"/>
      <c r="C27" s="455"/>
      <c r="D27" s="456"/>
      <c r="E27" s="223">
        <f>'Data งานวิชาการ'!AL140</f>
        <v>3.9215686274509802</v>
      </c>
      <c r="F27" s="223">
        <f>'Data งานวิชาการ'!AL141</f>
        <v>1.2369467615827348</v>
      </c>
      <c r="G27" s="228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x14ac:dyDescent="0.55000000000000004">
      <c r="A28" s="230" t="s">
        <v>97</v>
      </c>
      <c r="B28" s="231"/>
      <c r="C28" s="231"/>
      <c r="D28" s="232"/>
      <c r="E28" s="233"/>
      <c r="F28" s="233"/>
      <c r="G28" s="234"/>
    </row>
    <row r="29" spans="1:7" x14ac:dyDescent="0.55000000000000004">
      <c r="A29" s="45" t="s">
        <v>98</v>
      </c>
      <c r="B29" s="45"/>
      <c r="C29" s="45"/>
      <c r="D29" s="45"/>
      <c r="E29" s="40">
        <f>'Data งานวิชาการ'!AM138</f>
        <v>3.9191176470588234</v>
      </c>
      <c r="F29" s="40">
        <f>'Data งานวิชาการ'!AM139</f>
        <v>1.3112343467064036</v>
      </c>
      <c r="G29" s="43" t="str">
        <f t="shared" ref="G29:G32" si="2">IF(E29&gt;4.5,"มากที่สุด",IF(E29&gt;3.5,"มาก",IF(E29&gt;2.5,"ปานกลาง",IF(E29&gt;1.5,"น้อย",IF(E29&lt;=1.5,"น้อยที่สุด")))))</f>
        <v>มาก</v>
      </c>
    </row>
    <row r="30" spans="1:7" x14ac:dyDescent="0.55000000000000004">
      <c r="A30" s="46" t="s">
        <v>99</v>
      </c>
      <c r="B30" s="47"/>
      <c r="C30" s="47"/>
      <c r="D30" s="48"/>
      <c r="E30" s="40">
        <f>'Data งานวิชาการ'!AN138</f>
        <v>4.0147058823529411</v>
      </c>
      <c r="F30" s="40">
        <f>'Data งานวิชาการ'!AN139</f>
        <v>1.2880378078051562</v>
      </c>
      <c r="G30" s="43" t="str">
        <f t="shared" si="2"/>
        <v>มาก</v>
      </c>
    </row>
    <row r="31" spans="1:7" ht="24" thickBot="1" x14ac:dyDescent="0.6">
      <c r="A31" s="457" t="s">
        <v>100</v>
      </c>
      <c r="B31" s="458"/>
      <c r="C31" s="458"/>
      <c r="D31" s="458"/>
      <c r="E31" s="235">
        <f>'Data งานวิชาการ'!AN140</f>
        <v>3.9669117647058822</v>
      </c>
      <c r="F31" s="236">
        <f>'Data งานวิชาการ'!AN141</f>
        <v>1.2981710180811328</v>
      </c>
      <c r="G31" s="237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ht="21.75" customHeight="1" thickTop="1" thickBot="1" x14ac:dyDescent="0.6">
      <c r="A32" s="459" t="s">
        <v>70</v>
      </c>
      <c r="B32" s="460"/>
      <c r="C32" s="460"/>
      <c r="D32" s="461"/>
      <c r="E32" s="238">
        <f>'Data งานวิชาการ'!AO138</f>
        <v>4.0138408304498272</v>
      </c>
      <c r="F32" s="238">
        <f>'Data งานวิชาการ'!AO139</f>
        <v>1.1543828447148083</v>
      </c>
      <c r="G32" s="239" t="str">
        <f t="shared" si="2"/>
        <v>มาก</v>
      </c>
    </row>
    <row r="33" spans="1:7" ht="24" thickTop="1" x14ac:dyDescent="0.55000000000000004">
      <c r="A33" s="462" t="s">
        <v>79</v>
      </c>
      <c r="B33" s="462"/>
      <c r="C33" s="462"/>
      <c r="D33" s="462"/>
      <c r="E33" s="462"/>
      <c r="F33" s="462"/>
      <c r="G33" s="462"/>
    </row>
    <row r="34" spans="1:7" x14ac:dyDescent="0.55000000000000004">
      <c r="A34" s="240"/>
      <c r="B34" s="240"/>
      <c r="C34" s="240"/>
      <c r="D34" s="240"/>
      <c r="E34" s="240"/>
      <c r="F34" s="240"/>
      <c r="G34" s="240"/>
    </row>
    <row r="35" spans="1:7" x14ac:dyDescent="0.55000000000000004">
      <c r="A35" s="241" t="s">
        <v>580</v>
      </c>
    </row>
    <row r="36" spans="1:7" x14ac:dyDescent="0.55000000000000004">
      <c r="A36" s="241" t="s">
        <v>595</v>
      </c>
    </row>
    <row r="37" spans="1:7" x14ac:dyDescent="0.55000000000000004">
      <c r="A37" s="241" t="s">
        <v>594</v>
      </c>
    </row>
    <row r="38" spans="1:7" x14ac:dyDescent="0.55000000000000004">
      <c r="A38" s="241" t="s">
        <v>310</v>
      </c>
    </row>
    <row r="39" spans="1:7" x14ac:dyDescent="0.55000000000000004">
      <c r="A39" s="241" t="s">
        <v>311</v>
      </c>
    </row>
    <row r="40" spans="1:7" x14ac:dyDescent="0.55000000000000004">
      <c r="A40" s="1" t="s">
        <v>312</v>
      </c>
    </row>
    <row r="41" spans="1:7" x14ac:dyDescent="0.55000000000000004">
      <c r="A41" s="61" t="s">
        <v>313</v>
      </c>
    </row>
  </sheetData>
  <mergeCells count="10">
    <mergeCell ref="A27:D27"/>
    <mergeCell ref="A31:D31"/>
    <mergeCell ref="A32:D32"/>
    <mergeCell ref="A33:G33"/>
    <mergeCell ref="A1:G1"/>
    <mergeCell ref="A5:D6"/>
    <mergeCell ref="E5:G5"/>
    <mergeCell ref="A12:D12"/>
    <mergeCell ref="A19:D19"/>
    <mergeCell ref="A26:D26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11969" r:id="rId4">
          <objectPr defaultSize="0" autoPict="0" r:id="rId5">
            <anchor moveWithCells="1" sizeWithCells="1">
              <from>
                <xdr:col>4</xdr:col>
                <xdr:colOff>123825</xdr:colOff>
                <xdr:row>5</xdr:row>
                <xdr:rowOff>28575</xdr:rowOff>
              </from>
              <to>
                <xdr:col>4</xdr:col>
                <xdr:colOff>238125</xdr:colOff>
                <xdr:row>5</xdr:row>
                <xdr:rowOff>133350</xdr:rowOff>
              </to>
            </anchor>
          </objectPr>
        </oleObject>
      </mc:Choice>
      <mc:Fallback>
        <oleObject progId="Equation.3" shapeId="2119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049"/>
  <sheetViews>
    <sheetView topLeftCell="A22" workbookViewId="0">
      <selection activeCell="E365" sqref="E365"/>
    </sheetView>
  </sheetViews>
  <sheetFormatPr defaultRowHeight="24" x14ac:dyDescent="0.55000000000000004"/>
  <cols>
    <col min="1" max="1" width="18.42578125" style="17" customWidth="1"/>
    <col min="2" max="2" width="18.85546875" style="2" customWidth="1"/>
    <col min="3" max="3" width="8.140625" style="2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0" width="9.28515625" style="2" customWidth="1"/>
    <col min="21" max="21" width="11.5703125" style="2" bestFit="1" customWidth="1"/>
    <col min="22" max="22" width="11.7109375" style="2" bestFit="1" customWidth="1"/>
    <col min="23" max="23" width="12.85546875" style="2" bestFit="1" customWidth="1"/>
    <col min="24" max="27" width="9.28515625" style="2" bestFit="1" customWidth="1"/>
    <col min="28" max="28" width="11.7109375" style="2" bestFit="1" customWidth="1"/>
    <col min="29" max="32" width="9.28515625" style="2" bestFit="1" customWidth="1"/>
    <col min="33" max="33" width="10.7109375" style="2" bestFit="1" customWidth="1"/>
    <col min="34" max="37" width="9.28515625" style="2" bestFit="1" customWidth="1"/>
    <col min="38" max="38" width="11.7109375" style="2" bestFit="1" customWidth="1"/>
    <col min="39" max="255" width="9.140625" style="2"/>
    <col min="256" max="256" width="7.42578125" style="2" customWidth="1"/>
    <col min="257" max="257" width="5.28515625" style="2" customWidth="1"/>
    <col min="258" max="258" width="8.140625" style="2" customWidth="1"/>
    <col min="259" max="259" width="79.28515625" style="2" customWidth="1"/>
    <col min="260" max="260" width="14.140625" style="2" customWidth="1"/>
    <col min="261" max="511" width="9.140625" style="2"/>
    <col min="512" max="512" width="7.42578125" style="2" customWidth="1"/>
    <col min="513" max="513" width="5.28515625" style="2" customWidth="1"/>
    <col min="514" max="514" width="8.140625" style="2" customWidth="1"/>
    <col min="515" max="515" width="79.28515625" style="2" customWidth="1"/>
    <col min="516" max="516" width="14.140625" style="2" customWidth="1"/>
    <col min="517" max="767" width="9.140625" style="2"/>
    <col min="768" max="768" width="7.42578125" style="2" customWidth="1"/>
    <col min="769" max="769" width="5.28515625" style="2" customWidth="1"/>
    <col min="770" max="770" width="8.140625" style="2" customWidth="1"/>
    <col min="771" max="771" width="79.28515625" style="2" customWidth="1"/>
    <col min="772" max="772" width="14.140625" style="2" customWidth="1"/>
    <col min="773" max="1023" width="9.140625" style="2"/>
    <col min="1024" max="1024" width="7.42578125" style="2" customWidth="1"/>
    <col min="1025" max="1025" width="5.28515625" style="2" customWidth="1"/>
    <col min="1026" max="1026" width="8.140625" style="2" customWidth="1"/>
    <col min="1027" max="1027" width="79.28515625" style="2" customWidth="1"/>
    <col min="1028" max="1028" width="14.140625" style="2" customWidth="1"/>
    <col min="1029" max="1279" width="9.140625" style="2"/>
    <col min="1280" max="1280" width="7.42578125" style="2" customWidth="1"/>
    <col min="1281" max="1281" width="5.28515625" style="2" customWidth="1"/>
    <col min="1282" max="1282" width="8.140625" style="2" customWidth="1"/>
    <col min="1283" max="1283" width="79.28515625" style="2" customWidth="1"/>
    <col min="1284" max="1284" width="14.140625" style="2" customWidth="1"/>
    <col min="1285" max="1535" width="9.140625" style="2"/>
    <col min="1536" max="1536" width="7.42578125" style="2" customWidth="1"/>
    <col min="1537" max="1537" width="5.28515625" style="2" customWidth="1"/>
    <col min="1538" max="1538" width="8.140625" style="2" customWidth="1"/>
    <col min="1539" max="1539" width="79.28515625" style="2" customWidth="1"/>
    <col min="1540" max="1540" width="14.140625" style="2" customWidth="1"/>
    <col min="1541" max="1791" width="9.140625" style="2"/>
    <col min="1792" max="1792" width="7.42578125" style="2" customWidth="1"/>
    <col min="1793" max="1793" width="5.28515625" style="2" customWidth="1"/>
    <col min="1794" max="1794" width="8.140625" style="2" customWidth="1"/>
    <col min="1795" max="1795" width="79.28515625" style="2" customWidth="1"/>
    <col min="1796" max="1796" width="14.140625" style="2" customWidth="1"/>
    <col min="1797" max="2047" width="9.140625" style="2"/>
    <col min="2048" max="2048" width="7.42578125" style="2" customWidth="1"/>
    <col min="2049" max="2049" width="5.28515625" style="2" customWidth="1"/>
    <col min="2050" max="2050" width="8.140625" style="2" customWidth="1"/>
    <col min="2051" max="2051" width="79.28515625" style="2" customWidth="1"/>
    <col min="2052" max="2052" width="14.140625" style="2" customWidth="1"/>
    <col min="2053" max="2303" width="9.140625" style="2"/>
    <col min="2304" max="2304" width="7.42578125" style="2" customWidth="1"/>
    <col min="2305" max="2305" width="5.28515625" style="2" customWidth="1"/>
    <col min="2306" max="2306" width="8.140625" style="2" customWidth="1"/>
    <col min="2307" max="2307" width="79.28515625" style="2" customWidth="1"/>
    <col min="2308" max="2308" width="14.140625" style="2" customWidth="1"/>
    <col min="2309" max="2559" width="9.140625" style="2"/>
    <col min="2560" max="2560" width="7.42578125" style="2" customWidth="1"/>
    <col min="2561" max="2561" width="5.28515625" style="2" customWidth="1"/>
    <col min="2562" max="2562" width="8.140625" style="2" customWidth="1"/>
    <col min="2563" max="2563" width="79.28515625" style="2" customWidth="1"/>
    <col min="2564" max="2564" width="14.140625" style="2" customWidth="1"/>
    <col min="2565" max="2815" width="9.140625" style="2"/>
    <col min="2816" max="2816" width="7.42578125" style="2" customWidth="1"/>
    <col min="2817" max="2817" width="5.28515625" style="2" customWidth="1"/>
    <col min="2818" max="2818" width="8.140625" style="2" customWidth="1"/>
    <col min="2819" max="2819" width="79.28515625" style="2" customWidth="1"/>
    <col min="2820" max="2820" width="14.140625" style="2" customWidth="1"/>
    <col min="2821" max="3071" width="9.140625" style="2"/>
    <col min="3072" max="3072" width="7.42578125" style="2" customWidth="1"/>
    <col min="3073" max="3073" width="5.28515625" style="2" customWidth="1"/>
    <col min="3074" max="3074" width="8.140625" style="2" customWidth="1"/>
    <col min="3075" max="3075" width="79.28515625" style="2" customWidth="1"/>
    <col min="3076" max="3076" width="14.140625" style="2" customWidth="1"/>
    <col min="3077" max="3327" width="9.140625" style="2"/>
    <col min="3328" max="3328" width="7.42578125" style="2" customWidth="1"/>
    <col min="3329" max="3329" width="5.28515625" style="2" customWidth="1"/>
    <col min="3330" max="3330" width="8.140625" style="2" customWidth="1"/>
    <col min="3331" max="3331" width="79.28515625" style="2" customWidth="1"/>
    <col min="3332" max="3332" width="14.140625" style="2" customWidth="1"/>
    <col min="3333" max="3583" width="9.140625" style="2"/>
    <col min="3584" max="3584" width="7.42578125" style="2" customWidth="1"/>
    <col min="3585" max="3585" width="5.28515625" style="2" customWidth="1"/>
    <col min="3586" max="3586" width="8.140625" style="2" customWidth="1"/>
    <col min="3587" max="3587" width="79.28515625" style="2" customWidth="1"/>
    <col min="3588" max="3588" width="14.140625" style="2" customWidth="1"/>
    <col min="3589" max="3839" width="9.140625" style="2"/>
    <col min="3840" max="3840" width="7.42578125" style="2" customWidth="1"/>
    <col min="3841" max="3841" width="5.28515625" style="2" customWidth="1"/>
    <col min="3842" max="3842" width="8.140625" style="2" customWidth="1"/>
    <col min="3843" max="3843" width="79.28515625" style="2" customWidth="1"/>
    <col min="3844" max="3844" width="14.140625" style="2" customWidth="1"/>
    <col min="3845" max="4095" width="9.140625" style="2"/>
    <col min="4096" max="4096" width="7.42578125" style="2" customWidth="1"/>
    <col min="4097" max="4097" width="5.28515625" style="2" customWidth="1"/>
    <col min="4098" max="4098" width="8.140625" style="2" customWidth="1"/>
    <col min="4099" max="4099" width="79.28515625" style="2" customWidth="1"/>
    <col min="4100" max="4100" width="14.140625" style="2" customWidth="1"/>
    <col min="4101" max="4351" width="9.140625" style="2"/>
    <col min="4352" max="4352" width="7.42578125" style="2" customWidth="1"/>
    <col min="4353" max="4353" width="5.28515625" style="2" customWidth="1"/>
    <col min="4354" max="4354" width="8.140625" style="2" customWidth="1"/>
    <col min="4355" max="4355" width="79.28515625" style="2" customWidth="1"/>
    <col min="4356" max="4356" width="14.140625" style="2" customWidth="1"/>
    <col min="4357" max="4607" width="9.140625" style="2"/>
    <col min="4608" max="4608" width="7.42578125" style="2" customWidth="1"/>
    <col min="4609" max="4609" width="5.28515625" style="2" customWidth="1"/>
    <col min="4610" max="4610" width="8.140625" style="2" customWidth="1"/>
    <col min="4611" max="4611" width="79.28515625" style="2" customWidth="1"/>
    <col min="4612" max="4612" width="14.140625" style="2" customWidth="1"/>
    <col min="4613" max="4863" width="9.140625" style="2"/>
    <col min="4864" max="4864" width="7.42578125" style="2" customWidth="1"/>
    <col min="4865" max="4865" width="5.28515625" style="2" customWidth="1"/>
    <col min="4866" max="4866" width="8.140625" style="2" customWidth="1"/>
    <col min="4867" max="4867" width="79.28515625" style="2" customWidth="1"/>
    <col min="4868" max="4868" width="14.140625" style="2" customWidth="1"/>
    <col min="4869" max="5119" width="9.140625" style="2"/>
    <col min="5120" max="5120" width="7.42578125" style="2" customWidth="1"/>
    <col min="5121" max="5121" width="5.28515625" style="2" customWidth="1"/>
    <col min="5122" max="5122" width="8.140625" style="2" customWidth="1"/>
    <col min="5123" max="5123" width="79.28515625" style="2" customWidth="1"/>
    <col min="5124" max="5124" width="14.140625" style="2" customWidth="1"/>
    <col min="5125" max="5375" width="9.140625" style="2"/>
    <col min="5376" max="5376" width="7.42578125" style="2" customWidth="1"/>
    <col min="5377" max="5377" width="5.28515625" style="2" customWidth="1"/>
    <col min="5378" max="5378" width="8.140625" style="2" customWidth="1"/>
    <col min="5379" max="5379" width="79.28515625" style="2" customWidth="1"/>
    <col min="5380" max="5380" width="14.140625" style="2" customWidth="1"/>
    <col min="5381" max="5631" width="9.140625" style="2"/>
    <col min="5632" max="5632" width="7.42578125" style="2" customWidth="1"/>
    <col min="5633" max="5633" width="5.28515625" style="2" customWidth="1"/>
    <col min="5634" max="5634" width="8.140625" style="2" customWidth="1"/>
    <col min="5635" max="5635" width="79.28515625" style="2" customWidth="1"/>
    <col min="5636" max="5636" width="14.140625" style="2" customWidth="1"/>
    <col min="5637" max="5887" width="9.140625" style="2"/>
    <col min="5888" max="5888" width="7.42578125" style="2" customWidth="1"/>
    <col min="5889" max="5889" width="5.28515625" style="2" customWidth="1"/>
    <col min="5890" max="5890" width="8.140625" style="2" customWidth="1"/>
    <col min="5891" max="5891" width="79.28515625" style="2" customWidth="1"/>
    <col min="5892" max="5892" width="14.140625" style="2" customWidth="1"/>
    <col min="5893" max="6143" width="9.140625" style="2"/>
    <col min="6144" max="6144" width="7.42578125" style="2" customWidth="1"/>
    <col min="6145" max="6145" width="5.28515625" style="2" customWidth="1"/>
    <col min="6146" max="6146" width="8.140625" style="2" customWidth="1"/>
    <col min="6147" max="6147" width="79.28515625" style="2" customWidth="1"/>
    <col min="6148" max="6148" width="14.140625" style="2" customWidth="1"/>
    <col min="6149" max="6399" width="9.140625" style="2"/>
    <col min="6400" max="6400" width="7.42578125" style="2" customWidth="1"/>
    <col min="6401" max="6401" width="5.28515625" style="2" customWidth="1"/>
    <col min="6402" max="6402" width="8.140625" style="2" customWidth="1"/>
    <col min="6403" max="6403" width="79.28515625" style="2" customWidth="1"/>
    <col min="6404" max="6404" width="14.140625" style="2" customWidth="1"/>
    <col min="6405" max="6655" width="9.140625" style="2"/>
    <col min="6656" max="6656" width="7.42578125" style="2" customWidth="1"/>
    <col min="6657" max="6657" width="5.28515625" style="2" customWidth="1"/>
    <col min="6658" max="6658" width="8.140625" style="2" customWidth="1"/>
    <col min="6659" max="6659" width="79.28515625" style="2" customWidth="1"/>
    <col min="6660" max="6660" width="14.140625" style="2" customWidth="1"/>
    <col min="6661" max="6911" width="9.140625" style="2"/>
    <col min="6912" max="6912" width="7.42578125" style="2" customWidth="1"/>
    <col min="6913" max="6913" width="5.28515625" style="2" customWidth="1"/>
    <col min="6914" max="6914" width="8.140625" style="2" customWidth="1"/>
    <col min="6915" max="6915" width="79.28515625" style="2" customWidth="1"/>
    <col min="6916" max="6916" width="14.140625" style="2" customWidth="1"/>
    <col min="6917" max="7167" width="9.140625" style="2"/>
    <col min="7168" max="7168" width="7.42578125" style="2" customWidth="1"/>
    <col min="7169" max="7169" width="5.28515625" style="2" customWidth="1"/>
    <col min="7170" max="7170" width="8.140625" style="2" customWidth="1"/>
    <col min="7171" max="7171" width="79.28515625" style="2" customWidth="1"/>
    <col min="7172" max="7172" width="14.140625" style="2" customWidth="1"/>
    <col min="7173" max="7423" width="9.140625" style="2"/>
    <col min="7424" max="7424" width="7.42578125" style="2" customWidth="1"/>
    <col min="7425" max="7425" width="5.28515625" style="2" customWidth="1"/>
    <col min="7426" max="7426" width="8.140625" style="2" customWidth="1"/>
    <col min="7427" max="7427" width="79.28515625" style="2" customWidth="1"/>
    <col min="7428" max="7428" width="14.140625" style="2" customWidth="1"/>
    <col min="7429" max="7679" width="9.140625" style="2"/>
    <col min="7680" max="7680" width="7.42578125" style="2" customWidth="1"/>
    <col min="7681" max="7681" width="5.28515625" style="2" customWidth="1"/>
    <col min="7682" max="7682" width="8.140625" style="2" customWidth="1"/>
    <col min="7683" max="7683" width="79.28515625" style="2" customWidth="1"/>
    <col min="7684" max="7684" width="14.140625" style="2" customWidth="1"/>
    <col min="7685" max="7935" width="9.140625" style="2"/>
    <col min="7936" max="7936" width="7.42578125" style="2" customWidth="1"/>
    <col min="7937" max="7937" width="5.28515625" style="2" customWidth="1"/>
    <col min="7938" max="7938" width="8.140625" style="2" customWidth="1"/>
    <col min="7939" max="7939" width="79.28515625" style="2" customWidth="1"/>
    <col min="7940" max="7940" width="14.140625" style="2" customWidth="1"/>
    <col min="7941" max="8191" width="9.140625" style="2"/>
    <col min="8192" max="8192" width="7.42578125" style="2" customWidth="1"/>
    <col min="8193" max="8193" width="5.28515625" style="2" customWidth="1"/>
    <col min="8194" max="8194" width="8.140625" style="2" customWidth="1"/>
    <col min="8195" max="8195" width="79.28515625" style="2" customWidth="1"/>
    <col min="8196" max="8196" width="14.140625" style="2" customWidth="1"/>
    <col min="8197" max="8447" width="9.140625" style="2"/>
    <col min="8448" max="8448" width="7.42578125" style="2" customWidth="1"/>
    <col min="8449" max="8449" width="5.28515625" style="2" customWidth="1"/>
    <col min="8450" max="8450" width="8.140625" style="2" customWidth="1"/>
    <col min="8451" max="8451" width="79.28515625" style="2" customWidth="1"/>
    <col min="8452" max="8452" width="14.140625" style="2" customWidth="1"/>
    <col min="8453" max="8703" width="9.140625" style="2"/>
    <col min="8704" max="8704" width="7.42578125" style="2" customWidth="1"/>
    <col min="8705" max="8705" width="5.28515625" style="2" customWidth="1"/>
    <col min="8706" max="8706" width="8.140625" style="2" customWidth="1"/>
    <col min="8707" max="8707" width="79.28515625" style="2" customWidth="1"/>
    <col min="8708" max="8708" width="14.140625" style="2" customWidth="1"/>
    <col min="8709" max="8959" width="9.140625" style="2"/>
    <col min="8960" max="8960" width="7.42578125" style="2" customWidth="1"/>
    <col min="8961" max="8961" width="5.28515625" style="2" customWidth="1"/>
    <col min="8962" max="8962" width="8.140625" style="2" customWidth="1"/>
    <col min="8963" max="8963" width="79.28515625" style="2" customWidth="1"/>
    <col min="8964" max="8964" width="14.140625" style="2" customWidth="1"/>
    <col min="8965" max="9215" width="9.140625" style="2"/>
    <col min="9216" max="9216" width="7.42578125" style="2" customWidth="1"/>
    <col min="9217" max="9217" width="5.28515625" style="2" customWidth="1"/>
    <col min="9218" max="9218" width="8.140625" style="2" customWidth="1"/>
    <col min="9219" max="9219" width="79.28515625" style="2" customWidth="1"/>
    <col min="9220" max="9220" width="14.140625" style="2" customWidth="1"/>
    <col min="9221" max="9471" width="9.140625" style="2"/>
    <col min="9472" max="9472" width="7.42578125" style="2" customWidth="1"/>
    <col min="9473" max="9473" width="5.28515625" style="2" customWidth="1"/>
    <col min="9474" max="9474" width="8.140625" style="2" customWidth="1"/>
    <col min="9475" max="9475" width="79.28515625" style="2" customWidth="1"/>
    <col min="9476" max="9476" width="14.140625" style="2" customWidth="1"/>
    <col min="9477" max="9727" width="9.140625" style="2"/>
    <col min="9728" max="9728" width="7.42578125" style="2" customWidth="1"/>
    <col min="9729" max="9729" width="5.28515625" style="2" customWidth="1"/>
    <col min="9730" max="9730" width="8.140625" style="2" customWidth="1"/>
    <col min="9731" max="9731" width="79.28515625" style="2" customWidth="1"/>
    <col min="9732" max="9732" width="14.140625" style="2" customWidth="1"/>
    <col min="9733" max="9983" width="9.140625" style="2"/>
    <col min="9984" max="9984" width="7.42578125" style="2" customWidth="1"/>
    <col min="9985" max="9985" width="5.28515625" style="2" customWidth="1"/>
    <col min="9986" max="9986" width="8.140625" style="2" customWidth="1"/>
    <col min="9987" max="9987" width="79.28515625" style="2" customWidth="1"/>
    <col min="9988" max="9988" width="14.140625" style="2" customWidth="1"/>
    <col min="9989" max="10239" width="9.140625" style="2"/>
    <col min="10240" max="10240" width="7.42578125" style="2" customWidth="1"/>
    <col min="10241" max="10241" width="5.28515625" style="2" customWidth="1"/>
    <col min="10242" max="10242" width="8.140625" style="2" customWidth="1"/>
    <col min="10243" max="10243" width="79.28515625" style="2" customWidth="1"/>
    <col min="10244" max="10244" width="14.140625" style="2" customWidth="1"/>
    <col min="10245" max="10495" width="9.140625" style="2"/>
    <col min="10496" max="10496" width="7.42578125" style="2" customWidth="1"/>
    <col min="10497" max="10497" width="5.28515625" style="2" customWidth="1"/>
    <col min="10498" max="10498" width="8.140625" style="2" customWidth="1"/>
    <col min="10499" max="10499" width="79.28515625" style="2" customWidth="1"/>
    <col min="10500" max="10500" width="14.140625" style="2" customWidth="1"/>
    <col min="10501" max="10751" width="9.140625" style="2"/>
    <col min="10752" max="10752" width="7.42578125" style="2" customWidth="1"/>
    <col min="10753" max="10753" width="5.28515625" style="2" customWidth="1"/>
    <col min="10754" max="10754" width="8.140625" style="2" customWidth="1"/>
    <col min="10755" max="10755" width="79.28515625" style="2" customWidth="1"/>
    <col min="10756" max="10756" width="14.140625" style="2" customWidth="1"/>
    <col min="10757" max="11007" width="9.140625" style="2"/>
    <col min="11008" max="11008" width="7.42578125" style="2" customWidth="1"/>
    <col min="11009" max="11009" width="5.28515625" style="2" customWidth="1"/>
    <col min="11010" max="11010" width="8.140625" style="2" customWidth="1"/>
    <col min="11011" max="11011" width="79.28515625" style="2" customWidth="1"/>
    <col min="11012" max="11012" width="14.140625" style="2" customWidth="1"/>
    <col min="11013" max="11263" width="9.140625" style="2"/>
    <col min="11264" max="11264" width="7.42578125" style="2" customWidth="1"/>
    <col min="11265" max="11265" width="5.28515625" style="2" customWidth="1"/>
    <col min="11266" max="11266" width="8.140625" style="2" customWidth="1"/>
    <col min="11267" max="11267" width="79.28515625" style="2" customWidth="1"/>
    <col min="11268" max="11268" width="14.140625" style="2" customWidth="1"/>
    <col min="11269" max="11519" width="9.140625" style="2"/>
    <col min="11520" max="11520" width="7.42578125" style="2" customWidth="1"/>
    <col min="11521" max="11521" width="5.28515625" style="2" customWidth="1"/>
    <col min="11522" max="11522" width="8.140625" style="2" customWidth="1"/>
    <col min="11523" max="11523" width="79.28515625" style="2" customWidth="1"/>
    <col min="11524" max="11524" width="14.140625" style="2" customWidth="1"/>
    <col min="11525" max="11775" width="9.140625" style="2"/>
    <col min="11776" max="11776" width="7.42578125" style="2" customWidth="1"/>
    <col min="11777" max="11777" width="5.28515625" style="2" customWidth="1"/>
    <col min="11778" max="11778" width="8.140625" style="2" customWidth="1"/>
    <col min="11779" max="11779" width="79.28515625" style="2" customWidth="1"/>
    <col min="11780" max="11780" width="14.140625" style="2" customWidth="1"/>
    <col min="11781" max="12031" width="9.140625" style="2"/>
    <col min="12032" max="12032" width="7.42578125" style="2" customWidth="1"/>
    <col min="12033" max="12033" width="5.28515625" style="2" customWidth="1"/>
    <col min="12034" max="12034" width="8.140625" style="2" customWidth="1"/>
    <col min="12035" max="12035" width="79.28515625" style="2" customWidth="1"/>
    <col min="12036" max="12036" width="14.140625" style="2" customWidth="1"/>
    <col min="12037" max="12287" width="9.140625" style="2"/>
    <col min="12288" max="12288" width="7.42578125" style="2" customWidth="1"/>
    <col min="12289" max="12289" width="5.28515625" style="2" customWidth="1"/>
    <col min="12290" max="12290" width="8.140625" style="2" customWidth="1"/>
    <col min="12291" max="12291" width="79.28515625" style="2" customWidth="1"/>
    <col min="12292" max="12292" width="14.140625" style="2" customWidth="1"/>
    <col min="12293" max="12543" width="9.140625" style="2"/>
    <col min="12544" max="12544" width="7.42578125" style="2" customWidth="1"/>
    <col min="12545" max="12545" width="5.28515625" style="2" customWidth="1"/>
    <col min="12546" max="12546" width="8.140625" style="2" customWidth="1"/>
    <col min="12547" max="12547" width="79.28515625" style="2" customWidth="1"/>
    <col min="12548" max="12548" width="14.140625" style="2" customWidth="1"/>
    <col min="12549" max="12799" width="9.140625" style="2"/>
    <col min="12800" max="12800" width="7.42578125" style="2" customWidth="1"/>
    <col min="12801" max="12801" width="5.28515625" style="2" customWidth="1"/>
    <col min="12802" max="12802" width="8.140625" style="2" customWidth="1"/>
    <col min="12803" max="12803" width="79.28515625" style="2" customWidth="1"/>
    <col min="12804" max="12804" width="14.140625" style="2" customWidth="1"/>
    <col min="12805" max="13055" width="9.140625" style="2"/>
    <col min="13056" max="13056" width="7.42578125" style="2" customWidth="1"/>
    <col min="13057" max="13057" width="5.28515625" style="2" customWidth="1"/>
    <col min="13058" max="13058" width="8.140625" style="2" customWidth="1"/>
    <col min="13059" max="13059" width="79.28515625" style="2" customWidth="1"/>
    <col min="13060" max="13060" width="14.140625" style="2" customWidth="1"/>
    <col min="13061" max="13311" width="9.140625" style="2"/>
    <col min="13312" max="13312" width="7.42578125" style="2" customWidth="1"/>
    <col min="13313" max="13313" width="5.28515625" style="2" customWidth="1"/>
    <col min="13314" max="13314" width="8.140625" style="2" customWidth="1"/>
    <col min="13315" max="13315" width="79.28515625" style="2" customWidth="1"/>
    <col min="13316" max="13316" width="14.140625" style="2" customWidth="1"/>
    <col min="13317" max="13567" width="9.140625" style="2"/>
    <col min="13568" max="13568" width="7.42578125" style="2" customWidth="1"/>
    <col min="13569" max="13569" width="5.28515625" style="2" customWidth="1"/>
    <col min="13570" max="13570" width="8.140625" style="2" customWidth="1"/>
    <col min="13571" max="13571" width="79.28515625" style="2" customWidth="1"/>
    <col min="13572" max="13572" width="14.140625" style="2" customWidth="1"/>
    <col min="13573" max="13823" width="9.140625" style="2"/>
    <col min="13824" max="13824" width="7.42578125" style="2" customWidth="1"/>
    <col min="13825" max="13825" width="5.28515625" style="2" customWidth="1"/>
    <col min="13826" max="13826" width="8.140625" style="2" customWidth="1"/>
    <col min="13827" max="13827" width="79.28515625" style="2" customWidth="1"/>
    <col min="13828" max="13828" width="14.140625" style="2" customWidth="1"/>
    <col min="13829" max="14079" width="9.140625" style="2"/>
    <col min="14080" max="14080" width="7.42578125" style="2" customWidth="1"/>
    <col min="14081" max="14081" width="5.28515625" style="2" customWidth="1"/>
    <col min="14082" max="14082" width="8.140625" style="2" customWidth="1"/>
    <col min="14083" max="14083" width="79.28515625" style="2" customWidth="1"/>
    <col min="14084" max="14084" width="14.140625" style="2" customWidth="1"/>
    <col min="14085" max="14335" width="9.140625" style="2"/>
    <col min="14336" max="14336" width="7.42578125" style="2" customWidth="1"/>
    <col min="14337" max="14337" width="5.28515625" style="2" customWidth="1"/>
    <col min="14338" max="14338" width="8.140625" style="2" customWidth="1"/>
    <col min="14339" max="14339" width="79.28515625" style="2" customWidth="1"/>
    <col min="14340" max="14340" width="14.140625" style="2" customWidth="1"/>
    <col min="14341" max="14591" width="9.140625" style="2"/>
    <col min="14592" max="14592" width="7.42578125" style="2" customWidth="1"/>
    <col min="14593" max="14593" width="5.28515625" style="2" customWidth="1"/>
    <col min="14594" max="14594" width="8.140625" style="2" customWidth="1"/>
    <col min="14595" max="14595" width="79.28515625" style="2" customWidth="1"/>
    <col min="14596" max="14596" width="14.140625" style="2" customWidth="1"/>
    <col min="14597" max="14847" width="9.140625" style="2"/>
    <col min="14848" max="14848" width="7.42578125" style="2" customWidth="1"/>
    <col min="14849" max="14849" width="5.28515625" style="2" customWidth="1"/>
    <col min="14850" max="14850" width="8.140625" style="2" customWidth="1"/>
    <col min="14851" max="14851" width="79.28515625" style="2" customWidth="1"/>
    <col min="14852" max="14852" width="14.140625" style="2" customWidth="1"/>
    <col min="14853" max="15103" width="9.140625" style="2"/>
    <col min="15104" max="15104" width="7.42578125" style="2" customWidth="1"/>
    <col min="15105" max="15105" width="5.28515625" style="2" customWidth="1"/>
    <col min="15106" max="15106" width="8.140625" style="2" customWidth="1"/>
    <col min="15107" max="15107" width="79.28515625" style="2" customWidth="1"/>
    <col min="15108" max="15108" width="14.140625" style="2" customWidth="1"/>
    <col min="15109" max="15359" width="9.140625" style="2"/>
    <col min="15360" max="15360" width="7.42578125" style="2" customWidth="1"/>
    <col min="15361" max="15361" width="5.28515625" style="2" customWidth="1"/>
    <col min="15362" max="15362" width="8.140625" style="2" customWidth="1"/>
    <col min="15363" max="15363" width="79.28515625" style="2" customWidth="1"/>
    <col min="15364" max="15364" width="14.140625" style="2" customWidth="1"/>
    <col min="15365" max="15615" width="9.140625" style="2"/>
    <col min="15616" max="15616" width="7.42578125" style="2" customWidth="1"/>
    <col min="15617" max="15617" width="5.28515625" style="2" customWidth="1"/>
    <col min="15618" max="15618" width="8.140625" style="2" customWidth="1"/>
    <col min="15619" max="15619" width="79.28515625" style="2" customWidth="1"/>
    <col min="15620" max="15620" width="14.140625" style="2" customWidth="1"/>
    <col min="15621" max="15871" width="9.140625" style="2"/>
    <col min="15872" max="15872" width="7.42578125" style="2" customWidth="1"/>
    <col min="15873" max="15873" width="5.28515625" style="2" customWidth="1"/>
    <col min="15874" max="15874" width="8.140625" style="2" customWidth="1"/>
    <col min="15875" max="15875" width="79.28515625" style="2" customWidth="1"/>
    <col min="15876" max="15876" width="14.140625" style="2" customWidth="1"/>
    <col min="15877" max="16127" width="9.140625" style="2"/>
    <col min="16128" max="16128" width="7.42578125" style="2" customWidth="1"/>
    <col min="16129" max="16129" width="5.28515625" style="2" customWidth="1"/>
    <col min="16130" max="16130" width="8.140625" style="2" customWidth="1"/>
    <col min="16131" max="16131" width="79.28515625" style="2" customWidth="1"/>
    <col min="16132" max="16132" width="14.140625" style="2" customWidth="1"/>
    <col min="16133" max="16384" width="9.140625" style="2"/>
  </cols>
  <sheetData>
    <row r="1" spans="1:40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63" t="s">
        <v>16</v>
      </c>
      <c r="V1" s="63" t="s">
        <v>17</v>
      </c>
      <c r="W1" s="63" t="s">
        <v>18</v>
      </c>
      <c r="X1" s="63" t="s">
        <v>19</v>
      </c>
      <c r="Y1" s="63" t="s">
        <v>20</v>
      </c>
      <c r="Z1" s="63" t="s">
        <v>21</v>
      </c>
      <c r="AA1" s="63" t="s">
        <v>22</v>
      </c>
      <c r="AB1" s="63" t="s">
        <v>23</v>
      </c>
      <c r="AC1" s="63" t="s">
        <v>24</v>
      </c>
      <c r="AD1" s="63" t="s">
        <v>25</v>
      </c>
      <c r="AE1" s="63" t="s">
        <v>26</v>
      </c>
      <c r="AF1" s="63" t="s">
        <v>27</v>
      </c>
      <c r="AG1" s="63" t="s">
        <v>28</v>
      </c>
      <c r="AH1" s="63" t="s">
        <v>29</v>
      </c>
      <c r="AI1" s="63" t="s">
        <v>30</v>
      </c>
      <c r="AJ1" s="63" t="s">
        <v>31</v>
      </c>
      <c r="AK1" s="63" t="s">
        <v>32</v>
      </c>
      <c r="AL1" s="63" t="s">
        <v>33</v>
      </c>
      <c r="AM1" s="63"/>
      <c r="AN1" s="63"/>
    </row>
    <row r="2" spans="1:40" ht="72.75" thickBot="1" x14ac:dyDescent="0.6">
      <c r="A2" s="4">
        <v>1</v>
      </c>
      <c r="B2" s="4" t="s">
        <v>56</v>
      </c>
      <c r="C2" s="4"/>
      <c r="D2" s="4"/>
      <c r="E2" s="4" t="s">
        <v>37</v>
      </c>
      <c r="F2" s="4" t="s">
        <v>62</v>
      </c>
      <c r="G2" s="4"/>
      <c r="H2" s="100">
        <v>0</v>
      </c>
      <c r="I2" s="100">
        <v>0</v>
      </c>
      <c r="J2" s="100">
        <v>0</v>
      </c>
      <c r="K2" s="100">
        <v>1</v>
      </c>
      <c r="L2" s="100">
        <v>0</v>
      </c>
      <c r="M2" s="102">
        <v>0</v>
      </c>
      <c r="N2" s="102">
        <v>0</v>
      </c>
      <c r="O2" s="102">
        <v>0</v>
      </c>
      <c r="P2" s="102">
        <v>0</v>
      </c>
      <c r="Q2" s="102">
        <v>0</v>
      </c>
      <c r="R2" s="102">
        <v>0</v>
      </c>
      <c r="S2" s="102">
        <v>0</v>
      </c>
      <c r="T2" s="102">
        <v>0</v>
      </c>
      <c r="U2" s="5" t="s">
        <v>34</v>
      </c>
      <c r="V2" s="6">
        <v>4</v>
      </c>
      <c r="W2" s="6">
        <v>4</v>
      </c>
      <c r="X2" s="6">
        <v>4</v>
      </c>
      <c r="Y2" s="6">
        <v>4</v>
      </c>
      <c r="Z2" s="7">
        <v>4</v>
      </c>
      <c r="AA2" s="7">
        <v>4</v>
      </c>
      <c r="AB2" s="7">
        <v>4</v>
      </c>
      <c r="AC2" s="7">
        <v>4</v>
      </c>
      <c r="AD2" s="7">
        <v>4</v>
      </c>
      <c r="AE2" s="8">
        <v>4</v>
      </c>
      <c r="AF2" s="8">
        <v>4</v>
      </c>
      <c r="AG2" s="8">
        <v>4</v>
      </c>
      <c r="AH2" s="8">
        <v>4</v>
      </c>
      <c r="AI2" s="8">
        <v>4</v>
      </c>
      <c r="AJ2" s="8">
        <v>4</v>
      </c>
      <c r="AK2" s="9">
        <v>4</v>
      </c>
      <c r="AL2" s="9">
        <v>4</v>
      </c>
      <c r="AM2" s="5"/>
      <c r="AN2" s="5"/>
    </row>
    <row r="3" spans="1:40" ht="72.75" thickBot="1" x14ac:dyDescent="0.6">
      <c r="A3" s="4"/>
      <c r="B3" s="4" t="s">
        <v>56</v>
      </c>
      <c r="C3" s="4"/>
      <c r="D3" s="4"/>
      <c r="E3" s="4" t="s">
        <v>37</v>
      </c>
      <c r="F3" s="4" t="s">
        <v>62</v>
      </c>
      <c r="G3" s="4"/>
      <c r="H3" s="100">
        <v>1</v>
      </c>
      <c r="I3" s="100">
        <v>1</v>
      </c>
      <c r="J3" s="100">
        <v>0</v>
      </c>
      <c r="K3" s="100">
        <v>0</v>
      </c>
      <c r="L3" s="100">
        <v>1</v>
      </c>
      <c r="M3" s="102">
        <v>0</v>
      </c>
      <c r="N3" s="102">
        <v>0</v>
      </c>
      <c r="O3" s="102">
        <v>0</v>
      </c>
      <c r="P3" s="102">
        <v>0</v>
      </c>
      <c r="Q3" s="102">
        <v>0</v>
      </c>
      <c r="R3" s="102">
        <v>0</v>
      </c>
      <c r="S3" s="102">
        <v>0</v>
      </c>
      <c r="T3" s="102">
        <v>0</v>
      </c>
      <c r="U3" s="5" t="s">
        <v>38</v>
      </c>
      <c r="V3" s="6">
        <v>4</v>
      </c>
      <c r="W3" s="6">
        <v>4</v>
      </c>
      <c r="X3" s="6">
        <v>4</v>
      </c>
      <c r="Y3" s="6">
        <v>4</v>
      </c>
      <c r="Z3" s="7">
        <v>4</v>
      </c>
      <c r="AA3" s="7">
        <v>4</v>
      </c>
      <c r="AB3" s="7">
        <v>4</v>
      </c>
      <c r="AC3" s="7">
        <v>4</v>
      </c>
      <c r="AD3" s="7">
        <v>4</v>
      </c>
      <c r="AE3" s="8">
        <v>4</v>
      </c>
      <c r="AF3" s="8">
        <v>4</v>
      </c>
      <c r="AG3" s="8">
        <v>4</v>
      </c>
      <c r="AH3" s="8">
        <v>4</v>
      </c>
      <c r="AI3" s="8">
        <v>4</v>
      </c>
      <c r="AJ3" s="8">
        <v>4</v>
      </c>
      <c r="AK3" s="9">
        <v>4</v>
      </c>
      <c r="AL3" s="9">
        <v>4</v>
      </c>
      <c r="AM3" s="5"/>
      <c r="AN3" s="5"/>
    </row>
    <row r="4" spans="1:40" ht="48.75" thickBot="1" x14ac:dyDescent="0.6">
      <c r="A4" s="4">
        <v>2</v>
      </c>
      <c r="B4" s="4" t="s">
        <v>56</v>
      </c>
      <c r="C4" s="4"/>
      <c r="D4" s="4"/>
      <c r="E4" s="4" t="s">
        <v>37</v>
      </c>
      <c r="F4" s="4" t="s">
        <v>62</v>
      </c>
      <c r="G4" s="4"/>
      <c r="H4" s="100">
        <v>1</v>
      </c>
      <c r="I4" s="100">
        <v>0</v>
      </c>
      <c r="J4" s="100">
        <v>0</v>
      </c>
      <c r="K4" s="100">
        <v>0</v>
      </c>
      <c r="L4" s="100">
        <v>0</v>
      </c>
      <c r="M4" s="102">
        <v>4</v>
      </c>
      <c r="N4" s="102">
        <v>3</v>
      </c>
      <c r="O4" s="102">
        <v>4</v>
      </c>
      <c r="P4" s="102">
        <v>3</v>
      </c>
      <c r="Q4" s="102">
        <v>3</v>
      </c>
      <c r="R4" s="102">
        <v>3</v>
      </c>
      <c r="S4" s="102">
        <v>3</v>
      </c>
      <c r="T4" s="102">
        <v>3</v>
      </c>
      <c r="U4" s="5" t="s">
        <v>5</v>
      </c>
      <c r="V4" s="6">
        <v>4</v>
      </c>
      <c r="W4" s="6">
        <v>4</v>
      </c>
      <c r="X4" s="6">
        <v>4</v>
      </c>
      <c r="Y4" s="6">
        <v>4</v>
      </c>
      <c r="Z4" s="7">
        <v>5</v>
      </c>
      <c r="AA4" s="7">
        <v>5</v>
      </c>
      <c r="AB4" s="7">
        <v>5</v>
      </c>
      <c r="AC4" s="7">
        <v>5</v>
      </c>
      <c r="AD4" s="7">
        <v>5</v>
      </c>
      <c r="AE4" s="8">
        <v>4</v>
      </c>
      <c r="AF4" s="8">
        <v>4</v>
      </c>
      <c r="AG4" s="8">
        <v>4</v>
      </c>
      <c r="AH4" s="8">
        <v>4</v>
      </c>
      <c r="AI4" s="8">
        <v>4</v>
      </c>
      <c r="AJ4" s="8">
        <v>4</v>
      </c>
      <c r="AK4" s="9">
        <v>4</v>
      </c>
      <c r="AL4" s="9">
        <v>4</v>
      </c>
      <c r="AM4" s="5"/>
      <c r="AN4" s="5"/>
    </row>
    <row r="5" spans="1:40" ht="24.75" thickBot="1" x14ac:dyDescent="0.6">
      <c r="A5" s="4"/>
      <c r="B5" s="4" t="s">
        <v>56</v>
      </c>
      <c r="C5" s="4"/>
      <c r="D5" s="4"/>
      <c r="E5" s="4" t="s">
        <v>37</v>
      </c>
      <c r="F5" s="4" t="s">
        <v>62</v>
      </c>
      <c r="G5" s="4"/>
      <c r="H5" s="100">
        <v>0</v>
      </c>
      <c r="I5" s="100">
        <v>1</v>
      </c>
      <c r="J5" s="100">
        <v>0</v>
      </c>
      <c r="K5" s="100">
        <v>0</v>
      </c>
      <c r="L5" s="100">
        <v>0</v>
      </c>
      <c r="M5" s="102">
        <v>4</v>
      </c>
      <c r="N5" s="102">
        <v>3</v>
      </c>
      <c r="O5" s="102">
        <v>4</v>
      </c>
      <c r="P5" s="102">
        <v>3</v>
      </c>
      <c r="Q5" s="102">
        <v>3</v>
      </c>
      <c r="R5" s="102">
        <v>3</v>
      </c>
      <c r="S5" s="102">
        <v>3</v>
      </c>
      <c r="T5" s="102">
        <v>3</v>
      </c>
      <c r="U5" s="5" t="s">
        <v>6</v>
      </c>
      <c r="V5" s="6">
        <v>4</v>
      </c>
      <c r="W5" s="6">
        <v>4</v>
      </c>
      <c r="X5" s="6">
        <v>4</v>
      </c>
      <c r="Y5" s="6">
        <v>4</v>
      </c>
      <c r="Z5" s="7">
        <v>5</v>
      </c>
      <c r="AA5" s="7">
        <v>5</v>
      </c>
      <c r="AB5" s="7">
        <v>5</v>
      </c>
      <c r="AC5" s="7">
        <v>5</v>
      </c>
      <c r="AD5" s="7">
        <v>5</v>
      </c>
      <c r="AE5" s="8">
        <v>4</v>
      </c>
      <c r="AF5" s="8">
        <v>4</v>
      </c>
      <c r="AG5" s="8">
        <v>4</v>
      </c>
      <c r="AH5" s="8">
        <v>4</v>
      </c>
      <c r="AI5" s="8">
        <v>4</v>
      </c>
      <c r="AJ5" s="8">
        <v>4</v>
      </c>
      <c r="AK5" s="9">
        <v>4</v>
      </c>
      <c r="AL5" s="9">
        <v>4</v>
      </c>
      <c r="AM5" s="5"/>
      <c r="AN5" s="5"/>
    </row>
    <row r="6" spans="1:40" ht="72.75" thickBot="1" x14ac:dyDescent="0.6">
      <c r="A6" s="4"/>
      <c r="B6" s="4" t="s">
        <v>56</v>
      </c>
      <c r="C6" s="4"/>
      <c r="D6" s="4"/>
      <c r="E6" s="4" t="s">
        <v>37</v>
      </c>
      <c r="F6" s="4" t="s">
        <v>62</v>
      </c>
      <c r="G6" s="4"/>
      <c r="H6" s="100">
        <v>0</v>
      </c>
      <c r="I6" s="100">
        <v>0</v>
      </c>
      <c r="J6" s="100">
        <v>0</v>
      </c>
      <c r="K6" s="100">
        <v>1</v>
      </c>
      <c r="L6" s="100">
        <v>0</v>
      </c>
      <c r="M6" s="102">
        <v>4</v>
      </c>
      <c r="N6" s="102">
        <v>3</v>
      </c>
      <c r="O6" s="102">
        <v>4</v>
      </c>
      <c r="P6" s="102">
        <v>3</v>
      </c>
      <c r="Q6" s="102">
        <v>3</v>
      </c>
      <c r="R6" s="102">
        <v>3</v>
      </c>
      <c r="S6" s="102">
        <v>3</v>
      </c>
      <c r="T6" s="102">
        <v>3</v>
      </c>
      <c r="U6" s="5" t="s">
        <v>34</v>
      </c>
      <c r="V6" s="6">
        <v>5</v>
      </c>
      <c r="W6" s="6">
        <v>5</v>
      </c>
      <c r="X6" s="6">
        <v>5</v>
      </c>
      <c r="Y6" s="6">
        <v>3</v>
      </c>
      <c r="Z6" s="7">
        <v>5</v>
      </c>
      <c r="AA6" s="7">
        <v>5</v>
      </c>
      <c r="AB6" s="7">
        <v>5</v>
      </c>
      <c r="AC6" s="7">
        <v>5</v>
      </c>
      <c r="AD6" s="7">
        <v>5</v>
      </c>
      <c r="AE6" s="8">
        <v>5</v>
      </c>
      <c r="AF6" s="8">
        <v>5</v>
      </c>
      <c r="AG6" s="8">
        <v>5</v>
      </c>
      <c r="AH6" s="8">
        <v>4</v>
      </c>
      <c r="AI6" s="8">
        <v>5</v>
      </c>
      <c r="AJ6" s="8">
        <v>5</v>
      </c>
      <c r="AK6" s="9">
        <v>4</v>
      </c>
      <c r="AL6" s="9">
        <v>4</v>
      </c>
      <c r="AM6" s="5"/>
      <c r="AN6" s="5"/>
    </row>
    <row r="7" spans="1:40" ht="48.75" thickBot="1" x14ac:dyDescent="0.6">
      <c r="A7" s="4">
        <v>3</v>
      </c>
      <c r="B7" s="4" t="s">
        <v>56</v>
      </c>
      <c r="C7" s="4"/>
      <c r="D7" s="4"/>
      <c r="E7" s="4" t="s">
        <v>37</v>
      </c>
      <c r="F7" s="4" t="s">
        <v>62</v>
      </c>
      <c r="G7" s="4"/>
      <c r="H7" s="100">
        <v>1</v>
      </c>
      <c r="I7" s="100">
        <v>0</v>
      </c>
      <c r="J7" s="100">
        <v>0</v>
      </c>
      <c r="K7" s="100">
        <v>0</v>
      </c>
      <c r="L7" s="100">
        <v>0</v>
      </c>
      <c r="M7" s="102">
        <v>5</v>
      </c>
      <c r="N7" s="102">
        <v>5</v>
      </c>
      <c r="O7" s="102">
        <v>4</v>
      </c>
      <c r="P7" s="102">
        <v>3</v>
      </c>
      <c r="Q7" s="102">
        <v>0</v>
      </c>
      <c r="R7" s="102">
        <v>0</v>
      </c>
      <c r="S7" s="102">
        <v>0</v>
      </c>
      <c r="T7" s="102">
        <v>0</v>
      </c>
      <c r="U7" s="5" t="s">
        <v>5</v>
      </c>
      <c r="V7" s="6">
        <v>5</v>
      </c>
      <c r="W7" s="6">
        <v>5</v>
      </c>
      <c r="X7" s="6">
        <v>5</v>
      </c>
      <c r="Y7" s="6">
        <v>3</v>
      </c>
      <c r="Z7" s="7">
        <v>5</v>
      </c>
      <c r="AA7" s="7">
        <v>5</v>
      </c>
      <c r="AB7" s="7">
        <v>5</v>
      </c>
      <c r="AC7" s="7">
        <v>5</v>
      </c>
      <c r="AD7" s="7">
        <v>5</v>
      </c>
      <c r="AE7" s="8">
        <v>5</v>
      </c>
      <c r="AF7" s="8">
        <v>5</v>
      </c>
      <c r="AG7" s="8">
        <v>5</v>
      </c>
      <c r="AH7" s="8">
        <v>4</v>
      </c>
      <c r="AI7" s="8">
        <v>5</v>
      </c>
      <c r="AJ7" s="8">
        <v>5</v>
      </c>
      <c r="AK7" s="9">
        <v>4</v>
      </c>
      <c r="AL7" s="9">
        <v>4</v>
      </c>
      <c r="AM7" s="5"/>
      <c r="AN7" s="5"/>
    </row>
    <row r="8" spans="1:40" ht="24.75" thickBot="1" x14ac:dyDescent="0.6">
      <c r="A8" s="4"/>
      <c r="B8" s="4" t="s">
        <v>56</v>
      </c>
      <c r="C8" s="4"/>
      <c r="D8" s="4"/>
      <c r="E8" s="4" t="s">
        <v>37</v>
      </c>
      <c r="F8" s="4" t="s">
        <v>62</v>
      </c>
      <c r="G8" s="4"/>
      <c r="H8" s="100">
        <v>0</v>
      </c>
      <c r="I8" s="100">
        <v>1</v>
      </c>
      <c r="J8" s="100">
        <v>0</v>
      </c>
      <c r="K8" s="100">
        <v>0</v>
      </c>
      <c r="L8" s="100">
        <v>0</v>
      </c>
      <c r="M8" s="102">
        <v>5</v>
      </c>
      <c r="N8" s="102">
        <v>5</v>
      </c>
      <c r="O8" s="102">
        <v>4</v>
      </c>
      <c r="P8" s="102">
        <v>3</v>
      </c>
      <c r="Q8" s="102">
        <v>0</v>
      </c>
      <c r="R8" s="102">
        <v>0</v>
      </c>
      <c r="S8" s="102">
        <v>0</v>
      </c>
      <c r="T8" s="102">
        <v>0</v>
      </c>
      <c r="U8" s="5" t="s">
        <v>6</v>
      </c>
      <c r="V8" s="6">
        <v>5</v>
      </c>
      <c r="W8" s="6">
        <v>4</v>
      </c>
      <c r="X8" s="6">
        <v>4</v>
      </c>
      <c r="Y8" s="6">
        <v>5</v>
      </c>
      <c r="Z8" s="7">
        <v>5</v>
      </c>
      <c r="AA8" s="7">
        <v>4</v>
      </c>
      <c r="AB8" s="7">
        <v>4</v>
      </c>
      <c r="AC8" s="7">
        <v>4</v>
      </c>
      <c r="AD8" s="7">
        <v>4</v>
      </c>
      <c r="AE8" s="8">
        <v>5</v>
      </c>
      <c r="AF8" s="8">
        <v>5</v>
      </c>
      <c r="AG8" s="8">
        <v>5</v>
      </c>
      <c r="AH8" s="8">
        <v>4</v>
      </c>
      <c r="AI8" s="8">
        <v>5</v>
      </c>
      <c r="AJ8" s="8">
        <v>5</v>
      </c>
      <c r="AK8" s="9">
        <v>4</v>
      </c>
      <c r="AL8" s="9">
        <v>4</v>
      </c>
      <c r="AM8" s="5"/>
      <c r="AN8" s="5"/>
    </row>
    <row r="9" spans="1:40" ht="72.75" thickBot="1" x14ac:dyDescent="0.6">
      <c r="A9" s="4"/>
      <c r="B9" s="4" t="s">
        <v>56</v>
      </c>
      <c r="C9" s="4"/>
      <c r="D9" s="4"/>
      <c r="E9" s="4" t="s">
        <v>37</v>
      </c>
      <c r="F9" s="4" t="s">
        <v>62</v>
      </c>
      <c r="G9" s="4"/>
      <c r="H9" s="100">
        <v>0</v>
      </c>
      <c r="I9" s="100">
        <v>0</v>
      </c>
      <c r="J9" s="100">
        <v>1</v>
      </c>
      <c r="K9" s="100">
        <v>0</v>
      </c>
      <c r="L9" s="100">
        <v>0</v>
      </c>
      <c r="M9" s="102">
        <v>5</v>
      </c>
      <c r="N9" s="102">
        <v>5</v>
      </c>
      <c r="O9" s="102">
        <v>4</v>
      </c>
      <c r="P9" s="102">
        <v>3</v>
      </c>
      <c r="Q9" s="102">
        <v>0</v>
      </c>
      <c r="R9" s="102">
        <v>0</v>
      </c>
      <c r="S9" s="102">
        <v>0</v>
      </c>
      <c r="T9" s="102">
        <v>0</v>
      </c>
      <c r="U9" s="5" t="s">
        <v>36</v>
      </c>
      <c r="V9" s="6">
        <v>5</v>
      </c>
      <c r="W9" s="6">
        <v>5</v>
      </c>
      <c r="X9" s="6">
        <v>5</v>
      </c>
      <c r="Y9" s="6">
        <v>3</v>
      </c>
      <c r="Z9" s="7">
        <v>5</v>
      </c>
      <c r="AA9" s="7">
        <v>5</v>
      </c>
      <c r="AB9" s="7">
        <v>5</v>
      </c>
      <c r="AC9" s="7">
        <v>5</v>
      </c>
      <c r="AD9" s="7">
        <v>5</v>
      </c>
      <c r="AE9" s="8">
        <v>5</v>
      </c>
      <c r="AF9" s="8">
        <v>5</v>
      </c>
      <c r="AG9" s="8">
        <v>5</v>
      </c>
      <c r="AH9" s="8">
        <v>4</v>
      </c>
      <c r="AI9" s="8">
        <v>5</v>
      </c>
      <c r="AJ9" s="8">
        <v>5</v>
      </c>
      <c r="AK9" s="9">
        <v>4</v>
      </c>
      <c r="AL9" s="9">
        <v>4</v>
      </c>
      <c r="AM9" s="5"/>
      <c r="AN9" s="5"/>
    </row>
    <row r="10" spans="1:40" s="3" customFormat="1" ht="72.75" thickBot="1" x14ac:dyDescent="0.6">
      <c r="A10" s="4"/>
      <c r="B10" s="4" t="s">
        <v>56</v>
      </c>
      <c r="C10" s="4"/>
      <c r="D10" s="4"/>
      <c r="E10" s="4" t="s">
        <v>37</v>
      </c>
      <c r="F10" s="4" t="s">
        <v>62</v>
      </c>
      <c r="G10" s="4"/>
      <c r="H10" s="100">
        <v>0</v>
      </c>
      <c r="I10" s="100">
        <v>0</v>
      </c>
      <c r="J10" s="100">
        <v>0</v>
      </c>
      <c r="K10" s="100">
        <v>1</v>
      </c>
      <c r="L10" s="100">
        <v>0</v>
      </c>
      <c r="M10" s="102">
        <v>5</v>
      </c>
      <c r="N10" s="102">
        <v>5</v>
      </c>
      <c r="O10" s="102">
        <v>4</v>
      </c>
      <c r="P10" s="102">
        <v>3</v>
      </c>
      <c r="Q10" s="102">
        <v>0</v>
      </c>
      <c r="R10" s="102">
        <v>0</v>
      </c>
      <c r="S10" s="102">
        <v>0</v>
      </c>
      <c r="T10" s="102">
        <v>0</v>
      </c>
      <c r="U10" s="5" t="s">
        <v>34</v>
      </c>
      <c r="V10" s="6">
        <v>4</v>
      </c>
      <c r="W10" s="6">
        <v>4</v>
      </c>
      <c r="X10" s="6">
        <v>4</v>
      </c>
      <c r="Y10" s="6">
        <v>3</v>
      </c>
      <c r="Z10" s="7">
        <v>5</v>
      </c>
      <c r="AA10" s="7">
        <v>4</v>
      </c>
      <c r="AB10" s="7">
        <v>4</v>
      </c>
      <c r="AC10" s="7">
        <v>4</v>
      </c>
      <c r="AD10" s="7">
        <v>4</v>
      </c>
      <c r="AE10" s="8">
        <v>5</v>
      </c>
      <c r="AF10" s="8">
        <v>5</v>
      </c>
      <c r="AG10" s="8">
        <v>5</v>
      </c>
      <c r="AH10" s="8">
        <v>5</v>
      </c>
      <c r="AI10" s="8">
        <v>5</v>
      </c>
      <c r="AJ10" s="8">
        <v>5</v>
      </c>
      <c r="AK10" s="9">
        <v>4</v>
      </c>
      <c r="AL10" s="9">
        <v>4</v>
      </c>
      <c r="AM10" s="5"/>
      <c r="AN10" s="5"/>
    </row>
    <row r="11" spans="1:40" ht="72.75" thickBot="1" x14ac:dyDescent="0.6">
      <c r="A11" s="4"/>
      <c r="B11" s="4" t="s">
        <v>56</v>
      </c>
      <c r="C11" s="4"/>
      <c r="D11" s="4"/>
      <c r="E11" s="4" t="s">
        <v>37</v>
      </c>
      <c r="F11" s="4" t="s">
        <v>62</v>
      </c>
      <c r="G11" s="4"/>
      <c r="H11" s="100">
        <v>0</v>
      </c>
      <c r="I11" s="100">
        <v>0</v>
      </c>
      <c r="J11" s="100">
        <v>0</v>
      </c>
      <c r="K11" s="100">
        <v>0</v>
      </c>
      <c r="L11" s="100">
        <v>1</v>
      </c>
      <c r="M11" s="102">
        <v>5</v>
      </c>
      <c r="N11" s="102">
        <v>5</v>
      </c>
      <c r="O11" s="102">
        <v>4</v>
      </c>
      <c r="P11" s="102">
        <v>3</v>
      </c>
      <c r="Q11" s="102">
        <v>0</v>
      </c>
      <c r="R11" s="102">
        <v>0</v>
      </c>
      <c r="S11" s="102">
        <v>0</v>
      </c>
      <c r="T11" s="102">
        <v>0</v>
      </c>
      <c r="U11" s="5" t="s">
        <v>38</v>
      </c>
      <c r="V11" s="6">
        <v>5</v>
      </c>
      <c r="W11" s="6">
        <v>5</v>
      </c>
      <c r="X11" s="6">
        <v>5</v>
      </c>
      <c r="Y11" s="6">
        <v>3</v>
      </c>
      <c r="Z11" s="7">
        <v>5</v>
      </c>
      <c r="AA11" s="7">
        <v>5</v>
      </c>
      <c r="AB11" s="7">
        <v>5</v>
      </c>
      <c r="AC11" s="7">
        <v>5</v>
      </c>
      <c r="AD11" s="7">
        <v>5</v>
      </c>
      <c r="AE11" s="8">
        <v>5</v>
      </c>
      <c r="AF11" s="8">
        <v>5</v>
      </c>
      <c r="AG11" s="8">
        <v>5</v>
      </c>
      <c r="AH11" s="8">
        <v>5</v>
      </c>
      <c r="AI11" s="8">
        <v>5</v>
      </c>
      <c r="AJ11" s="8">
        <v>5</v>
      </c>
      <c r="AK11" s="9">
        <v>4</v>
      </c>
      <c r="AL11" s="9">
        <v>4</v>
      </c>
      <c r="AM11" s="5"/>
      <c r="AN11" s="5"/>
    </row>
    <row r="12" spans="1:40" ht="24.75" thickBot="1" x14ac:dyDescent="0.6">
      <c r="A12" s="4">
        <v>4</v>
      </c>
      <c r="B12" s="4" t="s">
        <v>56</v>
      </c>
      <c r="C12" s="4"/>
      <c r="D12" s="4"/>
      <c r="E12" s="4" t="s">
        <v>37</v>
      </c>
      <c r="F12" s="4" t="s">
        <v>62</v>
      </c>
      <c r="G12" s="4"/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2">
        <v>4</v>
      </c>
      <c r="N12" s="102">
        <v>4</v>
      </c>
      <c r="O12" s="102">
        <v>4</v>
      </c>
      <c r="P12" s="102">
        <v>4</v>
      </c>
      <c r="Q12" s="102">
        <v>3</v>
      </c>
      <c r="R12" s="102">
        <v>0</v>
      </c>
      <c r="S12" s="102">
        <v>0</v>
      </c>
      <c r="T12" s="102">
        <v>0</v>
      </c>
      <c r="U12" s="5" t="s">
        <v>6</v>
      </c>
      <c r="V12" s="6">
        <v>4</v>
      </c>
      <c r="W12" s="6">
        <v>4</v>
      </c>
      <c r="X12" s="6">
        <v>4</v>
      </c>
      <c r="Y12" s="6">
        <v>2</v>
      </c>
      <c r="Z12" s="7">
        <v>5</v>
      </c>
      <c r="AA12" s="7">
        <v>4</v>
      </c>
      <c r="AB12" s="7">
        <v>4</v>
      </c>
      <c r="AC12" s="7">
        <v>4</v>
      </c>
      <c r="AD12" s="7">
        <v>4</v>
      </c>
      <c r="AE12" s="8">
        <v>5</v>
      </c>
      <c r="AF12" s="8">
        <v>5</v>
      </c>
      <c r="AG12" s="8">
        <v>4</v>
      </c>
      <c r="AH12" s="8">
        <v>4</v>
      </c>
      <c r="AI12" s="8">
        <v>4</v>
      </c>
      <c r="AJ12" s="8">
        <v>4</v>
      </c>
      <c r="AK12" s="9">
        <v>5</v>
      </c>
      <c r="AL12" s="9">
        <v>5</v>
      </c>
      <c r="AM12" s="5"/>
      <c r="AN12" s="5"/>
    </row>
    <row r="13" spans="1:40" ht="72.75" thickBot="1" x14ac:dyDescent="0.6">
      <c r="A13" s="4">
        <v>5</v>
      </c>
      <c r="B13" s="4" t="s">
        <v>56</v>
      </c>
      <c r="C13" s="4"/>
      <c r="D13" s="4"/>
      <c r="E13" s="4" t="s">
        <v>37</v>
      </c>
      <c r="F13" s="4" t="s">
        <v>164</v>
      </c>
      <c r="G13" s="4"/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2">
        <v>4</v>
      </c>
      <c r="N13" s="102">
        <v>4</v>
      </c>
      <c r="O13" s="102">
        <v>3</v>
      </c>
      <c r="P13" s="102">
        <v>0</v>
      </c>
      <c r="Q13" s="102">
        <v>0</v>
      </c>
      <c r="R13" s="102">
        <v>0</v>
      </c>
      <c r="S13" s="102">
        <v>4</v>
      </c>
      <c r="T13" s="102">
        <v>4</v>
      </c>
      <c r="U13" s="5" t="s">
        <v>34</v>
      </c>
      <c r="V13" s="6">
        <v>5</v>
      </c>
      <c r="W13" s="6">
        <v>5</v>
      </c>
      <c r="X13" s="6">
        <v>5</v>
      </c>
      <c r="Y13" s="6">
        <v>5</v>
      </c>
      <c r="Z13" s="7">
        <v>5</v>
      </c>
      <c r="AA13" s="7">
        <v>5</v>
      </c>
      <c r="AB13" s="7">
        <v>5</v>
      </c>
      <c r="AC13" s="7">
        <v>5</v>
      </c>
      <c r="AD13" s="7">
        <v>5</v>
      </c>
      <c r="AE13" s="8">
        <v>5</v>
      </c>
      <c r="AF13" s="8">
        <v>5</v>
      </c>
      <c r="AG13" s="8">
        <v>5</v>
      </c>
      <c r="AH13" s="8">
        <v>5</v>
      </c>
      <c r="AI13" s="8">
        <v>5</v>
      </c>
      <c r="AJ13" s="8">
        <v>5</v>
      </c>
      <c r="AK13" s="9">
        <v>5</v>
      </c>
      <c r="AL13" s="9">
        <v>5</v>
      </c>
      <c r="AM13" s="5"/>
      <c r="AN13" s="5"/>
    </row>
    <row r="14" spans="1:40" ht="72.75" thickBot="1" x14ac:dyDescent="0.6">
      <c r="A14" s="4"/>
      <c r="B14" s="4" t="s">
        <v>56</v>
      </c>
      <c r="C14" s="4"/>
      <c r="D14" s="4"/>
      <c r="E14" s="4" t="s">
        <v>37</v>
      </c>
      <c r="F14" s="4" t="s">
        <v>59</v>
      </c>
      <c r="G14" s="4"/>
      <c r="H14" s="100">
        <v>0</v>
      </c>
      <c r="I14" s="100">
        <v>0</v>
      </c>
      <c r="J14" s="100">
        <v>0</v>
      </c>
      <c r="K14" s="100">
        <v>0</v>
      </c>
      <c r="L14" s="100">
        <v>1</v>
      </c>
      <c r="M14" s="102">
        <v>4</v>
      </c>
      <c r="N14" s="102">
        <v>4</v>
      </c>
      <c r="O14" s="102">
        <v>3</v>
      </c>
      <c r="P14" s="102">
        <v>0</v>
      </c>
      <c r="Q14" s="102">
        <v>0</v>
      </c>
      <c r="R14" s="102">
        <v>0</v>
      </c>
      <c r="S14" s="102">
        <v>4</v>
      </c>
      <c r="T14" s="102">
        <v>4</v>
      </c>
      <c r="U14" s="5" t="s">
        <v>38</v>
      </c>
      <c r="V14" s="6">
        <v>5</v>
      </c>
      <c r="W14" s="6">
        <v>5</v>
      </c>
      <c r="X14" s="6">
        <v>5</v>
      </c>
      <c r="Y14" s="6">
        <v>5</v>
      </c>
      <c r="Z14" s="7">
        <v>5</v>
      </c>
      <c r="AA14" s="7">
        <v>5</v>
      </c>
      <c r="AB14" s="7">
        <v>5</v>
      </c>
      <c r="AC14" s="7">
        <v>5</v>
      </c>
      <c r="AD14" s="7">
        <v>5</v>
      </c>
      <c r="AE14" s="8">
        <v>5</v>
      </c>
      <c r="AF14" s="8">
        <v>5</v>
      </c>
      <c r="AG14" s="8">
        <v>5</v>
      </c>
      <c r="AH14" s="8">
        <v>5</v>
      </c>
      <c r="AI14" s="8">
        <v>5</v>
      </c>
      <c r="AJ14" s="8">
        <v>5</v>
      </c>
      <c r="AK14" s="9">
        <v>5</v>
      </c>
      <c r="AL14" s="9">
        <v>5</v>
      </c>
      <c r="AM14" s="5"/>
      <c r="AN14" s="5"/>
    </row>
    <row r="15" spans="1:40" ht="24.75" thickBot="1" x14ac:dyDescent="0.6">
      <c r="A15" s="4">
        <v>6</v>
      </c>
      <c r="B15" s="4" t="s">
        <v>56</v>
      </c>
      <c r="C15" s="4"/>
      <c r="D15" s="4"/>
      <c r="E15" s="4" t="s">
        <v>37</v>
      </c>
      <c r="F15" s="4" t="s">
        <v>60</v>
      </c>
      <c r="G15" s="4" t="s">
        <v>170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2">
        <v>4</v>
      </c>
      <c r="N15" s="102">
        <v>0</v>
      </c>
      <c r="O15" s="102">
        <v>4</v>
      </c>
      <c r="P15" s="102">
        <v>4</v>
      </c>
      <c r="Q15" s="102">
        <v>3</v>
      </c>
      <c r="R15" s="102">
        <v>0</v>
      </c>
      <c r="S15" s="102">
        <v>0</v>
      </c>
      <c r="T15" s="102">
        <v>0</v>
      </c>
      <c r="U15" s="5" t="s">
        <v>6</v>
      </c>
      <c r="V15" s="6">
        <v>4</v>
      </c>
      <c r="W15" s="6">
        <v>4</v>
      </c>
      <c r="X15" s="6">
        <v>4</v>
      </c>
      <c r="Y15" s="6">
        <v>4</v>
      </c>
      <c r="Z15" s="7">
        <v>4</v>
      </c>
      <c r="AA15" s="7">
        <v>4</v>
      </c>
      <c r="AB15" s="7">
        <v>4</v>
      </c>
      <c r="AC15" s="7">
        <v>4</v>
      </c>
      <c r="AD15" s="7">
        <v>4</v>
      </c>
      <c r="AE15" s="8">
        <v>4</v>
      </c>
      <c r="AF15" s="8">
        <v>4</v>
      </c>
      <c r="AG15" s="8">
        <v>4</v>
      </c>
      <c r="AH15" s="8">
        <v>4</v>
      </c>
      <c r="AI15" s="8">
        <v>4</v>
      </c>
      <c r="AJ15" s="8">
        <v>4</v>
      </c>
      <c r="AK15" s="9">
        <v>4</v>
      </c>
      <c r="AL15" s="9">
        <v>4</v>
      </c>
      <c r="AM15" s="5"/>
      <c r="AN15" s="5"/>
    </row>
    <row r="16" spans="1:40" ht="24.75" thickBot="1" x14ac:dyDescent="0.6">
      <c r="A16" s="4">
        <v>7</v>
      </c>
      <c r="B16" s="4" t="s">
        <v>56</v>
      </c>
      <c r="C16" s="4"/>
      <c r="D16" s="4"/>
      <c r="E16" s="4" t="s">
        <v>37</v>
      </c>
      <c r="F16" s="4" t="s">
        <v>60</v>
      </c>
      <c r="G16" s="4" t="s">
        <v>170</v>
      </c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4</v>
      </c>
      <c r="N16" s="102">
        <v>0</v>
      </c>
      <c r="O16" s="102">
        <v>4</v>
      </c>
      <c r="P16" s="102">
        <v>4</v>
      </c>
      <c r="Q16" s="102">
        <v>0</v>
      </c>
      <c r="R16" s="102">
        <v>0</v>
      </c>
      <c r="S16" s="102">
        <v>0</v>
      </c>
      <c r="T16" s="102">
        <v>0</v>
      </c>
      <c r="U16" s="5" t="s">
        <v>6</v>
      </c>
      <c r="V16" s="6">
        <v>5</v>
      </c>
      <c r="W16" s="6">
        <v>5</v>
      </c>
      <c r="X16" s="6">
        <v>5</v>
      </c>
      <c r="Y16" s="6">
        <v>5</v>
      </c>
      <c r="Z16" s="7">
        <v>5</v>
      </c>
      <c r="AA16" s="7">
        <v>5</v>
      </c>
      <c r="AB16" s="7">
        <v>5</v>
      </c>
      <c r="AC16" s="7">
        <v>5</v>
      </c>
      <c r="AD16" s="7">
        <v>5</v>
      </c>
      <c r="AE16" s="8">
        <v>5</v>
      </c>
      <c r="AF16" s="8">
        <v>5</v>
      </c>
      <c r="AG16" s="8">
        <v>5</v>
      </c>
      <c r="AH16" s="8">
        <v>4</v>
      </c>
      <c r="AI16" s="8">
        <v>4</v>
      </c>
      <c r="AJ16" s="8">
        <v>4</v>
      </c>
      <c r="AK16" s="9">
        <v>5</v>
      </c>
      <c r="AL16" s="9">
        <v>5</v>
      </c>
      <c r="AM16" s="5"/>
      <c r="AN16" s="5"/>
    </row>
    <row r="17" spans="1:40" ht="48.75" thickBot="1" x14ac:dyDescent="0.6">
      <c r="A17" s="4">
        <v>8</v>
      </c>
      <c r="B17" s="4" t="s">
        <v>55</v>
      </c>
      <c r="C17" s="4"/>
      <c r="D17" s="4"/>
      <c r="E17" s="4" t="s">
        <v>37</v>
      </c>
      <c r="F17" s="4" t="s">
        <v>59</v>
      </c>
      <c r="G17" s="4"/>
      <c r="H17" s="100">
        <v>1</v>
      </c>
      <c r="I17" s="100">
        <v>0</v>
      </c>
      <c r="J17" s="100">
        <v>0</v>
      </c>
      <c r="K17" s="100">
        <v>0</v>
      </c>
      <c r="L17" s="100">
        <v>0</v>
      </c>
      <c r="M17" s="102">
        <v>4</v>
      </c>
      <c r="N17" s="102">
        <v>4</v>
      </c>
      <c r="O17" s="102">
        <v>3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5" t="s">
        <v>5</v>
      </c>
      <c r="V17" s="6">
        <v>5</v>
      </c>
      <c r="W17" s="6">
        <v>5</v>
      </c>
      <c r="X17" s="6">
        <v>5</v>
      </c>
      <c r="Y17" s="6">
        <v>5</v>
      </c>
      <c r="Z17" s="7">
        <v>5</v>
      </c>
      <c r="AA17" s="7">
        <v>5</v>
      </c>
      <c r="AB17" s="7">
        <v>5</v>
      </c>
      <c r="AC17" s="7">
        <v>5</v>
      </c>
      <c r="AD17" s="7">
        <v>5</v>
      </c>
      <c r="AE17" s="8">
        <v>5</v>
      </c>
      <c r="AF17" s="8">
        <v>5</v>
      </c>
      <c r="AG17" s="8">
        <v>5</v>
      </c>
      <c r="AH17" s="8">
        <v>5</v>
      </c>
      <c r="AI17" s="8">
        <v>5</v>
      </c>
      <c r="AJ17" s="8">
        <v>4</v>
      </c>
      <c r="AK17" s="9">
        <v>5</v>
      </c>
      <c r="AL17" s="9">
        <v>5</v>
      </c>
      <c r="AM17" s="5"/>
      <c r="AN17" s="5"/>
    </row>
    <row r="18" spans="1:40" ht="24.75" thickBot="1" x14ac:dyDescent="0.6">
      <c r="A18" s="4">
        <v>9</v>
      </c>
      <c r="B18" s="4" t="s">
        <v>56</v>
      </c>
      <c r="C18" s="4"/>
      <c r="D18" s="4"/>
      <c r="E18" s="4" t="s">
        <v>37</v>
      </c>
      <c r="F18" s="4" t="s">
        <v>60</v>
      </c>
      <c r="G18" s="4" t="s">
        <v>170</v>
      </c>
      <c r="H18" s="100">
        <v>0</v>
      </c>
      <c r="I18" s="100">
        <v>1</v>
      </c>
      <c r="J18" s="100">
        <v>0</v>
      </c>
      <c r="K18" s="100">
        <v>0</v>
      </c>
      <c r="L18" s="100">
        <v>0</v>
      </c>
      <c r="M18" s="102">
        <v>0</v>
      </c>
      <c r="N18" s="102">
        <v>0</v>
      </c>
      <c r="O18" s="102">
        <v>0</v>
      </c>
      <c r="P18" s="102">
        <v>4</v>
      </c>
      <c r="Q18" s="102">
        <v>3</v>
      </c>
      <c r="R18" s="102">
        <v>0</v>
      </c>
      <c r="S18" s="102">
        <v>0</v>
      </c>
      <c r="T18" s="102">
        <v>0</v>
      </c>
      <c r="U18" s="5" t="s">
        <v>6</v>
      </c>
      <c r="V18" s="6">
        <v>5</v>
      </c>
      <c r="W18" s="6">
        <v>5</v>
      </c>
      <c r="X18" s="6">
        <v>5</v>
      </c>
      <c r="Y18" s="6">
        <v>4</v>
      </c>
      <c r="Z18" s="7">
        <v>5</v>
      </c>
      <c r="AA18" s="7">
        <v>4</v>
      </c>
      <c r="AB18" s="7">
        <v>4</v>
      </c>
      <c r="AC18" s="7">
        <v>4</v>
      </c>
      <c r="AD18" s="7">
        <v>4</v>
      </c>
      <c r="AE18" s="8">
        <v>5</v>
      </c>
      <c r="AF18" s="8">
        <v>5</v>
      </c>
      <c r="AG18" s="8">
        <v>5</v>
      </c>
      <c r="AH18" s="8">
        <v>4</v>
      </c>
      <c r="AI18" s="8">
        <v>4</v>
      </c>
      <c r="AJ18" s="8">
        <v>4</v>
      </c>
      <c r="AK18" s="9">
        <v>5</v>
      </c>
      <c r="AL18" s="9">
        <v>5</v>
      </c>
      <c r="AM18" s="5"/>
      <c r="AN18" s="5"/>
    </row>
    <row r="19" spans="1:40" ht="48.75" thickBot="1" x14ac:dyDescent="0.6">
      <c r="A19" s="4">
        <v>10</v>
      </c>
      <c r="B19" s="4" t="s">
        <v>56</v>
      </c>
      <c r="C19" s="4"/>
      <c r="D19" s="4"/>
      <c r="E19" s="4" t="s">
        <v>37</v>
      </c>
      <c r="F19" s="4" t="s">
        <v>59</v>
      </c>
      <c r="G19" s="4"/>
      <c r="H19" s="100">
        <v>1</v>
      </c>
      <c r="I19" s="100">
        <v>0</v>
      </c>
      <c r="J19" s="100">
        <v>0</v>
      </c>
      <c r="K19" s="100">
        <v>0</v>
      </c>
      <c r="L19" s="100">
        <v>0</v>
      </c>
      <c r="M19" s="102">
        <v>4</v>
      </c>
      <c r="N19" s="102">
        <v>5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5" t="s">
        <v>5</v>
      </c>
      <c r="V19" s="6">
        <v>5</v>
      </c>
      <c r="W19" s="6">
        <v>5</v>
      </c>
      <c r="X19" s="6">
        <v>5</v>
      </c>
      <c r="Y19" s="6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8">
        <v>5</v>
      </c>
      <c r="AF19" s="8">
        <v>5</v>
      </c>
      <c r="AG19" s="8">
        <v>5</v>
      </c>
      <c r="AH19" s="8">
        <v>5</v>
      </c>
      <c r="AI19" s="8">
        <v>5</v>
      </c>
      <c r="AJ19" s="8">
        <v>5</v>
      </c>
      <c r="AK19" s="9">
        <v>5</v>
      </c>
      <c r="AL19" s="9">
        <v>5</v>
      </c>
      <c r="AM19" s="5"/>
      <c r="AN19" s="5"/>
    </row>
    <row r="20" spans="1:40" ht="72.75" thickBot="1" x14ac:dyDescent="0.6">
      <c r="A20" s="4">
        <v>11</v>
      </c>
      <c r="B20" s="4" t="s">
        <v>55</v>
      </c>
      <c r="C20" s="4"/>
      <c r="D20" s="4"/>
      <c r="E20" s="4" t="s">
        <v>165</v>
      </c>
      <c r="F20" s="4" t="s">
        <v>59</v>
      </c>
      <c r="G20" s="4"/>
      <c r="H20" s="100">
        <v>0</v>
      </c>
      <c r="I20" s="100">
        <v>0</v>
      </c>
      <c r="J20" s="100">
        <v>0</v>
      </c>
      <c r="K20" s="100">
        <v>0</v>
      </c>
      <c r="L20" s="100">
        <v>1</v>
      </c>
      <c r="M20" s="102">
        <v>3</v>
      </c>
      <c r="N20" s="102">
        <v>4</v>
      </c>
      <c r="O20" s="102">
        <v>2</v>
      </c>
      <c r="P20" s="102">
        <v>3</v>
      </c>
      <c r="Q20" s="102">
        <v>2</v>
      </c>
      <c r="R20" s="102">
        <v>1</v>
      </c>
      <c r="S20" s="102">
        <v>4</v>
      </c>
      <c r="T20" s="102">
        <v>1</v>
      </c>
      <c r="U20" s="5" t="s">
        <v>38</v>
      </c>
      <c r="V20" s="6">
        <v>5</v>
      </c>
      <c r="W20" s="6">
        <v>5</v>
      </c>
      <c r="X20" s="6">
        <v>5</v>
      </c>
      <c r="Y20" s="6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8">
        <v>5</v>
      </c>
      <c r="AF20" s="8">
        <v>5</v>
      </c>
      <c r="AG20" s="8">
        <v>5</v>
      </c>
      <c r="AH20" s="8">
        <v>5</v>
      </c>
      <c r="AI20" s="8">
        <v>5</v>
      </c>
      <c r="AJ20" s="8">
        <v>5</v>
      </c>
      <c r="AK20" s="9">
        <v>5</v>
      </c>
      <c r="AL20" s="9">
        <v>5</v>
      </c>
      <c r="AM20" s="5"/>
      <c r="AN20" s="5"/>
    </row>
    <row r="21" spans="1:40" ht="48.75" thickBot="1" x14ac:dyDescent="0.6">
      <c r="A21" s="4">
        <v>12</v>
      </c>
      <c r="B21" s="4" t="s">
        <v>56</v>
      </c>
      <c r="C21" s="4"/>
      <c r="D21" s="4"/>
      <c r="E21" s="4" t="s">
        <v>165</v>
      </c>
      <c r="F21" s="4" t="s">
        <v>59</v>
      </c>
      <c r="G21" s="4"/>
      <c r="H21" s="100">
        <v>0</v>
      </c>
      <c r="I21" s="100">
        <v>1</v>
      </c>
      <c r="J21" s="100">
        <v>0</v>
      </c>
      <c r="K21" s="100">
        <v>0</v>
      </c>
      <c r="L21" s="100">
        <v>0</v>
      </c>
      <c r="M21" s="102">
        <v>4</v>
      </c>
      <c r="N21" s="102">
        <v>4</v>
      </c>
      <c r="O21" s="102">
        <v>4</v>
      </c>
      <c r="P21" s="102">
        <v>4</v>
      </c>
      <c r="Q21" s="102">
        <v>4</v>
      </c>
      <c r="R21" s="102">
        <v>0</v>
      </c>
      <c r="S21" s="102">
        <v>0</v>
      </c>
      <c r="T21" s="102">
        <v>0</v>
      </c>
      <c r="U21" s="5" t="s">
        <v>6</v>
      </c>
      <c r="V21" s="6">
        <v>4</v>
      </c>
      <c r="W21" s="6">
        <v>4</v>
      </c>
      <c r="X21" s="6">
        <v>4</v>
      </c>
      <c r="Y21" s="6">
        <v>4</v>
      </c>
      <c r="Z21" s="7">
        <v>4</v>
      </c>
      <c r="AA21" s="7">
        <v>4</v>
      </c>
      <c r="AB21" s="7">
        <v>4</v>
      </c>
      <c r="AC21" s="7">
        <v>4</v>
      </c>
      <c r="AD21" s="7">
        <v>4</v>
      </c>
      <c r="AE21" s="8">
        <v>4</v>
      </c>
      <c r="AF21" s="8">
        <v>4</v>
      </c>
      <c r="AG21" s="8">
        <v>4</v>
      </c>
      <c r="AH21" s="8">
        <v>4</v>
      </c>
      <c r="AI21" s="8">
        <v>4</v>
      </c>
      <c r="AJ21" s="8">
        <v>4</v>
      </c>
      <c r="AK21" s="9">
        <v>4</v>
      </c>
      <c r="AL21" s="9">
        <v>4</v>
      </c>
      <c r="AM21" s="5"/>
      <c r="AN21" s="5"/>
    </row>
    <row r="22" spans="1:40" ht="48.75" thickBot="1" x14ac:dyDescent="0.6">
      <c r="A22" s="4">
        <v>13</v>
      </c>
      <c r="B22" s="4" t="s">
        <v>56</v>
      </c>
      <c r="C22" s="4"/>
      <c r="D22" s="4"/>
      <c r="E22" s="4" t="s">
        <v>165</v>
      </c>
      <c r="F22" s="4" t="s">
        <v>59</v>
      </c>
      <c r="G22" s="4"/>
      <c r="H22" s="100">
        <v>0</v>
      </c>
      <c r="I22" s="100">
        <v>1</v>
      </c>
      <c r="J22" s="100">
        <v>0</v>
      </c>
      <c r="K22" s="100">
        <v>0</v>
      </c>
      <c r="L22" s="100">
        <v>0</v>
      </c>
      <c r="M22" s="102">
        <v>3</v>
      </c>
      <c r="N22" s="102">
        <v>2</v>
      </c>
      <c r="O22" s="102">
        <v>5</v>
      </c>
      <c r="P22" s="102">
        <v>4</v>
      </c>
      <c r="Q22" s="102">
        <v>4</v>
      </c>
      <c r="R22" s="102">
        <v>4</v>
      </c>
      <c r="S22" s="102">
        <v>4</v>
      </c>
      <c r="T22" s="102">
        <v>4</v>
      </c>
      <c r="U22" s="5" t="s">
        <v>6</v>
      </c>
      <c r="V22" s="6">
        <v>4</v>
      </c>
      <c r="W22" s="6">
        <v>4</v>
      </c>
      <c r="X22" s="6">
        <v>4</v>
      </c>
      <c r="Y22" s="6">
        <v>4</v>
      </c>
      <c r="Z22" s="7">
        <v>4</v>
      </c>
      <c r="AA22" s="7">
        <v>4</v>
      </c>
      <c r="AB22" s="7">
        <v>4</v>
      </c>
      <c r="AC22" s="7">
        <v>4</v>
      </c>
      <c r="AD22" s="7">
        <v>4</v>
      </c>
      <c r="AE22" s="8">
        <v>4</v>
      </c>
      <c r="AF22" s="8">
        <v>4</v>
      </c>
      <c r="AG22" s="8">
        <v>4</v>
      </c>
      <c r="AH22" s="8">
        <v>4</v>
      </c>
      <c r="AI22" s="8">
        <v>4</v>
      </c>
      <c r="AJ22" s="8">
        <v>4</v>
      </c>
      <c r="AK22" s="9">
        <v>4</v>
      </c>
      <c r="AL22" s="9">
        <v>4</v>
      </c>
      <c r="AM22" s="5"/>
      <c r="AN22" s="5"/>
    </row>
    <row r="23" spans="1:40" ht="48.75" thickBot="1" x14ac:dyDescent="0.6">
      <c r="A23" s="4">
        <v>14</v>
      </c>
      <c r="B23" s="4" t="s">
        <v>55</v>
      </c>
      <c r="C23" s="4"/>
      <c r="D23" s="4"/>
      <c r="E23" s="4" t="s">
        <v>165</v>
      </c>
      <c r="F23" s="4" t="s">
        <v>169</v>
      </c>
      <c r="G23" s="4"/>
      <c r="H23" s="100">
        <v>1</v>
      </c>
      <c r="I23" s="100">
        <v>0</v>
      </c>
      <c r="J23" s="100">
        <v>0</v>
      </c>
      <c r="K23" s="100">
        <v>0</v>
      </c>
      <c r="L23" s="100">
        <v>0</v>
      </c>
      <c r="M23" s="102">
        <v>4</v>
      </c>
      <c r="N23" s="102">
        <v>4</v>
      </c>
      <c r="O23" s="102">
        <v>4</v>
      </c>
      <c r="P23" s="102">
        <v>3</v>
      </c>
      <c r="Q23" s="102">
        <v>3</v>
      </c>
      <c r="R23" s="102">
        <v>1</v>
      </c>
      <c r="S23" s="102">
        <v>2</v>
      </c>
      <c r="T23" s="102">
        <v>4</v>
      </c>
      <c r="U23" s="5" t="s">
        <v>5</v>
      </c>
      <c r="V23" s="6">
        <v>3</v>
      </c>
      <c r="W23" s="6">
        <v>3</v>
      </c>
      <c r="X23" s="6">
        <v>3</v>
      </c>
      <c r="Y23" s="6">
        <v>3</v>
      </c>
      <c r="Z23" s="7">
        <v>3</v>
      </c>
      <c r="AA23" s="7">
        <v>3</v>
      </c>
      <c r="AB23" s="7">
        <v>3</v>
      </c>
      <c r="AC23" s="7">
        <v>3</v>
      </c>
      <c r="AD23" s="7">
        <v>3</v>
      </c>
      <c r="AE23" s="8">
        <v>3</v>
      </c>
      <c r="AF23" s="8">
        <v>3</v>
      </c>
      <c r="AG23" s="8">
        <v>4</v>
      </c>
      <c r="AH23" s="8">
        <v>3</v>
      </c>
      <c r="AI23" s="8">
        <v>3</v>
      </c>
      <c r="AJ23" s="8">
        <v>3</v>
      </c>
      <c r="AK23" s="9">
        <v>3</v>
      </c>
      <c r="AL23" s="9">
        <v>3</v>
      </c>
      <c r="AM23" s="5"/>
      <c r="AN23" s="5"/>
    </row>
    <row r="24" spans="1:40" ht="24.75" thickBot="1" x14ac:dyDescent="0.6">
      <c r="A24" s="4"/>
      <c r="B24" s="4" t="s">
        <v>55</v>
      </c>
      <c r="C24" s="4"/>
      <c r="D24" s="4"/>
      <c r="E24" s="4" t="s">
        <v>165</v>
      </c>
      <c r="F24" s="4" t="s">
        <v>169</v>
      </c>
      <c r="G24" s="4"/>
      <c r="H24" s="100">
        <v>0</v>
      </c>
      <c r="I24" s="100">
        <v>1</v>
      </c>
      <c r="J24" s="100">
        <v>0</v>
      </c>
      <c r="K24" s="100">
        <v>0</v>
      </c>
      <c r="L24" s="100">
        <v>0</v>
      </c>
      <c r="M24" s="102">
        <v>4</v>
      </c>
      <c r="N24" s="102">
        <v>4</v>
      </c>
      <c r="O24" s="102">
        <v>4</v>
      </c>
      <c r="P24" s="102">
        <v>3</v>
      </c>
      <c r="Q24" s="102">
        <v>3</v>
      </c>
      <c r="R24" s="102">
        <v>1</v>
      </c>
      <c r="S24" s="102">
        <v>2</v>
      </c>
      <c r="T24" s="102">
        <v>4</v>
      </c>
      <c r="U24" s="5" t="s">
        <v>6</v>
      </c>
      <c r="V24" s="6">
        <v>3</v>
      </c>
      <c r="W24" s="6">
        <v>3</v>
      </c>
      <c r="X24" s="6">
        <v>3</v>
      </c>
      <c r="Y24" s="6">
        <v>3</v>
      </c>
      <c r="Z24" s="7">
        <v>3</v>
      </c>
      <c r="AA24" s="7">
        <v>3</v>
      </c>
      <c r="AB24" s="7">
        <v>3</v>
      </c>
      <c r="AC24" s="7">
        <v>3</v>
      </c>
      <c r="AD24" s="7">
        <v>3</v>
      </c>
      <c r="AE24" s="8">
        <v>3</v>
      </c>
      <c r="AF24" s="8">
        <v>3</v>
      </c>
      <c r="AG24" s="8">
        <v>4</v>
      </c>
      <c r="AH24" s="8">
        <v>3</v>
      </c>
      <c r="AI24" s="8">
        <v>3</v>
      </c>
      <c r="AJ24" s="8">
        <v>3</v>
      </c>
      <c r="AK24" s="9">
        <v>3</v>
      </c>
      <c r="AL24" s="9">
        <v>3</v>
      </c>
      <c r="AM24" s="5"/>
      <c r="AN24" s="5"/>
    </row>
    <row r="25" spans="1:40" ht="72.75" thickBot="1" x14ac:dyDescent="0.6">
      <c r="A25" s="4"/>
      <c r="B25" s="4" t="s">
        <v>55</v>
      </c>
      <c r="C25" s="4"/>
      <c r="D25" s="4"/>
      <c r="E25" s="4" t="s">
        <v>165</v>
      </c>
      <c r="F25" s="4" t="s">
        <v>169</v>
      </c>
      <c r="G25" s="4"/>
      <c r="H25" s="100">
        <v>0</v>
      </c>
      <c r="I25" s="100">
        <v>0</v>
      </c>
      <c r="J25" s="100">
        <v>1</v>
      </c>
      <c r="K25" s="100">
        <v>0</v>
      </c>
      <c r="L25" s="100">
        <v>0</v>
      </c>
      <c r="M25" s="102">
        <v>4</v>
      </c>
      <c r="N25" s="102">
        <v>4</v>
      </c>
      <c r="O25" s="102">
        <v>4</v>
      </c>
      <c r="P25" s="102">
        <v>3</v>
      </c>
      <c r="Q25" s="102">
        <v>3</v>
      </c>
      <c r="R25" s="102">
        <v>1</v>
      </c>
      <c r="S25" s="102">
        <v>2</v>
      </c>
      <c r="T25" s="102">
        <v>4</v>
      </c>
      <c r="U25" s="5" t="s">
        <v>36</v>
      </c>
      <c r="V25" s="6">
        <v>3</v>
      </c>
      <c r="W25" s="6">
        <v>3</v>
      </c>
      <c r="X25" s="6">
        <v>3</v>
      </c>
      <c r="Y25" s="6">
        <v>3</v>
      </c>
      <c r="Z25" s="7">
        <v>3</v>
      </c>
      <c r="AA25" s="7">
        <v>3</v>
      </c>
      <c r="AB25" s="7">
        <v>3</v>
      </c>
      <c r="AC25" s="7">
        <v>3</v>
      </c>
      <c r="AD25" s="7">
        <v>3</v>
      </c>
      <c r="AE25" s="8">
        <v>3</v>
      </c>
      <c r="AF25" s="8">
        <v>3</v>
      </c>
      <c r="AG25" s="8">
        <v>4</v>
      </c>
      <c r="AH25" s="8">
        <v>3</v>
      </c>
      <c r="AI25" s="8">
        <v>3</v>
      </c>
      <c r="AJ25" s="8">
        <v>3</v>
      </c>
      <c r="AK25" s="9">
        <v>3</v>
      </c>
      <c r="AL25" s="9">
        <v>3</v>
      </c>
      <c r="AM25" s="5"/>
      <c r="AN25" s="5"/>
    </row>
    <row r="26" spans="1:40" ht="72.75" thickBot="1" x14ac:dyDescent="0.6">
      <c r="A26" s="4"/>
      <c r="B26" s="4" t="s">
        <v>55</v>
      </c>
      <c r="C26" s="4"/>
      <c r="D26" s="4"/>
      <c r="E26" s="4" t="s">
        <v>165</v>
      </c>
      <c r="F26" s="4" t="s">
        <v>169</v>
      </c>
      <c r="G26" s="4"/>
      <c r="H26" s="100">
        <v>0</v>
      </c>
      <c r="I26" s="100">
        <v>0</v>
      </c>
      <c r="J26" s="100">
        <v>0</v>
      </c>
      <c r="K26" s="100">
        <v>1</v>
      </c>
      <c r="L26" s="100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1</v>
      </c>
      <c r="U26" s="5" t="s">
        <v>34</v>
      </c>
      <c r="V26" s="6">
        <v>3</v>
      </c>
      <c r="W26" s="6">
        <v>3</v>
      </c>
      <c r="X26" s="6">
        <v>3</v>
      </c>
      <c r="Y26" s="6">
        <v>3</v>
      </c>
      <c r="Z26" s="7">
        <v>3</v>
      </c>
      <c r="AA26" s="7">
        <v>3</v>
      </c>
      <c r="AB26" s="7">
        <v>3</v>
      </c>
      <c r="AC26" s="7">
        <v>3</v>
      </c>
      <c r="AD26" s="7">
        <v>3</v>
      </c>
      <c r="AE26" s="8">
        <v>3</v>
      </c>
      <c r="AF26" s="8">
        <v>3</v>
      </c>
      <c r="AG26" s="8">
        <v>4</v>
      </c>
      <c r="AH26" s="8">
        <v>3</v>
      </c>
      <c r="AI26" s="8">
        <v>3</v>
      </c>
      <c r="AJ26" s="8">
        <v>3</v>
      </c>
      <c r="AK26" s="9">
        <v>3</v>
      </c>
      <c r="AL26" s="9">
        <v>3</v>
      </c>
      <c r="AM26" s="5"/>
      <c r="AN26" s="5"/>
    </row>
    <row r="27" spans="1:40" ht="48.75" thickBot="1" x14ac:dyDescent="0.6">
      <c r="A27" s="4">
        <v>15</v>
      </c>
      <c r="B27" s="4" t="s">
        <v>55</v>
      </c>
      <c r="C27" s="4"/>
      <c r="D27" s="4"/>
      <c r="E27" s="4" t="s">
        <v>165</v>
      </c>
      <c r="F27" s="4" t="s">
        <v>60</v>
      </c>
      <c r="G27" s="4" t="s">
        <v>170</v>
      </c>
      <c r="H27" s="100">
        <v>1</v>
      </c>
      <c r="I27" s="100">
        <v>0</v>
      </c>
      <c r="J27" s="100">
        <v>0</v>
      </c>
      <c r="K27" s="100">
        <v>0</v>
      </c>
      <c r="L27" s="100">
        <v>0</v>
      </c>
      <c r="M27" s="102">
        <v>3</v>
      </c>
      <c r="N27" s="102">
        <v>3</v>
      </c>
      <c r="O27" s="102">
        <v>4</v>
      </c>
      <c r="P27" s="102">
        <v>4</v>
      </c>
      <c r="Q27" s="102">
        <v>3</v>
      </c>
      <c r="R27" s="102">
        <v>2</v>
      </c>
      <c r="S27" s="102">
        <v>2</v>
      </c>
      <c r="T27" s="102">
        <v>2</v>
      </c>
      <c r="U27" s="5" t="s">
        <v>5</v>
      </c>
      <c r="V27" s="6">
        <v>4</v>
      </c>
      <c r="W27" s="6">
        <v>4</v>
      </c>
      <c r="X27" s="6">
        <v>4</v>
      </c>
      <c r="Y27" s="6">
        <v>4</v>
      </c>
      <c r="Z27" s="7">
        <v>4</v>
      </c>
      <c r="AA27" s="7">
        <v>4</v>
      </c>
      <c r="AB27" s="7">
        <v>4</v>
      </c>
      <c r="AC27" s="7">
        <v>4</v>
      </c>
      <c r="AD27" s="7">
        <v>4</v>
      </c>
      <c r="AE27" s="8">
        <v>4</v>
      </c>
      <c r="AF27" s="8">
        <v>4</v>
      </c>
      <c r="AG27" s="8">
        <v>4</v>
      </c>
      <c r="AH27" s="8">
        <v>4</v>
      </c>
      <c r="AI27" s="8">
        <v>4</v>
      </c>
      <c r="AJ27" s="8">
        <v>4</v>
      </c>
      <c r="AK27" s="9">
        <v>4</v>
      </c>
      <c r="AL27" s="9">
        <v>4</v>
      </c>
      <c r="AM27" s="5"/>
      <c r="AN27" s="5"/>
    </row>
    <row r="28" spans="1:40" ht="24.75" thickBot="1" x14ac:dyDescent="0.6">
      <c r="A28" s="4"/>
      <c r="B28" s="4" t="s">
        <v>55</v>
      </c>
      <c r="C28" s="4"/>
      <c r="D28" s="4"/>
      <c r="E28" s="4" t="s">
        <v>165</v>
      </c>
      <c r="F28" s="4" t="s">
        <v>60</v>
      </c>
      <c r="G28" s="4" t="s">
        <v>170</v>
      </c>
      <c r="H28" s="100">
        <v>0</v>
      </c>
      <c r="I28" s="100">
        <v>1</v>
      </c>
      <c r="J28" s="100">
        <v>0</v>
      </c>
      <c r="K28" s="100">
        <v>0</v>
      </c>
      <c r="L28" s="100">
        <v>0</v>
      </c>
      <c r="M28" s="102">
        <v>3</v>
      </c>
      <c r="N28" s="102">
        <v>3</v>
      </c>
      <c r="O28" s="102">
        <v>4</v>
      </c>
      <c r="P28" s="102">
        <v>4</v>
      </c>
      <c r="Q28" s="102">
        <v>3</v>
      </c>
      <c r="R28" s="102">
        <v>2</v>
      </c>
      <c r="S28" s="102">
        <v>2</v>
      </c>
      <c r="T28" s="102">
        <v>2</v>
      </c>
      <c r="U28" s="5" t="s">
        <v>6</v>
      </c>
      <c r="V28" s="6">
        <v>4</v>
      </c>
      <c r="W28" s="6">
        <v>4</v>
      </c>
      <c r="X28" s="6">
        <v>4</v>
      </c>
      <c r="Y28" s="6">
        <v>4</v>
      </c>
      <c r="Z28" s="7">
        <v>4</v>
      </c>
      <c r="AA28" s="7">
        <v>4</v>
      </c>
      <c r="AB28" s="7">
        <v>4</v>
      </c>
      <c r="AC28" s="7">
        <v>4</v>
      </c>
      <c r="AD28" s="7">
        <v>4</v>
      </c>
      <c r="AE28" s="8">
        <v>4</v>
      </c>
      <c r="AF28" s="8">
        <v>4</v>
      </c>
      <c r="AG28" s="8">
        <v>4</v>
      </c>
      <c r="AH28" s="8">
        <v>4</v>
      </c>
      <c r="AI28" s="8">
        <v>4</v>
      </c>
      <c r="AJ28" s="8">
        <v>4</v>
      </c>
      <c r="AK28" s="9">
        <v>4</v>
      </c>
      <c r="AL28" s="9">
        <v>4</v>
      </c>
      <c r="AM28" s="5"/>
      <c r="AN28" s="5"/>
    </row>
    <row r="29" spans="1:40" ht="72.75" thickBot="1" x14ac:dyDescent="0.6">
      <c r="A29" s="4"/>
      <c r="B29" s="4" t="s">
        <v>55</v>
      </c>
      <c r="C29" s="4"/>
      <c r="D29" s="4"/>
      <c r="E29" s="4" t="s">
        <v>165</v>
      </c>
      <c r="F29" s="4" t="s">
        <v>60</v>
      </c>
      <c r="G29" s="4" t="s">
        <v>170</v>
      </c>
      <c r="H29" s="100">
        <v>0</v>
      </c>
      <c r="I29" s="100">
        <v>0</v>
      </c>
      <c r="J29" s="100">
        <v>1</v>
      </c>
      <c r="K29" s="100">
        <v>0</v>
      </c>
      <c r="L29" s="100">
        <v>0</v>
      </c>
      <c r="M29" s="102">
        <v>3</v>
      </c>
      <c r="N29" s="102">
        <v>3</v>
      </c>
      <c r="O29" s="102">
        <v>4</v>
      </c>
      <c r="P29" s="102">
        <v>4</v>
      </c>
      <c r="Q29" s="102">
        <v>3</v>
      </c>
      <c r="R29" s="102">
        <v>2</v>
      </c>
      <c r="S29" s="102">
        <v>2</v>
      </c>
      <c r="T29" s="102">
        <v>2</v>
      </c>
      <c r="U29" s="5" t="s">
        <v>36</v>
      </c>
      <c r="V29" s="6">
        <v>4</v>
      </c>
      <c r="W29" s="6">
        <v>4</v>
      </c>
      <c r="X29" s="6">
        <v>4</v>
      </c>
      <c r="Y29" s="6">
        <v>4</v>
      </c>
      <c r="Z29" s="7">
        <v>4</v>
      </c>
      <c r="AA29" s="7">
        <v>4</v>
      </c>
      <c r="AB29" s="7">
        <v>4</v>
      </c>
      <c r="AC29" s="7">
        <v>4</v>
      </c>
      <c r="AD29" s="7">
        <v>4</v>
      </c>
      <c r="AE29" s="8">
        <v>4</v>
      </c>
      <c r="AF29" s="8">
        <v>4</v>
      </c>
      <c r="AG29" s="8">
        <v>4</v>
      </c>
      <c r="AH29" s="8">
        <v>4</v>
      </c>
      <c r="AI29" s="8">
        <v>4</v>
      </c>
      <c r="AJ29" s="8">
        <v>4</v>
      </c>
      <c r="AK29" s="9">
        <v>4</v>
      </c>
      <c r="AL29" s="9">
        <v>4</v>
      </c>
      <c r="AM29" s="5"/>
      <c r="AN29" s="5"/>
    </row>
    <row r="30" spans="1:40" ht="72.75" thickBot="1" x14ac:dyDescent="0.6">
      <c r="A30" s="4"/>
      <c r="B30" s="4" t="s">
        <v>55</v>
      </c>
      <c r="C30" s="4"/>
      <c r="D30" s="4"/>
      <c r="E30" s="4" t="s">
        <v>165</v>
      </c>
      <c r="F30" s="4" t="s">
        <v>60</v>
      </c>
      <c r="G30" s="4" t="s">
        <v>170</v>
      </c>
      <c r="H30" s="100">
        <v>0</v>
      </c>
      <c r="I30" s="100">
        <v>0</v>
      </c>
      <c r="J30" s="100">
        <v>0</v>
      </c>
      <c r="K30" s="100">
        <v>1</v>
      </c>
      <c r="L30" s="100">
        <v>0</v>
      </c>
      <c r="M30" s="102">
        <v>3</v>
      </c>
      <c r="N30" s="102">
        <v>3</v>
      </c>
      <c r="O30" s="102">
        <v>4</v>
      </c>
      <c r="P30" s="102">
        <v>4</v>
      </c>
      <c r="Q30" s="102">
        <v>3</v>
      </c>
      <c r="R30" s="102">
        <v>2</v>
      </c>
      <c r="S30" s="102">
        <v>2</v>
      </c>
      <c r="T30" s="102">
        <v>2</v>
      </c>
      <c r="U30" s="5" t="s">
        <v>34</v>
      </c>
      <c r="V30" s="6">
        <v>4</v>
      </c>
      <c r="W30" s="6">
        <v>4</v>
      </c>
      <c r="X30" s="6">
        <v>4</v>
      </c>
      <c r="Y30" s="6">
        <v>4</v>
      </c>
      <c r="Z30" s="7">
        <v>4</v>
      </c>
      <c r="AA30" s="7">
        <v>4</v>
      </c>
      <c r="AB30" s="7">
        <v>4</v>
      </c>
      <c r="AC30" s="7">
        <v>4</v>
      </c>
      <c r="AD30" s="7">
        <v>4</v>
      </c>
      <c r="AE30" s="8">
        <v>4</v>
      </c>
      <c r="AF30" s="8">
        <v>4</v>
      </c>
      <c r="AG30" s="8">
        <v>4</v>
      </c>
      <c r="AH30" s="8">
        <v>4</v>
      </c>
      <c r="AI30" s="8">
        <v>4</v>
      </c>
      <c r="AJ30" s="8">
        <v>4</v>
      </c>
      <c r="AK30" s="9">
        <v>4</v>
      </c>
      <c r="AL30" s="9">
        <v>4</v>
      </c>
      <c r="AM30" s="5"/>
      <c r="AN30" s="5"/>
    </row>
    <row r="31" spans="1:40" ht="72.75" thickBot="1" x14ac:dyDescent="0.6">
      <c r="A31" s="4"/>
      <c r="B31" s="4" t="s">
        <v>55</v>
      </c>
      <c r="C31" s="4"/>
      <c r="D31" s="4"/>
      <c r="E31" s="4" t="s">
        <v>165</v>
      </c>
      <c r="F31" s="4" t="s">
        <v>60</v>
      </c>
      <c r="G31" s="4" t="s">
        <v>170</v>
      </c>
      <c r="H31" s="100">
        <v>0</v>
      </c>
      <c r="I31" s="100">
        <v>0</v>
      </c>
      <c r="J31" s="100">
        <v>0</v>
      </c>
      <c r="K31" s="100">
        <v>0</v>
      </c>
      <c r="L31" s="100">
        <v>1</v>
      </c>
      <c r="M31" s="102">
        <v>3</v>
      </c>
      <c r="N31" s="102">
        <v>3</v>
      </c>
      <c r="O31" s="102">
        <v>4</v>
      </c>
      <c r="P31" s="102">
        <v>4</v>
      </c>
      <c r="Q31" s="102">
        <v>3</v>
      </c>
      <c r="R31" s="102">
        <v>2</v>
      </c>
      <c r="S31" s="102">
        <v>2</v>
      </c>
      <c r="T31" s="102">
        <v>2</v>
      </c>
      <c r="U31" s="5" t="s">
        <v>38</v>
      </c>
      <c r="V31" s="6">
        <v>4</v>
      </c>
      <c r="W31" s="6">
        <v>4</v>
      </c>
      <c r="X31" s="6">
        <v>4</v>
      </c>
      <c r="Y31" s="6">
        <v>4</v>
      </c>
      <c r="Z31" s="7">
        <v>4</v>
      </c>
      <c r="AA31" s="7">
        <v>4</v>
      </c>
      <c r="AB31" s="7">
        <v>4</v>
      </c>
      <c r="AC31" s="7">
        <v>4</v>
      </c>
      <c r="AD31" s="7">
        <v>4</v>
      </c>
      <c r="AE31" s="8">
        <v>4</v>
      </c>
      <c r="AF31" s="8">
        <v>4</v>
      </c>
      <c r="AG31" s="8">
        <v>4</v>
      </c>
      <c r="AH31" s="8">
        <v>4</v>
      </c>
      <c r="AI31" s="8">
        <v>4</v>
      </c>
      <c r="AJ31" s="8">
        <v>4</v>
      </c>
      <c r="AK31" s="9">
        <v>4</v>
      </c>
      <c r="AL31" s="9">
        <v>4</v>
      </c>
      <c r="AM31" s="5"/>
      <c r="AN31" s="5"/>
    </row>
    <row r="32" spans="1:40" ht="24.75" thickBot="1" x14ac:dyDescent="0.6">
      <c r="A32" s="4">
        <v>16</v>
      </c>
      <c r="B32" s="4" t="s">
        <v>56</v>
      </c>
      <c r="C32" s="4"/>
      <c r="D32" s="4"/>
      <c r="E32" s="4" t="s">
        <v>165</v>
      </c>
      <c r="F32" s="4" t="s">
        <v>62</v>
      </c>
      <c r="G32" s="4"/>
      <c r="H32" s="100">
        <v>0</v>
      </c>
      <c r="I32" s="100">
        <v>1</v>
      </c>
      <c r="J32" s="100">
        <v>0</v>
      </c>
      <c r="K32" s="100">
        <v>0</v>
      </c>
      <c r="L32" s="100">
        <v>0</v>
      </c>
      <c r="M32" s="102">
        <v>3</v>
      </c>
      <c r="N32" s="102">
        <v>3</v>
      </c>
      <c r="O32" s="102">
        <v>2</v>
      </c>
      <c r="P32" s="102">
        <v>2</v>
      </c>
      <c r="Q32" s="102">
        <v>2</v>
      </c>
      <c r="R32" s="102">
        <v>3</v>
      </c>
      <c r="S32" s="102">
        <v>2</v>
      </c>
      <c r="T32" s="102">
        <v>2</v>
      </c>
      <c r="U32" s="5" t="s">
        <v>6</v>
      </c>
      <c r="V32" s="6">
        <v>3</v>
      </c>
      <c r="W32" s="6">
        <v>3</v>
      </c>
      <c r="X32" s="6">
        <v>2</v>
      </c>
      <c r="Y32" s="6">
        <v>3</v>
      </c>
      <c r="Z32" s="7">
        <v>3</v>
      </c>
      <c r="AA32" s="7">
        <v>2</v>
      </c>
      <c r="AB32" s="7">
        <v>2</v>
      </c>
      <c r="AC32" s="7">
        <v>2</v>
      </c>
      <c r="AD32" s="7">
        <v>2</v>
      </c>
      <c r="AE32" s="8">
        <v>3</v>
      </c>
      <c r="AF32" s="8">
        <v>3</v>
      </c>
      <c r="AG32" s="8">
        <v>3</v>
      </c>
      <c r="AH32" s="8">
        <v>3</v>
      </c>
      <c r="AI32" s="8">
        <v>3</v>
      </c>
      <c r="AJ32" s="8">
        <v>3</v>
      </c>
      <c r="AK32" s="9">
        <v>3</v>
      </c>
      <c r="AL32" s="9">
        <v>3</v>
      </c>
      <c r="AM32" s="5"/>
      <c r="AN32" s="5"/>
    </row>
    <row r="33" spans="1:40" ht="24.75" thickBot="1" x14ac:dyDescent="0.6">
      <c r="A33" s="4">
        <v>17</v>
      </c>
      <c r="B33" s="4" t="s">
        <v>56</v>
      </c>
      <c r="C33" s="4"/>
      <c r="D33" s="4"/>
      <c r="E33" s="4" t="s">
        <v>165</v>
      </c>
      <c r="F33" s="4" t="s">
        <v>62</v>
      </c>
      <c r="G33" s="4"/>
      <c r="H33" s="100">
        <v>0</v>
      </c>
      <c r="I33" s="100">
        <v>1</v>
      </c>
      <c r="J33" s="100">
        <v>0</v>
      </c>
      <c r="K33" s="100">
        <v>0</v>
      </c>
      <c r="L33" s="100">
        <v>0</v>
      </c>
      <c r="M33" s="102">
        <v>5</v>
      </c>
      <c r="N33" s="102">
        <v>5</v>
      </c>
      <c r="O33" s="102">
        <v>5</v>
      </c>
      <c r="P33" s="102">
        <v>5</v>
      </c>
      <c r="Q33" s="102">
        <v>5</v>
      </c>
      <c r="R33" s="102">
        <v>5</v>
      </c>
      <c r="S33" s="102">
        <v>5</v>
      </c>
      <c r="T33" s="102">
        <v>5</v>
      </c>
      <c r="U33" s="5" t="s">
        <v>6</v>
      </c>
      <c r="V33" s="6">
        <v>5</v>
      </c>
      <c r="W33" s="6">
        <v>5</v>
      </c>
      <c r="X33" s="6">
        <v>5</v>
      </c>
      <c r="Y33" s="6">
        <v>5</v>
      </c>
      <c r="Z33" s="7">
        <v>5</v>
      </c>
      <c r="AA33" s="7">
        <v>5</v>
      </c>
      <c r="AB33" s="7">
        <v>5</v>
      </c>
      <c r="AC33" s="7">
        <v>5</v>
      </c>
      <c r="AD33" s="7">
        <v>5</v>
      </c>
      <c r="AE33" s="8">
        <v>5</v>
      </c>
      <c r="AF33" s="8">
        <v>5</v>
      </c>
      <c r="AG33" s="8">
        <v>5</v>
      </c>
      <c r="AH33" s="8">
        <v>5</v>
      </c>
      <c r="AI33" s="8">
        <v>5</v>
      </c>
      <c r="AJ33" s="8">
        <v>5</v>
      </c>
      <c r="AK33" s="9">
        <v>5</v>
      </c>
      <c r="AL33" s="9">
        <v>5</v>
      </c>
      <c r="AM33" s="5"/>
      <c r="AN33" s="5"/>
    </row>
    <row r="34" spans="1:40" ht="24.75" thickBot="1" x14ac:dyDescent="0.6">
      <c r="A34" s="4">
        <v>18</v>
      </c>
      <c r="B34" s="4" t="s">
        <v>56</v>
      </c>
      <c r="C34" s="4"/>
      <c r="D34" s="4"/>
      <c r="E34" s="4" t="s">
        <v>165</v>
      </c>
      <c r="F34" s="4" t="s">
        <v>62</v>
      </c>
      <c r="G34" s="4"/>
      <c r="H34" s="100">
        <v>0</v>
      </c>
      <c r="I34" s="100">
        <v>1</v>
      </c>
      <c r="J34" s="100">
        <v>0</v>
      </c>
      <c r="K34" s="100">
        <v>0</v>
      </c>
      <c r="L34" s="100">
        <v>0</v>
      </c>
      <c r="M34" s="102">
        <v>4</v>
      </c>
      <c r="N34" s="102">
        <v>4</v>
      </c>
      <c r="O34" s="102">
        <v>4</v>
      </c>
      <c r="P34" s="102">
        <v>4</v>
      </c>
      <c r="Q34" s="102">
        <v>4</v>
      </c>
      <c r="R34" s="102">
        <v>4</v>
      </c>
      <c r="S34" s="102">
        <v>4</v>
      </c>
      <c r="T34" s="102">
        <v>4</v>
      </c>
      <c r="U34" s="5" t="s">
        <v>6</v>
      </c>
      <c r="V34" s="6">
        <v>4</v>
      </c>
      <c r="W34" s="6">
        <v>4</v>
      </c>
      <c r="X34" s="6">
        <v>4</v>
      </c>
      <c r="Y34" s="6">
        <v>4</v>
      </c>
      <c r="Z34" s="7">
        <v>4</v>
      </c>
      <c r="AA34" s="7">
        <v>4</v>
      </c>
      <c r="AB34" s="7">
        <v>4</v>
      </c>
      <c r="AC34" s="7">
        <v>4</v>
      </c>
      <c r="AD34" s="7">
        <v>4</v>
      </c>
      <c r="AE34" s="8">
        <v>4</v>
      </c>
      <c r="AF34" s="8">
        <v>4</v>
      </c>
      <c r="AG34" s="8">
        <v>4</v>
      </c>
      <c r="AH34" s="8">
        <v>4</v>
      </c>
      <c r="AI34" s="8">
        <v>4</v>
      </c>
      <c r="AJ34" s="8">
        <v>4</v>
      </c>
      <c r="AK34" s="9">
        <v>4</v>
      </c>
      <c r="AL34" s="9">
        <v>4</v>
      </c>
      <c r="AM34" s="5"/>
      <c r="AN34" s="5"/>
    </row>
    <row r="35" spans="1:40" ht="24.75" thickBot="1" x14ac:dyDescent="0.6">
      <c r="A35" s="4">
        <v>19</v>
      </c>
      <c r="B35" s="4" t="s">
        <v>56</v>
      </c>
      <c r="C35" s="4"/>
      <c r="D35" s="4"/>
      <c r="E35" s="4" t="s">
        <v>165</v>
      </c>
      <c r="F35" s="4" t="s">
        <v>62</v>
      </c>
      <c r="G35" s="4"/>
      <c r="H35" s="100">
        <v>0</v>
      </c>
      <c r="I35" s="100">
        <v>1</v>
      </c>
      <c r="J35" s="100">
        <v>0</v>
      </c>
      <c r="K35" s="100">
        <v>0</v>
      </c>
      <c r="L35" s="100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5" t="s">
        <v>6</v>
      </c>
      <c r="V35" s="6">
        <v>4</v>
      </c>
      <c r="W35" s="6">
        <v>4</v>
      </c>
      <c r="X35" s="6">
        <v>4</v>
      </c>
      <c r="Y35" s="6">
        <v>4</v>
      </c>
      <c r="Z35" s="7">
        <v>4</v>
      </c>
      <c r="AA35" s="7">
        <v>4</v>
      </c>
      <c r="AB35" s="7">
        <v>4</v>
      </c>
      <c r="AC35" s="7">
        <v>4</v>
      </c>
      <c r="AD35" s="7">
        <v>4</v>
      </c>
      <c r="AE35" s="8">
        <v>4</v>
      </c>
      <c r="AF35" s="8">
        <v>4</v>
      </c>
      <c r="AG35" s="8">
        <v>4</v>
      </c>
      <c r="AH35" s="8">
        <v>4</v>
      </c>
      <c r="AI35" s="8">
        <v>4</v>
      </c>
      <c r="AJ35" s="8">
        <v>4</v>
      </c>
      <c r="AK35" s="9">
        <v>4</v>
      </c>
      <c r="AL35" s="9">
        <v>4</v>
      </c>
      <c r="AM35" s="5"/>
      <c r="AN35" s="5"/>
    </row>
    <row r="36" spans="1:40" ht="24.75" thickBot="1" x14ac:dyDescent="0.6">
      <c r="A36" s="4">
        <v>20</v>
      </c>
      <c r="B36" s="4" t="s">
        <v>56</v>
      </c>
      <c r="C36" s="4"/>
      <c r="D36" s="4"/>
      <c r="E36" s="4" t="s">
        <v>165</v>
      </c>
      <c r="F36" s="4" t="s">
        <v>62</v>
      </c>
      <c r="G36" s="4"/>
      <c r="H36" s="100">
        <v>0</v>
      </c>
      <c r="I36" s="100">
        <v>1</v>
      </c>
      <c r="J36" s="100">
        <v>0</v>
      </c>
      <c r="K36" s="100">
        <v>0</v>
      </c>
      <c r="L36" s="100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5" t="s">
        <v>6</v>
      </c>
      <c r="V36" s="6">
        <v>4</v>
      </c>
      <c r="W36" s="6">
        <v>4</v>
      </c>
      <c r="X36" s="6">
        <v>4</v>
      </c>
      <c r="Y36" s="6">
        <v>4</v>
      </c>
      <c r="Z36" s="7">
        <v>4</v>
      </c>
      <c r="AA36" s="7">
        <v>4</v>
      </c>
      <c r="AB36" s="7">
        <v>4</v>
      </c>
      <c r="AC36" s="7">
        <v>4</v>
      </c>
      <c r="AD36" s="7">
        <v>4</v>
      </c>
      <c r="AE36" s="8">
        <v>4</v>
      </c>
      <c r="AF36" s="8">
        <v>4</v>
      </c>
      <c r="AG36" s="8">
        <v>4</v>
      </c>
      <c r="AH36" s="8">
        <v>4</v>
      </c>
      <c r="AI36" s="8">
        <v>4</v>
      </c>
      <c r="AJ36" s="8">
        <v>4</v>
      </c>
      <c r="AK36" s="9">
        <v>4</v>
      </c>
      <c r="AL36" s="9">
        <v>4</v>
      </c>
      <c r="AM36" s="5"/>
      <c r="AN36" s="5"/>
    </row>
    <row r="37" spans="1:40" ht="48.75" thickBot="1" x14ac:dyDescent="0.6">
      <c r="A37" s="4">
        <v>21</v>
      </c>
      <c r="B37" s="4" t="s">
        <v>55</v>
      </c>
      <c r="C37" s="4"/>
      <c r="D37" s="4"/>
      <c r="E37" s="4" t="s">
        <v>171</v>
      </c>
      <c r="F37" s="4" t="s">
        <v>60</v>
      </c>
      <c r="G37" s="4" t="s">
        <v>170</v>
      </c>
      <c r="H37" s="100">
        <v>1</v>
      </c>
      <c r="I37" s="100">
        <v>0</v>
      </c>
      <c r="J37" s="100">
        <v>0</v>
      </c>
      <c r="K37" s="100">
        <v>0</v>
      </c>
      <c r="L37" s="100">
        <v>0</v>
      </c>
      <c r="M37" s="102">
        <v>4</v>
      </c>
      <c r="N37" s="102">
        <v>1</v>
      </c>
      <c r="O37" s="102">
        <v>4</v>
      </c>
      <c r="P37" s="102">
        <v>2</v>
      </c>
      <c r="Q37" s="102">
        <v>2</v>
      </c>
      <c r="R37" s="102">
        <v>1</v>
      </c>
      <c r="S37" s="102">
        <v>2</v>
      </c>
      <c r="T37" s="102">
        <v>2</v>
      </c>
      <c r="U37" s="5" t="s">
        <v>5</v>
      </c>
      <c r="V37" s="6">
        <v>4</v>
      </c>
      <c r="W37" s="6">
        <v>4</v>
      </c>
      <c r="X37" s="6">
        <v>4</v>
      </c>
      <c r="Y37" s="6">
        <v>4</v>
      </c>
      <c r="Z37" s="7">
        <v>4</v>
      </c>
      <c r="AA37" s="7">
        <v>4</v>
      </c>
      <c r="AB37" s="7">
        <v>4</v>
      </c>
      <c r="AC37" s="7">
        <v>4</v>
      </c>
      <c r="AD37" s="7">
        <v>4</v>
      </c>
      <c r="AE37" s="8">
        <v>5</v>
      </c>
      <c r="AF37" s="8">
        <v>5</v>
      </c>
      <c r="AG37" s="8">
        <v>5</v>
      </c>
      <c r="AH37" s="8">
        <v>5</v>
      </c>
      <c r="AI37" s="8">
        <v>5</v>
      </c>
      <c r="AJ37" s="8">
        <v>5</v>
      </c>
      <c r="AK37" s="9">
        <v>5</v>
      </c>
      <c r="AL37" s="9">
        <v>5</v>
      </c>
      <c r="AM37" s="5"/>
      <c r="AN37" s="5"/>
    </row>
    <row r="38" spans="1:40" ht="24.75" thickBot="1" x14ac:dyDescent="0.6">
      <c r="A38" s="4"/>
      <c r="B38" s="4" t="s">
        <v>55</v>
      </c>
      <c r="C38" s="4"/>
      <c r="D38" s="4"/>
      <c r="E38" s="4" t="s">
        <v>171</v>
      </c>
      <c r="F38" s="4" t="s">
        <v>60</v>
      </c>
      <c r="G38" s="4" t="s">
        <v>170</v>
      </c>
      <c r="H38" s="100">
        <v>0</v>
      </c>
      <c r="I38" s="100">
        <v>1</v>
      </c>
      <c r="J38" s="100">
        <v>0</v>
      </c>
      <c r="K38" s="100">
        <v>0</v>
      </c>
      <c r="L38" s="100">
        <v>0</v>
      </c>
      <c r="M38" s="102">
        <v>4</v>
      </c>
      <c r="N38" s="102">
        <v>1</v>
      </c>
      <c r="O38" s="102">
        <v>4</v>
      </c>
      <c r="P38" s="102">
        <v>2</v>
      </c>
      <c r="Q38" s="102">
        <v>2</v>
      </c>
      <c r="R38" s="102">
        <v>1</v>
      </c>
      <c r="S38" s="102">
        <v>2</v>
      </c>
      <c r="T38" s="102">
        <v>2</v>
      </c>
      <c r="U38" s="5" t="s">
        <v>6</v>
      </c>
      <c r="V38" s="6">
        <v>4</v>
      </c>
      <c r="W38" s="6">
        <v>4</v>
      </c>
      <c r="X38" s="6">
        <v>4</v>
      </c>
      <c r="Y38" s="6">
        <v>4</v>
      </c>
      <c r="Z38" s="7">
        <v>4</v>
      </c>
      <c r="AA38" s="7">
        <v>4</v>
      </c>
      <c r="AB38" s="7">
        <v>4</v>
      </c>
      <c r="AC38" s="7">
        <v>4</v>
      </c>
      <c r="AD38" s="7">
        <v>4</v>
      </c>
      <c r="AE38" s="8">
        <v>5</v>
      </c>
      <c r="AF38" s="8">
        <v>5</v>
      </c>
      <c r="AG38" s="8">
        <v>5</v>
      </c>
      <c r="AH38" s="8">
        <v>5</v>
      </c>
      <c r="AI38" s="8">
        <v>5</v>
      </c>
      <c r="AJ38" s="8">
        <v>5</v>
      </c>
      <c r="AK38" s="9">
        <v>5</v>
      </c>
      <c r="AL38" s="9">
        <v>5</v>
      </c>
      <c r="AM38" s="5"/>
      <c r="AN38" s="5"/>
    </row>
    <row r="39" spans="1:40" ht="24.75" thickBot="1" x14ac:dyDescent="0.6">
      <c r="A39" s="4">
        <v>22</v>
      </c>
      <c r="B39" s="4" t="s">
        <v>56</v>
      </c>
      <c r="C39" s="4"/>
      <c r="D39" s="4"/>
      <c r="E39" s="4" t="s">
        <v>171</v>
      </c>
      <c r="F39" s="4" t="s">
        <v>60</v>
      </c>
      <c r="G39" s="4" t="s">
        <v>172</v>
      </c>
      <c r="H39" s="100">
        <v>0</v>
      </c>
      <c r="I39" s="100">
        <v>1</v>
      </c>
      <c r="J39" s="100">
        <v>0</v>
      </c>
      <c r="K39" s="100">
        <v>0</v>
      </c>
      <c r="L39" s="100">
        <v>0</v>
      </c>
      <c r="M39" s="102">
        <v>5</v>
      </c>
      <c r="N39" s="102">
        <v>3</v>
      </c>
      <c r="O39" s="102">
        <v>4</v>
      </c>
      <c r="P39" s="102">
        <v>4</v>
      </c>
      <c r="Q39" s="102">
        <v>0</v>
      </c>
      <c r="R39" s="102">
        <v>0</v>
      </c>
      <c r="S39" s="102">
        <v>0</v>
      </c>
      <c r="T39" s="102">
        <v>0</v>
      </c>
      <c r="U39" s="5" t="s">
        <v>6</v>
      </c>
      <c r="V39" s="6">
        <v>4</v>
      </c>
      <c r="W39" s="6">
        <v>4</v>
      </c>
      <c r="X39" s="6">
        <v>4</v>
      </c>
      <c r="Y39" s="6">
        <v>4</v>
      </c>
      <c r="Z39" s="7">
        <v>5</v>
      </c>
      <c r="AA39" s="7">
        <v>5</v>
      </c>
      <c r="AB39" s="7">
        <v>5</v>
      </c>
      <c r="AC39" s="7">
        <v>5</v>
      </c>
      <c r="AD39" s="7">
        <v>5</v>
      </c>
      <c r="AE39" s="8">
        <v>4</v>
      </c>
      <c r="AF39" s="8">
        <v>4</v>
      </c>
      <c r="AG39" s="8">
        <v>3</v>
      </c>
      <c r="AH39" s="8">
        <v>4</v>
      </c>
      <c r="AI39" s="8">
        <v>4</v>
      </c>
      <c r="AJ39" s="8">
        <v>3</v>
      </c>
      <c r="AK39" s="9">
        <v>4</v>
      </c>
      <c r="AL39" s="9">
        <v>4</v>
      </c>
      <c r="AM39" s="5"/>
      <c r="AN39" s="5"/>
    </row>
    <row r="40" spans="1:40" ht="48.75" thickBot="1" x14ac:dyDescent="0.6">
      <c r="A40" s="4">
        <v>23</v>
      </c>
      <c r="B40" s="4" t="s">
        <v>55</v>
      </c>
      <c r="C40" s="4"/>
      <c r="D40" s="4"/>
      <c r="E40" s="4" t="s">
        <v>171</v>
      </c>
      <c r="F40" s="4" t="s">
        <v>60</v>
      </c>
      <c r="G40" s="4" t="s">
        <v>172</v>
      </c>
      <c r="H40" s="100">
        <v>1</v>
      </c>
      <c r="I40" s="100">
        <v>0</v>
      </c>
      <c r="J40" s="100">
        <v>0</v>
      </c>
      <c r="K40" s="100">
        <v>0</v>
      </c>
      <c r="L40" s="100">
        <v>0</v>
      </c>
      <c r="M40" s="102">
        <v>0</v>
      </c>
      <c r="N40" s="102">
        <v>0</v>
      </c>
      <c r="O40" s="102">
        <v>3</v>
      </c>
      <c r="P40" s="102">
        <v>4</v>
      </c>
      <c r="Q40" s="102">
        <v>0</v>
      </c>
      <c r="R40" s="102">
        <v>0</v>
      </c>
      <c r="S40" s="102">
        <v>0</v>
      </c>
      <c r="T40" s="102">
        <v>0</v>
      </c>
      <c r="U40" s="5" t="s">
        <v>5</v>
      </c>
      <c r="V40" s="6">
        <v>3</v>
      </c>
      <c r="W40" s="6">
        <v>4</v>
      </c>
      <c r="X40" s="6">
        <v>4</v>
      </c>
      <c r="Y40" s="6">
        <v>4</v>
      </c>
      <c r="Z40" s="7">
        <v>4</v>
      </c>
      <c r="AA40" s="7">
        <v>4</v>
      </c>
      <c r="AB40" s="7">
        <v>4</v>
      </c>
      <c r="AC40" s="7">
        <v>3</v>
      </c>
      <c r="AD40" s="7">
        <v>4</v>
      </c>
      <c r="AE40" s="8">
        <v>4</v>
      </c>
      <c r="AF40" s="8">
        <v>4</v>
      </c>
      <c r="AG40" s="8">
        <v>3</v>
      </c>
      <c r="AH40" s="8">
        <v>4</v>
      </c>
      <c r="AI40" s="8">
        <v>4</v>
      </c>
      <c r="AJ40" s="8">
        <v>4</v>
      </c>
      <c r="AK40" s="9">
        <v>4</v>
      </c>
      <c r="AL40" s="9">
        <v>4</v>
      </c>
      <c r="AM40" s="5"/>
      <c r="AN40" s="5"/>
    </row>
    <row r="41" spans="1:40" ht="24.75" thickBot="1" x14ac:dyDescent="0.6">
      <c r="A41" s="4"/>
      <c r="B41" s="4" t="s">
        <v>55</v>
      </c>
      <c r="C41" s="4"/>
      <c r="D41" s="4"/>
      <c r="E41" s="4" t="s">
        <v>171</v>
      </c>
      <c r="F41" s="4" t="s">
        <v>60</v>
      </c>
      <c r="G41" s="4" t="s">
        <v>172</v>
      </c>
      <c r="H41" s="100">
        <v>0</v>
      </c>
      <c r="I41" s="100">
        <v>1</v>
      </c>
      <c r="J41" s="100">
        <v>0</v>
      </c>
      <c r="K41" s="100">
        <v>0</v>
      </c>
      <c r="L41" s="100">
        <v>0</v>
      </c>
      <c r="M41" s="102">
        <v>0</v>
      </c>
      <c r="N41" s="102">
        <v>0</v>
      </c>
      <c r="O41" s="102">
        <v>3</v>
      </c>
      <c r="P41" s="102">
        <v>4</v>
      </c>
      <c r="Q41" s="102">
        <v>0</v>
      </c>
      <c r="R41" s="102">
        <v>0</v>
      </c>
      <c r="S41" s="102">
        <v>0</v>
      </c>
      <c r="T41" s="102">
        <v>0</v>
      </c>
      <c r="U41" s="5" t="s">
        <v>6</v>
      </c>
      <c r="V41" s="6">
        <v>3</v>
      </c>
      <c r="W41" s="6">
        <v>4</v>
      </c>
      <c r="X41" s="6">
        <v>4</v>
      </c>
      <c r="Y41" s="6">
        <v>4</v>
      </c>
      <c r="Z41" s="7">
        <v>4</v>
      </c>
      <c r="AA41" s="7">
        <v>4</v>
      </c>
      <c r="AB41" s="7">
        <v>4</v>
      </c>
      <c r="AC41" s="7">
        <v>3</v>
      </c>
      <c r="AD41" s="7">
        <v>4</v>
      </c>
      <c r="AE41" s="8">
        <v>4</v>
      </c>
      <c r="AF41" s="8">
        <v>4</v>
      </c>
      <c r="AG41" s="8">
        <v>3</v>
      </c>
      <c r="AH41" s="8">
        <v>4</v>
      </c>
      <c r="AI41" s="8">
        <v>4</v>
      </c>
      <c r="AJ41" s="8">
        <v>4</v>
      </c>
      <c r="AK41" s="9">
        <v>4</v>
      </c>
      <c r="AL41" s="9">
        <v>4</v>
      </c>
      <c r="AM41" s="5"/>
      <c r="AN41" s="5"/>
    </row>
    <row r="42" spans="1:40" ht="24.75" thickBot="1" x14ac:dyDescent="0.6">
      <c r="A42" s="4">
        <v>24</v>
      </c>
      <c r="B42" s="4" t="s">
        <v>55</v>
      </c>
      <c r="C42" s="4"/>
      <c r="D42" s="4"/>
      <c r="E42" s="4" t="s">
        <v>171</v>
      </c>
      <c r="F42" s="4" t="s">
        <v>60</v>
      </c>
      <c r="G42" s="4" t="s">
        <v>172</v>
      </c>
      <c r="H42" s="100">
        <v>0</v>
      </c>
      <c r="I42" s="100">
        <v>1</v>
      </c>
      <c r="J42" s="100">
        <v>0</v>
      </c>
      <c r="K42" s="100">
        <v>0</v>
      </c>
      <c r="L42" s="100">
        <v>0</v>
      </c>
      <c r="M42" s="102">
        <v>5</v>
      </c>
      <c r="N42" s="102">
        <v>4</v>
      </c>
      <c r="O42" s="102">
        <v>0</v>
      </c>
      <c r="P42" s="102">
        <v>4</v>
      </c>
      <c r="Q42" s="102">
        <v>0</v>
      </c>
      <c r="R42" s="102">
        <v>0</v>
      </c>
      <c r="S42" s="102">
        <v>0</v>
      </c>
      <c r="T42" s="102">
        <v>0</v>
      </c>
      <c r="U42" s="5" t="s">
        <v>6</v>
      </c>
      <c r="V42" s="6">
        <v>5</v>
      </c>
      <c r="W42" s="6">
        <v>5</v>
      </c>
      <c r="X42" s="6">
        <v>5</v>
      </c>
      <c r="Y42" s="6">
        <v>5</v>
      </c>
      <c r="Z42" s="7">
        <v>5</v>
      </c>
      <c r="AA42" s="7">
        <v>5</v>
      </c>
      <c r="AB42" s="7">
        <v>5</v>
      </c>
      <c r="AC42" s="7">
        <v>5</v>
      </c>
      <c r="AD42" s="7">
        <v>5</v>
      </c>
      <c r="AE42" s="8">
        <v>5</v>
      </c>
      <c r="AF42" s="8">
        <v>5</v>
      </c>
      <c r="AG42" s="8">
        <v>5</v>
      </c>
      <c r="AH42" s="8">
        <v>5</v>
      </c>
      <c r="AI42" s="8">
        <v>5</v>
      </c>
      <c r="AJ42" s="8">
        <v>5</v>
      </c>
      <c r="AK42" s="9">
        <v>5</v>
      </c>
      <c r="AL42" s="9">
        <v>5</v>
      </c>
      <c r="AM42" s="5"/>
      <c r="AN42" s="5"/>
    </row>
    <row r="43" spans="1:40" ht="24.75" thickBot="1" x14ac:dyDescent="0.6">
      <c r="A43" s="4">
        <v>25</v>
      </c>
      <c r="B43" s="4" t="s">
        <v>55</v>
      </c>
      <c r="C43" s="4"/>
      <c r="D43" s="4"/>
      <c r="E43" s="4" t="s">
        <v>171</v>
      </c>
      <c r="F43" s="4" t="s">
        <v>60</v>
      </c>
      <c r="G43" s="4" t="s">
        <v>170</v>
      </c>
      <c r="H43" s="100">
        <v>0</v>
      </c>
      <c r="I43" s="100">
        <v>1</v>
      </c>
      <c r="J43" s="100">
        <v>0</v>
      </c>
      <c r="K43" s="100">
        <v>0</v>
      </c>
      <c r="L43" s="100">
        <v>0</v>
      </c>
      <c r="M43" s="102">
        <v>5</v>
      </c>
      <c r="N43" s="102">
        <v>0</v>
      </c>
      <c r="O43" s="102">
        <v>5</v>
      </c>
      <c r="P43" s="102">
        <v>0</v>
      </c>
      <c r="Q43" s="102">
        <v>5</v>
      </c>
      <c r="R43" s="102">
        <v>0</v>
      </c>
      <c r="S43" s="102">
        <v>0</v>
      </c>
      <c r="T43" s="102">
        <v>0</v>
      </c>
      <c r="U43" s="5" t="s">
        <v>6</v>
      </c>
      <c r="V43" s="6">
        <v>5</v>
      </c>
      <c r="W43" s="6">
        <v>5</v>
      </c>
      <c r="X43" s="6">
        <v>5</v>
      </c>
      <c r="Y43" s="6">
        <v>5</v>
      </c>
      <c r="Z43" s="7">
        <v>5</v>
      </c>
      <c r="AA43" s="7">
        <v>5</v>
      </c>
      <c r="AB43" s="7">
        <v>5</v>
      </c>
      <c r="AC43" s="7">
        <v>5</v>
      </c>
      <c r="AD43" s="7">
        <v>5</v>
      </c>
      <c r="AE43" s="8">
        <v>5</v>
      </c>
      <c r="AF43" s="8">
        <v>5</v>
      </c>
      <c r="AG43" s="8">
        <v>5</v>
      </c>
      <c r="AH43" s="8">
        <v>5</v>
      </c>
      <c r="AI43" s="8">
        <v>5</v>
      </c>
      <c r="AJ43" s="8">
        <v>5</v>
      </c>
      <c r="AK43" s="9">
        <v>5</v>
      </c>
      <c r="AL43" s="9">
        <v>5</v>
      </c>
      <c r="AM43" s="5"/>
      <c r="AN43" s="5"/>
    </row>
    <row r="44" spans="1:40" ht="48.75" thickBot="1" x14ac:dyDescent="0.6">
      <c r="A44" s="4">
        <v>26</v>
      </c>
      <c r="B44" s="4" t="s">
        <v>56</v>
      </c>
      <c r="C44" s="4"/>
      <c r="D44" s="4"/>
      <c r="E44" s="4" t="s">
        <v>171</v>
      </c>
      <c r="F44" s="4" t="s">
        <v>60</v>
      </c>
      <c r="G44" s="4" t="s">
        <v>170</v>
      </c>
      <c r="H44" s="100">
        <v>1</v>
      </c>
      <c r="I44" s="100">
        <v>0</v>
      </c>
      <c r="J44" s="100">
        <v>0</v>
      </c>
      <c r="K44" s="100">
        <v>0</v>
      </c>
      <c r="L44" s="100">
        <v>0</v>
      </c>
      <c r="M44" s="102">
        <v>3</v>
      </c>
      <c r="N44" s="102">
        <v>3</v>
      </c>
      <c r="O44" s="102">
        <v>4</v>
      </c>
      <c r="P44" s="102">
        <v>5</v>
      </c>
      <c r="Q44" s="102">
        <v>3</v>
      </c>
      <c r="R44" s="102">
        <v>2</v>
      </c>
      <c r="S44" s="102">
        <v>3</v>
      </c>
      <c r="T44" s="102">
        <v>2</v>
      </c>
      <c r="U44" s="5" t="s">
        <v>5</v>
      </c>
      <c r="V44" s="6">
        <v>3</v>
      </c>
      <c r="W44" s="6">
        <v>5</v>
      </c>
      <c r="X44" s="6">
        <v>5</v>
      </c>
      <c r="Y44" s="6">
        <v>3</v>
      </c>
      <c r="Z44" s="7">
        <v>5</v>
      </c>
      <c r="AA44" s="7">
        <v>5</v>
      </c>
      <c r="AB44" s="7">
        <v>5</v>
      </c>
      <c r="AC44" s="7">
        <v>4</v>
      </c>
      <c r="AD44" s="7">
        <v>4</v>
      </c>
      <c r="AE44" s="8">
        <v>5</v>
      </c>
      <c r="AF44" s="8">
        <v>5</v>
      </c>
      <c r="AG44" s="8">
        <v>4</v>
      </c>
      <c r="AH44" s="8">
        <v>5</v>
      </c>
      <c r="AI44" s="8">
        <v>4</v>
      </c>
      <c r="AJ44" s="8">
        <v>3</v>
      </c>
      <c r="AK44" s="9">
        <v>4</v>
      </c>
      <c r="AL44" s="9">
        <v>5</v>
      </c>
      <c r="AM44" s="5"/>
      <c r="AN44" s="5"/>
    </row>
    <row r="45" spans="1:40" ht="24.75" thickBot="1" x14ac:dyDescent="0.6">
      <c r="A45" s="4"/>
      <c r="B45" s="4" t="s">
        <v>56</v>
      </c>
      <c r="C45" s="4"/>
      <c r="D45" s="4"/>
      <c r="E45" s="4" t="s">
        <v>171</v>
      </c>
      <c r="F45" s="4" t="s">
        <v>60</v>
      </c>
      <c r="G45" s="4" t="s">
        <v>170</v>
      </c>
      <c r="H45" s="100">
        <v>0</v>
      </c>
      <c r="I45" s="100">
        <v>1</v>
      </c>
      <c r="J45" s="100">
        <v>0</v>
      </c>
      <c r="K45" s="100">
        <v>0</v>
      </c>
      <c r="L45" s="100">
        <v>0</v>
      </c>
      <c r="M45" s="102">
        <v>3</v>
      </c>
      <c r="N45" s="102">
        <v>3</v>
      </c>
      <c r="O45" s="102">
        <v>4</v>
      </c>
      <c r="P45" s="102">
        <v>5</v>
      </c>
      <c r="Q45" s="102">
        <v>3</v>
      </c>
      <c r="R45" s="102">
        <v>2</v>
      </c>
      <c r="S45" s="102">
        <v>3</v>
      </c>
      <c r="T45" s="102">
        <v>2</v>
      </c>
      <c r="U45" s="5" t="s">
        <v>6</v>
      </c>
      <c r="V45" s="6">
        <v>4</v>
      </c>
      <c r="W45" s="6">
        <v>4</v>
      </c>
      <c r="X45" s="6">
        <v>5</v>
      </c>
      <c r="Y45" s="6">
        <v>3</v>
      </c>
      <c r="Z45" s="7">
        <v>5</v>
      </c>
      <c r="AA45" s="7">
        <v>5</v>
      </c>
      <c r="AB45" s="7">
        <v>5</v>
      </c>
      <c r="AC45" s="7">
        <v>4</v>
      </c>
      <c r="AD45" s="7">
        <v>4</v>
      </c>
      <c r="AE45" s="8">
        <v>4</v>
      </c>
      <c r="AF45" s="8">
        <v>5</v>
      </c>
      <c r="AG45" s="8">
        <v>4</v>
      </c>
      <c r="AH45" s="8">
        <v>5</v>
      </c>
      <c r="AI45" s="8">
        <v>4</v>
      </c>
      <c r="AJ45" s="8">
        <v>3</v>
      </c>
      <c r="AK45" s="9">
        <v>4</v>
      </c>
      <c r="AL45" s="9">
        <v>5</v>
      </c>
      <c r="AM45" s="5"/>
      <c r="AN45" s="5"/>
    </row>
    <row r="46" spans="1:40" ht="72.75" thickBot="1" x14ac:dyDescent="0.6">
      <c r="A46" s="4"/>
      <c r="B46" s="4" t="s">
        <v>56</v>
      </c>
      <c r="C46" s="4"/>
      <c r="D46" s="4"/>
      <c r="E46" s="4" t="s">
        <v>171</v>
      </c>
      <c r="F46" s="4" t="s">
        <v>60</v>
      </c>
      <c r="G46" s="4" t="s">
        <v>170</v>
      </c>
      <c r="H46" s="100">
        <v>0</v>
      </c>
      <c r="I46" s="100">
        <v>0</v>
      </c>
      <c r="J46" s="100">
        <v>0</v>
      </c>
      <c r="K46" s="100">
        <v>1</v>
      </c>
      <c r="L46" s="100">
        <v>0</v>
      </c>
      <c r="M46" s="102">
        <v>3</v>
      </c>
      <c r="N46" s="102">
        <v>3</v>
      </c>
      <c r="O46" s="102">
        <v>4</v>
      </c>
      <c r="P46" s="102">
        <v>5</v>
      </c>
      <c r="Q46" s="102">
        <v>3</v>
      </c>
      <c r="R46" s="102">
        <v>2</v>
      </c>
      <c r="S46" s="102">
        <v>3</v>
      </c>
      <c r="T46" s="102">
        <v>2</v>
      </c>
      <c r="U46" s="5" t="s">
        <v>34</v>
      </c>
      <c r="V46" s="6">
        <v>4</v>
      </c>
      <c r="W46" s="6">
        <v>4</v>
      </c>
      <c r="X46" s="6">
        <v>5</v>
      </c>
      <c r="Y46" s="6">
        <v>3</v>
      </c>
      <c r="Z46" s="7">
        <v>5</v>
      </c>
      <c r="AA46" s="7">
        <v>4</v>
      </c>
      <c r="AB46" s="7">
        <v>5</v>
      </c>
      <c r="AC46" s="7">
        <v>4</v>
      </c>
      <c r="AD46" s="7">
        <v>4</v>
      </c>
      <c r="AE46" s="8">
        <v>4</v>
      </c>
      <c r="AF46" s="8">
        <v>5</v>
      </c>
      <c r="AG46" s="8">
        <v>4</v>
      </c>
      <c r="AH46" s="8">
        <v>5</v>
      </c>
      <c r="AI46" s="8">
        <v>4</v>
      </c>
      <c r="AJ46" s="8">
        <v>3</v>
      </c>
      <c r="AK46" s="9">
        <v>4</v>
      </c>
      <c r="AL46" s="9">
        <v>5</v>
      </c>
      <c r="AM46" s="5"/>
      <c r="AN46" s="5"/>
    </row>
    <row r="47" spans="1:40" ht="48.75" thickBot="1" x14ac:dyDescent="0.6">
      <c r="A47" s="4">
        <v>27</v>
      </c>
      <c r="B47" s="4" t="s">
        <v>56</v>
      </c>
      <c r="C47" s="4"/>
      <c r="D47" s="4"/>
      <c r="E47" s="4" t="s">
        <v>171</v>
      </c>
      <c r="F47" s="4" t="s">
        <v>62</v>
      </c>
      <c r="G47" s="4"/>
      <c r="H47" s="100">
        <v>1</v>
      </c>
      <c r="I47" s="100">
        <v>0</v>
      </c>
      <c r="J47" s="100">
        <v>0</v>
      </c>
      <c r="K47" s="100">
        <v>0</v>
      </c>
      <c r="L47" s="100">
        <v>0</v>
      </c>
      <c r="M47" s="102">
        <v>5</v>
      </c>
      <c r="N47" s="102">
        <v>4</v>
      </c>
      <c r="O47" s="102">
        <v>3</v>
      </c>
      <c r="P47" s="102">
        <v>4</v>
      </c>
      <c r="Q47" s="102">
        <v>4</v>
      </c>
      <c r="R47" s="102">
        <v>0</v>
      </c>
      <c r="S47" s="102">
        <v>0</v>
      </c>
      <c r="T47" s="102">
        <v>0</v>
      </c>
      <c r="U47" s="5" t="s">
        <v>5</v>
      </c>
      <c r="V47" s="6">
        <v>4</v>
      </c>
      <c r="W47" s="6">
        <v>4</v>
      </c>
      <c r="X47" s="6">
        <v>4</v>
      </c>
      <c r="Y47" s="6">
        <v>4</v>
      </c>
      <c r="Z47" s="7">
        <v>4</v>
      </c>
      <c r="AA47" s="7">
        <v>4</v>
      </c>
      <c r="AB47" s="7">
        <v>4</v>
      </c>
      <c r="AC47" s="7">
        <v>4</v>
      </c>
      <c r="AD47" s="7">
        <v>4</v>
      </c>
      <c r="AE47" s="8">
        <v>4</v>
      </c>
      <c r="AF47" s="8">
        <v>3</v>
      </c>
      <c r="AG47" s="8">
        <v>3</v>
      </c>
      <c r="AH47" s="8">
        <v>4</v>
      </c>
      <c r="AI47" s="8">
        <v>4</v>
      </c>
      <c r="AJ47" s="8">
        <v>4</v>
      </c>
      <c r="AK47" s="9">
        <v>4</v>
      </c>
      <c r="AL47" s="9">
        <v>4</v>
      </c>
      <c r="AM47" s="5"/>
      <c r="AN47" s="5"/>
    </row>
    <row r="48" spans="1:40" ht="24.75" thickBot="1" x14ac:dyDescent="0.6">
      <c r="A48" s="4"/>
      <c r="B48" s="4" t="s">
        <v>56</v>
      </c>
      <c r="C48" s="4"/>
      <c r="D48" s="4"/>
      <c r="E48" s="4" t="s">
        <v>171</v>
      </c>
      <c r="F48" s="4" t="s">
        <v>62</v>
      </c>
      <c r="G48" s="4"/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2">
        <v>5</v>
      </c>
      <c r="N48" s="102">
        <v>4</v>
      </c>
      <c r="O48" s="102">
        <v>3</v>
      </c>
      <c r="P48" s="102">
        <v>4</v>
      </c>
      <c r="Q48" s="102">
        <v>4</v>
      </c>
      <c r="R48" s="102">
        <v>0</v>
      </c>
      <c r="S48" s="102">
        <v>0</v>
      </c>
      <c r="T48" s="102">
        <v>0</v>
      </c>
      <c r="U48" s="5" t="s">
        <v>6</v>
      </c>
      <c r="V48" s="6">
        <v>5</v>
      </c>
      <c r="W48" s="6">
        <v>4</v>
      </c>
      <c r="X48" s="6">
        <v>4</v>
      </c>
      <c r="Y48" s="6">
        <v>4</v>
      </c>
      <c r="Z48" s="7">
        <v>4</v>
      </c>
      <c r="AA48" s="7">
        <v>4</v>
      </c>
      <c r="AB48" s="7">
        <v>4</v>
      </c>
      <c r="AC48" s="7">
        <v>3</v>
      </c>
      <c r="AD48" s="7">
        <v>4</v>
      </c>
      <c r="AE48" s="8">
        <v>4</v>
      </c>
      <c r="AF48" s="8">
        <v>3</v>
      </c>
      <c r="AG48" s="8">
        <v>3</v>
      </c>
      <c r="AH48" s="8">
        <v>4</v>
      </c>
      <c r="AI48" s="8">
        <v>4</v>
      </c>
      <c r="AJ48" s="8">
        <v>3</v>
      </c>
      <c r="AK48" s="9">
        <v>4</v>
      </c>
      <c r="AL48" s="9">
        <v>4</v>
      </c>
      <c r="AM48" s="5"/>
      <c r="AN48" s="5"/>
    </row>
    <row r="49" spans="1:40" ht="72.75" thickBot="1" x14ac:dyDescent="0.6">
      <c r="A49" s="4"/>
      <c r="B49" s="4" t="s">
        <v>56</v>
      </c>
      <c r="C49" s="4"/>
      <c r="D49" s="4"/>
      <c r="E49" s="4" t="s">
        <v>171</v>
      </c>
      <c r="F49" s="4" t="s">
        <v>62</v>
      </c>
      <c r="G49" s="4"/>
      <c r="H49" s="100">
        <v>0</v>
      </c>
      <c r="I49" s="100">
        <v>0</v>
      </c>
      <c r="J49" s="100">
        <v>1</v>
      </c>
      <c r="K49" s="100">
        <v>0</v>
      </c>
      <c r="L49" s="100">
        <v>0</v>
      </c>
      <c r="M49" s="102">
        <v>5</v>
      </c>
      <c r="N49" s="102">
        <v>4</v>
      </c>
      <c r="O49" s="102">
        <v>3</v>
      </c>
      <c r="P49" s="102">
        <v>4</v>
      </c>
      <c r="Q49" s="102">
        <v>4</v>
      </c>
      <c r="R49" s="102">
        <v>0</v>
      </c>
      <c r="S49" s="102">
        <v>0</v>
      </c>
      <c r="T49" s="102">
        <v>0</v>
      </c>
      <c r="U49" s="5" t="s">
        <v>36</v>
      </c>
      <c r="V49" s="6">
        <v>3</v>
      </c>
      <c r="W49" s="6">
        <v>4</v>
      </c>
      <c r="X49" s="6">
        <v>4</v>
      </c>
      <c r="Y49" s="6">
        <v>4</v>
      </c>
      <c r="Z49" s="7">
        <v>4</v>
      </c>
      <c r="AA49" s="7">
        <v>4</v>
      </c>
      <c r="AB49" s="7">
        <v>4</v>
      </c>
      <c r="AC49" s="7">
        <v>4</v>
      </c>
      <c r="AD49" s="7">
        <v>4</v>
      </c>
      <c r="AE49" s="8">
        <v>4</v>
      </c>
      <c r="AF49" s="8">
        <v>4</v>
      </c>
      <c r="AG49" s="8">
        <v>3</v>
      </c>
      <c r="AH49" s="8">
        <v>4</v>
      </c>
      <c r="AI49" s="8">
        <v>3</v>
      </c>
      <c r="AJ49" s="8">
        <v>3</v>
      </c>
      <c r="AK49" s="9">
        <v>4</v>
      </c>
      <c r="AL49" s="9">
        <v>4</v>
      </c>
      <c r="AM49" s="5"/>
      <c r="AN49" s="5"/>
    </row>
    <row r="50" spans="1:40" ht="72.75" thickBot="1" x14ac:dyDescent="0.6">
      <c r="A50" s="4"/>
      <c r="B50" s="4" t="s">
        <v>56</v>
      </c>
      <c r="C50" s="4"/>
      <c r="D50" s="4"/>
      <c r="E50" s="4" t="s">
        <v>171</v>
      </c>
      <c r="F50" s="4" t="s">
        <v>62</v>
      </c>
      <c r="G50" s="4"/>
      <c r="H50" s="100">
        <v>0</v>
      </c>
      <c r="I50" s="100">
        <v>0</v>
      </c>
      <c r="J50" s="100">
        <v>0</v>
      </c>
      <c r="K50" s="100">
        <v>1</v>
      </c>
      <c r="L50" s="100">
        <v>0</v>
      </c>
      <c r="M50" s="102">
        <v>5</v>
      </c>
      <c r="N50" s="102">
        <v>4</v>
      </c>
      <c r="O50" s="102">
        <v>3</v>
      </c>
      <c r="P50" s="102">
        <v>4</v>
      </c>
      <c r="Q50" s="102">
        <v>4</v>
      </c>
      <c r="R50" s="102">
        <v>0</v>
      </c>
      <c r="S50" s="102">
        <v>0</v>
      </c>
      <c r="T50" s="102">
        <v>0</v>
      </c>
      <c r="U50" s="5" t="s">
        <v>34</v>
      </c>
      <c r="V50" s="6">
        <v>4</v>
      </c>
      <c r="W50" s="6">
        <v>4</v>
      </c>
      <c r="X50" s="6">
        <v>4</v>
      </c>
      <c r="Y50" s="6">
        <v>4</v>
      </c>
      <c r="Z50" s="7">
        <v>4</v>
      </c>
      <c r="AA50" s="7">
        <v>4</v>
      </c>
      <c r="AB50" s="7">
        <v>3</v>
      </c>
      <c r="AC50" s="7">
        <v>4</v>
      </c>
      <c r="AD50" s="7">
        <v>4</v>
      </c>
      <c r="AE50" s="8">
        <v>4</v>
      </c>
      <c r="AF50" s="8">
        <v>4</v>
      </c>
      <c r="AG50" s="8">
        <v>3</v>
      </c>
      <c r="AH50" s="8">
        <v>4</v>
      </c>
      <c r="AI50" s="8">
        <v>4</v>
      </c>
      <c r="AJ50" s="8">
        <v>4</v>
      </c>
      <c r="AK50" s="9">
        <v>4</v>
      </c>
      <c r="AL50" s="9">
        <v>4</v>
      </c>
      <c r="AM50" s="5"/>
      <c r="AN50" s="5"/>
    </row>
    <row r="51" spans="1:40" ht="72.75" thickBot="1" x14ac:dyDescent="0.6">
      <c r="A51" s="4"/>
      <c r="B51" s="4" t="s">
        <v>56</v>
      </c>
      <c r="C51" s="4"/>
      <c r="D51" s="4"/>
      <c r="E51" s="4" t="s">
        <v>171</v>
      </c>
      <c r="F51" s="4" t="s">
        <v>62</v>
      </c>
      <c r="G51" s="4"/>
      <c r="H51" s="100">
        <v>0</v>
      </c>
      <c r="I51" s="100">
        <v>0</v>
      </c>
      <c r="J51" s="100">
        <v>0</v>
      </c>
      <c r="K51" s="100">
        <v>0</v>
      </c>
      <c r="L51" s="100">
        <v>1</v>
      </c>
      <c r="M51" s="102">
        <v>5</v>
      </c>
      <c r="N51" s="102">
        <v>4</v>
      </c>
      <c r="O51" s="102">
        <v>3</v>
      </c>
      <c r="P51" s="102">
        <v>4</v>
      </c>
      <c r="Q51" s="102">
        <v>4</v>
      </c>
      <c r="R51" s="102">
        <v>0</v>
      </c>
      <c r="S51" s="102">
        <v>0</v>
      </c>
      <c r="T51" s="102">
        <v>0</v>
      </c>
      <c r="U51" s="5" t="s">
        <v>38</v>
      </c>
      <c r="V51" s="6">
        <v>4</v>
      </c>
      <c r="W51" s="6">
        <v>4</v>
      </c>
      <c r="X51" s="6">
        <v>4</v>
      </c>
      <c r="Y51" s="6">
        <v>4</v>
      </c>
      <c r="Z51" s="7">
        <v>4</v>
      </c>
      <c r="AA51" s="7">
        <v>4</v>
      </c>
      <c r="AB51" s="7">
        <v>4</v>
      </c>
      <c r="AC51" s="7">
        <v>4</v>
      </c>
      <c r="AD51" s="7">
        <v>4</v>
      </c>
      <c r="AE51" s="8">
        <v>4</v>
      </c>
      <c r="AF51" s="8">
        <v>4</v>
      </c>
      <c r="AG51" s="8">
        <v>3</v>
      </c>
      <c r="AH51" s="8">
        <v>4</v>
      </c>
      <c r="AI51" s="8">
        <v>4</v>
      </c>
      <c r="AJ51" s="8">
        <v>4</v>
      </c>
      <c r="AK51" s="9">
        <v>4</v>
      </c>
      <c r="AL51" s="9">
        <v>4</v>
      </c>
      <c r="AM51" s="5"/>
      <c r="AN51" s="5"/>
    </row>
    <row r="52" spans="1:40" ht="72.75" thickBot="1" x14ac:dyDescent="0.6">
      <c r="A52" s="4">
        <v>28</v>
      </c>
      <c r="B52" s="4" t="s">
        <v>56</v>
      </c>
      <c r="C52" s="4"/>
      <c r="D52" s="4"/>
      <c r="E52" s="4" t="s">
        <v>171</v>
      </c>
      <c r="F52" s="4" t="s">
        <v>184</v>
      </c>
      <c r="G52" s="4"/>
      <c r="H52" s="100">
        <v>1</v>
      </c>
      <c r="I52" s="100">
        <v>0</v>
      </c>
      <c r="J52" s="100">
        <v>0</v>
      </c>
      <c r="K52" s="100">
        <v>0</v>
      </c>
      <c r="L52" s="100">
        <v>0</v>
      </c>
      <c r="M52" s="102">
        <v>0</v>
      </c>
      <c r="N52" s="102">
        <v>0</v>
      </c>
      <c r="O52" s="102">
        <v>4</v>
      </c>
      <c r="P52" s="102">
        <v>3</v>
      </c>
      <c r="Q52" s="102">
        <v>3</v>
      </c>
      <c r="R52" s="102">
        <v>0</v>
      </c>
      <c r="S52" s="102">
        <v>0</v>
      </c>
      <c r="T52" s="102">
        <v>4</v>
      </c>
      <c r="U52" s="5" t="s">
        <v>6</v>
      </c>
      <c r="V52" s="6">
        <v>3</v>
      </c>
      <c r="W52" s="6">
        <v>3</v>
      </c>
      <c r="X52" s="6">
        <v>4</v>
      </c>
      <c r="Y52" s="6">
        <v>3</v>
      </c>
      <c r="Z52" s="7">
        <v>4</v>
      </c>
      <c r="AA52" s="7">
        <v>3</v>
      </c>
      <c r="AB52" s="7">
        <v>3</v>
      </c>
      <c r="AC52" s="7">
        <v>3</v>
      </c>
      <c r="AD52" s="7">
        <v>3</v>
      </c>
      <c r="AE52" s="8">
        <v>3</v>
      </c>
      <c r="AF52" s="8">
        <v>3</v>
      </c>
      <c r="AG52" s="8">
        <v>4</v>
      </c>
      <c r="AH52" s="8">
        <v>3</v>
      </c>
      <c r="AI52" s="8">
        <v>3</v>
      </c>
      <c r="AJ52" s="8">
        <v>3</v>
      </c>
      <c r="AK52" s="9">
        <v>3</v>
      </c>
      <c r="AL52" s="9">
        <v>3</v>
      </c>
      <c r="AM52" s="5"/>
      <c r="AN52" s="5"/>
    </row>
    <row r="53" spans="1:40" ht="72.75" thickBot="1" x14ac:dyDescent="0.6">
      <c r="A53" s="4"/>
      <c r="B53" s="4" t="s">
        <v>56</v>
      </c>
      <c r="C53" s="4"/>
      <c r="D53" s="4"/>
      <c r="E53" s="4" t="s">
        <v>171</v>
      </c>
      <c r="F53" s="4" t="s">
        <v>184</v>
      </c>
      <c r="G53" s="4"/>
      <c r="H53" s="100">
        <v>0</v>
      </c>
      <c r="I53" s="100">
        <v>0</v>
      </c>
      <c r="J53" s="100">
        <v>0</v>
      </c>
      <c r="K53" s="100">
        <v>0</v>
      </c>
      <c r="L53" s="100">
        <v>1</v>
      </c>
      <c r="M53" s="102">
        <v>0</v>
      </c>
      <c r="N53" s="102">
        <v>0</v>
      </c>
      <c r="O53" s="102">
        <v>4</v>
      </c>
      <c r="P53" s="102">
        <v>3</v>
      </c>
      <c r="Q53" s="102">
        <v>3</v>
      </c>
      <c r="R53" s="102">
        <v>0</v>
      </c>
      <c r="S53" s="102">
        <v>0</v>
      </c>
      <c r="T53" s="102">
        <v>4</v>
      </c>
      <c r="U53" s="5" t="s">
        <v>38</v>
      </c>
      <c r="V53" s="6">
        <v>5</v>
      </c>
      <c r="W53" s="6">
        <v>5</v>
      </c>
      <c r="X53" s="6">
        <v>4</v>
      </c>
      <c r="Y53" s="6">
        <v>4</v>
      </c>
      <c r="Z53" s="7">
        <v>4</v>
      </c>
      <c r="AA53" s="7">
        <v>4</v>
      </c>
      <c r="AB53" s="7">
        <v>4</v>
      </c>
      <c r="AC53" s="7">
        <v>3</v>
      </c>
      <c r="AD53" s="7">
        <v>3</v>
      </c>
      <c r="AE53" s="8">
        <v>3</v>
      </c>
      <c r="AF53" s="8">
        <v>3</v>
      </c>
      <c r="AG53" s="8">
        <v>3</v>
      </c>
      <c r="AH53" s="8">
        <v>4</v>
      </c>
      <c r="AI53" s="8">
        <v>4</v>
      </c>
      <c r="AJ53" s="8">
        <v>4</v>
      </c>
      <c r="AK53" s="9">
        <v>4</v>
      </c>
      <c r="AL53" s="9">
        <v>4</v>
      </c>
      <c r="AM53" s="5"/>
      <c r="AN53" s="5"/>
    </row>
    <row r="54" spans="1:40" ht="48.75" thickBot="1" x14ac:dyDescent="0.6">
      <c r="A54" s="4">
        <v>29</v>
      </c>
      <c r="B54" s="4" t="s">
        <v>56</v>
      </c>
      <c r="C54" s="4"/>
      <c r="D54" s="4"/>
      <c r="E54" s="4" t="s">
        <v>171</v>
      </c>
      <c r="F54" s="4" t="s">
        <v>59</v>
      </c>
      <c r="G54" s="4"/>
      <c r="H54" s="100">
        <v>0</v>
      </c>
      <c r="I54" s="100">
        <v>1</v>
      </c>
      <c r="J54" s="100">
        <v>0</v>
      </c>
      <c r="K54" s="100">
        <v>0</v>
      </c>
      <c r="L54" s="100">
        <v>0</v>
      </c>
      <c r="M54" s="102">
        <v>4</v>
      </c>
      <c r="N54" s="102">
        <v>4</v>
      </c>
      <c r="O54" s="102">
        <v>4</v>
      </c>
      <c r="P54" s="102">
        <v>4</v>
      </c>
      <c r="Q54" s="102">
        <v>3</v>
      </c>
      <c r="R54" s="102">
        <v>0</v>
      </c>
      <c r="S54" s="102">
        <v>0</v>
      </c>
      <c r="T54" s="102">
        <v>0</v>
      </c>
      <c r="U54" s="5" t="s">
        <v>6</v>
      </c>
      <c r="V54" s="6">
        <v>4</v>
      </c>
      <c r="W54" s="6">
        <v>4</v>
      </c>
      <c r="X54" s="6">
        <v>4</v>
      </c>
      <c r="Y54" s="6">
        <v>4</v>
      </c>
      <c r="Z54" s="7">
        <v>4</v>
      </c>
      <c r="AA54" s="7">
        <v>4</v>
      </c>
      <c r="AB54" s="7">
        <v>4</v>
      </c>
      <c r="AC54" s="7">
        <v>4</v>
      </c>
      <c r="AD54" s="7">
        <v>4</v>
      </c>
      <c r="AE54" s="8">
        <v>4</v>
      </c>
      <c r="AF54" s="8">
        <v>4</v>
      </c>
      <c r="AG54" s="8">
        <v>4</v>
      </c>
      <c r="AH54" s="8">
        <v>4</v>
      </c>
      <c r="AI54" s="8">
        <v>4</v>
      </c>
      <c r="AJ54" s="8">
        <v>4</v>
      </c>
      <c r="AK54" s="9">
        <v>4</v>
      </c>
      <c r="AL54" s="9">
        <v>4</v>
      </c>
      <c r="AM54" s="5"/>
      <c r="AN54" s="5"/>
    </row>
    <row r="55" spans="1:40" ht="24.75" thickBot="1" x14ac:dyDescent="0.6">
      <c r="A55" s="4">
        <v>30</v>
      </c>
      <c r="B55" s="4" t="s">
        <v>55</v>
      </c>
      <c r="C55" s="4"/>
      <c r="D55" s="4"/>
      <c r="E55" s="4" t="s">
        <v>171</v>
      </c>
      <c r="F55" s="4" t="s">
        <v>169</v>
      </c>
      <c r="G55" s="4"/>
      <c r="H55" s="100">
        <v>0</v>
      </c>
      <c r="I55" s="100">
        <v>1</v>
      </c>
      <c r="J55" s="100">
        <v>0</v>
      </c>
      <c r="K55" s="100">
        <v>0</v>
      </c>
      <c r="L55" s="100">
        <v>0</v>
      </c>
      <c r="M55" s="102">
        <v>4</v>
      </c>
      <c r="N55" s="102">
        <v>4</v>
      </c>
      <c r="O55" s="102">
        <v>2</v>
      </c>
      <c r="P55" s="102">
        <v>2</v>
      </c>
      <c r="Q55" s="102">
        <v>1</v>
      </c>
      <c r="R55" s="102">
        <v>1</v>
      </c>
      <c r="S55" s="102">
        <v>1</v>
      </c>
      <c r="T55" s="102">
        <v>2</v>
      </c>
      <c r="U55" s="5" t="s">
        <v>6</v>
      </c>
      <c r="V55" s="6">
        <v>4</v>
      </c>
      <c r="W55" s="6">
        <v>4</v>
      </c>
      <c r="X55" s="6">
        <v>4</v>
      </c>
      <c r="Y55" s="6">
        <v>4</v>
      </c>
      <c r="Z55" s="7">
        <v>4</v>
      </c>
      <c r="AA55" s="7">
        <v>4</v>
      </c>
      <c r="AB55" s="7">
        <v>4</v>
      </c>
      <c r="AC55" s="7">
        <v>4</v>
      </c>
      <c r="AD55" s="7">
        <v>4</v>
      </c>
      <c r="AE55" s="8">
        <v>4</v>
      </c>
      <c r="AF55" s="8">
        <v>4</v>
      </c>
      <c r="AG55" s="8">
        <v>4</v>
      </c>
      <c r="AH55" s="8">
        <v>4</v>
      </c>
      <c r="AI55" s="8">
        <v>4</v>
      </c>
      <c r="AJ55" s="8">
        <v>4</v>
      </c>
      <c r="AK55" s="9">
        <v>4</v>
      </c>
      <c r="AL55" s="9">
        <v>4</v>
      </c>
      <c r="AM55" s="5"/>
      <c r="AN55" s="5"/>
    </row>
    <row r="56" spans="1:40" ht="72.75" thickBot="1" x14ac:dyDescent="0.6">
      <c r="A56" s="4"/>
      <c r="B56" s="4" t="s">
        <v>55</v>
      </c>
      <c r="C56" s="4"/>
      <c r="D56" s="4"/>
      <c r="E56" s="4" t="s">
        <v>171</v>
      </c>
      <c r="F56" s="4" t="s">
        <v>169</v>
      </c>
      <c r="G56" s="4"/>
      <c r="H56" s="100">
        <v>0</v>
      </c>
      <c r="I56" s="100">
        <v>0</v>
      </c>
      <c r="J56" s="100">
        <v>0</v>
      </c>
      <c r="K56" s="100">
        <v>1</v>
      </c>
      <c r="L56" s="100">
        <v>0</v>
      </c>
      <c r="M56" s="102">
        <v>4</v>
      </c>
      <c r="N56" s="102">
        <v>4</v>
      </c>
      <c r="O56" s="102">
        <v>2</v>
      </c>
      <c r="P56" s="102">
        <v>2</v>
      </c>
      <c r="Q56" s="102">
        <v>1</v>
      </c>
      <c r="R56" s="102">
        <v>1</v>
      </c>
      <c r="S56" s="102">
        <v>1</v>
      </c>
      <c r="T56" s="102">
        <v>2</v>
      </c>
      <c r="U56" s="5" t="s">
        <v>34</v>
      </c>
      <c r="V56" s="6">
        <v>4</v>
      </c>
      <c r="W56" s="6">
        <v>4</v>
      </c>
      <c r="X56" s="6">
        <v>4</v>
      </c>
      <c r="Y56" s="6">
        <v>4</v>
      </c>
      <c r="Z56" s="7">
        <v>4</v>
      </c>
      <c r="AA56" s="7">
        <v>4</v>
      </c>
      <c r="AB56" s="7">
        <v>4</v>
      </c>
      <c r="AC56" s="7">
        <v>4</v>
      </c>
      <c r="AD56" s="7">
        <v>4</v>
      </c>
      <c r="AE56" s="8">
        <v>4</v>
      </c>
      <c r="AF56" s="8">
        <v>4</v>
      </c>
      <c r="AG56" s="8">
        <v>4</v>
      </c>
      <c r="AH56" s="8">
        <v>4</v>
      </c>
      <c r="AI56" s="8">
        <v>4</v>
      </c>
      <c r="AJ56" s="8">
        <v>4</v>
      </c>
      <c r="AK56" s="9">
        <v>4</v>
      </c>
      <c r="AL56" s="9">
        <v>4</v>
      </c>
      <c r="AM56" s="5"/>
      <c r="AN56" s="5"/>
    </row>
    <row r="57" spans="1:40" ht="24.75" thickBot="1" x14ac:dyDescent="0.6">
      <c r="A57" s="4">
        <v>31</v>
      </c>
      <c r="B57" s="4" t="s">
        <v>56</v>
      </c>
      <c r="C57" s="4"/>
      <c r="D57" s="4"/>
      <c r="E57" s="4" t="s">
        <v>171</v>
      </c>
      <c r="F57" s="4" t="s">
        <v>169</v>
      </c>
      <c r="G57" s="4"/>
      <c r="H57" s="100">
        <v>0</v>
      </c>
      <c r="I57" s="100">
        <v>1</v>
      </c>
      <c r="J57" s="100">
        <v>0</v>
      </c>
      <c r="K57" s="100">
        <v>0</v>
      </c>
      <c r="L57" s="100">
        <v>0</v>
      </c>
      <c r="M57" s="102">
        <v>1</v>
      </c>
      <c r="N57" s="102">
        <v>1</v>
      </c>
      <c r="O57" s="102">
        <v>1</v>
      </c>
      <c r="P57" s="102">
        <v>2</v>
      </c>
      <c r="Q57" s="102">
        <v>2</v>
      </c>
      <c r="R57" s="102">
        <v>1</v>
      </c>
      <c r="S57" s="102">
        <v>1</v>
      </c>
      <c r="T57" s="102">
        <v>1</v>
      </c>
      <c r="U57" s="5" t="s">
        <v>6</v>
      </c>
      <c r="V57" s="6">
        <v>2</v>
      </c>
      <c r="W57" s="6">
        <v>1</v>
      </c>
      <c r="X57" s="6">
        <v>3</v>
      </c>
      <c r="Y57" s="6">
        <v>3</v>
      </c>
      <c r="Z57" s="7">
        <v>4</v>
      </c>
      <c r="AA57" s="7">
        <v>2</v>
      </c>
      <c r="AB57" s="7">
        <v>3</v>
      </c>
      <c r="AC57" s="7">
        <v>3</v>
      </c>
      <c r="AD57" s="7">
        <v>3</v>
      </c>
      <c r="AE57" s="8">
        <v>3</v>
      </c>
      <c r="AF57" s="8">
        <v>3</v>
      </c>
      <c r="AG57" s="8">
        <v>2</v>
      </c>
      <c r="AH57" s="8">
        <v>2</v>
      </c>
      <c r="AI57" s="8">
        <v>2</v>
      </c>
      <c r="AJ57" s="8">
        <v>2</v>
      </c>
      <c r="AK57" s="9">
        <v>2</v>
      </c>
      <c r="AL57" s="9">
        <v>2</v>
      </c>
      <c r="AM57" s="5"/>
      <c r="AN57" s="5"/>
    </row>
    <row r="58" spans="1:40" ht="24.75" thickBot="1" x14ac:dyDescent="0.6">
      <c r="A58" s="4">
        <v>32</v>
      </c>
      <c r="B58" s="4" t="s">
        <v>56</v>
      </c>
      <c r="C58" s="4"/>
      <c r="D58" s="4"/>
      <c r="E58" s="4" t="s">
        <v>171</v>
      </c>
      <c r="F58" s="4" t="s">
        <v>169</v>
      </c>
      <c r="G58" s="4"/>
      <c r="H58" s="100">
        <v>0</v>
      </c>
      <c r="I58" s="100">
        <v>1</v>
      </c>
      <c r="J58" s="100">
        <v>0</v>
      </c>
      <c r="K58" s="100">
        <v>0</v>
      </c>
      <c r="L58" s="100">
        <v>0</v>
      </c>
      <c r="M58" s="102">
        <v>3</v>
      </c>
      <c r="N58" s="102">
        <v>3</v>
      </c>
      <c r="O58" s="102">
        <v>4</v>
      </c>
      <c r="P58" s="102">
        <v>3</v>
      </c>
      <c r="Q58" s="102">
        <v>4</v>
      </c>
      <c r="R58" s="102">
        <v>4</v>
      </c>
      <c r="S58" s="102">
        <v>4</v>
      </c>
      <c r="T58" s="102">
        <v>4</v>
      </c>
      <c r="U58" s="5" t="s">
        <v>6</v>
      </c>
      <c r="V58" s="6">
        <v>4</v>
      </c>
      <c r="W58" s="6">
        <v>4</v>
      </c>
      <c r="X58" s="6">
        <v>4</v>
      </c>
      <c r="Y58" s="6">
        <v>4</v>
      </c>
      <c r="Z58" s="7">
        <v>4</v>
      </c>
      <c r="AA58" s="7">
        <v>4</v>
      </c>
      <c r="AB58" s="7">
        <v>4</v>
      </c>
      <c r="AC58" s="7">
        <v>3</v>
      </c>
      <c r="AD58" s="7">
        <v>4</v>
      </c>
      <c r="AE58" s="8">
        <v>4</v>
      </c>
      <c r="AF58" s="8">
        <v>4</v>
      </c>
      <c r="AG58" s="8">
        <v>4</v>
      </c>
      <c r="AH58" s="8">
        <v>4</v>
      </c>
      <c r="AI58" s="8">
        <v>3</v>
      </c>
      <c r="AJ58" s="8">
        <v>3</v>
      </c>
      <c r="AK58" s="9">
        <v>4</v>
      </c>
      <c r="AL58" s="9">
        <v>4</v>
      </c>
      <c r="AM58" s="5"/>
      <c r="AN58" s="5"/>
    </row>
    <row r="59" spans="1:40" ht="72.75" thickBot="1" x14ac:dyDescent="0.6">
      <c r="A59" s="4">
        <v>33</v>
      </c>
      <c r="B59" s="4" t="s">
        <v>55</v>
      </c>
      <c r="C59" s="4"/>
      <c r="D59" s="4"/>
      <c r="E59" s="4" t="s">
        <v>171</v>
      </c>
      <c r="F59" s="4" t="s">
        <v>184</v>
      </c>
      <c r="G59" s="4"/>
      <c r="H59" s="100">
        <v>0</v>
      </c>
      <c r="I59" s="100">
        <v>1</v>
      </c>
      <c r="J59" s="100">
        <v>0</v>
      </c>
      <c r="K59" s="100">
        <v>0</v>
      </c>
      <c r="L59" s="100">
        <v>0</v>
      </c>
      <c r="M59" s="102">
        <v>0</v>
      </c>
      <c r="N59" s="102">
        <v>0</v>
      </c>
      <c r="O59" s="102">
        <v>0</v>
      </c>
      <c r="P59" s="102">
        <v>3</v>
      </c>
      <c r="Q59" s="102">
        <v>3</v>
      </c>
      <c r="R59" s="102">
        <v>0</v>
      </c>
      <c r="S59" s="102">
        <v>0</v>
      </c>
      <c r="T59" s="102">
        <v>0</v>
      </c>
      <c r="U59" s="5" t="s">
        <v>6</v>
      </c>
      <c r="V59" s="6">
        <v>3</v>
      </c>
      <c r="W59" s="6">
        <v>3</v>
      </c>
      <c r="X59" s="6">
        <v>3</v>
      </c>
      <c r="Y59" s="6">
        <v>3</v>
      </c>
      <c r="Z59" s="7">
        <v>4</v>
      </c>
      <c r="AA59" s="7">
        <v>3</v>
      </c>
      <c r="AB59" s="7">
        <v>3</v>
      </c>
      <c r="AC59" s="7">
        <v>3</v>
      </c>
      <c r="AD59" s="7">
        <v>3</v>
      </c>
      <c r="AE59" s="8">
        <v>4</v>
      </c>
      <c r="AF59" s="8">
        <v>5</v>
      </c>
      <c r="AG59" s="8">
        <v>3</v>
      </c>
      <c r="AH59" s="8">
        <v>4</v>
      </c>
      <c r="AI59" s="8">
        <v>3</v>
      </c>
      <c r="AJ59" s="8">
        <v>4</v>
      </c>
      <c r="AK59" s="9">
        <v>3</v>
      </c>
      <c r="AL59" s="9">
        <v>3</v>
      </c>
      <c r="AM59" s="5"/>
      <c r="AN59" s="5"/>
    </row>
    <row r="60" spans="1:40" ht="72.75" thickBot="1" x14ac:dyDescent="0.6">
      <c r="A60" s="4"/>
      <c r="B60" s="4" t="s">
        <v>55</v>
      </c>
      <c r="C60" s="4"/>
      <c r="D60" s="4"/>
      <c r="E60" s="4" t="s">
        <v>171</v>
      </c>
      <c r="F60" s="4" t="s">
        <v>184</v>
      </c>
      <c r="G60" s="4"/>
      <c r="H60" s="100">
        <v>0</v>
      </c>
      <c r="I60" s="100">
        <v>0</v>
      </c>
      <c r="J60" s="100">
        <v>0</v>
      </c>
      <c r="K60" s="100">
        <v>0</v>
      </c>
      <c r="L60" s="100">
        <v>1</v>
      </c>
      <c r="M60" s="102">
        <v>0</v>
      </c>
      <c r="N60" s="102">
        <v>0</v>
      </c>
      <c r="O60" s="102">
        <v>0</v>
      </c>
      <c r="P60" s="102">
        <v>3</v>
      </c>
      <c r="Q60" s="102">
        <v>3</v>
      </c>
      <c r="R60" s="102">
        <v>0</v>
      </c>
      <c r="S60" s="102">
        <v>0</v>
      </c>
      <c r="T60" s="102">
        <v>0</v>
      </c>
      <c r="U60" s="5" t="s">
        <v>38</v>
      </c>
      <c r="V60" s="6">
        <v>3</v>
      </c>
      <c r="W60" s="6">
        <v>3</v>
      </c>
      <c r="X60" s="6">
        <v>3</v>
      </c>
      <c r="Y60" s="6">
        <v>3</v>
      </c>
      <c r="Z60" s="7">
        <v>4</v>
      </c>
      <c r="AA60" s="7">
        <v>4</v>
      </c>
      <c r="AB60" s="7">
        <v>3</v>
      </c>
      <c r="AC60" s="7">
        <v>3</v>
      </c>
      <c r="AD60" s="7">
        <v>3</v>
      </c>
      <c r="AE60" s="8">
        <v>4</v>
      </c>
      <c r="AF60" s="8">
        <v>5</v>
      </c>
      <c r="AG60" s="8">
        <v>3</v>
      </c>
      <c r="AH60" s="8">
        <v>4</v>
      </c>
      <c r="AI60" s="8">
        <v>3</v>
      </c>
      <c r="AJ60" s="8">
        <v>4</v>
      </c>
      <c r="AK60" s="9">
        <v>3</v>
      </c>
      <c r="AL60" s="9">
        <v>3</v>
      </c>
      <c r="AM60" s="5"/>
      <c r="AN60" s="5"/>
    </row>
    <row r="61" spans="1:40" ht="72.75" thickBot="1" x14ac:dyDescent="0.6">
      <c r="A61" s="4">
        <v>34</v>
      </c>
      <c r="B61" s="4" t="s">
        <v>56</v>
      </c>
      <c r="C61" s="4"/>
      <c r="D61" s="4"/>
      <c r="E61" s="4" t="s">
        <v>171</v>
      </c>
      <c r="F61" s="4" t="s">
        <v>62</v>
      </c>
      <c r="G61" s="4"/>
      <c r="H61" s="100">
        <v>0</v>
      </c>
      <c r="I61" s="100">
        <v>0</v>
      </c>
      <c r="J61" s="100">
        <v>0</v>
      </c>
      <c r="K61" s="100">
        <v>1</v>
      </c>
      <c r="L61" s="100">
        <v>0</v>
      </c>
      <c r="M61" s="102">
        <v>4</v>
      </c>
      <c r="N61" s="102">
        <v>4</v>
      </c>
      <c r="O61" s="102">
        <v>4</v>
      </c>
      <c r="P61" s="102">
        <v>3</v>
      </c>
      <c r="Q61" s="102">
        <v>0</v>
      </c>
      <c r="R61" s="102">
        <v>0</v>
      </c>
      <c r="S61" s="102">
        <v>0</v>
      </c>
      <c r="T61" s="102">
        <v>0</v>
      </c>
      <c r="U61" s="5" t="s">
        <v>34</v>
      </c>
      <c r="V61" s="6">
        <v>5</v>
      </c>
      <c r="W61" s="6">
        <v>5</v>
      </c>
      <c r="X61" s="6">
        <v>5</v>
      </c>
      <c r="Y61" s="6">
        <v>5</v>
      </c>
      <c r="Z61" s="7">
        <v>5</v>
      </c>
      <c r="AA61" s="7">
        <v>5</v>
      </c>
      <c r="AB61" s="7">
        <v>5</v>
      </c>
      <c r="AC61" s="7">
        <v>5</v>
      </c>
      <c r="AD61" s="7">
        <v>5</v>
      </c>
      <c r="AE61" s="8">
        <v>5</v>
      </c>
      <c r="AF61" s="8">
        <v>5</v>
      </c>
      <c r="AG61" s="8">
        <v>5</v>
      </c>
      <c r="AH61" s="8">
        <v>5</v>
      </c>
      <c r="AI61" s="8">
        <v>5</v>
      </c>
      <c r="AJ61" s="8">
        <v>4</v>
      </c>
      <c r="AK61" s="9">
        <v>4</v>
      </c>
      <c r="AL61" s="9">
        <v>4</v>
      </c>
      <c r="AM61" s="5"/>
      <c r="AN61" s="5"/>
    </row>
    <row r="62" spans="1:40" ht="24.75" thickBot="1" x14ac:dyDescent="0.6">
      <c r="A62" s="4">
        <v>35</v>
      </c>
      <c r="B62" s="4" t="s">
        <v>56</v>
      </c>
      <c r="C62" s="4"/>
      <c r="D62" s="4"/>
      <c r="E62" s="4" t="s">
        <v>171</v>
      </c>
      <c r="F62" s="4" t="s">
        <v>62</v>
      </c>
      <c r="G62" s="4"/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2">
        <v>4</v>
      </c>
      <c r="N62" s="102">
        <v>0</v>
      </c>
      <c r="O62" s="102">
        <v>4</v>
      </c>
      <c r="P62" s="102">
        <v>5</v>
      </c>
      <c r="Q62" s="102">
        <v>4</v>
      </c>
      <c r="R62" s="102">
        <v>0</v>
      </c>
      <c r="S62" s="102">
        <v>0</v>
      </c>
      <c r="T62" s="102">
        <v>4</v>
      </c>
      <c r="U62" s="5" t="s">
        <v>6</v>
      </c>
      <c r="V62" s="6">
        <v>5</v>
      </c>
      <c r="W62" s="6">
        <v>5</v>
      </c>
      <c r="X62" s="6">
        <v>5</v>
      </c>
      <c r="Y62" s="6">
        <v>5</v>
      </c>
      <c r="Z62" s="7">
        <v>5</v>
      </c>
      <c r="AA62" s="7">
        <v>5</v>
      </c>
      <c r="AB62" s="7">
        <v>5</v>
      </c>
      <c r="AC62" s="7">
        <v>5</v>
      </c>
      <c r="AD62" s="7">
        <v>5</v>
      </c>
      <c r="AE62" s="8">
        <v>5</v>
      </c>
      <c r="AF62" s="8">
        <v>5</v>
      </c>
      <c r="AG62" s="8">
        <v>5</v>
      </c>
      <c r="AH62" s="8">
        <v>5</v>
      </c>
      <c r="AI62" s="8">
        <v>5</v>
      </c>
      <c r="AJ62" s="8">
        <v>5</v>
      </c>
      <c r="AK62" s="9">
        <v>5</v>
      </c>
      <c r="AL62" s="9">
        <v>5</v>
      </c>
      <c r="AM62" s="5"/>
      <c r="AN62" s="5"/>
    </row>
    <row r="63" spans="1:40" ht="24.75" thickBot="1" x14ac:dyDescent="0.6">
      <c r="A63" s="4">
        <v>36</v>
      </c>
      <c r="B63" s="4" t="s">
        <v>56</v>
      </c>
      <c r="C63" s="4"/>
      <c r="D63" s="4"/>
      <c r="E63" s="4" t="s">
        <v>171</v>
      </c>
      <c r="F63" s="4" t="s">
        <v>62</v>
      </c>
      <c r="G63" s="4"/>
      <c r="H63" s="100">
        <v>0</v>
      </c>
      <c r="I63" s="100">
        <v>1</v>
      </c>
      <c r="J63" s="100">
        <v>0</v>
      </c>
      <c r="K63" s="100">
        <v>0</v>
      </c>
      <c r="L63" s="100">
        <v>0</v>
      </c>
      <c r="M63" s="102">
        <v>4</v>
      </c>
      <c r="N63" s="102">
        <v>0</v>
      </c>
      <c r="O63" s="102">
        <v>4</v>
      </c>
      <c r="P63" s="102">
        <v>4</v>
      </c>
      <c r="Q63" s="102">
        <v>3</v>
      </c>
      <c r="R63" s="102">
        <v>0</v>
      </c>
      <c r="S63" s="102">
        <v>0</v>
      </c>
      <c r="T63" s="102">
        <v>0</v>
      </c>
      <c r="U63" s="5" t="s">
        <v>6</v>
      </c>
      <c r="V63" s="6">
        <v>4</v>
      </c>
      <c r="W63" s="6">
        <v>4</v>
      </c>
      <c r="X63" s="6">
        <v>4</v>
      </c>
      <c r="Y63" s="6">
        <v>4</v>
      </c>
      <c r="Z63" s="7">
        <v>5</v>
      </c>
      <c r="AA63" s="7">
        <v>4</v>
      </c>
      <c r="AB63" s="7">
        <v>5</v>
      </c>
      <c r="AC63" s="7">
        <v>5</v>
      </c>
      <c r="AD63" s="7">
        <v>5</v>
      </c>
      <c r="AE63" s="8">
        <v>4</v>
      </c>
      <c r="AF63" s="8">
        <v>4</v>
      </c>
      <c r="AG63" s="8">
        <v>4</v>
      </c>
      <c r="AH63" s="8">
        <v>4</v>
      </c>
      <c r="AI63" s="8">
        <v>4</v>
      </c>
      <c r="AJ63" s="8">
        <v>4</v>
      </c>
      <c r="AK63" s="9">
        <v>5</v>
      </c>
      <c r="AL63" s="9">
        <v>5</v>
      </c>
      <c r="AM63" s="5"/>
      <c r="AN63" s="5"/>
    </row>
    <row r="64" spans="1:40" ht="48.75" thickBot="1" x14ac:dyDescent="0.6">
      <c r="A64" s="4">
        <v>37</v>
      </c>
      <c r="B64" s="4" t="s">
        <v>56</v>
      </c>
      <c r="C64" s="4"/>
      <c r="D64" s="4"/>
      <c r="E64" s="4" t="s">
        <v>171</v>
      </c>
      <c r="F64" s="4" t="s">
        <v>60</v>
      </c>
      <c r="G64" s="4" t="s">
        <v>170</v>
      </c>
      <c r="H64" s="100">
        <v>1</v>
      </c>
      <c r="I64" s="100">
        <v>0</v>
      </c>
      <c r="J64" s="100">
        <v>0</v>
      </c>
      <c r="K64" s="100">
        <v>0</v>
      </c>
      <c r="L64" s="100">
        <v>0</v>
      </c>
      <c r="M64" s="102">
        <v>4</v>
      </c>
      <c r="N64" s="102">
        <v>4</v>
      </c>
      <c r="O64" s="102">
        <v>4</v>
      </c>
      <c r="P64" s="102">
        <v>4</v>
      </c>
      <c r="Q64" s="102">
        <v>4</v>
      </c>
      <c r="R64" s="102">
        <v>4</v>
      </c>
      <c r="S64" s="102">
        <v>4</v>
      </c>
      <c r="T64" s="102">
        <v>4</v>
      </c>
      <c r="U64" s="5" t="s">
        <v>5</v>
      </c>
      <c r="V64" s="6">
        <v>5</v>
      </c>
      <c r="W64" s="6">
        <v>5</v>
      </c>
      <c r="X64" s="6">
        <v>5</v>
      </c>
      <c r="Y64" s="6">
        <v>4</v>
      </c>
      <c r="Z64" s="7">
        <v>5</v>
      </c>
      <c r="AA64" s="7">
        <v>5</v>
      </c>
      <c r="AB64" s="7">
        <v>5</v>
      </c>
      <c r="AC64" s="7">
        <v>5</v>
      </c>
      <c r="AD64" s="7">
        <v>5</v>
      </c>
      <c r="AE64" s="8">
        <v>5</v>
      </c>
      <c r="AF64" s="8">
        <v>5</v>
      </c>
      <c r="AG64" s="8">
        <v>5</v>
      </c>
      <c r="AH64" s="8">
        <v>5</v>
      </c>
      <c r="AI64" s="8">
        <v>5</v>
      </c>
      <c r="AJ64" s="8">
        <v>5</v>
      </c>
      <c r="AK64" s="9">
        <v>5</v>
      </c>
      <c r="AL64" s="9">
        <v>5</v>
      </c>
      <c r="AM64" s="5"/>
      <c r="AN64" s="5"/>
    </row>
    <row r="65" spans="1:40" ht="24.75" thickBot="1" x14ac:dyDescent="0.6">
      <c r="A65" s="4"/>
      <c r="B65" s="4" t="s">
        <v>56</v>
      </c>
      <c r="C65" s="4"/>
      <c r="D65" s="4"/>
      <c r="E65" s="4" t="s">
        <v>171</v>
      </c>
      <c r="F65" s="4" t="s">
        <v>60</v>
      </c>
      <c r="G65" s="4" t="s">
        <v>170</v>
      </c>
      <c r="H65" s="100">
        <v>0</v>
      </c>
      <c r="I65" s="100">
        <v>1</v>
      </c>
      <c r="J65" s="100">
        <v>0</v>
      </c>
      <c r="K65" s="100">
        <v>0</v>
      </c>
      <c r="L65" s="100">
        <v>0</v>
      </c>
      <c r="M65" s="102">
        <v>4</v>
      </c>
      <c r="N65" s="102">
        <v>4</v>
      </c>
      <c r="O65" s="102">
        <v>4</v>
      </c>
      <c r="P65" s="102">
        <v>4</v>
      </c>
      <c r="Q65" s="102">
        <v>4</v>
      </c>
      <c r="R65" s="102">
        <v>4</v>
      </c>
      <c r="S65" s="102">
        <v>4</v>
      </c>
      <c r="T65" s="102">
        <v>4</v>
      </c>
      <c r="U65" s="5" t="s">
        <v>6</v>
      </c>
      <c r="V65" s="6">
        <v>5</v>
      </c>
      <c r="W65" s="6">
        <v>5</v>
      </c>
      <c r="X65" s="6">
        <v>5</v>
      </c>
      <c r="Y65" s="6">
        <v>4</v>
      </c>
      <c r="Z65" s="7">
        <v>5</v>
      </c>
      <c r="AA65" s="7">
        <v>5</v>
      </c>
      <c r="AB65" s="7">
        <v>5</v>
      </c>
      <c r="AC65" s="7">
        <v>5</v>
      </c>
      <c r="AD65" s="7">
        <v>5</v>
      </c>
      <c r="AE65" s="8">
        <v>5</v>
      </c>
      <c r="AF65" s="8">
        <v>5</v>
      </c>
      <c r="AG65" s="8">
        <v>5</v>
      </c>
      <c r="AH65" s="8">
        <v>5</v>
      </c>
      <c r="AI65" s="8">
        <v>5</v>
      </c>
      <c r="AJ65" s="8">
        <v>5</v>
      </c>
      <c r="AK65" s="9">
        <v>5</v>
      </c>
      <c r="AL65" s="9">
        <v>5</v>
      </c>
      <c r="AM65" s="5"/>
      <c r="AN65" s="5"/>
    </row>
    <row r="66" spans="1:40" ht="48.75" thickBot="1" x14ac:dyDescent="0.6">
      <c r="A66" s="4">
        <v>38</v>
      </c>
      <c r="B66" s="4" t="s">
        <v>56</v>
      </c>
      <c r="C66" s="4"/>
      <c r="D66" s="4"/>
      <c r="E66" s="4" t="s">
        <v>171</v>
      </c>
      <c r="F66" s="4" t="s">
        <v>60</v>
      </c>
      <c r="G66" s="4" t="s">
        <v>170</v>
      </c>
      <c r="H66" s="100">
        <v>1</v>
      </c>
      <c r="I66" s="100">
        <v>0</v>
      </c>
      <c r="J66" s="100">
        <v>0</v>
      </c>
      <c r="K66" s="100">
        <v>0</v>
      </c>
      <c r="L66" s="100">
        <v>0</v>
      </c>
      <c r="M66" s="102">
        <v>4</v>
      </c>
      <c r="N66" s="102">
        <v>4</v>
      </c>
      <c r="O66" s="102">
        <v>3</v>
      </c>
      <c r="P66" s="102">
        <v>4</v>
      </c>
      <c r="Q66" s="102">
        <v>4</v>
      </c>
      <c r="R66" s="102">
        <v>4</v>
      </c>
      <c r="S66" s="102">
        <v>4</v>
      </c>
      <c r="T66" s="102">
        <v>4</v>
      </c>
      <c r="U66" s="5" t="s">
        <v>5</v>
      </c>
      <c r="V66" s="6">
        <v>4</v>
      </c>
      <c r="W66" s="6">
        <v>4</v>
      </c>
      <c r="X66" s="6">
        <v>5</v>
      </c>
      <c r="Y66" s="6">
        <v>5</v>
      </c>
      <c r="Z66" s="7">
        <v>5</v>
      </c>
      <c r="AA66" s="7">
        <v>5</v>
      </c>
      <c r="AB66" s="7">
        <v>5</v>
      </c>
      <c r="AC66" s="7">
        <v>4</v>
      </c>
      <c r="AD66" s="7">
        <v>5</v>
      </c>
      <c r="AE66" s="8">
        <v>5</v>
      </c>
      <c r="AF66" s="8">
        <v>5</v>
      </c>
      <c r="AG66" s="8">
        <v>4</v>
      </c>
      <c r="AH66" s="8">
        <v>5</v>
      </c>
      <c r="AI66" s="8">
        <v>4</v>
      </c>
      <c r="AJ66" s="8">
        <v>4</v>
      </c>
      <c r="AK66" s="9">
        <v>5</v>
      </c>
      <c r="AL66" s="9">
        <v>5</v>
      </c>
      <c r="AM66" s="5"/>
      <c r="AN66" s="5"/>
    </row>
    <row r="67" spans="1:40" ht="24.75" thickBot="1" x14ac:dyDescent="0.6">
      <c r="A67" s="4"/>
      <c r="B67" s="4" t="s">
        <v>56</v>
      </c>
      <c r="C67" s="4"/>
      <c r="D67" s="4"/>
      <c r="E67" s="4" t="s">
        <v>171</v>
      </c>
      <c r="F67" s="4" t="s">
        <v>60</v>
      </c>
      <c r="G67" s="4" t="s">
        <v>170</v>
      </c>
      <c r="H67" s="100">
        <v>0</v>
      </c>
      <c r="I67" s="100">
        <v>1</v>
      </c>
      <c r="J67" s="100">
        <v>0</v>
      </c>
      <c r="K67" s="100">
        <v>0</v>
      </c>
      <c r="L67" s="100">
        <v>0</v>
      </c>
      <c r="M67" s="102">
        <v>4</v>
      </c>
      <c r="N67" s="102">
        <v>4</v>
      </c>
      <c r="O67" s="102">
        <v>3</v>
      </c>
      <c r="P67" s="102">
        <v>4</v>
      </c>
      <c r="Q67" s="102">
        <v>4</v>
      </c>
      <c r="R67" s="102">
        <v>4</v>
      </c>
      <c r="S67" s="102">
        <v>4</v>
      </c>
      <c r="T67" s="102">
        <v>4</v>
      </c>
      <c r="U67" s="5" t="s">
        <v>6</v>
      </c>
      <c r="V67" s="6">
        <v>4</v>
      </c>
      <c r="W67" s="6">
        <v>4</v>
      </c>
      <c r="X67" s="6">
        <v>5</v>
      </c>
      <c r="Y67" s="6">
        <v>5</v>
      </c>
      <c r="Z67" s="7">
        <v>5</v>
      </c>
      <c r="AA67" s="7">
        <v>5</v>
      </c>
      <c r="AB67" s="7">
        <v>5</v>
      </c>
      <c r="AC67" s="7">
        <v>4</v>
      </c>
      <c r="AD67" s="7">
        <v>5</v>
      </c>
      <c r="AE67" s="8">
        <v>5</v>
      </c>
      <c r="AF67" s="8">
        <v>5</v>
      </c>
      <c r="AG67" s="8">
        <v>4</v>
      </c>
      <c r="AH67" s="8">
        <v>5</v>
      </c>
      <c r="AI67" s="8">
        <v>4</v>
      </c>
      <c r="AJ67" s="8">
        <v>4</v>
      </c>
      <c r="AK67" s="9">
        <v>5</v>
      </c>
      <c r="AL67" s="9">
        <v>5</v>
      </c>
      <c r="AM67" s="5"/>
      <c r="AN67" s="5"/>
    </row>
    <row r="68" spans="1:40" ht="24.75" thickBot="1" x14ac:dyDescent="0.6">
      <c r="A68" s="4">
        <v>39</v>
      </c>
      <c r="B68" s="4" t="s">
        <v>56</v>
      </c>
      <c r="C68" s="4"/>
      <c r="D68" s="4"/>
      <c r="E68" s="4" t="s">
        <v>171</v>
      </c>
      <c r="F68" s="4" t="s">
        <v>60</v>
      </c>
      <c r="G68" s="4" t="s">
        <v>170</v>
      </c>
      <c r="H68" s="100">
        <v>0</v>
      </c>
      <c r="I68" s="100">
        <v>1</v>
      </c>
      <c r="J68" s="100">
        <v>0</v>
      </c>
      <c r="K68" s="100">
        <v>0</v>
      </c>
      <c r="L68" s="100">
        <v>0</v>
      </c>
      <c r="M68" s="102">
        <v>4</v>
      </c>
      <c r="N68" s="102">
        <v>3</v>
      </c>
      <c r="O68" s="102">
        <v>4</v>
      </c>
      <c r="P68" s="102">
        <v>4</v>
      </c>
      <c r="Q68" s="102">
        <v>4</v>
      </c>
      <c r="R68" s="102">
        <v>3</v>
      </c>
      <c r="S68" s="102">
        <v>3</v>
      </c>
      <c r="T68" s="102">
        <v>3</v>
      </c>
      <c r="U68" s="5" t="s">
        <v>6</v>
      </c>
      <c r="V68" s="6">
        <v>4</v>
      </c>
      <c r="W68" s="6">
        <v>4</v>
      </c>
      <c r="X68" s="6">
        <v>4</v>
      </c>
      <c r="Y68" s="6">
        <v>4</v>
      </c>
      <c r="Z68" s="7">
        <v>4</v>
      </c>
      <c r="AA68" s="7">
        <v>4</v>
      </c>
      <c r="AB68" s="7">
        <v>4</v>
      </c>
      <c r="AC68" s="7">
        <v>4</v>
      </c>
      <c r="AD68" s="7">
        <v>4</v>
      </c>
      <c r="AE68" s="8">
        <v>4</v>
      </c>
      <c r="AF68" s="8">
        <v>4</v>
      </c>
      <c r="AG68" s="8">
        <v>4</v>
      </c>
      <c r="AH68" s="8">
        <v>4</v>
      </c>
      <c r="AI68" s="8">
        <v>4</v>
      </c>
      <c r="AJ68" s="8">
        <v>5</v>
      </c>
      <c r="AK68" s="9">
        <v>5</v>
      </c>
      <c r="AL68" s="9">
        <v>5</v>
      </c>
      <c r="AM68" s="5"/>
      <c r="AN68" s="5"/>
    </row>
    <row r="69" spans="1:40" ht="48.75" thickBot="1" x14ac:dyDescent="0.6">
      <c r="A69" s="4">
        <v>40</v>
      </c>
      <c r="B69" s="4" t="s">
        <v>56</v>
      </c>
      <c r="C69" s="4"/>
      <c r="D69" s="4"/>
      <c r="E69" s="4" t="s">
        <v>171</v>
      </c>
      <c r="F69" s="4" t="s">
        <v>60</v>
      </c>
      <c r="G69" s="4" t="s">
        <v>170</v>
      </c>
      <c r="H69" s="100">
        <v>1</v>
      </c>
      <c r="I69" s="100">
        <v>0</v>
      </c>
      <c r="J69" s="100">
        <v>0</v>
      </c>
      <c r="K69" s="100">
        <v>0</v>
      </c>
      <c r="L69" s="100">
        <v>0</v>
      </c>
      <c r="M69" s="102">
        <v>5</v>
      </c>
      <c r="N69" s="102">
        <v>3</v>
      </c>
      <c r="O69" s="102">
        <v>4</v>
      </c>
      <c r="P69" s="102">
        <v>4</v>
      </c>
      <c r="Q69" s="102">
        <v>0</v>
      </c>
      <c r="R69" s="102">
        <v>0</v>
      </c>
      <c r="S69" s="102">
        <v>0</v>
      </c>
      <c r="T69" s="102">
        <v>0</v>
      </c>
      <c r="U69" s="5" t="s">
        <v>5</v>
      </c>
      <c r="V69" s="6">
        <v>4</v>
      </c>
      <c r="W69" s="6">
        <v>4</v>
      </c>
      <c r="X69" s="6">
        <v>4</v>
      </c>
      <c r="Y69" s="6">
        <v>4</v>
      </c>
      <c r="Z69" s="7">
        <v>4</v>
      </c>
      <c r="AA69" s="7">
        <v>4</v>
      </c>
      <c r="AB69" s="7">
        <v>4</v>
      </c>
      <c r="AC69" s="7">
        <v>4</v>
      </c>
      <c r="AD69" s="7">
        <v>4</v>
      </c>
      <c r="AE69" s="8">
        <v>4</v>
      </c>
      <c r="AF69" s="8">
        <v>4</v>
      </c>
      <c r="AG69" s="8">
        <v>4</v>
      </c>
      <c r="AH69" s="8">
        <v>4</v>
      </c>
      <c r="AI69" s="8">
        <v>4</v>
      </c>
      <c r="AJ69" s="8">
        <v>4</v>
      </c>
      <c r="AK69" s="9">
        <v>4</v>
      </c>
      <c r="AL69" s="9">
        <v>4</v>
      </c>
      <c r="AM69" s="5"/>
      <c r="AN69" s="5"/>
    </row>
    <row r="70" spans="1:40" ht="24.75" thickBot="1" x14ac:dyDescent="0.6">
      <c r="A70" s="4"/>
      <c r="B70" s="4" t="s">
        <v>56</v>
      </c>
      <c r="C70" s="4"/>
      <c r="D70" s="4"/>
      <c r="E70" s="4" t="s">
        <v>171</v>
      </c>
      <c r="F70" s="4" t="s">
        <v>60</v>
      </c>
      <c r="G70" s="4" t="s">
        <v>170</v>
      </c>
      <c r="H70" s="100">
        <v>1</v>
      </c>
      <c r="I70" s="100">
        <v>0</v>
      </c>
      <c r="J70" s="100">
        <v>0</v>
      </c>
      <c r="K70" s="100">
        <v>0</v>
      </c>
      <c r="L70" s="100">
        <v>0</v>
      </c>
      <c r="M70" s="102">
        <v>5</v>
      </c>
      <c r="N70" s="102">
        <v>5</v>
      </c>
      <c r="O70" s="102">
        <v>4</v>
      </c>
      <c r="P70" s="102">
        <v>4</v>
      </c>
      <c r="Q70" s="102">
        <v>0</v>
      </c>
      <c r="R70" s="102">
        <v>0</v>
      </c>
      <c r="S70" s="102">
        <v>0</v>
      </c>
      <c r="T70" s="102">
        <v>0</v>
      </c>
      <c r="U70" s="5" t="s">
        <v>6</v>
      </c>
      <c r="V70" s="6">
        <v>4</v>
      </c>
      <c r="W70" s="6">
        <v>4</v>
      </c>
      <c r="X70" s="6">
        <v>4</v>
      </c>
      <c r="Y70" s="6">
        <v>4</v>
      </c>
      <c r="Z70" s="7">
        <v>4</v>
      </c>
      <c r="AA70" s="7">
        <v>4</v>
      </c>
      <c r="AB70" s="7">
        <v>4</v>
      </c>
      <c r="AC70" s="7">
        <v>4</v>
      </c>
      <c r="AD70" s="7">
        <v>4</v>
      </c>
      <c r="AE70" s="8">
        <v>4</v>
      </c>
      <c r="AF70" s="8">
        <v>4</v>
      </c>
      <c r="AG70" s="8">
        <v>4</v>
      </c>
      <c r="AH70" s="8">
        <v>4</v>
      </c>
      <c r="AI70" s="8">
        <v>4</v>
      </c>
      <c r="AJ70" s="8">
        <v>4</v>
      </c>
      <c r="AK70" s="9">
        <v>4</v>
      </c>
      <c r="AL70" s="9">
        <v>4</v>
      </c>
      <c r="AM70" s="5"/>
      <c r="AN70" s="5"/>
    </row>
    <row r="71" spans="1:40" ht="48.75" thickBot="1" x14ac:dyDescent="0.6">
      <c r="A71" s="4">
        <v>41</v>
      </c>
      <c r="B71" s="4" t="s">
        <v>56</v>
      </c>
      <c r="C71" s="4"/>
      <c r="D71" s="4"/>
      <c r="E71" s="4" t="s">
        <v>171</v>
      </c>
      <c r="F71" s="4" t="s">
        <v>62</v>
      </c>
      <c r="G71" s="4"/>
      <c r="H71" s="100">
        <v>1</v>
      </c>
      <c r="I71" s="100">
        <v>0</v>
      </c>
      <c r="J71" s="100">
        <v>0</v>
      </c>
      <c r="K71" s="100">
        <v>0</v>
      </c>
      <c r="L71" s="100">
        <v>0</v>
      </c>
      <c r="M71" s="102">
        <v>5</v>
      </c>
      <c r="N71" s="102">
        <v>5</v>
      </c>
      <c r="O71" s="102">
        <v>5</v>
      </c>
      <c r="P71" s="102">
        <v>5</v>
      </c>
      <c r="Q71" s="102">
        <v>5</v>
      </c>
      <c r="R71" s="102">
        <v>0</v>
      </c>
      <c r="S71" s="102">
        <v>0</v>
      </c>
      <c r="T71" s="102">
        <v>0</v>
      </c>
      <c r="U71" s="5" t="s">
        <v>5</v>
      </c>
      <c r="V71" s="6">
        <v>5</v>
      </c>
      <c r="W71" s="6">
        <v>5</v>
      </c>
      <c r="X71" s="6">
        <v>5</v>
      </c>
      <c r="Y71" s="6">
        <v>5</v>
      </c>
      <c r="Z71" s="7">
        <v>5</v>
      </c>
      <c r="AA71" s="7">
        <v>5</v>
      </c>
      <c r="AB71" s="7">
        <v>5</v>
      </c>
      <c r="AC71" s="7">
        <v>5</v>
      </c>
      <c r="AD71" s="7">
        <v>5</v>
      </c>
      <c r="AE71" s="8">
        <v>4</v>
      </c>
      <c r="AF71" s="8">
        <v>4</v>
      </c>
      <c r="AG71" s="8">
        <v>5</v>
      </c>
      <c r="AH71" s="8">
        <v>5</v>
      </c>
      <c r="AI71" s="8">
        <v>5</v>
      </c>
      <c r="AJ71" s="8">
        <v>5</v>
      </c>
      <c r="AK71" s="9">
        <v>5</v>
      </c>
      <c r="AL71" s="9">
        <v>5</v>
      </c>
      <c r="AM71" s="5"/>
      <c r="AN71" s="5"/>
    </row>
    <row r="72" spans="1:40" ht="24.75" thickBot="1" x14ac:dyDescent="0.6">
      <c r="A72" s="4"/>
      <c r="B72" s="4" t="s">
        <v>56</v>
      </c>
      <c r="C72" s="4"/>
      <c r="D72" s="4"/>
      <c r="E72" s="4" t="s">
        <v>171</v>
      </c>
      <c r="F72" s="4" t="s">
        <v>62</v>
      </c>
      <c r="G72" s="4"/>
      <c r="H72" s="100">
        <v>0</v>
      </c>
      <c r="I72" s="100">
        <v>1</v>
      </c>
      <c r="J72" s="100">
        <v>0</v>
      </c>
      <c r="K72" s="100">
        <v>0</v>
      </c>
      <c r="L72" s="100">
        <v>0</v>
      </c>
      <c r="M72" s="102">
        <v>5</v>
      </c>
      <c r="N72" s="102">
        <v>5</v>
      </c>
      <c r="O72" s="102">
        <v>5</v>
      </c>
      <c r="P72" s="102">
        <v>5</v>
      </c>
      <c r="Q72" s="102">
        <v>5</v>
      </c>
      <c r="R72" s="102">
        <v>0</v>
      </c>
      <c r="S72" s="102">
        <v>0</v>
      </c>
      <c r="T72" s="102">
        <v>0</v>
      </c>
      <c r="U72" s="5" t="s">
        <v>6</v>
      </c>
      <c r="V72" s="6">
        <v>5</v>
      </c>
      <c r="W72" s="6">
        <v>5</v>
      </c>
      <c r="X72" s="6">
        <v>5</v>
      </c>
      <c r="Y72" s="6">
        <v>5</v>
      </c>
      <c r="Z72" s="7">
        <v>5</v>
      </c>
      <c r="AA72" s="7">
        <v>5</v>
      </c>
      <c r="AB72" s="7">
        <v>5</v>
      </c>
      <c r="AC72" s="7">
        <v>5</v>
      </c>
      <c r="AD72" s="7">
        <v>5</v>
      </c>
      <c r="AE72" s="8">
        <v>4</v>
      </c>
      <c r="AF72" s="8">
        <v>4</v>
      </c>
      <c r="AG72" s="8">
        <v>5</v>
      </c>
      <c r="AH72" s="8">
        <v>5</v>
      </c>
      <c r="AI72" s="8">
        <v>5</v>
      </c>
      <c r="AJ72" s="8">
        <v>5</v>
      </c>
      <c r="AK72" s="9">
        <v>5</v>
      </c>
      <c r="AL72" s="9">
        <v>5</v>
      </c>
      <c r="AM72" s="5"/>
      <c r="AN72" s="5"/>
    </row>
    <row r="73" spans="1:40" ht="48.75" thickBot="1" x14ac:dyDescent="0.6">
      <c r="A73" s="4">
        <v>42</v>
      </c>
      <c r="B73" s="4" t="s">
        <v>55</v>
      </c>
      <c r="C73" s="4"/>
      <c r="D73" s="4"/>
      <c r="E73" s="4" t="s">
        <v>177</v>
      </c>
      <c r="F73" s="4" t="s">
        <v>60</v>
      </c>
      <c r="G73" s="4" t="s">
        <v>170</v>
      </c>
      <c r="H73" s="100">
        <v>1</v>
      </c>
      <c r="I73" s="100">
        <v>0</v>
      </c>
      <c r="J73" s="100">
        <v>0</v>
      </c>
      <c r="K73" s="100">
        <v>0</v>
      </c>
      <c r="L73" s="100">
        <v>0</v>
      </c>
      <c r="M73" s="102">
        <v>1</v>
      </c>
      <c r="N73" s="102">
        <v>1</v>
      </c>
      <c r="O73" s="102">
        <v>1</v>
      </c>
      <c r="P73" s="102">
        <v>4</v>
      </c>
      <c r="Q73" s="102">
        <v>4</v>
      </c>
      <c r="R73" s="102">
        <v>1</v>
      </c>
      <c r="S73" s="102">
        <v>4</v>
      </c>
      <c r="T73" s="102">
        <v>4</v>
      </c>
      <c r="U73" s="5" t="s">
        <v>5</v>
      </c>
      <c r="V73" s="6">
        <v>0</v>
      </c>
      <c r="W73" s="6">
        <v>0</v>
      </c>
      <c r="X73" s="6">
        <v>0</v>
      </c>
      <c r="Y73" s="6">
        <v>0</v>
      </c>
      <c r="Z73" s="7">
        <v>0</v>
      </c>
      <c r="AA73" s="7">
        <v>5</v>
      </c>
      <c r="AB73" s="7">
        <v>0</v>
      </c>
      <c r="AC73" s="7">
        <v>0</v>
      </c>
      <c r="AD73" s="7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4</v>
      </c>
      <c r="AK73" s="9">
        <v>5</v>
      </c>
      <c r="AL73" s="9">
        <v>5</v>
      </c>
      <c r="AM73" s="5"/>
      <c r="AN73" s="5"/>
    </row>
    <row r="74" spans="1:40" ht="24.75" thickBot="1" x14ac:dyDescent="0.6">
      <c r="A74" s="4"/>
      <c r="B74" s="4" t="s">
        <v>56</v>
      </c>
      <c r="C74" s="4"/>
      <c r="D74" s="4"/>
      <c r="E74" s="4" t="s">
        <v>177</v>
      </c>
      <c r="F74" s="4" t="s">
        <v>60</v>
      </c>
      <c r="G74" s="4" t="s">
        <v>170</v>
      </c>
      <c r="H74" s="100">
        <v>0</v>
      </c>
      <c r="I74" s="100">
        <v>1</v>
      </c>
      <c r="J74" s="100">
        <v>0</v>
      </c>
      <c r="K74" s="100">
        <v>0</v>
      </c>
      <c r="L74" s="100">
        <v>0</v>
      </c>
      <c r="M74" s="102">
        <v>1</v>
      </c>
      <c r="N74" s="102">
        <v>1</v>
      </c>
      <c r="O74" s="102">
        <v>1</v>
      </c>
      <c r="P74" s="102">
        <v>4</v>
      </c>
      <c r="Q74" s="102">
        <v>4</v>
      </c>
      <c r="R74" s="102">
        <v>1</v>
      </c>
      <c r="S74" s="102">
        <v>4</v>
      </c>
      <c r="T74" s="102">
        <v>4</v>
      </c>
      <c r="U74" s="5" t="s">
        <v>6</v>
      </c>
      <c r="V74" s="6">
        <v>4</v>
      </c>
      <c r="W74" s="6">
        <v>4</v>
      </c>
      <c r="X74" s="6">
        <v>4</v>
      </c>
      <c r="Y74" s="6">
        <v>4</v>
      </c>
      <c r="Z74" s="7">
        <v>4</v>
      </c>
      <c r="AA74" s="7">
        <v>5</v>
      </c>
      <c r="AB74" s="7">
        <v>4</v>
      </c>
      <c r="AC74" s="7">
        <v>4</v>
      </c>
      <c r="AD74" s="7">
        <v>4</v>
      </c>
      <c r="AE74" s="8">
        <v>4</v>
      </c>
      <c r="AF74" s="8">
        <v>4</v>
      </c>
      <c r="AG74" s="8">
        <v>4</v>
      </c>
      <c r="AH74" s="8">
        <v>4</v>
      </c>
      <c r="AI74" s="8">
        <v>4</v>
      </c>
      <c r="AJ74" s="8">
        <v>4</v>
      </c>
      <c r="AK74" s="9">
        <v>5</v>
      </c>
      <c r="AL74" s="9">
        <v>4</v>
      </c>
      <c r="AM74" s="5"/>
      <c r="AN74" s="5"/>
    </row>
    <row r="75" spans="1:40" ht="48.75" thickBot="1" x14ac:dyDescent="0.6">
      <c r="A75" s="4">
        <v>43</v>
      </c>
      <c r="B75" s="4" t="s">
        <v>56</v>
      </c>
      <c r="C75" s="4"/>
      <c r="D75" s="4"/>
      <c r="E75" s="4" t="s">
        <v>177</v>
      </c>
      <c r="F75" s="4" t="s">
        <v>59</v>
      </c>
      <c r="G75" s="4"/>
      <c r="H75" s="100">
        <v>0</v>
      </c>
      <c r="I75" s="100">
        <v>1</v>
      </c>
      <c r="J75" s="100">
        <v>0</v>
      </c>
      <c r="K75" s="100">
        <v>0</v>
      </c>
      <c r="L75" s="100">
        <v>0</v>
      </c>
      <c r="M75" s="102">
        <v>4</v>
      </c>
      <c r="N75" s="102">
        <v>0</v>
      </c>
      <c r="O75" s="102">
        <v>3</v>
      </c>
      <c r="P75" s="102">
        <v>4</v>
      </c>
      <c r="Q75" s="102">
        <v>4</v>
      </c>
      <c r="R75" s="102">
        <v>0</v>
      </c>
      <c r="S75" s="102">
        <v>4</v>
      </c>
      <c r="T75" s="102">
        <v>0</v>
      </c>
      <c r="U75" s="5" t="s">
        <v>6</v>
      </c>
      <c r="V75" s="6">
        <v>4</v>
      </c>
      <c r="W75" s="6">
        <v>4</v>
      </c>
      <c r="X75" s="6">
        <v>4</v>
      </c>
      <c r="Y75" s="6">
        <v>4</v>
      </c>
      <c r="Z75" s="7">
        <v>4</v>
      </c>
      <c r="AA75" s="7">
        <v>0</v>
      </c>
      <c r="AB75" s="7">
        <v>4</v>
      </c>
      <c r="AC75" s="7">
        <v>0</v>
      </c>
      <c r="AD75" s="7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9">
        <v>0</v>
      </c>
      <c r="AL75" s="9">
        <v>0</v>
      </c>
      <c r="AM75" s="5"/>
      <c r="AN75" s="5"/>
    </row>
    <row r="76" spans="1:40" ht="72.75" thickBot="1" x14ac:dyDescent="0.6">
      <c r="A76" s="4"/>
      <c r="B76" s="4" t="s">
        <v>56</v>
      </c>
      <c r="C76" s="4"/>
      <c r="D76" s="4"/>
      <c r="E76" s="4" t="s">
        <v>177</v>
      </c>
      <c r="F76" s="4" t="s">
        <v>59</v>
      </c>
      <c r="G76" s="4"/>
      <c r="H76" s="100">
        <v>0</v>
      </c>
      <c r="I76" s="100">
        <v>0</v>
      </c>
      <c r="J76" s="100">
        <v>1</v>
      </c>
      <c r="K76" s="100">
        <v>0</v>
      </c>
      <c r="L76" s="100">
        <v>0</v>
      </c>
      <c r="M76" s="102">
        <v>4</v>
      </c>
      <c r="N76" s="102">
        <v>0</v>
      </c>
      <c r="O76" s="102">
        <v>3</v>
      </c>
      <c r="P76" s="102">
        <v>4</v>
      </c>
      <c r="Q76" s="102">
        <v>4</v>
      </c>
      <c r="R76" s="102">
        <v>0</v>
      </c>
      <c r="S76" s="102">
        <v>4</v>
      </c>
      <c r="T76" s="102">
        <v>0</v>
      </c>
      <c r="U76" s="5" t="s">
        <v>36</v>
      </c>
      <c r="V76" s="6">
        <v>0</v>
      </c>
      <c r="W76" s="6">
        <v>0</v>
      </c>
      <c r="X76" s="6">
        <v>0</v>
      </c>
      <c r="Y76" s="6">
        <v>0</v>
      </c>
      <c r="Z76" s="7">
        <v>4</v>
      </c>
      <c r="AA76" s="7">
        <v>0</v>
      </c>
      <c r="AB76" s="7">
        <v>4</v>
      </c>
      <c r="AC76" s="7">
        <v>4</v>
      </c>
      <c r="AD76" s="7">
        <v>0</v>
      </c>
      <c r="AE76" s="8">
        <v>4</v>
      </c>
      <c r="AF76" s="8">
        <v>4</v>
      </c>
      <c r="AG76" s="8">
        <v>4</v>
      </c>
      <c r="AH76" s="8">
        <v>0</v>
      </c>
      <c r="AI76" s="8">
        <v>4</v>
      </c>
      <c r="AJ76" s="8">
        <v>4</v>
      </c>
      <c r="AK76" s="9">
        <v>4</v>
      </c>
      <c r="AL76" s="9">
        <v>4</v>
      </c>
      <c r="AM76" s="5"/>
      <c r="AN76" s="5"/>
    </row>
    <row r="77" spans="1:40" ht="48.75" thickBot="1" x14ac:dyDescent="0.6">
      <c r="A77" s="4">
        <v>44</v>
      </c>
      <c r="B77" s="4" t="s">
        <v>56</v>
      </c>
      <c r="C77" s="4"/>
      <c r="D77" s="4"/>
      <c r="E77" s="4" t="s">
        <v>177</v>
      </c>
      <c r="F77" s="4" t="s">
        <v>62</v>
      </c>
      <c r="G77" s="4"/>
      <c r="H77" s="100">
        <v>1</v>
      </c>
      <c r="I77" s="100">
        <v>0</v>
      </c>
      <c r="J77" s="100">
        <v>0</v>
      </c>
      <c r="K77" s="100">
        <v>0</v>
      </c>
      <c r="L77" s="100">
        <v>0</v>
      </c>
      <c r="M77" s="102">
        <v>3</v>
      </c>
      <c r="N77" s="102">
        <v>4</v>
      </c>
      <c r="O77" s="102">
        <v>3</v>
      </c>
      <c r="P77" s="102">
        <v>3</v>
      </c>
      <c r="Q77" s="102">
        <v>4</v>
      </c>
      <c r="R77" s="102">
        <v>0</v>
      </c>
      <c r="S77" s="102">
        <v>0</v>
      </c>
      <c r="T77" s="102">
        <v>0</v>
      </c>
      <c r="U77" s="5" t="s">
        <v>5</v>
      </c>
      <c r="V77" s="6">
        <v>0</v>
      </c>
      <c r="W77" s="6">
        <v>0</v>
      </c>
      <c r="X77" s="6">
        <v>5</v>
      </c>
      <c r="Y77" s="6">
        <v>5</v>
      </c>
      <c r="Z77" s="7">
        <v>5</v>
      </c>
      <c r="AA77" s="7">
        <v>0</v>
      </c>
      <c r="AB77" s="7">
        <v>5</v>
      </c>
      <c r="AC77" s="7">
        <v>0</v>
      </c>
      <c r="AD77" s="7">
        <v>0</v>
      </c>
      <c r="AE77" s="8">
        <v>5</v>
      </c>
      <c r="AF77" s="8">
        <v>0</v>
      </c>
      <c r="AG77" s="8">
        <v>0</v>
      </c>
      <c r="AH77" s="8">
        <v>0</v>
      </c>
      <c r="AI77" s="8">
        <v>0</v>
      </c>
      <c r="AJ77" s="8"/>
      <c r="AK77" s="9">
        <v>5</v>
      </c>
      <c r="AL77" s="9">
        <v>5</v>
      </c>
      <c r="AM77" s="5"/>
      <c r="AN77" s="5"/>
    </row>
    <row r="78" spans="1:40" ht="24.75" thickBot="1" x14ac:dyDescent="0.6">
      <c r="A78" s="4"/>
      <c r="B78" s="4" t="s">
        <v>56</v>
      </c>
      <c r="C78" s="4"/>
      <c r="D78" s="4"/>
      <c r="E78" s="4" t="s">
        <v>177</v>
      </c>
      <c r="F78" s="4" t="s">
        <v>62</v>
      </c>
      <c r="G78" s="4"/>
      <c r="H78" s="100">
        <v>0</v>
      </c>
      <c r="I78" s="100">
        <v>1</v>
      </c>
      <c r="J78" s="100">
        <v>0</v>
      </c>
      <c r="K78" s="100">
        <v>0</v>
      </c>
      <c r="L78" s="100">
        <v>0</v>
      </c>
      <c r="M78" s="102">
        <v>3</v>
      </c>
      <c r="N78" s="102">
        <v>4</v>
      </c>
      <c r="O78" s="102">
        <v>3</v>
      </c>
      <c r="P78" s="102">
        <v>3</v>
      </c>
      <c r="Q78" s="102">
        <v>4</v>
      </c>
      <c r="R78" s="102">
        <v>0</v>
      </c>
      <c r="S78" s="102">
        <v>0</v>
      </c>
      <c r="T78" s="102">
        <v>0</v>
      </c>
      <c r="U78" s="5" t="s">
        <v>6</v>
      </c>
      <c r="V78" s="6">
        <v>5</v>
      </c>
      <c r="W78" s="6">
        <v>5</v>
      </c>
      <c r="X78" s="6">
        <v>0</v>
      </c>
      <c r="Y78" s="6">
        <v>0</v>
      </c>
      <c r="Z78" s="7">
        <v>0</v>
      </c>
      <c r="AA78" s="7">
        <v>5</v>
      </c>
      <c r="AB78" s="7">
        <v>0</v>
      </c>
      <c r="AC78" s="7">
        <v>5</v>
      </c>
      <c r="AD78" s="7">
        <v>5</v>
      </c>
      <c r="AE78" s="8">
        <v>5</v>
      </c>
      <c r="AF78" s="8">
        <v>5</v>
      </c>
      <c r="AG78" s="8">
        <v>5</v>
      </c>
      <c r="AH78" s="8">
        <v>5</v>
      </c>
      <c r="AI78" s="8">
        <v>5</v>
      </c>
      <c r="AJ78" s="8">
        <v>5</v>
      </c>
      <c r="AK78" s="9">
        <v>0</v>
      </c>
      <c r="AL78" s="9">
        <v>0</v>
      </c>
      <c r="AM78" s="5"/>
      <c r="AN78" s="5"/>
    </row>
    <row r="79" spans="1:40" ht="24.75" thickBot="1" x14ac:dyDescent="0.6">
      <c r="A79" s="4">
        <v>45</v>
      </c>
      <c r="B79" s="4" t="s">
        <v>56</v>
      </c>
      <c r="C79" s="4"/>
      <c r="D79" s="4"/>
      <c r="E79" s="4" t="s">
        <v>178</v>
      </c>
      <c r="F79" s="4" t="s">
        <v>60</v>
      </c>
      <c r="G79" s="4" t="s">
        <v>170</v>
      </c>
      <c r="H79" s="100">
        <v>0</v>
      </c>
      <c r="I79" s="100">
        <v>1</v>
      </c>
      <c r="J79" s="100">
        <v>0</v>
      </c>
      <c r="K79" s="100">
        <v>0</v>
      </c>
      <c r="L79" s="100">
        <v>0</v>
      </c>
      <c r="M79" s="102">
        <v>1</v>
      </c>
      <c r="N79" s="102">
        <v>1</v>
      </c>
      <c r="O79" s="102">
        <v>4</v>
      </c>
      <c r="P79" s="102">
        <v>4</v>
      </c>
      <c r="Q79" s="102">
        <v>4</v>
      </c>
      <c r="R79" s="102">
        <v>1</v>
      </c>
      <c r="S79" s="102">
        <v>1</v>
      </c>
      <c r="T79" s="102">
        <v>1</v>
      </c>
      <c r="U79" s="5" t="s">
        <v>6</v>
      </c>
      <c r="V79" s="6">
        <v>4</v>
      </c>
      <c r="W79" s="6">
        <v>4</v>
      </c>
      <c r="X79" s="6">
        <v>4</v>
      </c>
      <c r="Y79" s="6">
        <v>4</v>
      </c>
      <c r="Z79" s="7">
        <v>4</v>
      </c>
      <c r="AA79" s="7">
        <v>4</v>
      </c>
      <c r="AB79" s="7">
        <v>4</v>
      </c>
      <c r="AC79" s="7">
        <v>4</v>
      </c>
      <c r="AD79" s="7">
        <v>4</v>
      </c>
      <c r="AE79" s="8">
        <v>0</v>
      </c>
      <c r="AF79" s="8">
        <v>0</v>
      </c>
      <c r="AG79" s="8">
        <v>0</v>
      </c>
      <c r="AH79" s="8">
        <v>0</v>
      </c>
      <c r="AI79" s="8">
        <v>4</v>
      </c>
      <c r="AJ79" s="8">
        <v>4</v>
      </c>
      <c r="AK79" s="9">
        <v>0</v>
      </c>
      <c r="AL79" s="9">
        <v>0</v>
      </c>
      <c r="AM79" s="5"/>
      <c r="AN79" s="5"/>
    </row>
    <row r="80" spans="1:40" ht="24.75" thickBot="1" x14ac:dyDescent="0.6">
      <c r="A80" s="4">
        <v>46</v>
      </c>
      <c r="B80" s="4" t="s">
        <v>55</v>
      </c>
      <c r="C80" s="4"/>
      <c r="D80" s="4"/>
      <c r="E80" s="4" t="s">
        <v>178</v>
      </c>
      <c r="F80" s="4" t="s">
        <v>62</v>
      </c>
      <c r="G80" s="4"/>
      <c r="H80" s="100">
        <v>0</v>
      </c>
      <c r="I80" s="100">
        <v>1</v>
      </c>
      <c r="J80" s="100">
        <v>0</v>
      </c>
      <c r="K80" s="100">
        <v>0</v>
      </c>
      <c r="L80" s="100">
        <v>0</v>
      </c>
      <c r="M80" s="102">
        <v>1</v>
      </c>
      <c r="N80" s="102">
        <v>1</v>
      </c>
      <c r="O80" s="102">
        <v>4</v>
      </c>
      <c r="P80" s="102">
        <v>4</v>
      </c>
      <c r="Q80" s="102">
        <v>4</v>
      </c>
      <c r="R80" s="102">
        <v>1</v>
      </c>
      <c r="S80" s="102">
        <v>1</v>
      </c>
      <c r="T80" s="102">
        <v>1</v>
      </c>
      <c r="U80" s="5" t="s">
        <v>6</v>
      </c>
      <c r="V80" s="6">
        <v>4</v>
      </c>
      <c r="W80" s="6">
        <v>4</v>
      </c>
      <c r="X80" s="6">
        <v>4</v>
      </c>
      <c r="Y80" s="6">
        <v>4</v>
      </c>
      <c r="Z80" s="7">
        <v>4</v>
      </c>
      <c r="AA80" s="7">
        <v>4</v>
      </c>
      <c r="AB80" s="7">
        <v>4</v>
      </c>
      <c r="AC80" s="7">
        <v>4</v>
      </c>
      <c r="AD80" s="7">
        <v>4</v>
      </c>
      <c r="AE80" s="8">
        <v>4</v>
      </c>
      <c r="AF80" s="8">
        <v>4</v>
      </c>
      <c r="AG80" s="8">
        <v>4</v>
      </c>
      <c r="AH80" s="8">
        <v>4</v>
      </c>
      <c r="AI80" s="8">
        <v>4</v>
      </c>
      <c r="AJ80" s="8">
        <v>4</v>
      </c>
      <c r="AK80" s="9">
        <v>4</v>
      </c>
      <c r="AL80" s="9">
        <v>4</v>
      </c>
      <c r="AM80" s="5"/>
      <c r="AN80" s="5"/>
    </row>
    <row r="81" spans="1:40" ht="24.75" thickBot="1" x14ac:dyDescent="0.6">
      <c r="A81" s="4">
        <v>47</v>
      </c>
      <c r="B81" s="4" t="s">
        <v>55</v>
      </c>
      <c r="C81" s="4"/>
      <c r="D81" s="4"/>
      <c r="E81" s="4" t="s">
        <v>178</v>
      </c>
      <c r="F81" s="4" t="s">
        <v>60</v>
      </c>
      <c r="G81" s="4" t="s">
        <v>170</v>
      </c>
      <c r="H81" s="100">
        <v>0</v>
      </c>
      <c r="I81" s="100">
        <v>1</v>
      </c>
      <c r="J81" s="100">
        <v>0</v>
      </c>
      <c r="K81" s="100">
        <v>0</v>
      </c>
      <c r="L81" s="100">
        <v>0</v>
      </c>
      <c r="M81" s="102">
        <v>1</v>
      </c>
      <c r="N81" s="102">
        <v>1</v>
      </c>
      <c r="O81" s="102">
        <v>4</v>
      </c>
      <c r="P81" s="102">
        <v>4</v>
      </c>
      <c r="Q81" s="102">
        <v>4</v>
      </c>
      <c r="R81" s="102">
        <v>1</v>
      </c>
      <c r="S81" s="102">
        <v>1</v>
      </c>
      <c r="T81" s="102">
        <v>1</v>
      </c>
      <c r="U81" s="5" t="s">
        <v>6</v>
      </c>
      <c r="V81" s="6">
        <v>4</v>
      </c>
      <c r="W81" s="6">
        <v>4</v>
      </c>
      <c r="X81" s="6">
        <v>4</v>
      </c>
      <c r="Y81" s="6">
        <v>4</v>
      </c>
      <c r="Z81" s="7">
        <v>4</v>
      </c>
      <c r="AA81" s="7">
        <v>0</v>
      </c>
      <c r="AB81" s="7">
        <v>4</v>
      </c>
      <c r="AC81" s="7">
        <v>4</v>
      </c>
      <c r="AD81" s="7">
        <v>4</v>
      </c>
      <c r="AE81" s="8">
        <v>4</v>
      </c>
      <c r="AF81" s="8">
        <v>4</v>
      </c>
      <c r="AG81" s="8">
        <v>4</v>
      </c>
      <c r="AH81" s="8">
        <v>4</v>
      </c>
      <c r="AI81" s="8">
        <v>4</v>
      </c>
      <c r="AJ81" s="8">
        <v>4</v>
      </c>
      <c r="AK81" s="9">
        <v>0</v>
      </c>
      <c r="AL81" s="9">
        <v>0</v>
      </c>
      <c r="AM81" s="5"/>
      <c r="AN81" s="5"/>
    </row>
    <row r="82" spans="1:40" ht="24.75" thickBot="1" x14ac:dyDescent="0.6">
      <c r="A82" s="4">
        <v>48</v>
      </c>
      <c r="B82" s="4" t="s">
        <v>56</v>
      </c>
      <c r="C82" s="4"/>
      <c r="D82" s="4"/>
      <c r="E82" s="4" t="s">
        <v>178</v>
      </c>
      <c r="F82" s="4" t="s">
        <v>60</v>
      </c>
      <c r="G82" s="4" t="s">
        <v>170</v>
      </c>
      <c r="H82" s="100">
        <v>0</v>
      </c>
      <c r="I82" s="100">
        <v>1</v>
      </c>
      <c r="J82" s="100">
        <v>0</v>
      </c>
      <c r="K82" s="100">
        <v>0</v>
      </c>
      <c r="L82" s="100">
        <v>0</v>
      </c>
      <c r="M82" s="102">
        <v>2</v>
      </c>
      <c r="N82" s="102">
        <v>1</v>
      </c>
      <c r="O82" s="102">
        <v>4</v>
      </c>
      <c r="P82" s="102">
        <v>4</v>
      </c>
      <c r="Q82" s="102">
        <v>4</v>
      </c>
      <c r="R82" s="102">
        <v>1</v>
      </c>
      <c r="S82" s="102">
        <v>1</v>
      </c>
      <c r="T82" s="102">
        <v>1</v>
      </c>
      <c r="U82" s="5" t="s">
        <v>6</v>
      </c>
      <c r="V82" s="6">
        <v>4</v>
      </c>
      <c r="W82" s="6">
        <v>0</v>
      </c>
      <c r="X82" s="6">
        <v>0</v>
      </c>
      <c r="Y82" s="6">
        <v>4</v>
      </c>
      <c r="Z82" s="7">
        <v>4</v>
      </c>
      <c r="AA82" s="7">
        <v>0</v>
      </c>
      <c r="AB82" s="7">
        <v>0</v>
      </c>
      <c r="AC82" s="7">
        <v>0</v>
      </c>
      <c r="AD82" s="7">
        <v>0</v>
      </c>
      <c r="AE82" s="8">
        <v>4</v>
      </c>
      <c r="AF82" s="8">
        <v>4</v>
      </c>
      <c r="AG82" s="8">
        <v>0</v>
      </c>
      <c r="AH82" s="8">
        <v>4</v>
      </c>
      <c r="AI82" s="8">
        <v>4</v>
      </c>
      <c r="AJ82" s="8">
        <v>4</v>
      </c>
      <c r="AK82" s="9">
        <v>0</v>
      </c>
      <c r="AL82" s="9">
        <v>0</v>
      </c>
      <c r="AM82" s="5"/>
      <c r="AN82" s="5"/>
    </row>
    <row r="83" spans="1:40" ht="48.75" thickBot="1" x14ac:dyDescent="0.6">
      <c r="A83" s="4">
        <v>49</v>
      </c>
      <c r="B83" s="4" t="s">
        <v>55</v>
      </c>
      <c r="C83" s="4"/>
      <c r="D83" s="4"/>
      <c r="E83" s="4" t="s">
        <v>178</v>
      </c>
      <c r="F83" s="4" t="s">
        <v>59</v>
      </c>
      <c r="G83" s="4"/>
      <c r="H83" s="100">
        <v>0</v>
      </c>
      <c r="I83" s="100">
        <v>1</v>
      </c>
      <c r="J83" s="100">
        <v>0</v>
      </c>
      <c r="K83" s="100">
        <v>0</v>
      </c>
      <c r="L83" s="100">
        <v>0</v>
      </c>
      <c r="M83" s="102">
        <v>4</v>
      </c>
      <c r="N83" s="102">
        <v>5</v>
      </c>
      <c r="O83" s="102">
        <v>4</v>
      </c>
      <c r="P83" s="102">
        <v>4</v>
      </c>
      <c r="Q83" s="102">
        <v>4</v>
      </c>
      <c r="R83" s="102">
        <v>1</v>
      </c>
      <c r="S83" s="102">
        <v>2</v>
      </c>
      <c r="T83" s="102">
        <v>3</v>
      </c>
      <c r="U83" s="5" t="s">
        <v>6</v>
      </c>
      <c r="V83" s="6">
        <v>4</v>
      </c>
      <c r="W83" s="6">
        <v>4</v>
      </c>
      <c r="X83" s="6">
        <v>4</v>
      </c>
      <c r="Y83" s="6">
        <v>4</v>
      </c>
      <c r="Z83" s="7">
        <v>0</v>
      </c>
      <c r="AA83" s="7">
        <v>0</v>
      </c>
      <c r="AB83" s="7">
        <v>0</v>
      </c>
      <c r="AC83" s="7">
        <v>4</v>
      </c>
      <c r="AD83" s="7">
        <v>4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9">
        <v>0</v>
      </c>
      <c r="AL83" s="9">
        <v>0</v>
      </c>
      <c r="AM83" s="5"/>
      <c r="AN83" s="5"/>
    </row>
    <row r="84" spans="1:40" ht="48.75" thickBot="1" x14ac:dyDescent="0.6">
      <c r="A84" s="4">
        <v>50</v>
      </c>
      <c r="B84" s="4" t="s">
        <v>55</v>
      </c>
      <c r="C84" s="4"/>
      <c r="D84" s="4"/>
      <c r="E84" s="4" t="s">
        <v>178</v>
      </c>
      <c r="F84" s="4" t="s">
        <v>59</v>
      </c>
      <c r="G84" s="4"/>
      <c r="H84" s="100">
        <v>0</v>
      </c>
      <c r="I84" s="100">
        <v>1</v>
      </c>
      <c r="J84" s="100">
        <v>0</v>
      </c>
      <c r="K84" s="100">
        <v>0</v>
      </c>
      <c r="L84" s="100">
        <v>0</v>
      </c>
      <c r="M84" s="102">
        <v>4</v>
      </c>
      <c r="N84" s="102">
        <v>4</v>
      </c>
      <c r="O84" s="102">
        <v>4</v>
      </c>
      <c r="P84" s="102">
        <v>4</v>
      </c>
      <c r="Q84" s="102">
        <v>4</v>
      </c>
      <c r="R84" s="102">
        <v>1</v>
      </c>
      <c r="S84" s="102">
        <v>4</v>
      </c>
      <c r="T84" s="102">
        <v>3</v>
      </c>
      <c r="U84" s="5" t="s">
        <v>6</v>
      </c>
      <c r="V84" s="6">
        <v>4</v>
      </c>
      <c r="W84" s="6">
        <v>4</v>
      </c>
      <c r="X84" s="6">
        <v>4</v>
      </c>
      <c r="Y84" s="6">
        <v>4</v>
      </c>
      <c r="Z84" s="7">
        <v>4</v>
      </c>
      <c r="AA84" s="7">
        <v>4</v>
      </c>
      <c r="AB84" s="7">
        <v>4</v>
      </c>
      <c r="AC84" s="7">
        <v>4</v>
      </c>
      <c r="AD84" s="7">
        <v>4</v>
      </c>
      <c r="AE84" s="8">
        <v>0</v>
      </c>
      <c r="AF84" s="8">
        <v>0</v>
      </c>
      <c r="AG84" s="8">
        <v>0</v>
      </c>
      <c r="AH84" s="8">
        <v>0</v>
      </c>
      <c r="AI84" s="8">
        <v>4</v>
      </c>
      <c r="AJ84" s="8">
        <v>4</v>
      </c>
      <c r="AK84" s="9">
        <v>0</v>
      </c>
      <c r="AL84" s="9">
        <v>0</v>
      </c>
      <c r="AM84" s="5"/>
      <c r="AN84" s="5"/>
    </row>
    <row r="85" spans="1:40" ht="24.75" thickBot="1" x14ac:dyDescent="0.6">
      <c r="A85" s="4">
        <v>51</v>
      </c>
      <c r="B85" s="4" t="s">
        <v>56</v>
      </c>
      <c r="C85" s="4"/>
      <c r="D85" s="4"/>
      <c r="E85" s="4" t="s">
        <v>178</v>
      </c>
      <c r="F85" s="4" t="s">
        <v>60</v>
      </c>
      <c r="G85" s="4" t="s">
        <v>170</v>
      </c>
      <c r="H85" s="100">
        <v>0</v>
      </c>
      <c r="I85" s="100">
        <v>1</v>
      </c>
      <c r="J85" s="100">
        <v>0</v>
      </c>
      <c r="K85" s="100">
        <v>0</v>
      </c>
      <c r="L85" s="100">
        <v>0</v>
      </c>
      <c r="M85" s="102">
        <v>5</v>
      </c>
      <c r="N85" s="102">
        <v>4</v>
      </c>
      <c r="O85" s="102">
        <v>5</v>
      </c>
      <c r="P85" s="102">
        <v>5</v>
      </c>
      <c r="Q85" s="102">
        <v>5</v>
      </c>
      <c r="R85" s="102">
        <v>4</v>
      </c>
      <c r="S85" s="102">
        <v>5</v>
      </c>
      <c r="T85" s="102">
        <v>4</v>
      </c>
      <c r="U85" s="5" t="s">
        <v>6</v>
      </c>
      <c r="V85" s="6">
        <v>4</v>
      </c>
      <c r="W85" s="6">
        <v>4</v>
      </c>
      <c r="X85" s="6">
        <v>0</v>
      </c>
      <c r="Y85" s="6">
        <v>4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9">
        <v>0</v>
      </c>
      <c r="AL85" s="9">
        <v>0</v>
      </c>
      <c r="AM85" s="5"/>
      <c r="AN85" s="5"/>
    </row>
    <row r="86" spans="1:40" ht="48.75" thickBot="1" x14ac:dyDescent="0.6">
      <c r="A86" s="4">
        <v>52</v>
      </c>
      <c r="B86" s="4" t="s">
        <v>56</v>
      </c>
      <c r="C86" s="4"/>
      <c r="D86" s="4"/>
      <c r="E86" s="4" t="s">
        <v>42</v>
      </c>
      <c r="F86" s="4" t="s">
        <v>60</v>
      </c>
      <c r="G86" s="4" t="s">
        <v>170</v>
      </c>
      <c r="H86" s="100">
        <v>1</v>
      </c>
      <c r="I86" s="100">
        <v>0</v>
      </c>
      <c r="J86" s="100">
        <v>0</v>
      </c>
      <c r="K86" s="100">
        <v>0</v>
      </c>
      <c r="L86" s="100">
        <v>0</v>
      </c>
      <c r="M86" s="102">
        <v>5</v>
      </c>
      <c r="N86" s="102">
        <v>4</v>
      </c>
      <c r="O86" s="102">
        <v>5</v>
      </c>
      <c r="P86" s="102">
        <v>5</v>
      </c>
      <c r="Q86" s="102">
        <v>5</v>
      </c>
      <c r="R86" s="102">
        <v>4</v>
      </c>
      <c r="S86" s="102">
        <v>5</v>
      </c>
      <c r="T86" s="102">
        <v>4</v>
      </c>
      <c r="U86" s="5" t="s">
        <v>5</v>
      </c>
      <c r="V86" s="6">
        <v>0</v>
      </c>
      <c r="W86" s="6">
        <v>0</v>
      </c>
      <c r="X86" s="6">
        <v>0</v>
      </c>
      <c r="Y86" s="6">
        <v>0</v>
      </c>
      <c r="Z86" s="7">
        <v>5</v>
      </c>
      <c r="AA86" s="7">
        <v>5</v>
      </c>
      <c r="AB86" s="7">
        <v>5</v>
      </c>
      <c r="AC86" s="7">
        <v>5</v>
      </c>
      <c r="AD86" s="7">
        <v>5</v>
      </c>
      <c r="AE86" s="8">
        <v>5</v>
      </c>
      <c r="AF86" s="8">
        <v>5</v>
      </c>
      <c r="AG86" s="8">
        <v>5</v>
      </c>
      <c r="AH86" s="8">
        <v>5</v>
      </c>
      <c r="AI86" s="8">
        <v>5</v>
      </c>
      <c r="AJ86" s="8">
        <v>5</v>
      </c>
      <c r="AK86" s="9">
        <v>5</v>
      </c>
      <c r="AL86" s="9">
        <v>5</v>
      </c>
      <c r="AM86" s="5"/>
      <c r="AN86" s="5"/>
    </row>
    <row r="87" spans="1:40" ht="24.75" thickBot="1" x14ac:dyDescent="0.6">
      <c r="A87" s="4"/>
      <c r="B87" s="4" t="s">
        <v>56</v>
      </c>
      <c r="C87" s="4"/>
      <c r="D87" s="4"/>
      <c r="E87" s="4" t="s">
        <v>42</v>
      </c>
      <c r="F87" s="4" t="s">
        <v>60</v>
      </c>
      <c r="G87" s="4" t="s">
        <v>170</v>
      </c>
      <c r="H87" s="100">
        <v>0</v>
      </c>
      <c r="I87" s="100">
        <v>1</v>
      </c>
      <c r="J87" s="100">
        <v>0</v>
      </c>
      <c r="K87" s="100">
        <v>0</v>
      </c>
      <c r="L87" s="100">
        <v>0</v>
      </c>
      <c r="M87" s="102">
        <v>5</v>
      </c>
      <c r="N87" s="102">
        <v>4</v>
      </c>
      <c r="O87" s="102">
        <v>5</v>
      </c>
      <c r="P87" s="102">
        <v>5</v>
      </c>
      <c r="Q87" s="102">
        <v>5</v>
      </c>
      <c r="R87" s="102">
        <v>4</v>
      </c>
      <c r="S87" s="102">
        <v>5</v>
      </c>
      <c r="T87" s="102">
        <v>4</v>
      </c>
      <c r="U87" s="5" t="s">
        <v>6</v>
      </c>
      <c r="V87" s="6">
        <v>5</v>
      </c>
      <c r="W87" s="6">
        <v>5</v>
      </c>
      <c r="X87" s="6">
        <v>5</v>
      </c>
      <c r="Y87" s="6">
        <v>4</v>
      </c>
      <c r="Z87" s="7">
        <v>5</v>
      </c>
      <c r="AA87" s="7">
        <v>5</v>
      </c>
      <c r="AB87" s="7">
        <v>5</v>
      </c>
      <c r="AC87" s="7">
        <v>5</v>
      </c>
      <c r="AD87" s="7">
        <v>5</v>
      </c>
      <c r="AE87" s="8">
        <v>5</v>
      </c>
      <c r="AF87" s="8">
        <v>5</v>
      </c>
      <c r="AG87" s="8">
        <v>5</v>
      </c>
      <c r="AH87" s="8">
        <v>5</v>
      </c>
      <c r="AI87" s="8">
        <v>5</v>
      </c>
      <c r="AJ87" s="8">
        <v>5</v>
      </c>
      <c r="AK87" s="9">
        <v>5</v>
      </c>
      <c r="AL87" s="9">
        <v>5</v>
      </c>
      <c r="AM87" s="5"/>
      <c r="AN87" s="5"/>
    </row>
    <row r="88" spans="1:40" ht="72.75" thickBot="1" x14ac:dyDescent="0.6">
      <c r="A88" s="4"/>
      <c r="B88" s="4" t="s">
        <v>56</v>
      </c>
      <c r="C88" s="4"/>
      <c r="D88" s="4"/>
      <c r="E88" s="4" t="s">
        <v>42</v>
      </c>
      <c r="F88" s="4" t="s">
        <v>60</v>
      </c>
      <c r="G88" s="4" t="s">
        <v>170</v>
      </c>
      <c r="H88" s="100">
        <v>0</v>
      </c>
      <c r="I88" s="100">
        <v>0</v>
      </c>
      <c r="J88" s="100">
        <v>1</v>
      </c>
      <c r="K88" s="100">
        <v>0</v>
      </c>
      <c r="L88" s="100">
        <v>0</v>
      </c>
      <c r="M88" s="102">
        <v>5</v>
      </c>
      <c r="N88" s="102">
        <v>4</v>
      </c>
      <c r="O88" s="102">
        <v>5</v>
      </c>
      <c r="P88" s="102">
        <v>5</v>
      </c>
      <c r="Q88" s="102">
        <v>5</v>
      </c>
      <c r="R88" s="102">
        <v>4</v>
      </c>
      <c r="S88" s="102">
        <v>5</v>
      </c>
      <c r="T88" s="102">
        <v>4</v>
      </c>
      <c r="U88" s="5" t="s">
        <v>36</v>
      </c>
      <c r="V88" s="6">
        <v>5</v>
      </c>
      <c r="W88" s="6">
        <v>5</v>
      </c>
      <c r="X88" s="6">
        <v>5</v>
      </c>
      <c r="Y88" s="6">
        <v>5</v>
      </c>
      <c r="Z88" s="7">
        <v>5</v>
      </c>
      <c r="AA88" s="7">
        <v>5</v>
      </c>
      <c r="AB88" s="7">
        <v>5</v>
      </c>
      <c r="AC88" s="7">
        <v>5</v>
      </c>
      <c r="AD88" s="7">
        <v>5</v>
      </c>
      <c r="AE88" s="8">
        <v>5</v>
      </c>
      <c r="AF88" s="8">
        <v>5</v>
      </c>
      <c r="AG88" s="8">
        <v>5</v>
      </c>
      <c r="AH88" s="8">
        <v>5</v>
      </c>
      <c r="AI88" s="8">
        <v>5</v>
      </c>
      <c r="AJ88" s="8">
        <v>5</v>
      </c>
      <c r="AK88" s="9">
        <v>5</v>
      </c>
      <c r="AL88" s="9">
        <v>5</v>
      </c>
      <c r="AM88" s="5"/>
      <c r="AN88" s="5"/>
    </row>
    <row r="89" spans="1:40" ht="72.75" thickBot="1" x14ac:dyDescent="0.6">
      <c r="A89" s="4"/>
      <c r="B89" s="4" t="s">
        <v>56</v>
      </c>
      <c r="C89" s="4"/>
      <c r="D89" s="4"/>
      <c r="E89" s="4" t="s">
        <v>42</v>
      </c>
      <c r="F89" s="4" t="s">
        <v>60</v>
      </c>
      <c r="G89" s="4" t="s">
        <v>170</v>
      </c>
      <c r="H89" s="100">
        <v>0</v>
      </c>
      <c r="I89" s="100">
        <v>1</v>
      </c>
      <c r="J89" s="100">
        <v>0</v>
      </c>
      <c r="K89" s="100">
        <v>1</v>
      </c>
      <c r="L89" s="100">
        <v>0</v>
      </c>
      <c r="M89" s="102">
        <v>5</v>
      </c>
      <c r="N89" s="102">
        <v>4</v>
      </c>
      <c r="O89" s="102">
        <v>5</v>
      </c>
      <c r="P89" s="102">
        <v>5</v>
      </c>
      <c r="Q89" s="102">
        <v>5</v>
      </c>
      <c r="R89" s="102">
        <v>4</v>
      </c>
      <c r="S89" s="102">
        <v>5</v>
      </c>
      <c r="T89" s="102">
        <v>4</v>
      </c>
      <c r="U89" s="5" t="s">
        <v>34</v>
      </c>
      <c r="V89" s="6">
        <v>5</v>
      </c>
      <c r="W89" s="6">
        <v>5</v>
      </c>
      <c r="X89" s="6">
        <v>5</v>
      </c>
      <c r="Y89" s="6">
        <v>4</v>
      </c>
      <c r="Z89" s="7">
        <v>5</v>
      </c>
      <c r="AA89" s="7">
        <v>5</v>
      </c>
      <c r="AB89" s="7">
        <v>5</v>
      </c>
      <c r="AC89" s="7">
        <v>5</v>
      </c>
      <c r="AD89" s="7">
        <v>5</v>
      </c>
      <c r="AE89" s="8">
        <v>5</v>
      </c>
      <c r="AF89" s="8">
        <v>5</v>
      </c>
      <c r="AG89" s="8">
        <v>5</v>
      </c>
      <c r="AH89" s="8">
        <v>5</v>
      </c>
      <c r="AI89" s="8">
        <v>5</v>
      </c>
      <c r="AJ89" s="8">
        <v>5</v>
      </c>
      <c r="AK89" s="9">
        <v>5</v>
      </c>
      <c r="AL89" s="9">
        <v>5</v>
      </c>
      <c r="AM89" s="5"/>
      <c r="AN89" s="5"/>
    </row>
    <row r="90" spans="1:40" ht="72.75" thickBot="1" x14ac:dyDescent="0.6">
      <c r="A90" s="4"/>
      <c r="B90" s="4" t="s">
        <v>56</v>
      </c>
      <c r="C90" s="4"/>
      <c r="D90" s="4"/>
      <c r="E90" s="4" t="s">
        <v>42</v>
      </c>
      <c r="F90" s="4" t="s">
        <v>60</v>
      </c>
      <c r="G90" s="4" t="s">
        <v>170</v>
      </c>
      <c r="H90" s="100">
        <v>0</v>
      </c>
      <c r="I90" s="100">
        <v>1</v>
      </c>
      <c r="J90" s="100">
        <v>0</v>
      </c>
      <c r="K90" s="100">
        <v>0</v>
      </c>
      <c r="L90" s="100">
        <v>1</v>
      </c>
      <c r="M90" s="102">
        <v>5</v>
      </c>
      <c r="N90" s="102">
        <v>4</v>
      </c>
      <c r="O90" s="102">
        <v>5</v>
      </c>
      <c r="P90" s="102">
        <v>5</v>
      </c>
      <c r="Q90" s="102">
        <v>5</v>
      </c>
      <c r="R90" s="102">
        <v>4</v>
      </c>
      <c r="S90" s="102">
        <v>5</v>
      </c>
      <c r="T90" s="102">
        <v>4</v>
      </c>
      <c r="U90" s="5" t="s">
        <v>38</v>
      </c>
      <c r="V90" s="6">
        <v>5</v>
      </c>
      <c r="W90" s="6">
        <v>5</v>
      </c>
      <c r="X90" s="6">
        <v>5</v>
      </c>
      <c r="Y90" s="6">
        <v>5</v>
      </c>
      <c r="Z90" s="7">
        <v>5</v>
      </c>
      <c r="AA90" s="7">
        <v>5</v>
      </c>
      <c r="AB90" s="7">
        <v>5</v>
      </c>
      <c r="AC90" s="7">
        <v>5</v>
      </c>
      <c r="AD90" s="7">
        <v>5</v>
      </c>
      <c r="AE90" s="8">
        <v>5</v>
      </c>
      <c r="AF90" s="8">
        <v>5</v>
      </c>
      <c r="AG90" s="8">
        <v>5</v>
      </c>
      <c r="AH90" s="8">
        <v>5</v>
      </c>
      <c r="AI90" s="8">
        <v>5</v>
      </c>
      <c r="AJ90" s="8">
        <v>5</v>
      </c>
      <c r="AK90" s="9">
        <v>5</v>
      </c>
      <c r="AL90" s="9">
        <v>5</v>
      </c>
      <c r="AM90" s="5"/>
      <c r="AN90" s="5"/>
    </row>
    <row r="91" spans="1:40" ht="48.75" thickBot="1" x14ac:dyDescent="0.6">
      <c r="A91" s="4">
        <v>53</v>
      </c>
      <c r="B91" s="4" t="s">
        <v>55</v>
      </c>
      <c r="C91" s="4"/>
      <c r="D91" s="4"/>
      <c r="E91" s="4" t="s">
        <v>42</v>
      </c>
      <c r="F91" s="4" t="s">
        <v>60</v>
      </c>
      <c r="G91" s="4" t="s">
        <v>170</v>
      </c>
      <c r="H91" s="100">
        <v>1</v>
      </c>
      <c r="I91" s="100">
        <v>0</v>
      </c>
      <c r="J91" s="100">
        <v>0</v>
      </c>
      <c r="K91" s="100">
        <v>0</v>
      </c>
      <c r="L91" s="100">
        <v>0</v>
      </c>
      <c r="M91" s="102">
        <v>5</v>
      </c>
      <c r="N91" s="102">
        <v>4</v>
      </c>
      <c r="O91" s="102">
        <v>5</v>
      </c>
      <c r="P91" s="102">
        <v>5</v>
      </c>
      <c r="Q91" s="102">
        <v>4</v>
      </c>
      <c r="R91" s="102">
        <v>5</v>
      </c>
      <c r="S91" s="102">
        <v>4</v>
      </c>
      <c r="T91" s="102">
        <v>4</v>
      </c>
      <c r="U91" s="5" t="s">
        <v>5</v>
      </c>
      <c r="V91" s="6">
        <v>3</v>
      </c>
      <c r="W91" s="6">
        <v>3</v>
      </c>
      <c r="X91" s="6">
        <v>3</v>
      </c>
      <c r="Y91" s="6">
        <v>3</v>
      </c>
      <c r="Z91" s="7">
        <v>3</v>
      </c>
      <c r="AA91" s="7">
        <v>3</v>
      </c>
      <c r="AB91" s="7">
        <v>3</v>
      </c>
      <c r="AC91" s="7">
        <v>3</v>
      </c>
      <c r="AD91" s="7">
        <v>3</v>
      </c>
      <c r="AE91" s="8">
        <v>2</v>
      </c>
      <c r="AF91" s="8">
        <v>3</v>
      </c>
      <c r="AG91" s="8">
        <v>2</v>
      </c>
      <c r="AH91" s="8">
        <v>2</v>
      </c>
      <c r="AI91" s="8">
        <v>2</v>
      </c>
      <c r="AJ91" s="8">
        <v>3</v>
      </c>
      <c r="AK91" s="9">
        <v>3</v>
      </c>
      <c r="AL91" s="9">
        <v>4</v>
      </c>
      <c r="AM91" s="5"/>
      <c r="AN91" s="5"/>
    </row>
    <row r="92" spans="1:40" ht="24.75" thickBot="1" x14ac:dyDescent="0.6">
      <c r="A92" s="4"/>
      <c r="B92" s="4" t="s">
        <v>55</v>
      </c>
      <c r="C92" s="4"/>
      <c r="D92" s="4"/>
      <c r="E92" s="4" t="s">
        <v>42</v>
      </c>
      <c r="F92" s="4" t="s">
        <v>60</v>
      </c>
      <c r="G92" s="4" t="s">
        <v>170</v>
      </c>
      <c r="H92" s="100">
        <v>0</v>
      </c>
      <c r="I92" s="100">
        <v>1</v>
      </c>
      <c r="J92" s="100">
        <v>0</v>
      </c>
      <c r="K92" s="100">
        <v>0</v>
      </c>
      <c r="L92" s="100">
        <v>0</v>
      </c>
      <c r="M92" s="102">
        <v>5</v>
      </c>
      <c r="N92" s="102">
        <v>4</v>
      </c>
      <c r="O92" s="102">
        <v>5</v>
      </c>
      <c r="P92" s="102">
        <v>5</v>
      </c>
      <c r="Q92" s="102">
        <v>4</v>
      </c>
      <c r="R92" s="102">
        <v>5</v>
      </c>
      <c r="S92" s="102">
        <v>4</v>
      </c>
      <c r="T92" s="102">
        <v>4</v>
      </c>
      <c r="U92" s="5" t="s">
        <v>6</v>
      </c>
      <c r="V92" s="6">
        <v>3</v>
      </c>
      <c r="W92" s="6">
        <v>3</v>
      </c>
      <c r="X92" s="6">
        <v>3</v>
      </c>
      <c r="Y92" s="6">
        <v>3</v>
      </c>
      <c r="Z92" s="7">
        <v>3</v>
      </c>
      <c r="AA92" s="7">
        <v>3</v>
      </c>
      <c r="AB92" s="7">
        <v>2</v>
      </c>
      <c r="AC92" s="7">
        <v>3</v>
      </c>
      <c r="AD92" s="7">
        <v>3</v>
      </c>
      <c r="AE92" s="8">
        <v>2</v>
      </c>
      <c r="AF92" s="8">
        <v>3</v>
      </c>
      <c r="AG92" s="8">
        <v>2</v>
      </c>
      <c r="AH92" s="8">
        <v>2</v>
      </c>
      <c r="AI92" s="8">
        <v>3</v>
      </c>
      <c r="AJ92" s="8">
        <v>2</v>
      </c>
      <c r="AK92" s="9">
        <v>3</v>
      </c>
      <c r="AL92" s="9">
        <v>4</v>
      </c>
      <c r="AM92" s="5"/>
      <c r="AN92" s="5"/>
    </row>
    <row r="93" spans="1:40" ht="72.75" thickBot="1" x14ac:dyDescent="0.6">
      <c r="A93" s="4"/>
      <c r="B93" s="4" t="s">
        <v>55</v>
      </c>
      <c r="C93" s="4"/>
      <c r="D93" s="4"/>
      <c r="E93" s="4" t="s">
        <v>42</v>
      </c>
      <c r="F93" s="4" t="s">
        <v>60</v>
      </c>
      <c r="G93" s="4" t="s">
        <v>170</v>
      </c>
      <c r="H93" s="100">
        <v>0</v>
      </c>
      <c r="I93" s="100">
        <v>0</v>
      </c>
      <c r="J93" s="100">
        <v>1</v>
      </c>
      <c r="K93" s="100">
        <v>0</v>
      </c>
      <c r="L93" s="100">
        <v>0</v>
      </c>
      <c r="M93" s="102">
        <v>5</v>
      </c>
      <c r="N93" s="102">
        <v>4</v>
      </c>
      <c r="O93" s="102">
        <v>5</v>
      </c>
      <c r="P93" s="102">
        <v>5</v>
      </c>
      <c r="Q93" s="102">
        <v>4</v>
      </c>
      <c r="R93" s="102">
        <v>5</v>
      </c>
      <c r="S93" s="102">
        <v>4</v>
      </c>
      <c r="T93" s="102">
        <v>4</v>
      </c>
      <c r="U93" s="5" t="s">
        <v>36</v>
      </c>
      <c r="V93" s="6">
        <v>3</v>
      </c>
      <c r="W93" s="6">
        <v>3</v>
      </c>
      <c r="X93" s="6">
        <v>3</v>
      </c>
      <c r="Y93" s="6">
        <v>3</v>
      </c>
      <c r="Z93" s="7">
        <v>3</v>
      </c>
      <c r="AA93" s="7">
        <v>3</v>
      </c>
      <c r="AB93" s="7">
        <v>2</v>
      </c>
      <c r="AC93" s="7">
        <v>3</v>
      </c>
      <c r="AD93" s="7">
        <v>3</v>
      </c>
      <c r="AE93" s="8">
        <v>2</v>
      </c>
      <c r="AF93" s="8">
        <v>3</v>
      </c>
      <c r="AG93" s="8">
        <v>2</v>
      </c>
      <c r="AH93" s="8">
        <v>2</v>
      </c>
      <c r="AI93" s="8">
        <v>3</v>
      </c>
      <c r="AJ93" s="8">
        <v>2</v>
      </c>
      <c r="AK93" s="9">
        <v>3</v>
      </c>
      <c r="AL93" s="9">
        <v>4</v>
      </c>
      <c r="AM93" s="5"/>
      <c r="AN93" s="5"/>
    </row>
    <row r="94" spans="1:40" ht="72.75" thickBot="1" x14ac:dyDescent="0.6">
      <c r="A94" s="4"/>
      <c r="B94" s="4" t="s">
        <v>55</v>
      </c>
      <c r="C94" s="4"/>
      <c r="D94" s="4"/>
      <c r="E94" s="4" t="s">
        <v>42</v>
      </c>
      <c r="F94" s="4" t="s">
        <v>60</v>
      </c>
      <c r="G94" s="4" t="s">
        <v>170</v>
      </c>
      <c r="H94" s="100">
        <v>0</v>
      </c>
      <c r="I94" s="100">
        <v>0</v>
      </c>
      <c r="J94" s="100">
        <v>0</v>
      </c>
      <c r="K94" s="100">
        <v>1</v>
      </c>
      <c r="L94" s="100">
        <v>0</v>
      </c>
      <c r="M94" s="102">
        <v>5</v>
      </c>
      <c r="N94" s="102">
        <v>4</v>
      </c>
      <c r="O94" s="102">
        <v>5</v>
      </c>
      <c r="P94" s="102">
        <v>5</v>
      </c>
      <c r="Q94" s="102">
        <v>4</v>
      </c>
      <c r="R94" s="102">
        <v>5</v>
      </c>
      <c r="S94" s="102">
        <v>4</v>
      </c>
      <c r="T94" s="102">
        <v>4</v>
      </c>
      <c r="U94" s="5" t="s">
        <v>34</v>
      </c>
      <c r="V94" s="6">
        <v>3</v>
      </c>
      <c r="W94" s="6">
        <v>3</v>
      </c>
      <c r="X94" s="6">
        <v>3</v>
      </c>
      <c r="Y94" s="6">
        <v>3</v>
      </c>
      <c r="Z94" s="7">
        <v>3</v>
      </c>
      <c r="AA94" s="7">
        <v>3</v>
      </c>
      <c r="AB94" s="7">
        <v>2</v>
      </c>
      <c r="AC94" s="7">
        <v>3</v>
      </c>
      <c r="AD94" s="7">
        <v>3</v>
      </c>
      <c r="AE94" s="8">
        <v>2</v>
      </c>
      <c r="AF94" s="8">
        <v>3</v>
      </c>
      <c r="AG94" s="8">
        <v>2</v>
      </c>
      <c r="AH94" s="8">
        <v>2</v>
      </c>
      <c r="AI94" s="8">
        <v>3</v>
      </c>
      <c r="AJ94" s="8">
        <v>2</v>
      </c>
      <c r="AK94" s="9">
        <v>3</v>
      </c>
      <c r="AL94" s="9">
        <v>4</v>
      </c>
      <c r="AM94" s="5"/>
      <c r="AN94" s="5"/>
    </row>
    <row r="95" spans="1:40" ht="72.75" thickBot="1" x14ac:dyDescent="0.6">
      <c r="A95" s="4"/>
      <c r="B95" s="4" t="s">
        <v>55</v>
      </c>
      <c r="C95" s="4"/>
      <c r="D95" s="4"/>
      <c r="E95" s="4" t="s">
        <v>42</v>
      </c>
      <c r="F95" s="4" t="s">
        <v>60</v>
      </c>
      <c r="G95" s="4" t="s">
        <v>170</v>
      </c>
      <c r="H95" s="100">
        <v>0</v>
      </c>
      <c r="I95" s="100">
        <v>0</v>
      </c>
      <c r="J95" s="100">
        <v>0</v>
      </c>
      <c r="K95" s="100">
        <v>0</v>
      </c>
      <c r="L95" s="100">
        <v>1</v>
      </c>
      <c r="M95" s="102">
        <v>5</v>
      </c>
      <c r="N95" s="102">
        <v>4</v>
      </c>
      <c r="O95" s="102">
        <v>5</v>
      </c>
      <c r="P95" s="102">
        <v>5</v>
      </c>
      <c r="Q95" s="102">
        <v>4</v>
      </c>
      <c r="R95" s="102">
        <v>5</v>
      </c>
      <c r="S95" s="102">
        <v>4</v>
      </c>
      <c r="T95" s="102">
        <v>4</v>
      </c>
      <c r="U95" s="5" t="s">
        <v>38</v>
      </c>
      <c r="V95" s="6">
        <v>3</v>
      </c>
      <c r="W95" s="6">
        <v>3</v>
      </c>
      <c r="X95" s="6">
        <v>3</v>
      </c>
      <c r="Y95" s="6">
        <v>3</v>
      </c>
      <c r="Z95" s="7">
        <v>3</v>
      </c>
      <c r="AA95" s="7">
        <v>3</v>
      </c>
      <c r="AB95" s="7">
        <v>2</v>
      </c>
      <c r="AC95" s="7">
        <v>3</v>
      </c>
      <c r="AD95" s="7">
        <v>3</v>
      </c>
      <c r="AE95" s="8">
        <v>2</v>
      </c>
      <c r="AF95" s="8">
        <v>3</v>
      </c>
      <c r="AG95" s="8">
        <v>2</v>
      </c>
      <c r="AH95" s="8">
        <v>2</v>
      </c>
      <c r="AI95" s="8">
        <v>3</v>
      </c>
      <c r="AJ95" s="8">
        <v>2</v>
      </c>
      <c r="AK95" s="9">
        <v>3</v>
      </c>
      <c r="AL95" s="9">
        <v>4</v>
      </c>
      <c r="AM95" s="5"/>
      <c r="AN95" s="5"/>
    </row>
    <row r="96" spans="1:40" ht="48.75" thickBot="1" x14ac:dyDescent="0.6">
      <c r="A96" s="4">
        <v>54</v>
      </c>
      <c r="B96" s="4" t="s">
        <v>56</v>
      </c>
      <c r="C96" s="4"/>
      <c r="D96" s="4"/>
      <c r="E96" s="4" t="s">
        <v>42</v>
      </c>
      <c r="F96" s="4" t="s">
        <v>60</v>
      </c>
      <c r="G96" s="4" t="s">
        <v>172</v>
      </c>
      <c r="H96" s="100">
        <v>1</v>
      </c>
      <c r="I96" s="100">
        <v>0</v>
      </c>
      <c r="J96" s="100">
        <v>0</v>
      </c>
      <c r="K96" s="100">
        <v>0</v>
      </c>
      <c r="L96" s="100">
        <v>0</v>
      </c>
      <c r="M96" s="102">
        <v>5</v>
      </c>
      <c r="N96" s="102">
        <v>3</v>
      </c>
      <c r="O96" s="102">
        <v>5</v>
      </c>
      <c r="P96" s="102">
        <v>4</v>
      </c>
      <c r="Q96" s="102">
        <v>4</v>
      </c>
      <c r="R96" s="102">
        <v>2</v>
      </c>
      <c r="S96" s="102">
        <v>2</v>
      </c>
      <c r="T96" s="102">
        <v>2</v>
      </c>
      <c r="U96" s="5" t="s">
        <v>5</v>
      </c>
      <c r="V96" s="6">
        <v>4</v>
      </c>
      <c r="W96" s="6">
        <v>4</v>
      </c>
      <c r="X96" s="6">
        <v>4</v>
      </c>
      <c r="Y96" s="6">
        <v>4</v>
      </c>
      <c r="Z96" s="7">
        <v>5</v>
      </c>
      <c r="AA96" s="7">
        <v>5</v>
      </c>
      <c r="AB96" s="7">
        <v>5</v>
      </c>
      <c r="AC96" s="7">
        <v>5</v>
      </c>
      <c r="AD96" s="7">
        <v>5</v>
      </c>
      <c r="AE96" s="8">
        <v>5</v>
      </c>
      <c r="AF96" s="8">
        <v>5</v>
      </c>
      <c r="AG96" s="8">
        <v>5</v>
      </c>
      <c r="AH96" s="8">
        <v>5</v>
      </c>
      <c r="AI96" s="8">
        <v>5</v>
      </c>
      <c r="AJ96" s="8">
        <v>5</v>
      </c>
      <c r="AK96" s="9">
        <v>5</v>
      </c>
      <c r="AL96" s="9">
        <v>5</v>
      </c>
      <c r="AM96" s="5"/>
      <c r="AN96" s="5"/>
    </row>
    <row r="97" spans="1:40" ht="48.75" thickBot="1" x14ac:dyDescent="0.6">
      <c r="A97" s="4">
        <v>55</v>
      </c>
      <c r="B97" s="4" t="s">
        <v>56</v>
      </c>
      <c r="C97" s="4"/>
      <c r="D97" s="4"/>
      <c r="E97" s="4" t="s">
        <v>42</v>
      </c>
      <c r="F97" s="4" t="s">
        <v>60</v>
      </c>
      <c r="G97" s="4" t="s">
        <v>170</v>
      </c>
      <c r="H97" s="100">
        <v>1</v>
      </c>
      <c r="I97" s="100">
        <v>0</v>
      </c>
      <c r="J97" s="100">
        <v>0</v>
      </c>
      <c r="K97" s="100">
        <v>0</v>
      </c>
      <c r="L97" s="100">
        <v>0</v>
      </c>
      <c r="M97" s="102">
        <v>3</v>
      </c>
      <c r="N97" s="102">
        <v>3</v>
      </c>
      <c r="O97" s="102">
        <v>4</v>
      </c>
      <c r="P97" s="102">
        <v>4</v>
      </c>
      <c r="Q97" s="102">
        <v>4</v>
      </c>
      <c r="R97" s="102">
        <v>3</v>
      </c>
      <c r="S97" s="102">
        <v>3</v>
      </c>
      <c r="T97" s="102">
        <v>3</v>
      </c>
      <c r="U97" s="5" t="s">
        <v>5</v>
      </c>
      <c r="V97" s="6">
        <v>5</v>
      </c>
      <c r="W97" s="6">
        <v>4</v>
      </c>
      <c r="X97" s="6">
        <v>4</v>
      </c>
      <c r="Y97" s="6">
        <v>4</v>
      </c>
      <c r="Z97" s="7">
        <v>5</v>
      </c>
      <c r="AA97" s="7">
        <v>5</v>
      </c>
      <c r="AB97" s="7">
        <v>5</v>
      </c>
      <c r="AC97" s="7">
        <v>5</v>
      </c>
      <c r="AD97" s="7">
        <v>5</v>
      </c>
      <c r="AE97" s="8">
        <v>5</v>
      </c>
      <c r="AF97" s="8">
        <v>5</v>
      </c>
      <c r="AG97" s="8">
        <v>4</v>
      </c>
      <c r="AH97" s="8">
        <v>5</v>
      </c>
      <c r="AI97" s="8">
        <v>4</v>
      </c>
      <c r="AJ97" s="8">
        <v>4</v>
      </c>
      <c r="AK97" s="9">
        <v>4</v>
      </c>
      <c r="AL97" s="9">
        <v>5</v>
      </c>
      <c r="AM97" s="5"/>
      <c r="AN97" s="5"/>
    </row>
    <row r="98" spans="1:40" ht="24.75" thickBot="1" x14ac:dyDescent="0.6">
      <c r="A98" s="4"/>
      <c r="B98" s="4" t="s">
        <v>56</v>
      </c>
      <c r="C98" s="4"/>
      <c r="D98" s="4"/>
      <c r="E98" s="4" t="s">
        <v>42</v>
      </c>
      <c r="F98" s="4" t="s">
        <v>60</v>
      </c>
      <c r="G98" s="4" t="s">
        <v>170</v>
      </c>
      <c r="H98" s="100">
        <v>0</v>
      </c>
      <c r="I98" s="100">
        <v>1</v>
      </c>
      <c r="J98" s="100">
        <v>0</v>
      </c>
      <c r="K98" s="100">
        <v>0</v>
      </c>
      <c r="L98" s="100">
        <v>0</v>
      </c>
      <c r="M98" s="102">
        <v>3</v>
      </c>
      <c r="N98" s="102">
        <v>3</v>
      </c>
      <c r="O98" s="102">
        <v>4</v>
      </c>
      <c r="P98" s="102">
        <v>4</v>
      </c>
      <c r="Q98" s="102">
        <v>4</v>
      </c>
      <c r="R98" s="102">
        <v>3</v>
      </c>
      <c r="S98" s="102">
        <v>3</v>
      </c>
      <c r="T98" s="102">
        <v>3</v>
      </c>
      <c r="U98" s="5" t="s">
        <v>6</v>
      </c>
      <c r="V98" s="6">
        <v>5</v>
      </c>
      <c r="W98" s="6">
        <v>5</v>
      </c>
      <c r="X98" s="6">
        <v>5</v>
      </c>
      <c r="Y98" s="6">
        <v>5</v>
      </c>
      <c r="Z98" s="7">
        <v>5</v>
      </c>
      <c r="AA98" s="7">
        <v>5</v>
      </c>
      <c r="AB98" s="7">
        <v>5</v>
      </c>
      <c r="AC98" s="7">
        <v>5</v>
      </c>
      <c r="AD98" s="7">
        <v>5</v>
      </c>
      <c r="AE98" s="8">
        <v>5</v>
      </c>
      <c r="AF98" s="8">
        <v>5</v>
      </c>
      <c r="AG98" s="8">
        <v>4</v>
      </c>
      <c r="AH98" s="8">
        <v>5</v>
      </c>
      <c r="AI98" s="8">
        <v>4</v>
      </c>
      <c r="AJ98" s="8">
        <v>4</v>
      </c>
      <c r="AK98" s="9">
        <v>5</v>
      </c>
      <c r="AL98" s="9">
        <v>5</v>
      </c>
      <c r="AM98" s="5"/>
      <c r="AN98" s="5"/>
    </row>
    <row r="99" spans="1:40" ht="72.75" thickBot="1" x14ac:dyDescent="0.6">
      <c r="A99" s="4"/>
      <c r="B99" s="4" t="s">
        <v>56</v>
      </c>
      <c r="C99" s="4"/>
      <c r="D99" s="4"/>
      <c r="E99" s="4" t="s">
        <v>42</v>
      </c>
      <c r="F99" s="4" t="s">
        <v>60</v>
      </c>
      <c r="G99" s="4" t="s">
        <v>170</v>
      </c>
      <c r="H99" s="100">
        <v>0</v>
      </c>
      <c r="I99" s="100">
        <v>0</v>
      </c>
      <c r="J99" s="100">
        <v>1</v>
      </c>
      <c r="K99" s="100">
        <v>0</v>
      </c>
      <c r="L99" s="100">
        <v>0</v>
      </c>
      <c r="M99" s="102">
        <v>3</v>
      </c>
      <c r="N99" s="102">
        <v>3</v>
      </c>
      <c r="O99" s="102">
        <v>4</v>
      </c>
      <c r="P99" s="102">
        <v>4</v>
      </c>
      <c r="Q99" s="102">
        <v>4</v>
      </c>
      <c r="R99" s="102">
        <v>3</v>
      </c>
      <c r="S99" s="102">
        <v>3</v>
      </c>
      <c r="T99" s="102">
        <v>3</v>
      </c>
      <c r="U99" s="5" t="s">
        <v>34</v>
      </c>
      <c r="V99" s="6">
        <v>5</v>
      </c>
      <c r="W99" s="6">
        <v>5</v>
      </c>
      <c r="X99" s="6">
        <v>5</v>
      </c>
      <c r="Y99" s="6">
        <v>5</v>
      </c>
      <c r="Z99" s="7">
        <v>5</v>
      </c>
      <c r="AA99" s="7">
        <v>5</v>
      </c>
      <c r="AB99" s="7">
        <v>5</v>
      </c>
      <c r="AC99" s="7">
        <v>5</v>
      </c>
      <c r="AD99" s="7">
        <v>5</v>
      </c>
      <c r="AE99" s="8">
        <v>5</v>
      </c>
      <c r="AF99" s="8">
        <v>5</v>
      </c>
      <c r="AG99" s="8">
        <v>4</v>
      </c>
      <c r="AH99" s="8">
        <v>5</v>
      </c>
      <c r="AI99" s="8">
        <v>4</v>
      </c>
      <c r="AJ99" s="8">
        <v>4</v>
      </c>
      <c r="AK99" s="9">
        <v>4</v>
      </c>
      <c r="AL99" s="9">
        <v>4</v>
      </c>
      <c r="AM99" s="5"/>
      <c r="AN99" s="5"/>
    </row>
    <row r="100" spans="1:40" ht="24.75" thickBot="1" x14ac:dyDescent="0.6">
      <c r="A100" s="4">
        <v>56</v>
      </c>
      <c r="B100" s="4" t="s">
        <v>56</v>
      </c>
      <c r="C100" s="4"/>
      <c r="D100" s="4"/>
      <c r="E100" s="4" t="s">
        <v>42</v>
      </c>
      <c r="F100" s="4" t="s">
        <v>60</v>
      </c>
      <c r="G100" s="4" t="s">
        <v>172</v>
      </c>
      <c r="H100" s="100">
        <v>0</v>
      </c>
      <c r="I100" s="100">
        <v>1</v>
      </c>
      <c r="J100" s="100">
        <v>0</v>
      </c>
      <c r="K100" s="100">
        <v>0</v>
      </c>
      <c r="L100" s="100">
        <v>0</v>
      </c>
      <c r="M100" s="102">
        <v>5</v>
      </c>
      <c r="N100" s="102">
        <v>5</v>
      </c>
      <c r="O100" s="102">
        <v>5</v>
      </c>
      <c r="P100" s="102">
        <v>4</v>
      </c>
      <c r="Q100" s="102">
        <v>4</v>
      </c>
      <c r="R100" s="102">
        <v>3</v>
      </c>
      <c r="S100" s="102">
        <v>3</v>
      </c>
      <c r="T100" s="102">
        <v>3</v>
      </c>
      <c r="U100" s="5" t="s">
        <v>6</v>
      </c>
      <c r="V100" s="6">
        <v>5</v>
      </c>
      <c r="W100" s="6">
        <v>5</v>
      </c>
      <c r="X100" s="6">
        <v>5</v>
      </c>
      <c r="Y100" s="6">
        <v>4</v>
      </c>
      <c r="Z100" s="7">
        <v>5</v>
      </c>
      <c r="AA100" s="7">
        <v>5</v>
      </c>
      <c r="AB100" s="7">
        <v>5</v>
      </c>
      <c r="AC100" s="7">
        <v>5</v>
      </c>
      <c r="AD100" s="7">
        <v>5</v>
      </c>
      <c r="AE100" s="8">
        <v>5</v>
      </c>
      <c r="AF100" s="8">
        <v>5</v>
      </c>
      <c r="AG100" s="8">
        <v>5</v>
      </c>
      <c r="AH100" s="8">
        <v>5</v>
      </c>
      <c r="AI100" s="8">
        <v>5</v>
      </c>
      <c r="AJ100" s="8">
        <v>5</v>
      </c>
      <c r="AK100" s="9">
        <v>5</v>
      </c>
      <c r="AL100" s="9">
        <v>5</v>
      </c>
      <c r="AM100" s="5"/>
      <c r="AN100" s="5"/>
    </row>
    <row r="101" spans="1:40" ht="24.75" thickBot="1" x14ac:dyDescent="0.6">
      <c r="A101" s="4">
        <v>57</v>
      </c>
      <c r="B101" s="4" t="s">
        <v>55</v>
      </c>
      <c r="C101" s="4"/>
      <c r="D101" s="4"/>
      <c r="E101" s="4" t="s">
        <v>42</v>
      </c>
      <c r="F101" s="4" t="s">
        <v>60</v>
      </c>
      <c r="G101" s="4" t="s">
        <v>172</v>
      </c>
      <c r="H101" s="100">
        <v>0</v>
      </c>
      <c r="I101" s="100">
        <v>1</v>
      </c>
      <c r="J101" s="100">
        <v>0</v>
      </c>
      <c r="K101" s="100">
        <v>0</v>
      </c>
      <c r="L101" s="100">
        <v>0</v>
      </c>
      <c r="M101" s="102">
        <v>4</v>
      </c>
      <c r="N101" s="102">
        <v>4</v>
      </c>
      <c r="O101" s="102">
        <v>4</v>
      </c>
      <c r="P101" s="102">
        <v>4</v>
      </c>
      <c r="Q101" s="102">
        <v>5</v>
      </c>
      <c r="R101" s="102">
        <v>4</v>
      </c>
      <c r="S101" s="102">
        <v>4</v>
      </c>
      <c r="T101" s="102">
        <v>3</v>
      </c>
      <c r="U101" s="5" t="s">
        <v>6</v>
      </c>
      <c r="V101" s="6">
        <v>4</v>
      </c>
      <c r="W101" s="6">
        <v>5</v>
      </c>
      <c r="X101" s="6">
        <v>5</v>
      </c>
      <c r="Y101" s="6">
        <v>4</v>
      </c>
      <c r="Z101" s="7">
        <v>4</v>
      </c>
      <c r="AA101" s="7">
        <v>4</v>
      </c>
      <c r="AB101" s="7">
        <v>4</v>
      </c>
      <c r="AC101" s="7">
        <v>5</v>
      </c>
      <c r="AD101" s="7">
        <v>4</v>
      </c>
      <c r="AE101" s="8">
        <v>4</v>
      </c>
      <c r="AF101" s="8">
        <v>4</v>
      </c>
      <c r="AG101" s="8">
        <v>4</v>
      </c>
      <c r="AH101" s="8">
        <v>4</v>
      </c>
      <c r="AI101" s="8">
        <v>5</v>
      </c>
      <c r="AJ101" s="8">
        <v>5</v>
      </c>
      <c r="AK101" s="9">
        <v>5</v>
      </c>
      <c r="AL101" s="9">
        <v>5</v>
      </c>
      <c r="AM101" s="5"/>
      <c r="AN101" s="5"/>
    </row>
    <row r="102" spans="1:40" ht="24.75" thickBot="1" x14ac:dyDescent="0.6">
      <c r="A102" s="4">
        <v>58</v>
      </c>
      <c r="B102" s="4" t="s">
        <v>56</v>
      </c>
      <c r="C102" s="4"/>
      <c r="D102" s="4"/>
      <c r="E102" s="4" t="s">
        <v>42</v>
      </c>
      <c r="F102" s="4" t="s">
        <v>60</v>
      </c>
      <c r="G102" s="4" t="s">
        <v>170</v>
      </c>
      <c r="H102" s="100">
        <v>0</v>
      </c>
      <c r="I102" s="100">
        <v>1</v>
      </c>
      <c r="J102" s="100">
        <v>0</v>
      </c>
      <c r="K102" s="100">
        <v>0</v>
      </c>
      <c r="L102" s="100">
        <v>0</v>
      </c>
      <c r="M102" s="102">
        <v>3</v>
      </c>
      <c r="N102" s="102">
        <v>3</v>
      </c>
      <c r="O102" s="102">
        <v>3</v>
      </c>
      <c r="P102" s="102">
        <v>3</v>
      </c>
      <c r="Q102" s="102">
        <v>3</v>
      </c>
      <c r="R102" s="102">
        <v>3</v>
      </c>
      <c r="S102" s="102">
        <v>3</v>
      </c>
      <c r="T102" s="102">
        <v>3</v>
      </c>
      <c r="U102" s="5" t="s">
        <v>6</v>
      </c>
      <c r="V102" s="6">
        <v>3</v>
      </c>
      <c r="W102" s="6">
        <v>3</v>
      </c>
      <c r="X102" s="6">
        <v>3</v>
      </c>
      <c r="Y102" s="6">
        <v>3</v>
      </c>
      <c r="Z102" s="7">
        <v>3</v>
      </c>
      <c r="AA102" s="7">
        <v>3</v>
      </c>
      <c r="AB102" s="7">
        <v>3</v>
      </c>
      <c r="AC102" s="7">
        <v>3</v>
      </c>
      <c r="AD102" s="7">
        <v>3</v>
      </c>
      <c r="AE102" s="8">
        <v>3</v>
      </c>
      <c r="AF102" s="8">
        <v>3</v>
      </c>
      <c r="AG102" s="8">
        <v>3</v>
      </c>
      <c r="AH102" s="8">
        <v>3</v>
      </c>
      <c r="AI102" s="8">
        <v>3</v>
      </c>
      <c r="AJ102" s="8">
        <v>3</v>
      </c>
      <c r="AK102" s="9">
        <v>3</v>
      </c>
      <c r="AL102" s="9">
        <v>3</v>
      </c>
      <c r="AM102" s="5"/>
      <c r="AN102" s="5"/>
    </row>
    <row r="103" spans="1:40" ht="24.75" thickBot="1" x14ac:dyDescent="0.6">
      <c r="A103" s="4">
        <v>59</v>
      </c>
      <c r="B103" s="4" t="s">
        <v>55</v>
      </c>
      <c r="C103" s="4"/>
      <c r="D103" s="4"/>
      <c r="E103" s="4" t="s">
        <v>42</v>
      </c>
      <c r="F103" s="4" t="s">
        <v>60</v>
      </c>
      <c r="G103" s="4" t="s">
        <v>170</v>
      </c>
      <c r="H103" s="100">
        <v>0</v>
      </c>
      <c r="I103" s="100">
        <v>1</v>
      </c>
      <c r="J103" s="100">
        <v>0</v>
      </c>
      <c r="K103" s="100">
        <v>0</v>
      </c>
      <c r="L103" s="100">
        <v>0</v>
      </c>
      <c r="M103" s="102">
        <v>5</v>
      </c>
      <c r="N103" s="102">
        <v>5</v>
      </c>
      <c r="O103" s="102">
        <v>5</v>
      </c>
      <c r="P103" s="102">
        <v>4</v>
      </c>
      <c r="Q103" s="102">
        <v>5</v>
      </c>
      <c r="R103" s="102">
        <v>3</v>
      </c>
      <c r="S103" s="102">
        <v>4</v>
      </c>
      <c r="T103" s="102">
        <v>4</v>
      </c>
      <c r="U103" s="5" t="s">
        <v>6</v>
      </c>
      <c r="V103" s="6">
        <v>5</v>
      </c>
      <c r="W103" s="6">
        <v>4</v>
      </c>
      <c r="X103" s="6">
        <v>5</v>
      </c>
      <c r="Y103" s="6">
        <v>5</v>
      </c>
      <c r="Z103" s="7">
        <v>5</v>
      </c>
      <c r="AA103" s="7">
        <v>5</v>
      </c>
      <c r="AB103" s="7">
        <v>5</v>
      </c>
      <c r="AC103" s="7">
        <v>5</v>
      </c>
      <c r="AD103" s="7">
        <v>5</v>
      </c>
      <c r="AE103" s="8">
        <v>5</v>
      </c>
      <c r="AF103" s="8">
        <v>5</v>
      </c>
      <c r="AG103" s="8">
        <v>5</v>
      </c>
      <c r="AH103" s="8">
        <v>5</v>
      </c>
      <c r="AI103" s="8">
        <v>5</v>
      </c>
      <c r="AJ103" s="8">
        <v>5</v>
      </c>
      <c r="AK103" s="9">
        <v>5</v>
      </c>
      <c r="AL103" s="9">
        <v>5</v>
      </c>
      <c r="AM103" s="5"/>
      <c r="AN103" s="5"/>
    </row>
    <row r="104" spans="1:40" ht="24.75" thickBot="1" x14ac:dyDescent="0.6">
      <c r="A104" s="4">
        <v>60</v>
      </c>
      <c r="B104" s="4" t="s">
        <v>56</v>
      </c>
      <c r="C104" s="4"/>
      <c r="D104" s="4"/>
      <c r="E104" s="4" t="s">
        <v>42</v>
      </c>
      <c r="F104" s="4" t="s">
        <v>60</v>
      </c>
      <c r="G104" s="4" t="s">
        <v>172</v>
      </c>
      <c r="H104" s="100">
        <v>0</v>
      </c>
      <c r="I104" s="100">
        <v>1</v>
      </c>
      <c r="J104" s="100">
        <v>0</v>
      </c>
      <c r="K104" s="100">
        <v>0</v>
      </c>
      <c r="L104" s="100">
        <v>0</v>
      </c>
      <c r="M104" s="102">
        <v>5</v>
      </c>
      <c r="N104" s="102">
        <v>3</v>
      </c>
      <c r="O104" s="102">
        <v>5</v>
      </c>
      <c r="P104" s="102">
        <v>5</v>
      </c>
      <c r="Q104" s="102">
        <v>5</v>
      </c>
      <c r="R104" s="102">
        <v>3</v>
      </c>
      <c r="S104" s="102">
        <v>3</v>
      </c>
      <c r="T104" s="102">
        <v>4</v>
      </c>
      <c r="U104" s="5" t="s">
        <v>6</v>
      </c>
      <c r="V104" s="6">
        <v>5</v>
      </c>
      <c r="W104" s="6">
        <v>5</v>
      </c>
      <c r="X104" s="6">
        <v>5</v>
      </c>
      <c r="Y104" s="6">
        <v>5</v>
      </c>
      <c r="Z104" s="7">
        <v>5</v>
      </c>
      <c r="AA104" s="7">
        <v>5</v>
      </c>
      <c r="AB104" s="7">
        <v>5</v>
      </c>
      <c r="AC104" s="7">
        <v>5</v>
      </c>
      <c r="AD104" s="7">
        <v>5</v>
      </c>
      <c r="AE104" s="8">
        <v>5</v>
      </c>
      <c r="AF104" s="8">
        <v>4</v>
      </c>
      <c r="AG104" s="8">
        <v>4</v>
      </c>
      <c r="AH104" s="8">
        <v>5</v>
      </c>
      <c r="AI104" s="8">
        <v>5</v>
      </c>
      <c r="AJ104" s="8">
        <v>5</v>
      </c>
      <c r="AK104" s="9">
        <v>5</v>
      </c>
      <c r="AL104" s="9">
        <v>5</v>
      </c>
      <c r="AM104" s="5"/>
      <c r="AN104" s="5"/>
    </row>
    <row r="105" spans="1:40" ht="24.75" thickBot="1" x14ac:dyDescent="0.6">
      <c r="A105" s="4">
        <v>61</v>
      </c>
      <c r="B105" s="4" t="s">
        <v>56</v>
      </c>
      <c r="C105" s="4"/>
      <c r="D105" s="4"/>
      <c r="E105" s="4" t="s">
        <v>42</v>
      </c>
      <c r="F105" s="4" t="s">
        <v>60</v>
      </c>
      <c r="G105" s="4" t="s">
        <v>172</v>
      </c>
      <c r="H105" s="100">
        <v>0</v>
      </c>
      <c r="I105" s="100">
        <v>1</v>
      </c>
      <c r="J105" s="100">
        <v>0</v>
      </c>
      <c r="K105" s="100">
        <v>0</v>
      </c>
      <c r="L105" s="100">
        <v>0</v>
      </c>
      <c r="M105" s="102">
        <v>4</v>
      </c>
      <c r="N105" s="102">
        <v>3</v>
      </c>
      <c r="O105" s="102">
        <v>5</v>
      </c>
      <c r="P105" s="102">
        <v>4</v>
      </c>
      <c r="Q105" s="102">
        <v>4</v>
      </c>
      <c r="R105" s="102">
        <v>3</v>
      </c>
      <c r="S105" s="102">
        <v>3</v>
      </c>
      <c r="T105" s="102">
        <v>3</v>
      </c>
      <c r="U105" s="5" t="s">
        <v>6</v>
      </c>
      <c r="V105" s="6">
        <v>4</v>
      </c>
      <c r="W105" s="6">
        <v>4</v>
      </c>
      <c r="X105" s="6">
        <v>4</v>
      </c>
      <c r="Y105" s="6">
        <v>4</v>
      </c>
      <c r="Z105" s="7">
        <v>5</v>
      </c>
      <c r="AA105" s="7">
        <v>5</v>
      </c>
      <c r="AB105" s="7">
        <v>5</v>
      </c>
      <c r="AC105" s="7">
        <v>5</v>
      </c>
      <c r="AD105" s="7">
        <v>5</v>
      </c>
      <c r="AE105" s="8">
        <v>4</v>
      </c>
      <c r="AF105" s="8">
        <v>5</v>
      </c>
      <c r="AG105" s="8">
        <v>4</v>
      </c>
      <c r="AH105" s="8">
        <v>5</v>
      </c>
      <c r="AI105" s="8">
        <v>5</v>
      </c>
      <c r="AJ105" s="8">
        <v>5</v>
      </c>
      <c r="AK105" s="9">
        <v>5</v>
      </c>
      <c r="AL105" s="9">
        <v>5</v>
      </c>
      <c r="AM105" s="5"/>
      <c r="AN105" s="5"/>
    </row>
    <row r="106" spans="1:40" ht="48.75" thickBot="1" x14ac:dyDescent="0.6">
      <c r="A106" s="4">
        <v>62</v>
      </c>
      <c r="B106" s="4" t="s">
        <v>55</v>
      </c>
      <c r="C106" s="4"/>
      <c r="D106" s="4"/>
      <c r="E106" s="4" t="s">
        <v>180</v>
      </c>
      <c r="F106" s="4" t="s">
        <v>60</v>
      </c>
      <c r="G106" s="4" t="s">
        <v>172</v>
      </c>
      <c r="H106" s="100">
        <v>0</v>
      </c>
      <c r="I106" s="100">
        <v>1</v>
      </c>
      <c r="J106" s="100">
        <v>0</v>
      </c>
      <c r="K106" s="100">
        <v>0</v>
      </c>
      <c r="L106" s="100">
        <v>0</v>
      </c>
      <c r="M106" s="102">
        <v>4</v>
      </c>
      <c r="N106" s="102">
        <v>3</v>
      </c>
      <c r="O106" s="102">
        <v>4</v>
      </c>
      <c r="P106" s="102">
        <v>4</v>
      </c>
      <c r="Q106" s="102">
        <v>3</v>
      </c>
      <c r="R106" s="102">
        <v>3</v>
      </c>
      <c r="S106" s="102">
        <v>4</v>
      </c>
      <c r="T106" s="102">
        <v>4</v>
      </c>
      <c r="U106" s="5" t="s">
        <v>6</v>
      </c>
      <c r="V106" s="6">
        <v>3</v>
      </c>
      <c r="W106" s="6">
        <v>3</v>
      </c>
      <c r="X106" s="6">
        <v>4</v>
      </c>
      <c r="Y106" s="6">
        <v>3</v>
      </c>
      <c r="Z106" s="7">
        <v>4</v>
      </c>
      <c r="AA106" s="7">
        <v>3</v>
      </c>
      <c r="AB106" s="7">
        <v>3</v>
      </c>
      <c r="AC106" s="7">
        <v>4</v>
      </c>
      <c r="AD106" s="7">
        <v>3</v>
      </c>
      <c r="AE106" s="8">
        <v>4</v>
      </c>
      <c r="AF106" s="8">
        <v>4</v>
      </c>
      <c r="AG106" s="8">
        <v>3</v>
      </c>
      <c r="AH106" s="8">
        <v>3</v>
      </c>
      <c r="AI106" s="8">
        <v>4</v>
      </c>
      <c r="AJ106" s="8">
        <v>4</v>
      </c>
      <c r="AK106" s="9">
        <v>4</v>
      </c>
      <c r="AL106" s="9">
        <v>4</v>
      </c>
      <c r="AM106" s="5"/>
      <c r="AN106" s="5"/>
    </row>
    <row r="107" spans="1:40" ht="72.75" thickBot="1" x14ac:dyDescent="0.6">
      <c r="A107" s="4"/>
      <c r="B107" s="4" t="s">
        <v>55</v>
      </c>
      <c r="C107" s="4"/>
      <c r="D107" s="4"/>
      <c r="E107" s="4" t="s">
        <v>180</v>
      </c>
      <c r="F107" s="4" t="s">
        <v>60</v>
      </c>
      <c r="G107" s="4" t="s">
        <v>172</v>
      </c>
      <c r="H107" s="100">
        <v>0</v>
      </c>
      <c r="I107" s="100">
        <v>0</v>
      </c>
      <c r="J107" s="100">
        <v>0</v>
      </c>
      <c r="K107" s="100">
        <v>1</v>
      </c>
      <c r="L107" s="100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102">
        <v>0</v>
      </c>
      <c r="T107" s="102">
        <v>1</v>
      </c>
      <c r="U107" s="5" t="s">
        <v>34</v>
      </c>
      <c r="V107" s="6">
        <v>3</v>
      </c>
      <c r="W107" s="6">
        <v>3</v>
      </c>
      <c r="X107" s="6">
        <v>4</v>
      </c>
      <c r="Y107" s="6">
        <v>3</v>
      </c>
      <c r="Z107" s="7">
        <v>3</v>
      </c>
      <c r="AA107" s="7">
        <v>3</v>
      </c>
      <c r="AB107" s="7">
        <v>4</v>
      </c>
      <c r="AC107" s="7">
        <v>4</v>
      </c>
      <c r="AD107" s="7">
        <v>3</v>
      </c>
      <c r="AE107" s="8">
        <v>4</v>
      </c>
      <c r="AF107" s="8">
        <v>4</v>
      </c>
      <c r="AG107" s="8">
        <v>2</v>
      </c>
      <c r="AH107" s="8">
        <v>3</v>
      </c>
      <c r="AI107" s="8">
        <v>4</v>
      </c>
      <c r="AJ107" s="8">
        <v>4</v>
      </c>
      <c r="AK107" s="9">
        <v>4</v>
      </c>
      <c r="AL107" s="9">
        <v>4</v>
      </c>
      <c r="AM107" s="5"/>
      <c r="AN107" s="5"/>
    </row>
    <row r="108" spans="1:40" ht="48.75" thickBot="1" x14ac:dyDescent="0.6">
      <c r="A108" s="4">
        <v>63</v>
      </c>
      <c r="B108" s="4" t="s">
        <v>55</v>
      </c>
      <c r="C108" s="4"/>
      <c r="D108" s="4"/>
      <c r="E108" s="4" t="s">
        <v>180</v>
      </c>
      <c r="F108" s="4" t="s">
        <v>60</v>
      </c>
      <c r="G108" s="4" t="s">
        <v>172</v>
      </c>
      <c r="H108" s="100">
        <v>0</v>
      </c>
      <c r="I108" s="100">
        <v>1</v>
      </c>
      <c r="J108" s="100">
        <v>0</v>
      </c>
      <c r="K108" s="100">
        <v>0</v>
      </c>
      <c r="L108" s="100">
        <v>0</v>
      </c>
      <c r="M108" s="102">
        <v>3</v>
      </c>
      <c r="N108" s="102">
        <v>3</v>
      </c>
      <c r="O108" s="102">
        <v>2</v>
      </c>
      <c r="P108" s="102">
        <v>3</v>
      </c>
      <c r="Q108" s="102">
        <v>2</v>
      </c>
      <c r="R108" s="102">
        <v>1</v>
      </c>
      <c r="S108" s="102">
        <v>1</v>
      </c>
      <c r="T108" s="102">
        <v>1</v>
      </c>
      <c r="U108" s="5" t="s">
        <v>6</v>
      </c>
      <c r="V108" s="6">
        <v>4</v>
      </c>
      <c r="W108" s="6">
        <v>4</v>
      </c>
      <c r="X108" s="6">
        <v>3</v>
      </c>
      <c r="Y108" s="6">
        <v>1</v>
      </c>
      <c r="Z108" s="7">
        <v>5</v>
      </c>
      <c r="AA108" s="7">
        <v>5</v>
      </c>
      <c r="AB108" s="7">
        <v>5</v>
      </c>
      <c r="AC108" s="7">
        <v>4</v>
      </c>
      <c r="AD108" s="7">
        <v>5</v>
      </c>
      <c r="AE108" s="8">
        <v>3</v>
      </c>
      <c r="AF108" s="8">
        <v>3</v>
      </c>
      <c r="AG108" s="8">
        <v>3</v>
      </c>
      <c r="AH108" s="8">
        <v>3</v>
      </c>
      <c r="AI108" s="8">
        <v>3</v>
      </c>
      <c r="AJ108" s="8">
        <v>2</v>
      </c>
      <c r="AK108" s="9">
        <v>3</v>
      </c>
      <c r="AL108" s="9">
        <v>4</v>
      </c>
      <c r="AM108" s="5"/>
      <c r="AN108" s="5"/>
    </row>
    <row r="109" spans="1:40" ht="48.75" thickBot="1" x14ac:dyDescent="0.6">
      <c r="A109" s="4">
        <v>64</v>
      </c>
      <c r="B109" s="4" t="s">
        <v>55</v>
      </c>
      <c r="C109" s="4"/>
      <c r="D109" s="4"/>
      <c r="E109" s="4" t="s">
        <v>180</v>
      </c>
      <c r="F109" s="4" t="s">
        <v>60</v>
      </c>
      <c r="G109" s="4" t="s">
        <v>172</v>
      </c>
      <c r="H109" s="100">
        <v>1</v>
      </c>
      <c r="I109" s="100">
        <v>0</v>
      </c>
      <c r="J109" s="100">
        <v>0</v>
      </c>
      <c r="K109" s="100">
        <v>0</v>
      </c>
      <c r="L109" s="100">
        <v>0</v>
      </c>
      <c r="M109" s="102">
        <v>4</v>
      </c>
      <c r="N109" s="102">
        <v>2</v>
      </c>
      <c r="O109" s="102">
        <v>4</v>
      </c>
      <c r="P109" s="102">
        <v>4</v>
      </c>
      <c r="Q109" s="102">
        <v>3</v>
      </c>
      <c r="R109" s="102">
        <v>1</v>
      </c>
      <c r="S109" s="102">
        <v>1</v>
      </c>
      <c r="T109" s="102">
        <v>1</v>
      </c>
      <c r="U109" s="5" t="s">
        <v>5</v>
      </c>
      <c r="V109" s="6">
        <v>1</v>
      </c>
      <c r="W109" s="6">
        <v>1</v>
      </c>
      <c r="X109" s="6">
        <v>4</v>
      </c>
      <c r="Y109" s="6">
        <v>3</v>
      </c>
      <c r="Z109" s="7">
        <v>4</v>
      </c>
      <c r="AA109" s="7">
        <v>2</v>
      </c>
      <c r="AB109" s="7">
        <v>2</v>
      </c>
      <c r="AC109" s="7">
        <v>3</v>
      </c>
      <c r="AD109" s="7">
        <v>3</v>
      </c>
      <c r="AE109" s="8">
        <v>4</v>
      </c>
      <c r="AF109" s="8">
        <v>4</v>
      </c>
      <c r="AG109" s="8">
        <v>3</v>
      </c>
      <c r="AH109" s="8">
        <v>2</v>
      </c>
      <c r="AI109" s="8">
        <v>4</v>
      </c>
      <c r="AJ109" s="8">
        <v>3</v>
      </c>
      <c r="AK109" s="9">
        <v>1</v>
      </c>
      <c r="AL109" s="9">
        <v>2</v>
      </c>
      <c r="AM109" s="5"/>
      <c r="AN109" s="5"/>
    </row>
    <row r="110" spans="1:40" ht="48.75" thickBot="1" x14ac:dyDescent="0.6">
      <c r="A110" s="4"/>
      <c r="B110" s="4" t="s">
        <v>55</v>
      </c>
      <c r="C110" s="4"/>
      <c r="D110" s="4"/>
      <c r="E110" s="4" t="s">
        <v>180</v>
      </c>
      <c r="F110" s="4" t="s">
        <v>60</v>
      </c>
      <c r="G110" s="4" t="s">
        <v>172</v>
      </c>
      <c r="H110" s="100">
        <v>0</v>
      </c>
      <c r="I110" s="100">
        <v>1</v>
      </c>
      <c r="J110" s="100">
        <v>0</v>
      </c>
      <c r="K110" s="100">
        <v>0</v>
      </c>
      <c r="L110" s="100">
        <v>0</v>
      </c>
      <c r="M110" s="102">
        <v>4</v>
      </c>
      <c r="N110" s="102">
        <v>2</v>
      </c>
      <c r="O110" s="102">
        <v>4</v>
      </c>
      <c r="P110" s="102">
        <v>4</v>
      </c>
      <c r="Q110" s="102">
        <v>3</v>
      </c>
      <c r="R110" s="102">
        <v>1</v>
      </c>
      <c r="S110" s="102">
        <v>1</v>
      </c>
      <c r="T110" s="102">
        <v>1</v>
      </c>
      <c r="U110" s="5" t="s">
        <v>6</v>
      </c>
      <c r="V110" s="6">
        <v>4</v>
      </c>
      <c r="W110" s="6">
        <v>4</v>
      </c>
      <c r="X110" s="6">
        <v>1</v>
      </c>
      <c r="Y110" s="6">
        <v>2</v>
      </c>
      <c r="Z110" s="7">
        <v>4</v>
      </c>
      <c r="AA110" s="7">
        <v>2</v>
      </c>
      <c r="AB110" s="7">
        <v>2</v>
      </c>
      <c r="AC110" s="7">
        <v>3</v>
      </c>
      <c r="AD110" s="7">
        <v>3</v>
      </c>
      <c r="AE110" s="8">
        <v>4</v>
      </c>
      <c r="AF110" s="8">
        <v>4</v>
      </c>
      <c r="AG110" s="8">
        <v>3</v>
      </c>
      <c r="AH110" s="8">
        <v>2</v>
      </c>
      <c r="AI110" s="8">
        <v>4</v>
      </c>
      <c r="AJ110" s="8">
        <v>3</v>
      </c>
      <c r="AK110" s="9">
        <v>2</v>
      </c>
      <c r="AL110" s="9">
        <v>1</v>
      </c>
      <c r="AM110" s="5"/>
      <c r="AN110" s="5"/>
    </row>
    <row r="111" spans="1:40" ht="72.75" thickBot="1" x14ac:dyDescent="0.6">
      <c r="A111" s="4"/>
      <c r="B111" s="4" t="s">
        <v>55</v>
      </c>
      <c r="C111" s="4"/>
      <c r="D111" s="4"/>
      <c r="E111" s="4" t="s">
        <v>180</v>
      </c>
      <c r="F111" s="4" t="s">
        <v>60</v>
      </c>
      <c r="G111" s="4" t="s">
        <v>172</v>
      </c>
      <c r="H111" s="100">
        <v>0</v>
      </c>
      <c r="I111" s="100">
        <v>0</v>
      </c>
      <c r="J111" s="100">
        <v>1</v>
      </c>
      <c r="K111" s="100">
        <v>0</v>
      </c>
      <c r="L111" s="100">
        <v>0</v>
      </c>
      <c r="M111" s="102">
        <v>4</v>
      </c>
      <c r="N111" s="102">
        <v>2</v>
      </c>
      <c r="O111" s="102">
        <v>4</v>
      </c>
      <c r="P111" s="102">
        <v>4</v>
      </c>
      <c r="Q111" s="102">
        <v>3</v>
      </c>
      <c r="R111" s="102">
        <v>1</v>
      </c>
      <c r="S111" s="102">
        <v>1</v>
      </c>
      <c r="T111" s="102">
        <v>1</v>
      </c>
      <c r="U111" s="5" t="s">
        <v>36</v>
      </c>
      <c r="V111" s="6">
        <v>3</v>
      </c>
      <c r="W111" s="6">
        <v>2</v>
      </c>
      <c r="X111" s="6">
        <v>2</v>
      </c>
      <c r="Y111" s="6">
        <v>2</v>
      </c>
      <c r="Z111" s="7">
        <v>4</v>
      </c>
      <c r="AA111" s="7">
        <v>2</v>
      </c>
      <c r="AB111" s="7">
        <v>2</v>
      </c>
      <c r="AC111" s="7">
        <v>3</v>
      </c>
      <c r="AD111" s="7">
        <v>3</v>
      </c>
      <c r="AE111" s="8">
        <v>4</v>
      </c>
      <c r="AF111" s="8">
        <v>4</v>
      </c>
      <c r="AG111" s="8">
        <v>3</v>
      </c>
      <c r="AH111" s="8">
        <v>2</v>
      </c>
      <c r="AI111" s="8">
        <v>4</v>
      </c>
      <c r="AJ111" s="8">
        <v>3</v>
      </c>
      <c r="AK111" s="9">
        <v>3</v>
      </c>
      <c r="AL111" s="9">
        <v>3</v>
      </c>
      <c r="AM111" s="5"/>
      <c r="AN111" s="5"/>
    </row>
    <row r="112" spans="1:40" ht="72.75" thickBot="1" x14ac:dyDescent="0.6">
      <c r="A112" s="4"/>
      <c r="B112" s="4" t="s">
        <v>55</v>
      </c>
      <c r="C112" s="4"/>
      <c r="D112" s="4"/>
      <c r="E112" s="4" t="s">
        <v>180</v>
      </c>
      <c r="F112" s="4" t="s">
        <v>60</v>
      </c>
      <c r="G112" s="4" t="s">
        <v>172</v>
      </c>
      <c r="H112" s="100">
        <v>0</v>
      </c>
      <c r="I112" s="100">
        <v>0</v>
      </c>
      <c r="J112" s="100">
        <v>0</v>
      </c>
      <c r="K112" s="100">
        <v>1</v>
      </c>
      <c r="L112" s="100">
        <v>0</v>
      </c>
      <c r="M112" s="102">
        <v>4</v>
      </c>
      <c r="N112" s="102">
        <v>2</v>
      </c>
      <c r="O112" s="102">
        <v>4</v>
      </c>
      <c r="P112" s="102">
        <v>4</v>
      </c>
      <c r="Q112" s="102">
        <v>3</v>
      </c>
      <c r="R112" s="102">
        <v>1</v>
      </c>
      <c r="S112" s="102">
        <v>1</v>
      </c>
      <c r="T112" s="102">
        <v>1</v>
      </c>
      <c r="U112" s="5" t="s">
        <v>34</v>
      </c>
      <c r="V112" s="6">
        <v>0</v>
      </c>
      <c r="W112" s="6">
        <v>0</v>
      </c>
      <c r="X112" s="6">
        <v>0</v>
      </c>
      <c r="Y112" s="6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8">
        <v>4</v>
      </c>
      <c r="AF112" s="8">
        <v>4</v>
      </c>
      <c r="AG112" s="8">
        <v>3</v>
      </c>
      <c r="AH112" s="8">
        <v>2</v>
      </c>
      <c r="AI112" s="8">
        <v>4</v>
      </c>
      <c r="AJ112" s="8">
        <v>3</v>
      </c>
      <c r="AK112" s="9">
        <v>4</v>
      </c>
      <c r="AL112" s="9">
        <v>4</v>
      </c>
      <c r="AM112" s="5"/>
      <c r="AN112" s="5"/>
    </row>
    <row r="113" spans="1:40" ht="72.75" thickBot="1" x14ac:dyDescent="0.6">
      <c r="A113" s="4"/>
      <c r="B113" s="4" t="s">
        <v>55</v>
      </c>
      <c r="C113" s="4"/>
      <c r="D113" s="4"/>
      <c r="E113" s="4" t="s">
        <v>180</v>
      </c>
      <c r="F113" s="4" t="s">
        <v>60</v>
      </c>
      <c r="G113" s="4" t="s">
        <v>172</v>
      </c>
      <c r="H113" s="100">
        <v>0</v>
      </c>
      <c r="I113" s="100">
        <v>1</v>
      </c>
      <c r="J113" s="100">
        <v>0</v>
      </c>
      <c r="K113" s="100">
        <v>0</v>
      </c>
      <c r="L113" s="100">
        <v>1</v>
      </c>
      <c r="M113" s="102">
        <v>4</v>
      </c>
      <c r="N113" s="102">
        <v>2</v>
      </c>
      <c r="O113" s="102">
        <v>4</v>
      </c>
      <c r="P113" s="102">
        <v>4</v>
      </c>
      <c r="Q113" s="102">
        <v>3</v>
      </c>
      <c r="R113" s="102">
        <v>1</v>
      </c>
      <c r="S113" s="102">
        <v>1</v>
      </c>
      <c r="T113" s="102">
        <v>1</v>
      </c>
      <c r="U113" s="5" t="s">
        <v>38</v>
      </c>
      <c r="V113" s="6">
        <v>2</v>
      </c>
      <c r="W113" s="6">
        <v>3</v>
      </c>
      <c r="X113" s="6">
        <v>3</v>
      </c>
      <c r="Y113" s="6">
        <v>2</v>
      </c>
      <c r="Z113" s="7">
        <v>4</v>
      </c>
      <c r="AA113" s="7">
        <v>2</v>
      </c>
      <c r="AB113" s="7">
        <v>2</v>
      </c>
      <c r="AC113" s="7">
        <v>3</v>
      </c>
      <c r="AD113" s="7">
        <v>3</v>
      </c>
      <c r="AE113" s="8">
        <v>4</v>
      </c>
      <c r="AF113" s="8">
        <v>4</v>
      </c>
      <c r="AG113" s="8">
        <v>3</v>
      </c>
      <c r="AH113" s="8">
        <v>2</v>
      </c>
      <c r="AI113" s="8">
        <v>4</v>
      </c>
      <c r="AJ113" s="8">
        <v>3</v>
      </c>
      <c r="AK113" s="9">
        <v>1</v>
      </c>
      <c r="AL113" s="9">
        <v>1</v>
      </c>
      <c r="AM113" s="5"/>
      <c r="AN113" s="5"/>
    </row>
    <row r="114" spans="1:40" ht="48.75" thickBot="1" x14ac:dyDescent="0.6">
      <c r="A114" s="4">
        <v>65</v>
      </c>
      <c r="B114" s="4" t="s">
        <v>55</v>
      </c>
      <c r="C114" s="4"/>
      <c r="D114" s="4"/>
      <c r="E114" s="4" t="s">
        <v>180</v>
      </c>
      <c r="F114" s="4" t="s">
        <v>60</v>
      </c>
      <c r="G114" s="4" t="s">
        <v>172</v>
      </c>
      <c r="H114" s="100">
        <v>1</v>
      </c>
      <c r="I114" s="100">
        <v>0</v>
      </c>
      <c r="J114" s="100">
        <v>0</v>
      </c>
      <c r="K114" s="100">
        <v>0</v>
      </c>
      <c r="L114" s="100">
        <v>0</v>
      </c>
      <c r="M114" s="102">
        <v>4</v>
      </c>
      <c r="N114" s="102">
        <v>3</v>
      </c>
      <c r="O114" s="102">
        <v>4</v>
      </c>
      <c r="P114" s="102">
        <v>4</v>
      </c>
      <c r="Q114" s="102">
        <v>4</v>
      </c>
      <c r="R114" s="102">
        <v>3</v>
      </c>
      <c r="S114" s="102">
        <v>3</v>
      </c>
      <c r="T114" s="102">
        <v>3</v>
      </c>
      <c r="U114" s="5" t="s">
        <v>5</v>
      </c>
      <c r="V114" s="6">
        <v>4</v>
      </c>
      <c r="W114" s="6">
        <v>4</v>
      </c>
      <c r="X114" s="6">
        <v>4</v>
      </c>
      <c r="Y114" s="6">
        <v>4</v>
      </c>
      <c r="Z114" s="7">
        <v>4</v>
      </c>
      <c r="AA114" s="7">
        <v>4</v>
      </c>
      <c r="AB114" s="7">
        <v>4</v>
      </c>
      <c r="AC114" s="7">
        <v>3</v>
      </c>
      <c r="AD114" s="7">
        <v>4</v>
      </c>
      <c r="AE114" s="8">
        <v>4</v>
      </c>
      <c r="AF114" s="8">
        <v>4</v>
      </c>
      <c r="AG114" s="8">
        <v>4</v>
      </c>
      <c r="AH114" s="8">
        <v>3</v>
      </c>
      <c r="AI114" s="8">
        <v>3</v>
      </c>
      <c r="AJ114" s="8">
        <v>4</v>
      </c>
      <c r="AK114" s="9">
        <v>4</v>
      </c>
      <c r="AL114" s="9">
        <v>4</v>
      </c>
      <c r="AM114" s="5"/>
      <c r="AN114" s="5"/>
    </row>
    <row r="115" spans="1:40" ht="48.75" thickBot="1" x14ac:dyDescent="0.6">
      <c r="A115" s="4"/>
      <c r="B115" s="4" t="s">
        <v>55</v>
      </c>
      <c r="C115" s="4"/>
      <c r="D115" s="4"/>
      <c r="E115" s="4" t="s">
        <v>180</v>
      </c>
      <c r="F115" s="4" t="s">
        <v>60</v>
      </c>
      <c r="G115" s="4" t="s">
        <v>172</v>
      </c>
      <c r="H115" s="100">
        <v>0</v>
      </c>
      <c r="I115" s="100">
        <v>1</v>
      </c>
      <c r="J115" s="100">
        <v>0</v>
      </c>
      <c r="K115" s="100">
        <v>0</v>
      </c>
      <c r="L115" s="100">
        <v>0</v>
      </c>
      <c r="M115" s="102">
        <v>4</v>
      </c>
      <c r="N115" s="102">
        <v>3</v>
      </c>
      <c r="O115" s="102">
        <v>4</v>
      </c>
      <c r="P115" s="102">
        <v>4</v>
      </c>
      <c r="Q115" s="102">
        <v>4</v>
      </c>
      <c r="R115" s="102">
        <v>3</v>
      </c>
      <c r="S115" s="102">
        <v>3</v>
      </c>
      <c r="T115" s="102">
        <v>3</v>
      </c>
      <c r="U115" s="5" t="s">
        <v>6</v>
      </c>
      <c r="V115" s="6">
        <v>4</v>
      </c>
      <c r="W115" s="6">
        <v>4</v>
      </c>
      <c r="X115" s="6">
        <v>2</v>
      </c>
      <c r="Y115" s="6">
        <v>4</v>
      </c>
      <c r="Z115" s="7">
        <v>4</v>
      </c>
      <c r="AA115" s="7">
        <v>3</v>
      </c>
      <c r="AB115" s="7">
        <v>4</v>
      </c>
      <c r="AC115" s="7">
        <v>4</v>
      </c>
      <c r="AD115" s="7">
        <v>4</v>
      </c>
      <c r="AE115" s="8">
        <v>4</v>
      </c>
      <c r="AF115" s="8">
        <v>4</v>
      </c>
      <c r="AG115" s="8">
        <v>4</v>
      </c>
      <c r="AH115" s="8">
        <v>3</v>
      </c>
      <c r="AI115" s="8">
        <v>4</v>
      </c>
      <c r="AJ115" s="8">
        <v>4</v>
      </c>
      <c r="AK115" s="9">
        <v>4</v>
      </c>
      <c r="AL115" s="9">
        <v>4</v>
      </c>
      <c r="AM115" s="5"/>
      <c r="AN115" s="5"/>
    </row>
    <row r="116" spans="1:40" ht="72.75" thickBot="1" x14ac:dyDescent="0.6">
      <c r="A116" s="4"/>
      <c r="B116" s="4" t="s">
        <v>55</v>
      </c>
      <c r="C116" s="4"/>
      <c r="D116" s="4"/>
      <c r="E116" s="4" t="s">
        <v>180</v>
      </c>
      <c r="F116" s="4" t="s">
        <v>60</v>
      </c>
      <c r="G116" s="4" t="s">
        <v>172</v>
      </c>
      <c r="H116" s="100">
        <v>0</v>
      </c>
      <c r="I116" s="100">
        <v>0</v>
      </c>
      <c r="J116" s="100">
        <v>1</v>
      </c>
      <c r="K116" s="100">
        <v>0</v>
      </c>
      <c r="L116" s="100">
        <v>0</v>
      </c>
      <c r="M116" s="102">
        <v>4</v>
      </c>
      <c r="N116" s="102">
        <v>3</v>
      </c>
      <c r="O116" s="102">
        <v>4</v>
      </c>
      <c r="P116" s="102">
        <v>4</v>
      </c>
      <c r="Q116" s="102">
        <v>4</v>
      </c>
      <c r="R116" s="102">
        <v>3</v>
      </c>
      <c r="S116" s="102">
        <v>3</v>
      </c>
      <c r="T116" s="102">
        <v>3</v>
      </c>
      <c r="U116" s="5" t="s">
        <v>36</v>
      </c>
      <c r="V116" s="6">
        <v>4</v>
      </c>
      <c r="W116" s="6">
        <v>4</v>
      </c>
      <c r="X116" s="6">
        <v>4</v>
      </c>
      <c r="Y116" s="6">
        <v>4</v>
      </c>
      <c r="Z116" s="7">
        <v>4</v>
      </c>
      <c r="AA116" s="7">
        <v>4</v>
      </c>
      <c r="AB116" s="7">
        <v>4</v>
      </c>
      <c r="AC116" s="7">
        <v>4</v>
      </c>
      <c r="AD116" s="7">
        <v>4</v>
      </c>
      <c r="AE116" s="8">
        <v>4</v>
      </c>
      <c r="AF116" s="8">
        <v>4</v>
      </c>
      <c r="AG116" s="8">
        <v>4</v>
      </c>
      <c r="AH116" s="8">
        <v>3</v>
      </c>
      <c r="AI116" s="8">
        <v>3</v>
      </c>
      <c r="AJ116" s="8">
        <v>4</v>
      </c>
      <c r="AK116" s="9">
        <v>4</v>
      </c>
      <c r="AL116" s="9">
        <v>4</v>
      </c>
      <c r="AM116" s="5"/>
      <c r="AN116" s="5"/>
    </row>
    <row r="117" spans="1:40" ht="48.75" thickBot="1" x14ac:dyDescent="0.6">
      <c r="A117" s="4">
        <v>66</v>
      </c>
      <c r="B117" s="4" t="s">
        <v>55</v>
      </c>
      <c r="C117" s="4"/>
      <c r="D117" s="4"/>
      <c r="E117" s="4" t="s">
        <v>180</v>
      </c>
      <c r="F117" s="4" t="s">
        <v>60</v>
      </c>
      <c r="G117" s="4" t="s">
        <v>170</v>
      </c>
      <c r="H117" s="100">
        <v>0</v>
      </c>
      <c r="I117" s="100">
        <v>1</v>
      </c>
      <c r="J117" s="100">
        <v>0</v>
      </c>
      <c r="K117" s="100">
        <v>0</v>
      </c>
      <c r="L117" s="100">
        <v>0</v>
      </c>
      <c r="M117" s="102">
        <v>4</v>
      </c>
      <c r="N117" s="102">
        <v>4</v>
      </c>
      <c r="O117" s="102">
        <v>4</v>
      </c>
      <c r="P117" s="102">
        <v>4</v>
      </c>
      <c r="Q117" s="102">
        <v>4</v>
      </c>
      <c r="R117" s="102">
        <v>4</v>
      </c>
      <c r="S117" s="102">
        <v>4</v>
      </c>
      <c r="T117" s="102">
        <v>4</v>
      </c>
      <c r="U117" s="5" t="s">
        <v>6</v>
      </c>
      <c r="V117" s="6">
        <v>4</v>
      </c>
      <c r="W117" s="6">
        <v>4</v>
      </c>
      <c r="X117" s="6">
        <v>4</v>
      </c>
      <c r="Y117" s="6">
        <v>4</v>
      </c>
      <c r="Z117" s="7">
        <v>4</v>
      </c>
      <c r="AA117" s="7">
        <v>4</v>
      </c>
      <c r="AB117" s="7">
        <v>4</v>
      </c>
      <c r="AC117" s="7">
        <v>4</v>
      </c>
      <c r="AD117" s="7">
        <v>4</v>
      </c>
      <c r="AE117" s="8">
        <v>4</v>
      </c>
      <c r="AF117" s="8">
        <v>5</v>
      </c>
      <c r="AG117" s="8">
        <v>4</v>
      </c>
      <c r="AH117" s="8">
        <v>4</v>
      </c>
      <c r="AI117" s="8">
        <v>4</v>
      </c>
      <c r="AJ117" s="8">
        <v>4</v>
      </c>
      <c r="AK117" s="9">
        <v>5</v>
      </c>
      <c r="AL117" s="9">
        <v>5</v>
      </c>
      <c r="AM117" s="5"/>
      <c r="AN117" s="5"/>
    </row>
    <row r="118" spans="1:40" ht="72.75" thickBot="1" x14ac:dyDescent="0.6">
      <c r="A118" s="4"/>
      <c r="B118" s="4" t="s">
        <v>55</v>
      </c>
      <c r="C118" s="4"/>
      <c r="D118" s="4"/>
      <c r="E118" s="4" t="s">
        <v>180</v>
      </c>
      <c r="F118" s="4" t="s">
        <v>60</v>
      </c>
      <c r="G118" s="4" t="s">
        <v>170</v>
      </c>
      <c r="H118" s="100">
        <v>0</v>
      </c>
      <c r="I118" s="100">
        <v>0</v>
      </c>
      <c r="J118" s="100">
        <v>1</v>
      </c>
      <c r="K118" s="100">
        <v>0</v>
      </c>
      <c r="L118" s="100">
        <v>0</v>
      </c>
      <c r="M118" s="102">
        <v>4</v>
      </c>
      <c r="N118" s="102">
        <v>4</v>
      </c>
      <c r="O118" s="102">
        <v>4</v>
      </c>
      <c r="P118" s="102">
        <v>4</v>
      </c>
      <c r="Q118" s="102">
        <v>4</v>
      </c>
      <c r="R118" s="102">
        <v>4</v>
      </c>
      <c r="S118" s="102">
        <v>4</v>
      </c>
      <c r="T118" s="102">
        <v>4</v>
      </c>
      <c r="U118" s="5" t="s">
        <v>36</v>
      </c>
      <c r="V118" s="6">
        <v>4</v>
      </c>
      <c r="W118" s="6">
        <v>4</v>
      </c>
      <c r="X118" s="6">
        <v>4</v>
      </c>
      <c r="Y118" s="6">
        <v>4</v>
      </c>
      <c r="Z118" s="7">
        <v>4</v>
      </c>
      <c r="AA118" s="7">
        <v>4</v>
      </c>
      <c r="AB118" s="7">
        <v>4</v>
      </c>
      <c r="AC118" s="7">
        <v>4</v>
      </c>
      <c r="AD118" s="7">
        <v>4</v>
      </c>
      <c r="AE118" s="8">
        <v>4</v>
      </c>
      <c r="AF118" s="8">
        <v>5</v>
      </c>
      <c r="AG118" s="8">
        <v>4</v>
      </c>
      <c r="AH118" s="8">
        <v>4</v>
      </c>
      <c r="AI118" s="8">
        <v>4</v>
      </c>
      <c r="AJ118" s="8">
        <v>4</v>
      </c>
      <c r="AK118" s="9">
        <v>5</v>
      </c>
      <c r="AL118" s="9">
        <v>5</v>
      </c>
      <c r="AM118" s="5"/>
      <c r="AN118" s="5"/>
    </row>
    <row r="119" spans="1:40" ht="48.75" thickBot="1" x14ac:dyDescent="0.6">
      <c r="A119" s="4">
        <v>67</v>
      </c>
      <c r="B119" s="4" t="s">
        <v>55</v>
      </c>
      <c r="C119" s="4"/>
      <c r="D119" s="4"/>
      <c r="E119" s="4" t="s">
        <v>180</v>
      </c>
      <c r="F119" s="4" t="s">
        <v>60</v>
      </c>
      <c r="G119" s="4" t="s">
        <v>170</v>
      </c>
      <c r="H119" s="100">
        <v>0</v>
      </c>
      <c r="I119" s="100">
        <v>1</v>
      </c>
      <c r="J119" s="100">
        <v>0</v>
      </c>
      <c r="K119" s="100">
        <v>0</v>
      </c>
      <c r="L119" s="100">
        <v>0</v>
      </c>
      <c r="M119" s="102">
        <v>4</v>
      </c>
      <c r="N119" s="102">
        <v>4</v>
      </c>
      <c r="O119" s="102">
        <v>5</v>
      </c>
      <c r="P119" s="102">
        <v>4</v>
      </c>
      <c r="Q119" s="102">
        <v>5</v>
      </c>
      <c r="R119" s="102">
        <v>4</v>
      </c>
      <c r="S119" s="102">
        <v>4</v>
      </c>
      <c r="T119" s="102">
        <v>4</v>
      </c>
      <c r="U119" s="5" t="s">
        <v>6</v>
      </c>
      <c r="V119" s="6">
        <v>4</v>
      </c>
      <c r="W119" s="6">
        <v>5</v>
      </c>
      <c r="X119" s="6">
        <v>5</v>
      </c>
      <c r="Y119" s="6">
        <v>4</v>
      </c>
      <c r="Z119" s="7">
        <v>5</v>
      </c>
      <c r="AA119" s="7">
        <v>5</v>
      </c>
      <c r="AB119" s="7">
        <v>5</v>
      </c>
      <c r="AC119" s="7">
        <v>4</v>
      </c>
      <c r="AD119" s="7">
        <v>4</v>
      </c>
      <c r="AE119" s="8">
        <v>5</v>
      </c>
      <c r="AF119" s="8">
        <v>5</v>
      </c>
      <c r="AG119" s="8">
        <v>5</v>
      </c>
      <c r="AH119" s="8">
        <v>5</v>
      </c>
      <c r="AI119" s="8">
        <v>5</v>
      </c>
      <c r="AJ119" s="8">
        <v>5</v>
      </c>
      <c r="AK119" s="9">
        <v>5</v>
      </c>
      <c r="AL119" s="9">
        <v>5</v>
      </c>
      <c r="AM119" s="5"/>
      <c r="AN119" s="5"/>
    </row>
    <row r="120" spans="1:40" ht="72.75" thickBot="1" x14ac:dyDescent="0.6">
      <c r="A120" s="4"/>
      <c r="B120" s="4" t="s">
        <v>55</v>
      </c>
      <c r="C120" s="4"/>
      <c r="D120" s="4"/>
      <c r="E120" s="4" t="s">
        <v>180</v>
      </c>
      <c r="F120" s="4" t="s">
        <v>60</v>
      </c>
      <c r="G120" s="4" t="s">
        <v>170</v>
      </c>
      <c r="H120" s="100">
        <v>0</v>
      </c>
      <c r="I120" s="100">
        <v>0</v>
      </c>
      <c r="J120" s="100">
        <v>1</v>
      </c>
      <c r="K120" s="100">
        <v>0</v>
      </c>
      <c r="L120" s="100">
        <v>0</v>
      </c>
      <c r="M120" s="102">
        <v>4</v>
      </c>
      <c r="N120" s="102">
        <v>4</v>
      </c>
      <c r="O120" s="102">
        <v>5</v>
      </c>
      <c r="P120" s="102">
        <v>4</v>
      </c>
      <c r="Q120" s="102">
        <v>5</v>
      </c>
      <c r="R120" s="102">
        <v>4</v>
      </c>
      <c r="S120" s="102">
        <v>4</v>
      </c>
      <c r="T120" s="102">
        <v>4</v>
      </c>
      <c r="U120" s="5" t="s">
        <v>36</v>
      </c>
      <c r="V120" s="6">
        <v>4</v>
      </c>
      <c r="W120" s="6">
        <v>5</v>
      </c>
      <c r="X120" s="6">
        <v>5</v>
      </c>
      <c r="Y120" s="6">
        <v>4</v>
      </c>
      <c r="Z120" s="7">
        <v>5</v>
      </c>
      <c r="AA120" s="7">
        <v>5</v>
      </c>
      <c r="AB120" s="7">
        <v>5</v>
      </c>
      <c r="AC120" s="7">
        <v>4</v>
      </c>
      <c r="AD120" s="7">
        <v>4</v>
      </c>
      <c r="AE120" s="8">
        <v>5</v>
      </c>
      <c r="AF120" s="8">
        <v>5</v>
      </c>
      <c r="AG120" s="8">
        <v>5</v>
      </c>
      <c r="AH120" s="8">
        <v>5</v>
      </c>
      <c r="AI120" s="8">
        <v>5</v>
      </c>
      <c r="AJ120" s="8">
        <v>5</v>
      </c>
      <c r="AK120" s="9">
        <v>5</v>
      </c>
      <c r="AL120" s="9">
        <v>5</v>
      </c>
      <c r="AM120" s="5"/>
      <c r="AN120" s="5"/>
    </row>
    <row r="121" spans="1:40" ht="48.75" thickBot="1" x14ac:dyDescent="0.6">
      <c r="A121" s="4">
        <v>68</v>
      </c>
      <c r="B121" s="4" t="s">
        <v>56</v>
      </c>
      <c r="C121" s="4"/>
      <c r="D121" s="4"/>
      <c r="E121" s="4" t="s">
        <v>180</v>
      </c>
      <c r="F121" s="4" t="s">
        <v>62</v>
      </c>
      <c r="G121" s="4"/>
      <c r="H121" s="100">
        <v>0</v>
      </c>
      <c r="I121" s="100">
        <v>1</v>
      </c>
      <c r="J121" s="100">
        <v>0</v>
      </c>
      <c r="K121" s="100">
        <v>0</v>
      </c>
      <c r="L121" s="100">
        <v>0</v>
      </c>
      <c r="M121" s="102">
        <v>4</v>
      </c>
      <c r="N121" s="102">
        <v>4</v>
      </c>
      <c r="O121" s="102">
        <v>4</v>
      </c>
      <c r="P121" s="102">
        <v>3</v>
      </c>
      <c r="Q121" s="102">
        <v>5</v>
      </c>
      <c r="R121" s="102">
        <v>3</v>
      </c>
      <c r="S121" s="102">
        <v>4</v>
      </c>
      <c r="T121" s="102">
        <v>3</v>
      </c>
      <c r="U121" s="5" t="s">
        <v>5</v>
      </c>
      <c r="V121" s="6">
        <v>4</v>
      </c>
      <c r="W121" s="6">
        <v>5</v>
      </c>
      <c r="X121" s="6">
        <v>5</v>
      </c>
      <c r="Y121" s="6">
        <v>4</v>
      </c>
      <c r="Z121" s="7">
        <v>5</v>
      </c>
      <c r="AA121" s="7">
        <v>5</v>
      </c>
      <c r="AB121" s="7">
        <v>5</v>
      </c>
      <c r="AC121" s="7">
        <v>5</v>
      </c>
      <c r="AD121" s="7">
        <v>5</v>
      </c>
      <c r="AE121" s="8">
        <v>4</v>
      </c>
      <c r="AF121" s="8">
        <v>4</v>
      </c>
      <c r="AG121" s="8">
        <v>5</v>
      </c>
      <c r="AH121" s="8">
        <v>4</v>
      </c>
      <c r="AI121" s="8">
        <v>4</v>
      </c>
      <c r="AJ121" s="8">
        <v>5</v>
      </c>
      <c r="AK121" s="9">
        <v>5</v>
      </c>
      <c r="AL121" s="9">
        <v>4</v>
      </c>
      <c r="AM121" s="5"/>
      <c r="AN121" s="5"/>
    </row>
    <row r="122" spans="1:40" ht="48.75" thickBot="1" x14ac:dyDescent="0.6">
      <c r="A122" s="4"/>
      <c r="B122" s="4" t="s">
        <v>56</v>
      </c>
      <c r="C122" s="4"/>
      <c r="D122" s="4"/>
      <c r="E122" s="4" t="s">
        <v>180</v>
      </c>
      <c r="F122" s="4" t="s">
        <v>62</v>
      </c>
      <c r="G122" s="4"/>
      <c r="H122" s="100">
        <v>0</v>
      </c>
      <c r="I122" s="100">
        <v>0</v>
      </c>
      <c r="J122" s="100">
        <v>1</v>
      </c>
      <c r="K122" s="100">
        <v>0</v>
      </c>
      <c r="L122" s="100">
        <v>0</v>
      </c>
      <c r="M122" s="102">
        <v>4</v>
      </c>
      <c r="N122" s="102">
        <v>4</v>
      </c>
      <c r="O122" s="102">
        <v>4</v>
      </c>
      <c r="P122" s="102">
        <v>3</v>
      </c>
      <c r="Q122" s="102">
        <v>5</v>
      </c>
      <c r="R122" s="102">
        <v>3</v>
      </c>
      <c r="S122" s="102">
        <v>4</v>
      </c>
      <c r="T122" s="102">
        <v>3</v>
      </c>
      <c r="U122" s="5" t="s">
        <v>6</v>
      </c>
      <c r="V122" s="6">
        <v>5</v>
      </c>
      <c r="W122" s="6">
        <v>5</v>
      </c>
      <c r="X122" s="6">
        <v>5</v>
      </c>
      <c r="Y122" s="6">
        <v>5</v>
      </c>
      <c r="Z122" s="7">
        <v>5</v>
      </c>
      <c r="AA122" s="7">
        <v>5</v>
      </c>
      <c r="AB122" s="7">
        <v>5</v>
      </c>
      <c r="AC122" s="7">
        <v>5</v>
      </c>
      <c r="AD122" s="7">
        <v>5</v>
      </c>
      <c r="AE122" s="8">
        <v>4</v>
      </c>
      <c r="AF122" s="8">
        <v>4</v>
      </c>
      <c r="AG122" s="8">
        <v>5</v>
      </c>
      <c r="AH122" s="8">
        <v>4</v>
      </c>
      <c r="AI122" s="8">
        <v>5</v>
      </c>
      <c r="AJ122" s="8">
        <v>5</v>
      </c>
      <c r="AK122" s="9">
        <v>5</v>
      </c>
      <c r="AL122" s="9">
        <v>5</v>
      </c>
      <c r="AM122" s="5"/>
      <c r="AN122" s="5"/>
    </row>
    <row r="123" spans="1:40" ht="72.75" thickBot="1" x14ac:dyDescent="0.6">
      <c r="A123" s="4"/>
      <c r="B123" s="4" t="s">
        <v>56</v>
      </c>
      <c r="C123" s="4"/>
      <c r="D123" s="4"/>
      <c r="E123" s="4" t="s">
        <v>180</v>
      </c>
      <c r="F123" s="4" t="s">
        <v>62</v>
      </c>
      <c r="G123" s="4"/>
      <c r="H123" s="100">
        <v>0</v>
      </c>
      <c r="I123" s="100">
        <v>1</v>
      </c>
      <c r="J123" s="100">
        <v>0</v>
      </c>
      <c r="K123" s="100">
        <v>0</v>
      </c>
      <c r="L123" s="100">
        <v>0</v>
      </c>
      <c r="M123" s="102">
        <v>4</v>
      </c>
      <c r="N123" s="102">
        <v>4</v>
      </c>
      <c r="O123" s="102">
        <v>4</v>
      </c>
      <c r="P123" s="102">
        <v>3</v>
      </c>
      <c r="Q123" s="102">
        <v>5</v>
      </c>
      <c r="R123" s="102">
        <v>3</v>
      </c>
      <c r="S123" s="102">
        <v>4</v>
      </c>
      <c r="T123" s="102">
        <v>3</v>
      </c>
      <c r="U123" s="5" t="s">
        <v>34</v>
      </c>
      <c r="V123" s="6">
        <v>4</v>
      </c>
      <c r="W123" s="6">
        <v>4</v>
      </c>
      <c r="X123" s="6">
        <v>4</v>
      </c>
      <c r="Y123" s="6">
        <v>3</v>
      </c>
      <c r="Z123" s="7">
        <v>4</v>
      </c>
      <c r="AA123" s="7">
        <v>4</v>
      </c>
      <c r="AB123" s="7">
        <v>4</v>
      </c>
      <c r="AC123" s="7">
        <v>4</v>
      </c>
      <c r="AD123" s="7">
        <v>4</v>
      </c>
      <c r="AE123" s="8">
        <v>5</v>
      </c>
      <c r="AF123" s="8">
        <v>4</v>
      </c>
      <c r="AG123" s="8">
        <v>5</v>
      </c>
      <c r="AH123" s="8">
        <v>4</v>
      </c>
      <c r="AI123" s="8">
        <v>4</v>
      </c>
      <c r="AJ123" s="8">
        <v>4</v>
      </c>
      <c r="AK123" s="9">
        <v>5</v>
      </c>
      <c r="AL123" s="9">
        <v>5</v>
      </c>
      <c r="AM123" s="5"/>
      <c r="AN123" s="5"/>
    </row>
    <row r="124" spans="1:40" ht="48.75" thickBot="1" x14ac:dyDescent="0.6">
      <c r="A124" s="4">
        <v>69</v>
      </c>
      <c r="B124" s="4" t="s">
        <v>55</v>
      </c>
      <c r="C124" s="4"/>
      <c r="D124" s="4"/>
      <c r="E124" s="4" t="s">
        <v>180</v>
      </c>
      <c r="F124" s="4" t="s">
        <v>60</v>
      </c>
      <c r="G124" s="4" t="s">
        <v>170</v>
      </c>
      <c r="H124" s="100">
        <v>1</v>
      </c>
      <c r="I124" s="100">
        <v>0</v>
      </c>
      <c r="J124" s="100">
        <v>0</v>
      </c>
      <c r="K124" s="100">
        <v>0</v>
      </c>
      <c r="L124" s="100">
        <v>0</v>
      </c>
      <c r="M124" s="102">
        <v>3</v>
      </c>
      <c r="N124" s="102">
        <v>3</v>
      </c>
      <c r="O124" s="102">
        <v>3</v>
      </c>
      <c r="P124" s="102">
        <v>3</v>
      </c>
      <c r="Q124" s="102">
        <v>3</v>
      </c>
      <c r="R124" s="102">
        <v>3</v>
      </c>
      <c r="S124" s="102">
        <v>3</v>
      </c>
      <c r="T124" s="102">
        <v>3</v>
      </c>
      <c r="U124" s="5" t="s">
        <v>5</v>
      </c>
      <c r="V124" s="6">
        <v>4</v>
      </c>
      <c r="W124" s="6">
        <v>4</v>
      </c>
      <c r="X124" s="6">
        <v>4</v>
      </c>
      <c r="Y124" s="6">
        <v>4</v>
      </c>
      <c r="Z124" s="7">
        <v>3</v>
      </c>
      <c r="AA124" s="7">
        <v>3</v>
      </c>
      <c r="AB124" s="7">
        <v>3</v>
      </c>
      <c r="AC124" s="7">
        <v>3</v>
      </c>
      <c r="AD124" s="7">
        <v>3</v>
      </c>
      <c r="AE124" s="8">
        <v>3</v>
      </c>
      <c r="AF124" s="8">
        <v>3</v>
      </c>
      <c r="AG124" s="8">
        <v>3</v>
      </c>
      <c r="AH124" s="8">
        <v>3</v>
      </c>
      <c r="AI124" s="8">
        <v>3</v>
      </c>
      <c r="AJ124" s="8">
        <v>3</v>
      </c>
      <c r="AK124" s="9">
        <v>3</v>
      </c>
      <c r="AL124" s="9">
        <v>3</v>
      </c>
      <c r="AM124" s="5"/>
      <c r="AN124" s="5"/>
    </row>
    <row r="125" spans="1:40" ht="48.75" thickBot="1" x14ac:dyDescent="0.6">
      <c r="A125" s="4"/>
      <c r="B125" s="4" t="s">
        <v>55</v>
      </c>
      <c r="C125" s="4"/>
      <c r="D125" s="4"/>
      <c r="E125" s="4" t="s">
        <v>180</v>
      </c>
      <c r="F125" s="4" t="s">
        <v>60</v>
      </c>
      <c r="G125" s="4" t="s">
        <v>170</v>
      </c>
      <c r="H125" s="100">
        <v>0</v>
      </c>
      <c r="I125" s="100">
        <v>1</v>
      </c>
      <c r="J125" s="100">
        <v>0</v>
      </c>
      <c r="K125" s="100">
        <v>0</v>
      </c>
      <c r="L125" s="100">
        <v>0</v>
      </c>
      <c r="M125" s="102">
        <v>3</v>
      </c>
      <c r="N125" s="102">
        <v>3</v>
      </c>
      <c r="O125" s="102">
        <v>3</v>
      </c>
      <c r="P125" s="102">
        <v>3</v>
      </c>
      <c r="Q125" s="102">
        <v>3</v>
      </c>
      <c r="R125" s="102">
        <v>3</v>
      </c>
      <c r="S125" s="102">
        <v>3</v>
      </c>
      <c r="T125" s="102">
        <v>3</v>
      </c>
      <c r="U125" s="5" t="s">
        <v>6</v>
      </c>
      <c r="V125" s="6">
        <v>4</v>
      </c>
      <c r="W125" s="6">
        <v>4</v>
      </c>
      <c r="X125" s="6">
        <v>4</v>
      </c>
      <c r="Y125" s="6">
        <v>4</v>
      </c>
      <c r="Z125" s="7">
        <v>3</v>
      </c>
      <c r="AA125" s="7">
        <v>3</v>
      </c>
      <c r="AB125" s="7">
        <v>3</v>
      </c>
      <c r="AC125" s="7">
        <v>3</v>
      </c>
      <c r="AD125" s="7">
        <v>3</v>
      </c>
      <c r="AE125" s="8">
        <v>3</v>
      </c>
      <c r="AF125" s="8">
        <v>3</v>
      </c>
      <c r="AG125" s="8">
        <v>3</v>
      </c>
      <c r="AH125" s="8">
        <v>3</v>
      </c>
      <c r="AI125" s="8">
        <v>3</v>
      </c>
      <c r="AJ125" s="8">
        <v>3</v>
      </c>
      <c r="AK125" s="9">
        <v>3</v>
      </c>
      <c r="AL125" s="9">
        <v>3</v>
      </c>
      <c r="AM125" s="5"/>
      <c r="AN125" s="5"/>
    </row>
    <row r="126" spans="1:40" ht="72.75" thickBot="1" x14ac:dyDescent="0.6">
      <c r="A126" s="4"/>
      <c r="B126" s="4" t="s">
        <v>55</v>
      </c>
      <c r="C126" s="4"/>
      <c r="D126" s="4"/>
      <c r="E126" s="4" t="s">
        <v>180</v>
      </c>
      <c r="F126" s="4" t="s">
        <v>60</v>
      </c>
      <c r="G126" s="4" t="s">
        <v>170</v>
      </c>
      <c r="H126" s="100">
        <v>0</v>
      </c>
      <c r="I126" s="100">
        <v>0</v>
      </c>
      <c r="J126" s="100">
        <v>1</v>
      </c>
      <c r="K126" s="100">
        <v>0</v>
      </c>
      <c r="L126" s="100">
        <v>0</v>
      </c>
      <c r="M126" s="102">
        <v>3</v>
      </c>
      <c r="N126" s="102">
        <v>3</v>
      </c>
      <c r="O126" s="102">
        <v>3</v>
      </c>
      <c r="P126" s="102">
        <v>3</v>
      </c>
      <c r="Q126" s="102">
        <v>3</v>
      </c>
      <c r="R126" s="102">
        <v>3</v>
      </c>
      <c r="S126" s="102">
        <v>3</v>
      </c>
      <c r="T126" s="102">
        <v>3</v>
      </c>
      <c r="U126" s="5" t="s">
        <v>36</v>
      </c>
      <c r="V126" s="6">
        <v>4</v>
      </c>
      <c r="W126" s="6">
        <v>4</v>
      </c>
      <c r="X126" s="6">
        <v>4</v>
      </c>
      <c r="Y126" s="6">
        <v>4</v>
      </c>
      <c r="Z126" s="7">
        <v>3</v>
      </c>
      <c r="AA126" s="7">
        <v>3</v>
      </c>
      <c r="AB126" s="7">
        <v>3</v>
      </c>
      <c r="AC126" s="7">
        <v>3</v>
      </c>
      <c r="AD126" s="7">
        <v>3</v>
      </c>
      <c r="AE126" s="8">
        <v>3</v>
      </c>
      <c r="AF126" s="8">
        <v>3</v>
      </c>
      <c r="AG126" s="8">
        <v>3</v>
      </c>
      <c r="AH126" s="8">
        <v>3</v>
      </c>
      <c r="AI126" s="8">
        <v>3</v>
      </c>
      <c r="AJ126" s="8">
        <v>3</v>
      </c>
      <c r="AK126" s="9">
        <v>3</v>
      </c>
      <c r="AL126" s="9">
        <v>3</v>
      </c>
      <c r="AM126" s="5"/>
      <c r="AN126" s="5"/>
    </row>
    <row r="127" spans="1:40" ht="72.75" thickBot="1" x14ac:dyDescent="0.6">
      <c r="A127" s="4"/>
      <c r="B127" s="4" t="s">
        <v>55</v>
      </c>
      <c r="C127" s="4"/>
      <c r="D127" s="4"/>
      <c r="E127" s="4" t="s">
        <v>180</v>
      </c>
      <c r="F127" s="4" t="s">
        <v>60</v>
      </c>
      <c r="G127" s="4" t="s">
        <v>170</v>
      </c>
      <c r="H127" s="100">
        <v>0</v>
      </c>
      <c r="I127" s="100">
        <v>0</v>
      </c>
      <c r="J127" s="100">
        <v>0</v>
      </c>
      <c r="K127" s="100">
        <v>1</v>
      </c>
      <c r="L127" s="100">
        <v>0</v>
      </c>
      <c r="M127" s="102">
        <v>3</v>
      </c>
      <c r="N127" s="102">
        <v>3</v>
      </c>
      <c r="O127" s="102">
        <v>3</v>
      </c>
      <c r="P127" s="102">
        <v>3</v>
      </c>
      <c r="Q127" s="102">
        <v>3</v>
      </c>
      <c r="R127" s="102">
        <v>3</v>
      </c>
      <c r="S127" s="102">
        <v>3</v>
      </c>
      <c r="T127" s="102">
        <v>3</v>
      </c>
      <c r="U127" s="5" t="s">
        <v>34</v>
      </c>
      <c r="V127" s="6">
        <v>4</v>
      </c>
      <c r="W127" s="6">
        <v>4</v>
      </c>
      <c r="X127" s="6">
        <v>4</v>
      </c>
      <c r="Y127" s="6">
        <v>4</v>
      </c>
      <c r="Z127" s="7">
        <v>3</v>
      </c>
      <c r="AA127" s="7">
        <v>3</v>
      </c>
      <c r="AB127" s="7">
        <v>3</v>
      </c>
      <c r="AC127" s="7">
        <v>3</v>
      </c>
      <c r="AD127" s="7">
        <v>3</v>
      </c>
      <c r="AE127" s="8">
        <v>3</v>
      </c>
      <c r="AF127" s="8">
        <v>3</v>
      </c>
      <c r="AG127" s="8">
        <v>3</v>
      </c>
      <c r="AH127" s="8">
        <v>3</v>
      </c>
      <c r="AI127" s="8">
        <v>3</v>
      </c>
      <c r="AJ127" s="8">
        <v>3</v>
      </c>
      <c r="AK127" s="9">
        <v>3</v>
      </c>
      <c r="AL127" s="9">
        <v>3</v>
      </c>
      <c r="AM127" s="5"/>
      <c r="AN127" s="5"/>
    </row>
    <row r="128" spans="1:40" ht="72.75" thickBot="1" x14ac:dyDescent="0.6">
      <c r="A128" s="4"/>
      <c r="B128" s="4" t="s">
        <v>55</v>
      </c>
      <c r="C128" s="4"/>
      <c r="D128" s="4"/>
      <c r="E128" s="4" t="s">
        <v>180</v>
      </c>
      <c r="F128" s="4" t="s">
        <v>60</v>
      </c>
      <c r="G128" s="4" t="s">
        <v>170</v>
      </c>
      <c r="H128" s="100">
        <v>0</v>
      </c>
      <c r="I128" s="100">
        <v>0</v>
      </c>
      <c r="J128" s="100">
        <v>0</v>
      </c>
      <c r="K128" s="100">
        <v>0</v>
      </c>
      <c r="L128" s="100">
        <v>1</v>
      </c>
      <c r="M128" s="102">
        <v>3</v>
      </c>
      <c r="N128" s="102">
        <v>3</v>
      </c>
      <c r="O128" s="102">
        <v>3</v>
      </c>
      <c r="P128" s="102">
        <v>3</v>
      </c>
      <c r="Q128" s="102">
        <v>3</v>
      </c>
      <c r="R128" s="102">
        <v>3</v>
      </c>
      <c r="S128" s="102">
        <v>3</v>
      </c>
      <c r="T128" s="102">
        <v>3</v>
      </c>
      <c r="U128" s="5" t="s">
        <v>38</v>
      </c>
      <c r="V128" s="6">
        <v>4</v>
      </c>
      <c r="W128" s="6">
        <v>4</v>
      </c>
      <c r="X128" s="6">
        <v>4</v>
      </c>
      <c r="Y128" s="6">
        <v>4</v>
      </c>
      <c r="Z128" s="7">
        <v>3</v>
      </c>
      <c r="AA128" s="7">
        <v>3</v>
      </c>
      <c r="AB128" s="7">
        <v>3</v>
      </c>
      <c r="AC128" s="7">
        <v>3</v>
      </c>
      <c r="AD128" s="7">
        <v>3</v>
      </c>
      <c r="AE128" s="8">
        <v>3</v>
      </c>
      <c r="AF128" s="8">
        <v>3</v>
      </c>
      <c r="AG128" s="8">
        <v>3</v>
      </c>
      <c r="AH128" s="8">
        <v>3</v>
      </c>
      <c r="AI128" s="8">
        <v>3</v>
      </c>
      <c r="AJ128" s="8">
        <v>3</v>
      </c>
      <c r="AK128" s="9">
        <v>3</v>
      </c>
      <c r="AL128" s="9">
        <v>3</v>
      </c>
      <c r="AM128" s="5"/>
      <c r="AN128" s="5"/>
    </row>
    <row r="129" spans="1:40" ht="48.75" thickBot="1" x14ac:dyDescent="0.6">
      <c r="A129" s="4">
        <v>70</v>
      </c>
      <c r="B129" s="4" t="s">
        <v>55</v>
      </c>
      <c r="C129" s="4"/>
      <c r="D129" s="4"/>
      <c r="E129" s="4" t="s">
        <v>180</v>
      </c>
      <c r="F129" s="4" t="s">
        <v>60</v>
      </c>
      <c r="G129" s="4" t="s">
        <v>170</v>
      </c>
      <c r="H129" s="100">
        <v>1</v>
      </c>
      <c r="I129" s="100">
        <v>0</v>
      </c>
      <c r="J129" s="100">
        <v>0</v>
      </c>
      <c r="K129" s="100">
        <v>0</v>
      </c>
      <c r="L129" s="100">
        <v>0</v>
      </c>
      <c r="M129" s="102">
        <v>4</v>
      </c>
      <c r="N129" s="102">
        <v>3</v>
      </c>
      <c r="O129" s="102">
        <v>5</v>
      </c>
      <c r="P129" s="102">
        <v>3</v>
      </c>
      <c r="Q129" s="102">
        <v>3</v>
      </c>
      <c r="R129" s="102">
        <v>1</v>
      </c>
      <c r="S129" s="102">
        <v>1</v>
      </c>
      <c r="T129" s="102">
        <v>1</v>
      </c>
      <c r="U129" s="5" t="s">
        <v>5</v>
      </c>
      <c r="V129" s="6">
        <v>4</v>
      </c>
      <c r="W129" s="6">
        <v>4</v>
      </c>
      <c r="X129" s="6">
        <v>4</v>
      </c>
      <c r="Y129" s="6">
        <v>4</v>
      </c>
      <c r="Z129" s="7">
        <v>5</v>
      </c>
      <c r="AA129" s="7">
        <v>5</v>
      </c>
      <c r="AB129" s="7">
        <v>5</v>
      </c>
      <c r="AC129" s="7">
        <v>5</v>
      </c>
      <c r="AD129" s="7">
        <v>5</v>
      </c>
      <c r="AE129" s="8">
        <v>4</v>
      </c>
      <c r="AF129" s="8">
        <v>5</v>
      </c>
      <c r="AG129" s="8">
        <v>5</v>
      </c>
      <c r="AH129" s="8">
        <v>4</v>
      </c>
      <c r="AI129" s="8">
        <v>4</v>
      </c>
      <c r="AJ129" s="8">
        <v>5</v>
      </c>
      <c r="AK129" s="9">
        <v>5</v>
      </c>
      <c r="AL129" s="9">
        <v>5</v>
      </c>
      <c r="AM129" s="5"/>
      <c r="AN129" s="5"/>
    </row>
    <row r="130" spans="1:40" ht="48.75" thickBot="1" x14ac:dyDescent="0.6">
      <c r="A130" s="4"/>
      <c r="B130" s="4" t="s">
        <v>55</v>
      </c>
      <c r="C130" s="4"/>
      <c r="D130" s="4"/>
      <c r="E130" s="4" t="s">
        <v>180</v>
      </c>
      <c r="F130" s="4" t="s">
        <v>60</v>
      </c>
      <c r="G130" s="4" t="s">
        <v>170</v>
      </c>
      <c r="H130" s="100">
        <v>0</v>
      </c>
      <c r="I130" s="100">
        <v>1</v>
      </c>
      <c r="J130" s="100">
        <v>0</v>
      </c>
      <c r="K130" s="100">
        <v>0</v>
      </c>
      <c r="L130" s="100">
        <v>0</v>
      </c>
      <c r="M130" s="102">
        <v>4</v>
      </c>
      <c r="N130" s="102">
        <v>3</v>
      </c>
      <c r="O130" s="102">
        <v>5</v>
      </c>
      <c r="P130" s="102">
        <v>3</v>
      </c>
      <c r="Q130" s="102">
        <v>3</v>
      </c>
      <c r="R130" s="102">
        <v>1</v>
      </c>
      <c r="S130" s="102">
        <v>1</v>
      </c>
      <c r="T130" s="102">
        <v>1</v>
      </c>
      <c r="U130" s="5" t="s">
        <v>6</v>
      </c>
      <c r="V130" s="6">
        <v>4</v>
      </c>
      <c r="W130" s="6">
        <v>4</v>
      </c>
      <c r="X130" s="6">
        <v>5</v>
      </c>
      <c r="Y130" s="6">
        <v>4</v>
      </c>
      <c r="Z130" s="7">
        <v>5</v>
      </c>
      <c r="AA130" s="7">
        <v>5</v>
      </c>
      <c r="AB130" s="7">
        <v>5</v>
      </c>
      <c r="AC130" s="7">
        <v>5</v>
      </c>
      <c r="AD130" s="7">
        <v>5</v>
      </c>
      <c r="AE130" s="8">
        <v>5</v>
      </c>
      <c r="AF130" s="8">
        <v>5</v>
      </c>
      <c r="AG130" s="8">
        <v>5</v>
      </c>
      <c r="AH130" s="8">
        <v>4</v>
      </c>
      <c r="AI130" s="8">
        <v>4</v>
      </c>
      <c r="AJ130" s="8">
        <v>5</v>
      </c>
      <c r="AK130" s="9">
        <v>5</v>
      </c>
      <c r="AL130" s="9">
        <v>5</v>
      </c>
      <c r="AM130" s="5"/>
      <c r="AN130" s="5"/>
    </row>
    <row r="131" spans="1:40" ht="72.75" thickBot="1" x14ac:dyDescent="0.6">
      <c r="A131" s="4"/>
      <c r="B131" s="4" t="s">
        <v>55</v>
      </c>
      <c r="C131" s="4"/>
      <c r="D131" s="4"/>
      <c r="E131" s="4" t="s">
        <v>180</v>
      </c>
      <c r="F131" s="4" t="s">
        <v>60</v>
      </c>
      <c r="G131" s="4" t="s">
        <v>170</v>
      </c>
      <c r="H131" s="100">
        <v>0</v>
      </c>
      <c r="I131" s="100">
        <v>0</v>
      </c>
      <c r="J131" s="100">
        <v>1</v>
      </c>
      <c r="K131" s="100">
        <v>0</v>
      </c>
      <c r="L131" s="100">
        <v>0</v>
      </c>
      <c r="M131" s="102">
        <v>4</v>
      </c>
      <c r="N131" s="102">
        <v>3</v>
      </c>
      <c r="O131" s="102">
        <v>5</v>
      </c>
      <c r="P131" s="102">
        <v>3</v>
      </c>
      <c r="Q131" s="102">
        <v>3</v>
      </c>
      <c r="R131" s="102">
        <v>1</v>
      </c>
      <c r="S131" s="102">
        <v>1</v>
      </c>
      <c r="T131" s="102">
        <v>1</v>
      </c>
      <c r="U131" s="5" t="s">
        <v>36</v>
      </c>
      <c r="V131" s="6">
        <v>3</v>
      </c>
      <c r="W131" s="6">
        <v>3</v>
      </c>
      <c r="X131" s="6">
        <v>4</v>
      </c>
      <c r="Y131" s="6">
        <v>4</v>
      </c>
      <c r="Z131" s="7">
        <v>5</v>
      </c>
      <c r="AA131" s="7">
        <v>5</v>
      </c>
      <c r="AB131" s="7">
        <v>5</v>
      </c>
      <c r="AC131" s="7">
        <v>5</v>
      </c>
      <c r="AD131" s="7">
        <v>5</v>
      </c>
      <c r="AE131" s="8">
        <v>4</v>
      </c>
      <c r="AF131" s="8">
        <v>5</v>
      </c>
      <c r="AG131" s="8">
        <v>5</v>
      </c>
      <c r="AH131" s="8">
        <v>4</v>
      </c>
      <c r="AI131" s="8">
        <v>4</v>
      </c>
      <c r="AJ131" s="8">
        <v>5</v>
      </c>
      <c r="AK131" s="9">
        <v>5</v>
      </c>
      <c r="AL131" s="9">
        <v>5</v>
      </c>
      <c r="AM131" s="5"/>
      <c r="AN131" s="5"/>
    </row>
    <row r="132" spans="1:40" ht="72.75" thickBot="1" x14ac:dyDescent="0.6">
      <c r="A132" s="4"/>
      <c r="B132" s="4" t="s">
        <v>55</v>
      </c>
      <c r="C132" s="4"/>
      <c r="D132" s="4"/>
      <c r="E132" s="4" t="s">
        <v>180</v>
      </c>
      <c r="F132" s="4" t="s">
        <v>60</v>
      </c>
      <c r="G132" s="4" t="s">
        <v>170</v>
      </c>
      <c r="H132" s="100">
        <v>0</v>
      </c>
      <c r="I132" s="100">
        <v>0</v>
      </c>
      <c r="J132" s="100">
        <v>0</v>
      </c>
      <c r="K132" s="100">
        <v>1</v>
      </c>
      <c r="L132" s="100">
        <v>0</v>
      </c>
      <c r="M132" s="102">
        <v>4</v>
      </c>
      <c r="N132" s="102">
        <v>3</v>
      </c>
      <c r="O132" s="102">
        <v>5</v>
      </c>
      <c r="P132" s="102">
        <v>3</v>
      </c>
      <c r="Q132" s="102">
        <v>3</v>
      </c>
      <c r="R132" s="102">
        <v>1</v>
      </c>
      <c r="S132" s="102">
        <v>1</v>
      </c>
      <c r="T132" s="102">
        <v>1</v>
      </c>
      <c r="U132" s="5" t="s">
        <v>34</v>
      </c>
      <c r="V132" s="6">
        <v>4</v>
      </c>
      <c r="W132" s="6">
        <v>3</v>
      </c>
      <c r="X132" s="6">
        <v>4</v>
      </c>
      <c r="Y132" s="6">
        <v>4</v>
      </c>
      <c r="Z132" s="7">
        <v>5</v>
      </c>
      <c r="AA132" s="7">
        <v>5</v>
      </c>
      <c r="AB132" s="7">
        <v>5</v>
      </c>
      <c r="AC132" s="7">
        <v>5</v>
      </c>
      <c r="AD132" s="7">
        <v>5</v>
      </c>
      <c r="AE132" s="8">
        <v>4</v>
      </c>
      <c r="AF132" s="8">
        <v>5</v>
      </c>
      <c r="AG132" s="8">
        <v>5</v>
      </c>
      <c r="AH132" s="8">
        <v>4</v>
      </c>
      <c r="AI132" s="8">
        <v>4</v>
      </c>
      <c r="AJ132" s="8">
        <v>5</v>
      </c>
      <c r="AK132" s="9">
        <v>5</v>
      </c>
      <c r="AL132" s="9">
        <v>5</v>
      </c>
      <c r="AM132" s="5"/>
      <c r="AN132" s="5"/>
    </row>
    <row r="133" spans="1:40" ht="72.75" thickBot="1" x14ac:dyDescent="0.6">
      <c r="A133" s="4"/>
      <c r="B133" s="4" t="s">
        <v>55</v>
      </c>
      <c r="C133" s="4"/>
      <c r="D133" s="4"/>
      <c r="E133" s="4" t="s">
        <v>180</v>
      </c>
      <c r="F133" s="4" t="s">
        <v>60</v>
      </c>
      <c r="G133" s="4" t="s">
        <v>170</v>
      </c>
      <c r="H133" s="100">
        <v>0</v>
      </c>
      <c r="I133" s="100">
        <v>0</v>
      </c>
      <c r="J133" s="100">
        <v>0</v>
      </c>
      <c r="K133" s="100">
        <v>0</v>
      </c>
      <c r="L133" s="100">
        <v>1</v>
      </c>
      <c r="M133" s="102">
        <v>4</v>
      </c>
      <c r="N133" s="102">
        <v>3</v>
      </c>
      <c r="O133" s="102">
        <v>5</v>
      </c>
      <c r="P133" s="102">
        <v>3</v>
      </c>
      <c r="Q133" s="102">
        <v>3</v>
      </c>
      <c r="R133" s="102">
        <v>1</v>
      </c>
      <c r="S133" s="102">
        <v>1</v>
      </c>
      <c r="T133" s="102">
        <v>1</v>
      </c>
      <c r="U133" s="5" t="s">
        <v>38</v>
      </c>
      <c r="V133" s="6">
        <v>4</v>
      </c>
      <c r="W133" s="6">
        <v>3</v>
      </c>
      <c r="X133" s="6">
        <v>4</v>
      </c>
      <c r="Y133" s="6">
        <v>4</v>
      </c>
      <c r="Z133" s="7">
        <v>5</v>
      </c>
      <c r="AA133" s="7">
        <v>5</v>
      </c>
      <c r="AB133" s="7">
        <v>5</v>
      </c>
      <c r="AC133" s="7">
        <v>5</v>
      </c>
      <c r="AD133" s="7">
        <v>5</v>
      </c>
      <c r="AE133" s="8">
        <v>4</v>
      </c>
      <c r="AF133" s="8">
        <v>5</v>
      </c>
      <c r="AG133" s="8">
        <v>5</v>
      </c>
      <c r="AH133" s="8">
        <v>4</v>
      </c>
      <c r="AI133" s="8">
        <v>4</v>
      </c>
      <c r="AJ133" s="8">
        <v>5</v>
      </c>
      <c r="AK133" s="9">
        <v>5</v>
      </c>
      <c r="AL133" s="9">
        <v>5</v>
      </c>
      <c r="AM133" s="5"/>
      <c r="AN133" s="5"/>
    </row>
    <row r="134" spans="1:40" ht="48.75" thickBot="1" x14ac:dyDescent="0.6">
      <c r="A134" s="4">
        <v>71</v>
      </c>
      <c r="B134" s="4" t="s">
        <v>55</v>
      </c>
      <c r="C134" s="4"/>
      <c r="D134" s="4"/>
      <c r="E134" s="4" t="s">
        <v>180</v>
      </c>
      <c r="F134" s="4" t="s">
        <v>60</v>
      </c>
      <c r="G134" s="4" t="s">
        <v>170</v>
      </c>
      <c r="H134" s="100">
        <v>1</v>
      </c>
      <c r="I134" s="100">
        <v>0</v>
      </c>
      <c r="J134" s="100">
        <v>0</v>
      </c>
      <c r="K134" s="100">
        <v>0</v>
      </c>
      <c r="L134" s="100">
        <v>0</v>
      </c>
      <c r="M134" s="102">
        <v>3</v>
      </c>
      <c r="N134" s="102">
        <v>2</v>
      </c>
      <c r="O134" s="102">
        <v>4</v>
      </c>
      <c r="P134" s="102">
        <v>3</v>
      </c>
      <c r="Q134" s="102">
        <v>3</v>
      </c>
      <c r="R134" s="102">
        <v>1</v>
      </c>
      <c r="S134" s="102">
        <v>3</v>
      </c>
      <c r="T134" s="102">
        <v>3</v>
      </c>
      <c r="U134" s="5" t="s">
        <v>5</v>
      </c>
      <c r="V134" s="6">
        <v>4</v>
      </c>
      <c r="W134" s="6">
        <v>3</v>
      </c>
      <c r="X134" s="6">
        <v>4</v>
      </c>
      <c r="Y134" s="6">
        <v>4</v>
      </c>
      <c r="Z134" s="7">
        <v>4</v>
      </c>
      <c r="AA134" s="7">
        <v>4</v>
      </c>
      <c r="AB134" s="7">
        <v>4</v>
      </c>
      <c r="AC134" s="7">
        <v>4</v>
      </c>
      <c r="AD134" s="7">
        <v>4</v>
      </c>
      <c r="AE134" s="8">
        <v>4</v>
      </c>
      <c r="AF134" s="8">
        <v>3</v>
      </c>
      <c r="AG134" s="8">
        <v>3</v>
      </c>
      <c r="AH134" s="8">
        <v>4</v>
      </c>
      <c r="AI134" s="8">
        <v>4</v>
      </c>
      <c r="AJ134" s="8">
        <v>4</v>
      </c>
      <c r="AK134" s="9">
        <v>4</v>
      </c>
      <c r="AL134" s="9">
        <v>4</v>
      </c>
      <c r="AM134" s="5"/>
      <c r="AN134" s="5"/>
    </row>
    <row r="135" spans="1:40" ht="48.75" thickBot="1" x14ac:dyDescent="0.6">
      <c r="A135" s="4"/>
      <c r="B135" s="4" t="s">
        <v>55</v>
      </c>
      <c r="C135" s="4"/>
      <c r="D135" s="4"/>
      <c r="E135" s="4" t="s">
        <v>180</v>
      </c>
      <c r="F135" s="4" t="s">
        <v>60</v>
      </c>
      <c r="G135" s="4" t="s">
        <v>170</v>
      </c>
      <c r="H135" s="100">
        <v>0</v>
      </c>
      <c r="I135" s="100">
        <v>1</v>
      </c>
      <c r="J135" s="100">
        <v>0</v>
      </c>
      <c r="K135" s="100">
        <v>0</v>
      </c>
      <c r="L135" s="100">
        <v>0</v>
      </c>
      <c r="M135" s="102">
        <v>3</v>
      </c>
      <c r="N135" s="102">
        <v>2</v>
      </c>
      <c r="O135" s="102">
        <v>4</v>
      </c>
      <c r="P135" s="102">
        <v>3</v>
      </c>
      <c r="Q135" s="102">
        <v>3</v>
      </c>
      <c r="R135" s="102">
        <v>1</v>
      </c>
      <c r="S135" s="102">
        <v>3</v>
      </c>
      <c r="T135" s="102">
        <v>3</v>
      </c>
      <c r="U135" s="5" t="s">
        <v>6</v>
      </c>
      <c r="V135" s="6">
        <v>4</v>
      </c>
      <c r="W135" s="6">
        <v>4</v>
      </c>
      <c r="X135" s="6">
        <v>4</v>
      </c>
      <c r="Y135" s="6">
        <v>4</v>
      </c>
      <c r="Z135" s="7">
        <v>4</v>
      </c>
      <c r="AA135" s="7">
        <v>4</v>
      </c>
      <c r="AB135" s="7">
        <v>4</v>
      </c>
      <c r="AC135" s="7">
        <v>4</v>
      </c>
      <c r="AD135" s="7">
        <v>4</v>
      </c>
      <c r="AE135" s="8">
        <v>4</v>
      </c>
      <c r="AF135" s="8">
        <v>4</v>
      </c>
      <c r="AG135" s="8">
        <v>3</v>
      </c>
      <c r="AH135" s="8">
        <v>4</v>
      </c>
      <c r="AI135" s="8">
        <v>4</v>
      </c>
      <c r="AJ135" s="8">
        <v>4</v>
      </c>
      <c r="AK135" s="9">
        <v>4</v>
      </c>
      <c r="AL135" s="9">
        <v>4</v>
      </c>
      <c r="AM135" s="5"/>
      <c r="AN135" s="5"/>
    </row>
    <row r="136" spans="1:40" ht="72.75" thickBot="1" x14ac:dyDescent="0.6">
      <c r="A136" s="4"/>
      <c r="B136" s="4" t="s">
        <v>55</v>
      </c>
      <c r="C136" s="4"/>
      <c r="D136" s="4"/>
      <c r="E136" s="4" t="s">
        <v>180</v>
      </c>
      <c r="F136" s="4" t="s">
        <v>60</v>
      </c>
      <c r="G136" s="4" t="s">
        <v>170</v>
      </c>
      <c r="H136" s="100">
        <v>0</v>
      </c>
      <c r="I136" s="100">
        <v>0</v>
      </c>
      <c r="J136" s="100">
        <v>1</v>
      </c>
      <c r="K136" s="100">
        <v>0</v>
      </c>
      <c r="L136" s="100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02">
        <v>1</v>
      </c>
      <c r="U136" s="5" t="s">
        <v>36</v>
      </c>
      <c r="V136" s="6">
        <v>4</v>
      </c>
      <c r="W136" s="6">
        <v>3</v>
      </c>
      <c r="X136" s="6">
        <v>4</v>
      </c>
      <c r="Y136" s="6">
        <v>4</v>
      </c>
      <c r="Z136" s="7">
        <v>4</v>
      </c>
      <c r="AA136" s="7">
        <v>4</v>
      </c>
      <c r="AB136" s="7">
        <v>4</v>
      </c>
      <c r="AC136" s="7">
        <v>4</v>
      </c>
      <c r="AD136" s="7">
        <v>4</v>
      </c>
      <c r="AE136" s="8">
        <v>4</v>
      </c>
      <c r="AF136" s="8">
        <v>4</v>
      </c>
      <c r="AG136" s="8">
        <v>3</v>
      </c>
      <c r="AH136" s="8">
        <v>4</v>
      </c>
      <c r="AI136" s="8">
        <v>4</v>
      </c>
      <c r="AJ136" s="8">
        <v>4</v>
      </c>
      <c r="AK136" s="9">
        <v>4</v>
      </c>
      <c r="AL136" s="9">
        <v>4</v>
      </c>
      <c r="AM136" s="5"/>
      <c r="AN136" s="5"/>
    </row>
    <row r="137" spans="1:40" ht="96.75" thickBot="1" x14ac:dyDescent="0.6">
      <c r="A137" s="4">
        <v>72</v>
      </c>
      <c r="B137" s="4" t="s">
        <v>56</v>
      </c>
      <c r="C137" s="4"/>
      <c r="D137" s="4"/>
      <c r="E137" s="4" t="s">
        <v>50</v>
      </c>
      <c r="F137" s="4" t="s">
        <v>183</v>
      </c>
      <c r="G137" s="4"/>
      <c r="H137" s="100">
        <v>1</v>
      </c>
      <c r="I137" s="100">
        <v>0</v>
      </c>
      <c r="J137" s="100">
        <v>0</v>
      </c>
      <c r="K137" s="100">
        <v>0</v>
      </c>
      <c r="L137" s="100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5" t="s">
        <v>5</v>
      </c>
      <c r="V137" s="6">
        <v>5</v>
      </c>
      <c r="W137" s="6">
        <v>5</v>
      </c>
      <c r="X137" s="6">
        <v>5</v>
      </c>
      <c r="Y137" s="6">
        <v>5</v>
      </c>
      <c r="Z137" s="7">
        <v>5</v>
      </c>
      <c r="AA137" s="7">
        <v>5</v>
      </c>
      <c r="AB137" s="7">
        <v>5</v>
      </c>
      <c r="AC137" s="7">
        <v>5</v>
      </c>
      <c r="AD137" s="7">
        <v>5</v>
      </c>
      <c r="AE137" s="8">
        <v>5</v>
      </c>
      <c r="AF137" s="8">
        <v>5</v>
      </c>
      <c r="AG137" s="8">
        <v>5</v>
      </c>
      <c r="AH137" s="8">
        <v>5</v>
      </c>
      <c r="AI137" s="8">
        <v>5</v>
      </c>
      <c r="AJ137" s="8">
        <v>5</v>
      </c>
      <c r="AK137" s="9">
        <v>5</v>
      </c>
      <c r="AL137" s="9">
        <v>5</v>
      </c>
      <c r="AM137" s="5"/>
      <c r="AN137" s="5"/>
    </row>
    <row r="138" spans="1:40" ht="96.75" thickBot="1" x14ac:dyDescent="0.6">
      <c r="A138" s="4">
        <v>73</v>
      </c>
      <c r="B138" s="4" t="s">
        <v>56</v>
      </c>
      <c r="C138" s="4"/>
      <c r="D138" s="4"/>
      <c r="E138" s="4" t="s">
        <v>50</v>
      </c>
      <c r="F138" s="4" t="s">
        <v>183</v>
      </c>
      <c r="G138" s="4"/>
      <c r="H138" s="100">
        <v>0</v>
      </c>
      <c r="I138" s="100">
        <v>0</v>
      </c>
      <c r="J138" s="100">
        <v>1</v>
      </c>
      <c r="K138" s="100">
        <v>0</v>
      </c>
      <c r="L138" s="100">
        <v>0</v>
      </c>
      <c r="M138" s="102">
        <v>3</v>
      </c>
      <c r="N138" s="102">
        <v>3</v>
      </c>
      <c r="O138" s="102">
        <v>3</v>
      </c>
      <c r="P138" s="102">
        <v>3</v>
      </c>
      <c r="Q138" s="102">
        <v>3</v>
      </c>
      <c r="R138" s="102">
        <v>3</v>
      </c>
      <c r="S138" s="102">
        <v>3</v>
      </c>
      <c r="T138" s="102">
        <v>3</v>
      </c>
      <c r="U138" s="5" t="s">
        <v>36</v>
      </c>
      <c r="V138" s="6">
        <v>3</v>
      </c>
      <c r="W138" s="6">
        <v>3</v>
      </c>
      <c r="X138" s="6">
        <v>3</v>
      </c>
      <c r="Y138" s="6">
        <v>3</v>
      </c>
      <c r="Z138" s="7">
        <v>3</v>
      </c>
      <c r="AA138" s="7">
        <v>3</v>
      </c>
      <c r="AB138" s="7">
        <v>3</v>
      </c>
      <c r="AC138" s="7">
        <v>3</v>
      </c>
      <c r="AD138" s="7">
        <v>3</v>
      </c>
      <c r="AE138" s="8">
        <v>3</v>
      </c>
      <c r="AF138" s="8">
        <v>3</v>
      </c>
      <c r="AG138" s="8">
        <v>3</v>
      </c>
      <c r="AH138" s="8">
        <v>3</v>
      </c>
      <c r="AI138" s="8">
        <v>3</v>
      </c>
      <c r="AJ138" s="8">
        <v>3</v>
      </c>
      <c r="AK138" s="9">
        <v>3</v>
      </c>
      <c r="AL138" s="9">
        <v>3</v>
      </c>
      <c r="AM138" s="5"/>
      <c r="AN138" s="5"/>
    </row>
    <row r="139" spans="1:40" ht="48.75" thickBot="1" x14ac:dyDescent="0.6">
      <c r="A139" s="4">
        <v>74</v>
      </c>
      <c r="B139" s="4" t="s">
        <v>56</v>
      </c>
      <c r="C139" s="4"/>
      <c r="D139" s="4"/>
      <c r="E139" s="4" t="s">
        <v>50</v>
      </c>
      <c r="F139" s="4" t="s">
        <v>59</v>
      </c>
      <c r="G139" s="4"/>
      <c r="H139" s="100">
        <v>0</v>
      </c>
      <c r="I139" s="100">
        <v>0</v>
      </c>
      <c r="J139" s="100">
        <v>0</v>
      </c>
      <c r="K139" s="100">
        <v>0</v>
      </c>
      <c r="L139" s="100">
        <v>0</v>
      </c>
      <c r="M139" s="102">
        <v>5</v>
      </c>
      <c r="N139" s="102">
        <v>4</v>
      </c>
      <c r="O139" s="102">
        <v>4</v>
      </c>
      <c r="P139" s="102">
        <v>4</v>
      </c>
      <c r="Q139" s="102">
        <v>4</v>
      </c>
      <c r="R139" s="102">
        <v>4</v>
      </c>
      <c r="S139" s="102">
        <v>5</v>
      </c>
      <c r="T139" s="102">
        <v>5</v>
      </c>
      <c r="U139" s="5" t="s">
        <v>6</v>
      </c>
      <c r="V139" s="6">
        <v>5</v>
      </c>
      <c r="W139" s="6">
        <v>3</v>
      </c>
      <c r="X139" s="6">
        <v>5</v>
      </c>
      <c r="Y139" s="6">
        <v>5</v>
      </c>
      <c r="Z139" s="7">
        <v>5</v>
      </c>
      <c r="AA139" s="7">
        <v>4</v>
      </c>
      <c r="AB139" s="7">
        <v>4</v>
      </c>
      <c r="AC139" s="7">
        <v>5</v>
      </c>
      <c r="AD139" s="7">
        <v>5</v>
      </c>
      <c r="AE139" s="8">
        <v>5</v>
      </c>
      <c r="AF139" s="8">
        <v>5</v>
      </c>
      <c r="AG139" s="8">
        <v>5</v>
      </c>
      <c r="AH139" s="8">
        <v>5</v>
      </c>
      <c r="AI139" s="8">
        <v>4</v>
      </c>
      <c r="AJ139" s="8">
        <v>4</v>
      </c>
      <c r="AK139" s="9">
        <v>5</v>
      </c>
      <c r="AL139" s="9">
        <v>5</v>
      </c>
      <c r="AM139" s="5"/>
      <c r="AN139" s="5"/>
    </row>
    <row r="140" spans="1:40" ht="72.75" thickBot="1" x14ac:dyDescent="0.6">
      <c r="A140" s="4"/>
      <c r="B140" s="4" t="s">
        <v>56</v>
      </c>
      <c r="C140" s="4"/>
      <c r="D140" s="4"/>
      <c r="E140" s="4" t="s">
        <v>50</v>
      </c>
      <c r="F140" s="4" t="s">
        <v>59</v>
      </c>
      <c r="G140" s="4"/>
      <c r="H140" s="100">
        <v>0</v>
      </c>
      <c r="I140" s="100">
        <v>0</v>
      </c>
      <c r="J140" s="100">
        <v>0</v>
      </c>
      <c r="K140" s="100">
        <v>1</v>
      </c>
      <c r="L140" s="100">
        <v>0</v>
      </c>
      <c r="M140" s="102">
        <v>5</v>
      </c>
      <c r="N140" s="102">
        <v>4</v>
      </c>
      <c r="O140" s="102">
        <v>4</v>
      </c>
      <c r="P140" s="102">
        <v>4</v>
      </c>
      <c r="Q140" s="102">
        <v>4</v>
      </c>
      <c r="R140" s="102">
        <v>4</v>
      </c>
      <c r="S140" s="102">
        <v>5</v>
      </c>
      <c r="T140" s="102">
        <v>5</v>
      </c>
      <c r="U140" s="5" t="s">
        <v>34</v>
      </c>
      <c r="V140" s="6">
        <v>4</v>
      </c>
      <c r="W140" s="6">
        <v>3</v>
      </c>
      <c r="X140" s="6">
        <v>5</v>
      </c>
      <c r="Y140" s="6">
        <v>5</v>
      </c>
      <c r="Z140" s="7">
        <v>5</v>
      </c>
      <c r="AA140" s="7">
        <v>4</v>
      </c>
      <c r="AB140" s="7">
        <v>4</v>
      </c>
      <c r="AC140" s="7">
        <v>5</v>
      </c>
      <c r="AD140" s="7">
        <v>5</v>
      </c>
      <c r="AE140" s="8">
        <v>5</v>
      </c>
      <c r="AF140" s="8">
        <v>5</v>
      </c>
      <c r="AG140" s="8">
        <v>5</v>
      </c>
      <c r="AH140" s="8">
        <v>5</v>
      </c>
      <c r="AI140" s="8">
        <v>5</v>
      </c>
      <c r="AJ140" s="8">
        <v>4</v>
      </c>
      <c r="AK140" s="9">
        <v>5</v>
      </c>
      <c r="AL140" s="9">
        <v>5</v>
      </c>
      <c r="AM140" s="5"/>
      <c r="AN140" s="5"/>
    </row>
    <row r="141" spans="1:40" ht="72.75" thickBot="1" x14ac:dyDescent="0.6">
      <c r="A141" s="4"/>
      <c r="B141" s="4" t="s">
        <v>56</v>
      </c>
      <c r="C141" s="4"/>
      <c r="D141" s="4"/>
      <c r="E141" s="4" t="s">
        <v>50</v>
      </c>
      <c r="F141" s="4" t="s">
        <v>59</v>
      </c>
      <c r="G141" s="4"/>
      <c r="H141" s="100">
        <v>0</v>
      </c>
      <c r="I141" s="100">
        <v>0</v>
      </c>
      <c r="J141" s="100">
        <v>0</v>
      </c>
      <c r="K141" s="100">
        <v>0</v>
      </c>
      <c r="L141" s="100">
        <v>1</v>
      </c>
      <c r="M141" s="102">
        <v>5</v>
      </c>
      <c r="N141" s="102">
        <v>4</v>
      </c>
      <c r="O141" s="102">
        <v>4</v>
      </c>
      <c r="P141" s="102">
        <v>4</v>
      </c>
      <c r="Q141" s="102">
        <v>4</v>
      </c>
      <c r="R141" s="102">
        <v>4</v>
      </c>
      <c r="S141" s="102">
        <v>5</v>
      </c>
      <c r="T141" s="102">
        <v>5</v>
      </c>
      <c r="U141" s="5" t="s">
        <v>38</v>
      </c>
      <c r="V141" s="6">
        <v>4</v>
      </c>
      <c r="W141" s="6">
        <v>3</v>
      </c>
      <c r="X141" s="6">
        <v>5</v>
      </c>
      <c r="Y141" s="6">
        <v>5</v>
      </c>
      <c r="Z141" s="7">
        <v>5</v>
      </c>
      <c r="AA141" s="7">
        <v>4</v>
      </c>
      <c r="AB141" s="7">
        <v>4</v>
      </c>
      <c r="AC141" s="7">
        <v>5</v>
      </c>
      <c r="AD141" s="7">
        <v>5</v>
      </c>
      <c r="AE141" s="8">
        <v>5</v>
      </c>
      <c r="AF141" s="8">
        <v>5</v>
      </c>
      <c r="AG141" s="8">
        <v>5</v>
      </c>
      <c r="AH141" s="8">
        <v>5</v>
      </c>
      <c r="AI141" s="8">
        <v>5</v>
      </c>
      <c r="AJ141" s="8">
        <v>5</v>
      </c>
      <c r="AK141" s="9">
        <v>5</v>
      </c>
      <c r="AL141" s="9">
        <v>5</v>
      </c>
      <c r="AM141" s="5"/>
      <c r="AN141" s="5"/>
    </row>
    <row r="142" spans="1:40" ht="24.75" thickBot="1" x14ac:dyDescent="0.6">
      <c r="A142" s="4">
        <v>75</v>
      </c>
      <c r="B142" s="4" t="s">
        <v>56</v>
      </c>
      <c r="C142" s="4"/>
      <c r="D142" s="4"/>
      <c r="E142" s="4" t="s">
        <v>50</v>
      </c>
      <c r="F142" s="4" t="s">
        <v>60</v>
      </c>
      <c r="G142" s="4" t="s">
        <v>170</v>
      </c>
      <c r="H142" s="100">
        <v>0</v>
      </c>
      <c r="I142" s="100">
        <v>1</v>
      </c>
      <c r="J142" s="100">
        <v>0</v>
      </c>
      <c r="K142" s="100">
        <v>0</v>
      </c>
      <c r="L142" s="100">
        <v>0</v>
      </c>
      <c r="M142" s="102">
        <v>5</v>
      </c>
      <c r="N142" s="102">
        <v>5</v>
      </c>
      <c r="O142" s="102">
        <v>5</v>
      </c>
      <c r="P142" s="102">
        <v>5</v>
      </c>
      <c r="Q142" s="102">
        <v>5</v>
      </c>
      <c r="R142" s="102">
        <v>5</v>
      </c>
      <c r="S142" s="102">
        <v>5</v>
      </c>
      <c r="T142" s="102">
        <v>5</v>
      </c>
      <c r="U142" s="5" t="s">
        <v>6</v>
      </c>
      <c r="V142" s="6">
        <v>5</v>
      </c>
      <c r="W142" s="6">
        <v>5</v>
      </c>
      <c r="X142" s="6">
        <v>5</v>
      </c>
      <c r="Y142" s="6">
        <v>5</v>
      </c>
      <c r="Z142" s="7">
        <v>5</v>
      </c>
      <c r="AA142" s="7">
        <v>5</v>
      </c>
      <c r="AB142" s="7">
        <v>5</v>
      </c>
      <c r="AC142" s="7">
        <v>5</v>
      </c>
      <c r="AD142" s="7">
        <v>5</v>
      </c>
      <c r="AE142" s="8">
        <v>5</v>
      </c>
      <c r="AF142" s="8">
        <v>4</v>
      </c>
      <c r="AG142" s="8">
        <v>4</v>
      </c>
      <c r="AH142" s="8">
        <v>4</v>
      </c>
      <c r="AI142" s="8">
        <v>5</v>
      </c>
      <c r="AJ142" s="8">
        <v>5</v>
      </c>
      <c r="AK142" s="9">
        <v>5</v>
      </c>
      <c r="AL142" s="9">
        <v>5</v>
      </c>
      <c r="AM142" s="5"/>
      <c r="AN142" s="5"/>
    </row>
    <row r="143" spans="1:40" ht="72.75" thickBot="1" x14ac:dyDescent="0.6">
      <c r="A143" s="4"/>
      <c r="B143" s="4" t="s">
        <v>56</v>
      </c>
      <c r="C143" s="4"/>
      <c r="D143" s="4"/>
      <c r="E143" s="4" t="s">
        <v>50</v>
      </c>
      <c r="F143" s="4" t="s">
        <v>60</v>
      </c>
      <c r="G143" s="4" t="s">
        <v>170</v>
      </c>
      <c r="H143" s="100">
        <v>0</v>
      </c>
      <c r="I143" s="100">
        <v>0</v>
      </c>
      <c r="J143" s="100">
        <v>0</v>
      </c>
      <c r="K143" s="100">
        <v>1</v>
      </c>
      <c r="L143" s="100">
        <v>0</v>
      </c>
      <c r="M143" s="102">
        <v>5</v>
      </c>
      <c r="N143" s="102">
        <v>5</v>
      </c>
      <c r="O143" s="102">
        <v>5</v>
      </c>
      <c r="P143" s="102">
        <v>5</v>
      </c>
      <c r="Q143" s="102">
        <v>5</v>
      </c>
      <c r="R143" s="102">
        <v>5</v>
      </c>
      <c r="S143" s="102">
        <v>5</v>
      </c>
      <c r="T143" s="102">
        <v>5</v>
      </c>
      <c r="U143" s="5" t="s">
        <v>34</v>
      </c>
      <c r="V143" s="6">
        <v>5</v>
      </c>
      <c r="W143" s="6">
        <v>5</v>
      </c>
      <c r="X143" s="6">
        <v>5</v>
      </c>
      <c r="Y143" s="6">
        <v>5</v>
      </c>
      <c r="Z143" s="7">
        <v>3</v>
      </c>
      <c r="AA143" s="7">
        <v>3</v>
      </c>
      <c r="AB143" s="7">
        <v>3</v>
      </c>
      <c r="AC143" s="7">
        <v>5</v>
      </c>
      <c r="AD143" s="7">
        <v>5</v>
      </c>
      <c r="AE143" s="8">
        <v>4</v>
      </c>
      <c r="AF143" s="8">
        <v>5</v>
      </c>
      <c r="AG143" s="8">
        <v>5</v>
      </c>
      <c r="AH143" s="8">
        <v>5</v>
      </c>
      <c r="AI143" s="8">
        <v>5</v>
      </c>
      <c r="AJ143" s="8">
        <v>4</v>
      </c>
      <c r="AK143" s="9">
        <v>4</v>
      </c>
      <c r="AL143" s="9">
        <v>5</v>
      </c>
      <c r="AM143" s="5"/>
      <c r="AN143" s="5"/>
    </row>
    <row r="144" spans="1:40" ht="24.75" thickBot="1" x14ac:dyDescent="0.6">
      <c r="A144" s="4">
        <v>76</v>
      </c>
      <c r="B144" s="4" t="s">
        <v>56</v>
      </c>
      <c r="C144" s="4"/>
      <c r="D144" s="4"/>
      <c r="E144" s="4" t="s">
        <v>50</v>
      </c>
      <c r="F144" s="4" t="s">
        <v>60</v>
      </c>
      <c r="G144" s="4" t="s">
        <v>170</v>
      </c>
      <c r="H144" s="100">
        <v>0</v>
      </c>
      <c r="I144" s="100">
        <v>1</v>
      </c>
      <c r="J144" s="100">
        <v>0</v>
      </c>
      <c r="K144" s="100">
        <v>0</v>
      </c>
      <c r="L144" s="100">
        <v>0</v>
      </c>
      <c r="M144" s="102">
        <v>5</v>
      </c>
      <c r="N144" s="102">
        <v>5</v>
      </c>
      <c r="O144" s="102">
        <v>5</v>
      </c>
      <c r="P144" s="102">
        <v>5</v>
      </c>
      <c r="Q144" s="102">
        <v>5</v>
      </c>
      <c r="R144" s="102">
        <v>5</v>
      </c>
      <c r="S144" s="102">
        <v>5</v>
      </c>
      <c r="T144" s="102">
        <v>5</v>
      </c>
      <c r="U144" s="5" t="s">
        <v>6</v>
      </c>
      <c r="V144" s="6">
        <v>5</v>
      </c>
      <c r="W144" s="6">
        <v>5</v>
      </c>
      <c r="X144" s="6">
        <v>5</v>
      </c>
      <c r="Y144" s="6">
        <v>5</v>
      </c>
      <c r="Z144" s="7">
        <v>5</v>
      </c>
      <c r="AA144" s="7">
        <v>5</v>
      </c>
      <c r="AB144" s="7">
        <v>5</v>
      </c>
      <c r="AC144" s="7">
        <v>5</v>
      </c>
      <c r="AD144" s="7">
        <v>5</v>
      </c>
      <c r="AE144" s="8">
        <v>5</v>
      </c>
      <c r="AF144" s="8">
        <v>5</v>
      </c>
      <c r="AG144" s="8">
        <v>5</v>
      </c>
      <c r="AH144" s="8">
        <v>5</v>
      </c>
      <c r="AI144" s="8">
        <v>5</v>
      </c>
      <c r="AJ144" s="8">
        <v>5</v>
      </c>
      <c r="AK144" s="9">
        <v>5</v>
      </c>
      <c r="AL144" s="9">
        <v>5</v>
      </c>
      <c r="AM144" s="5"/>
      <c r="AN144" s="5"/>
    </row>
    <row r="145" spans="1:40" ht="72.75" thickBot="1" x14ac:dyDescent="0.6">
      <c r="A145" s="4"/>
      <c r="B145" s="4" t="s">
        <v>56</v>
      </c>
      <c r="C145" s="4"/>
      <c r="D145" s="4"/>
      <c r="E145" s="4" t="s">
        <v>50</v>
      </c>
      <c r="F145" s="4" t="s">
        <v>60</v>
      </c>
      <c r="G145" s="4" t="s">
        <v>170</v>
      </c>
      <c r="H145" s="100">
        <v>0</v>
      </c>
      <c r="I145" s="100">
        <v>0</v>
      </c>
      <c r="J145" s="100">
        <v>0</v>
      </c>
      <c r="K145" s="100">
        <v>1</v>
      </c>
      <c r="L145" s="100">
        <v>0</v>
      </c>
      <c r="M145" s="102">
        <v>5</v>
      </c>
      <c r="N145" s="102">
        <v>5</v>
      </c>
      <c r="O145" s="102">
        <v>5</v>
      </c>
      <c r="P145" s="102">
        <v>5</v>
      </c>
      <c r="Q145" s="102">
        <v>5</v>
      </c>
      <c r="R145" s="102">
        <v>5</v>
      </c>
      <c r="S145" s="102">
        <v>5</v>
      </c>
      <c r="T145" s="102">
        <v>5</v>
      </c>
      <c r="U145" s="5" t="s">
        <v>34</v>
      </c>
      <c r="V145" s="6">
        <v>5</v>
      </c>
      <c r="W145" s="6">
        <v>5</v>
      </c>
      <c r="X145" s="6">
        <v>4</v>
      </c>
      <c r="Y145" s="6">
        <v>4</v>
      </c>
      <c r="Z145" s="7">
        <v>4</v>
      </c>
      <c r="AA145" s="7">
        <v>4</v>
      </c>
      <c r="AB145" s="7">
        <v>5</v>
      </c>
      <c r="AC145" s="7">
        <v>4</v>
      </c>
      <c r="AD145" s="7">
        <v>4</v>
      </c>
      <c r="AE145" s="8">
        <v>5</v>
      </c>
      <c r="AF145" s="8">
        <v>5</v>
      </c>
      <c r="AG145" s="8">
        <v>5</v>
      </c>
      <c r="AH145" s="8">
        <v>4</v>
      </c>
      <c r="AI145" s="8">
        <v>4</v>
      </c>
      <c r="AJ145" s="8">
        <v>4</v>
      </c>
      <c r="AK145" s="9">
        <v>5</v>
      </c>
      <c r="AL145" s="9">
        <v>5</v>
      </c>
      <c r="AM145" s="5"/>
      <c r="AN145" s="5"/>
    </row>
    <row r="146" spans="1:40" ht="72.75" thickBot="1" x14ac:dyDescent="0.6">
      <c r="A146" s="4"/>
      <c r="B146" s="4" t="s">
        <v>56</v>
      </c>
      <c r="C146" s="4"/>
      <c r="D146" s="4"/>
      <c r="E146" s="4" t="s">
        <v>50</v>
      </c>
      <c r="F146" s="4" t="s">
        <v>60</v>
      </c>
      <c r="G146" s="4" t="s">
        <v>170</v>
      </c>
      <c r="H146" s="100">
        <v>0</v>
      </c>
      <c r="I146" s="100">
        <v>0</v>
      </c>
      <c r="J146" s="100">
        <v>0</v>
      </c>
      <c r="K146" s="100">
        <v>0</v>
      </c>
      <c r="L146" s="100">
        <v>1</v>
      </c>
      <c r="M146" s="102">
        <v>5</v>
      </c>
      <c r="N146" s="102">
        <v>5</v>
      </c>
      <c r="O146" s="102">
        <v>5</v>
      </c>
      <c r="P146" s="102">
        <v>5</v>
      </c>
      <c r="Q146" s="102">
        <v>5</v>
      </c>
      <c r="R146" s="102">
        <v>5</v>
      </c>
      <c r="S146" s="102">
        <v>5</v>
      </c>
      <c r="T146" s="102">
        <v>5</v>
      </c>
      <c r="U146" s="5" t="s">
        <v>38</v>
      </c>
      <c r="V146" s="6">
        <v>5</v>
      </c>
      <c r="W146" s="6">
        <v>5</v>
      </c>
      <c r="X146" s="6">
        <v>5</v>
      </c>
      <c r="Y146" s="6">
        <v>4</v>
      </c>
      <c r="Z146" s="7">
        <v>4</v>
      </c>
      <c r="AA146" s="7">
        <v>4</v>
      </c>
      <c r="AB146" s="7">
        <v>4</v>
      </c>
      <c r="AC146" s="7">
        <v>5</v>
      </c>
      <c r="AD146" s="7">
        <v>5</v>
      </c>
      <c r="AE146" s="8">
        <v>5</v>
      </c>
      <c r="AF146" s="8">
        <v>5</v>
      </c>
      <c r="AG146" s="8">
        <v>5</v>
      </c>
      <c r="AH146" s="8">
        <v>5</v>
      </c>
      <c r="AI146" s="8">
        <v>5</v>
      </c>
      <c r="AJ146" s="8">
        <v>5</v>
      </c>
      <c r="AK146" s="9">
        <v>4</v>
      </c>
      <c r="AL146" s="9">
        <v>4</v>
      </c>
      <c r="AM146" s="5"/>
      <c r="AN146" s="5"/>
    </row>
    <row r="147" spans="1:40" ht="24.75" thickBot="1" x14ac:dyDescent="0.6">
      <c r="A147" s="4">
        <v>77</v>
      </c>
      <c r="B147" s="4" t="s">
        <v>56</v>
      </c>
      <c r="C147" s="4"/>
      <c r="D147" s="4"/>
      <c r="E147" s="4" t="s">
        <v>50</v>
      </c>
      <c r="F147" s="4" t="s">
        <v>60</v>
      </c>
      <c r="G147" s="4" t="s">
        <v>170</v>
      </c>
      <c r="H147" s="100">
        <v>0</v>
      </c>
      <c r="I147" s="100">
        <v>1</v>
      </c>
      <c r="J147" s="100">
        <v>0</v>
      </c>
      <c r="K147" s="100">
        <v>0</v>
      </c>
      <c r="L147" s="100">
        <v>0</v>
      </c>
      <c r="M147" s="102">
        <v>5</v>
      </c>
      <c r="N147" s="102">
        <v>5</v>
      </c>
      <c r="O147" s="102">
        <v>5</v>
      </c>
      <c r="P147" s="102">
        <v>5</v>
      </c>
      <c r="Q147" s="102">
        <v>5</v>
      </c>
      <c r="R147" s="102">
        <v>5</v>
      </c>
      <c r="S147" s="102">
        <v>5</v>
      </c>
      <c r="T147" s="102">
        <v>5</v>
      </c>
      <c r="U147" s="5" t="s">
        <v>6</v>
      </c>
      <c r="V147" s="6">
        <v>5</v>
      </c>
      <c r="W147" s="6">
        <v>5</v>
      </c>
      <c r="X147" s="6">
        <v>5</v>
      </c>
      <c r="Y147" s="6">
        <v>5</v>
      </c>
      <c r="Z147" s="7">
        <v>5</v>
      </c>
      <c r="AA147" s="7">
        <v>5</v>
      </c>
      <c r="AB147" s="7">
        <v>5</v>
      </c>
      <c r="AC147" s="7">
        <v>5</v>
      </c>
      <c r="AD147" s="7">
        <v>5</v>
      </c>
      <c r="AE147" s="8">
        <v>5</v>
      </c>
      <c r="AF147" s="8">
        <v>5</v>
      </c>
      <c r="AG147" s="8">
        <v>5</v>
      </c>
      <c r="AH147" s="8">
        <v>5</v>
      </c>
      <c r="AI147" s="8">
        <v>5</v>
      </c>
      <c r="AJ147" s="8">
        <v>5</v>
      </c>
      <c r="AK147" s="9">
        <v>5</v>
      </c>
      <c r="AL147" s="9">
        <v>5</v>
      </c>
      <c r="AM147" s="5"/>
      <c r="AN147" s="5"/>
    </row>
    <row r="148" spans="1:40" ht="72.75" thickBot="1" x14ac:dyDescent="0.6">
      <c r="A148" s="4"/>
      <c r="B148" s="4" t="s">
        <v>56</v>
      </c>
      <c r="C148" s="4"/>
      <c r="D148" s="4"/>
      <c r="E148" s="4" t="s">
        <v>50</v>
      </c>
      <c r="F148" s="4" t="s">
        <v>60</v>
      </c>
      <c r="G148" s="4" t="s">
        <v>170</v>
      </c>
      <c r="H148" s="100">
        <v>0</v>
      </c>
      <c r="I148" s="100">
        <v>0</v>
      </c>
      <c r="J148" s="100">
        <v>0</v>
      </c>
      <c r="K148" s="100">
        <v>1</v>
      </c>
      <c r="L148" s="100">
        <v>0</v>
      </c>
      <c r="M148" s="102">
        <v>5</v>
      </c>
      <c r="N148" s="102">
        <v>5</v>
      </c>
      <c r="O148" s="102">
        <v>5</v>
      </c>
      <c r="P148" s="102">
        <v>5</v>
      </c>
      <c r="Q148" s="102">
        <v>5</v>
      </c>
      <c r="R148" s="102">
        <v>5</v>
      </c>
      <c r="S148" s="102">
        <v>5</v>
      </c>
      <c r="T148" s="102">
        <v>5</v>
      </c>
      <c r="U148" s="5" t="s">
        <v>34</v>
      </c>
      <c r="V148" s="6">
        <v>5</v>
      </c>
      <c r="W148" s="6">
        <v>5</v>
      </c>
      <c r="X148" s="6">
        <v>5</v>
      </c>
      <c r="Y148" s="6">
        <v>5</v>
      </c>
      <c r="Z148" s="7">
        <v>5</v>
      </c>
      <c r="AA148" s="7">
        <v>5</v>
      </c>
      <c r="AB148" s="7">
        <v>5</v>
      </c>
      <c r="AC148" s="7">
        <v>5</v>
      </c>
      <c r="AD148" s="7">
        <v>5</v>
      </c>
      <c r="AE148" s="8">
        <v>5</v>
      </c>
      <c r="AF148" s="8">
        <v>5</v>
      </c>
      <c r="AG148" s="8">
        <v>5</v>
      </c>
      <c r="AH148" s="8">
        <v>5</v>
      </c>
      <c r="AI148" s="8">
        <v>5</v>
      </c>
      <c r="AJ148" s="8">
        <v>5</v>
      </c>
      <c r="AK148" s="9">
        <v>5</v>
      </c>
      <c r="AL148" s="9">
        <v>5</v>
      </c>
      <c r="AM148" s="5"/>
      <c r="AN148" s="5"/>
    </row>
    <row r="149" spans="1:40" ht="72.75" thickBot="1" x14ac:dyDescent="0.6">
      <c r="A149" s="4"/>
      <c r="B149" s="4" t="s">
        <v>56</v>
      </c>
      <c r="C149" s="4"/>
      <c r="D149" s="4"/>
      <c r="E149" s="4" t="s">
        <v>50</v>
      </c>
      <c r="F149" s="4" t="s">
        <v>60</v>
      </c>
      <c r="G149" s="4" t="s">
        <v>170</v>
      </c>
      <c r="H149" s="100">
        <v>0</v>
      </c>
      <c r="I149" s="100">
        <v>0</v>
      </c>
      <c r="J149" s="100">
        <v>0</v>
      </c>
      <c r="K149" s="100">
        <v>0</v>
      </c>
      <c r="L149" s="100">
        <v>1</v>
      </c>
      <c r="M149" s="102">
        <v>5</v>
      </c>
      <c r="N149" s="102">
        <v>5</v>
      </c>
      <c r="O149" s="102">
        <v>5</v>
      </c>
      <c r="P149" s="102">
        <v>5</v>
      </c>
      <c r="Q149" s="102">
        <v>5</v>
      </c>
      <c r="R149" s="102">
        <v>5</v>
      </c>
      <c r="S149" s="102">
        <v>5</v>
      </c>
      <c r="T149" s="102">
        <v>5</v>
      </c>
      <c r="U149" s="5" t="s">
        <v>38</v>
      </c>
      <c r="V149" s="6">
        <v>5</v>
      </c>
      <c r="W149" s="6">
        <v>5</v>
      </c>
      <c r="X149" s="6">
        <v>5</v>
      </c>
      <c r="Y149" s="6">
        <v>5</v>
      </c>
      <c r="Z149" s="7">
        <v>5</v>
      </c>
      <c r="AA149" s="7">
        <v>5</v>
      </c>
      <c r="AB149" s="7">
        <v>5</v>
      </c>
      <c r="AC149" s="7">
        <v>5</v>
      </c>
      <c r="AD149" s="7">
        <v>5</v>
      </c>
      <c r="AE149" s="8">
        <v>5</v>
      </c>
      <c r="AF149" s="8">
        <v>5</v>
      </c>
      <c r="AG149" s="8">
        <v>5</v>
      </c>
      <c r="AH149" s="8">
        <v>5</v>
      </c>
      <c r="AI149" s="8">
        <v>5</v>
      </c>
      <c r="AJ149" s="8">
        <v>5</v>
      </c>
      <c r="AK149" s="9">
        <v>5</v>
      </c>
      <c r="AL149" s="9">
        <v>5</v>
      </c>
      <c r="AM149" s="5"/>
      <c r="AN149" s="5"/>
    </row>
    <row r="150" spans="1:40" ht="24.75" thickBot="1" x14ac:dyDescent="0.6">
      <c r="A150" s="4">
        <v>78</v>
      </c>
      <c r="B150" s="4" t="s">
        <v>56</v>
      </c>
      <c r="C150" s="4"/>
      <c r="D150" s="4"/>
      <c r="E150" s="4" t="s">
        <v>50</v>
      </c>
      <c r="F150" s="4" t="s">
        <v>60</v>
      </c>
      <c r="G150" s="4" t="s">
        <v>170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102">
        <v>5</v>
      </c>
      <c r="N150" s="102">
        <v>5</v>
      </c>
      <c r="O150" s="102">
        <v>5</v>
      </c>
      <c r="P150" s="102">
        <v>5</v>
      </c>
      <c r="Q150" s="102">
        <v>5</v>
      </c>
      <c r="R150" s="102">
        <v>5</v>
      </c>
      <c r="S150" s="102">
        <v>5</v>
      </c>
      <c r="T150" s="102">
        <v>5</v>
      </c>
      <c r="U150" s="5" t="s">
        <v>6</v>
      </c>
      <c r="V150" s="6">
        <v>5</v>
      </c>
      <c r="W150" s="6">
        <v>5</v>
      </c>
      <c r="X150" s="6">
        <v>5</v>
      </c>
      <c r="Y150" s="6">
        <v>5</v>
      </c>
      <c r="Z150" s="7">
        <v>5</v>
      </c>
      <c r="AA150" s="7">
        <v>5</v>
      </c>
      <c r="AB150" s="7">
        <v>5</v>
      </c>
      <c r="AC150" s="7">
        <v>5</v>
      </c>
      <c r="AD150" s="7">
        <v>5</v>
      </c>
      <c r="AE150" s="8">
        <v>5</v>
      </c>
      <c r="AF150" s="8">
        <v>5</v>
      </c>
      <c r="AG150" s="8">
        <v>5</v>
      </c>
      <c r="AH150" s="8">
        <v>5</v>
      </c>
      <c r="AI150" s="8">
        <v>5</v>
      </c>
      <c r="AJ150" s="8">
        <v>5</v>
      </c>
      <c r="AK150" s="9">
        <v>5</v>
      </c>
      <c r="AL150" s="9">
        <v>5</v>
      </c>
      <c r="AM150" s="5"/>
      <c r="AN150" s="5"/>
    </row>
    <row r="151" spans="1:40" ht="72.75" thickBot="1" x14ac:dyDescent="0.6">
      <c r="A151" s="4"/>
      <c r="B151" s="4" t="s">
        <v>56</v>
      </c>
      <c r="C151" s="4"/>
      <c r="D151" s="4"/>
      <c r="E151" s="4" t="s">
        <v>50</v>
      </c>
      <c r="F151" s="4" t="s">
        <v>60</v>
      </c>
      <c r="G151" s="4" t="s">
        <v>170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  <c r="M151" s="102">
        <v>5</v>
      </c>
      <c r="N151" s="102">
        <v>5</v>
      </c>
      <c r="O151" s="102">
        <v>5</v>
      </c>
      <c r="P151" s="102">
        <v>5</v>
      </c>
      <c r="Q151" s="102">
        <v>5</v>
      </c>
      <c r="R151" s="102">
        <v>5</v>
      </c>
      <c r="S151" s="102">
        <v>5</v>
      </c>
      <c r="T151" s="102">
        <v>5</v>
      </c>
      <c r="U151" s="5" t="s">
        <v>34</v>
      </c>
      <c r="V151" s="6">
        <v>5</v>
      </c>
      <c r="W151" s="6">
        <v>5</v>
      </c>
      <c r="X151" s="6">
        <v>5</v>
      </c>
      <c r="Y151" s="6">
        <v>5</v>
      </c>
      <c r="Z151" s="7">
        <v>5</v>
      </c>
      <c r="AA151" s="7">
        <v>5</v>
      </c>
      <c r="AB151" s="7">
        <v>5</v>
      </c>
      <c r="AC151" s="7">
        <v>5</v>
      </c>
      <c r="AD151" s="7">
        <v>5</v>
      </c>
      <c r="AE151" s="8">
        <v>5</v>
      </c>
      <c r="AF151" s="8">
        <v>5</v>
      </c>
      <c r="AG151" s="8">
        <v>5</v>
      </c>
      <c r="AH151" s="8">
        <v>5</v>
      </c>
      <c r="AI151" s="8">
        <v>5</v>
      </c>
      <c r="AJ151" s="8">
        <v>5</v>
      </c>
      <c r="AK151" s="9">
        <v>5</v>
      </c>
      <c r="AL151" s="9">
        <v>5</v>
      </c>
      <c r="AM151" s="5"/>
      <c r="AN151" s="5"/>
    </row>
    <row r="152" spans="1:40" ht="72.75" thickBot="1" x14ac:dyDescent="0.6">
      <c r="A152" s="4"/>
      <c r="B152" s="4" t="s">
        <v>56</v>
      </c>
      <c r="C152" s="4"/>
      <c r="D152" s="4"/>
      <c r="E152" s="4" t="s">
        <v>50</v>
      </c>
      <c r="F152" s="4" t="s">
        <v>60</v>
      </c>
      <c r="G152" s="4" t="s">
        <v>170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2">
        <v>5</v>
      </c>
      <c r="N152" s="102">
        <v>5</v>
      </c>
      <c r="O152" s="102">
        <v>5</v>
      </c>
      <c r="P152" s="102">
        <v>5</v>
      </c>
      <c r="Q152" s="102">
        <v>5</v>
      </c>
      <c r="R152" s="102">
        <v>5</v>
      </c>
      <c r="S152" s="102">
        <v>5</v>
      </c>
      <c r="T152" s="102">
        <v>5</v>
      </c>
      <c r="U152" s="5" t="s">
        <v>38</v>
      </c>
      <c r="V152" s="6">
        <v>5</v>
      </c>
      <c r="W152" s="6">
        <v>5</v>
      </c>
      <c r="X152" s="6">
        <v>5</v>
      </c>
      <c r="Y152" s="6">
        <v>5</v>
      </c>
      <c r="Z152" s="7">
        <v>5</v>
      </c>
      <c r="AA152" s="7">
        <v>5</v>
      </c>
      <c r="AB152" s="7">
        <v>5</v>
      </c>
      <c r="AC152" s="7">
        <v>5</v>
      </c>
      <c r="AD152" s="7">
        <v>5</v>
      </c>
      <c r="AE152" s="8">
        <v>5</v>
      </c>
      <c r="AF152" s="8">
        <v>5</v>
      </c>
      <c r="AG152" s="8">
        <v>5</v>
      </c>
      <c r="AH152" s="8">
        <v>5</v>
      </c>
      <c r="AI152" s="8">
        <v>5</v>
      </c>
      <c r="AJ152" s="8">
        <v>5</v>
      </c>
      <c r="AK152" s="9">
        <v>5</v>
      </c>
      <c r="AL152" s="9">
        <v>5</v>
      </c>
      <c r="AM152" s="5"/>
      <c r="AN152" s="5"/>
    </row>
    <row r="153" spans="1:40" ht="24.75" thickBot="1" x14ac:dyDescent="0.6">
      <c r="A153" s="4">
        <v>79</v>
      </c>
      <c r="B153" s="4" t="s">
        <v>56</v>
      </c>
      <c r="C153" s="4"/>
      <c r="D153" s="4"/>
      <c r="E153" s="4" t="s">
        <v>50</v>
      </c>
      <c r="F153" s="4" t="s">
        <v>60</v>
      </c>
      <c r="G153" s="4" t="s">
        <v>170</v>
      </c>
      <c r="H153" s="100">
        <v>0</v>
      </c>
      <c r="I153" s="100">
        <v>1</v>
      </c>
      <c r="J153" s="100">
        <v>0</v>
      </c>
      <c r="K153" s="100">
        <v>0</v>
      </c>
      <c r="L153" s="100">
        <v>0</v>
      </c>
      <c r="M153" s="102">
        <v>5</v>
      </c>
      <c r="N153" s="102">
        <v>5</v>
      </c>
      <c r="O153" s="102">
        <v>5</v>
      </c>
      <c r="P153" s="102">
        <v>5</v>
      </c>
      <c r="Q153" s="102">
        <v>5</v>
      </c>
      <c r="R153" s="102">
        <v>5</v>
      </c>
      <c r="S153" s="102">
        <v>5</v>
      </c>
      <c r="T153" s="102">
        <v>5</v>
      </c>
      <c r="U153" s="5" t="s">
        <v>6</v>
      </c>
      <c r="V153" s="6">
        <v>5</v>
      </c>
      <c r="W153" s="6">
        <v>2</v>
      </c>
      <c r="X153" s="6">
        <v>5</v>
      </c>
      <c r="Y153" s="6">
        <v>5</v>
      </c>
      <c r="Z153" s="7">
        <v>5</v>
      </c>
      <c r="AA153" s="7">
        <v>3</v>
      </c>
      <c r="AB153" s="7">
        <v>3</v>
      </c>
      <c r="AC153" s="7">
        <v>4</v>
      </c>
      <c r="AD153" s="7">
        <v>5</v>
      </c>
      <c r="AE153" s="8">
        <v>5</v>
      </c>
      <c r="AF153" s="8">
        <v>5</v>
      </c>
      <c r="AG153" s="8">
        <v>5</v>
      </c>
      <c r="AH153" s="8">
        <v>5</v>
      </c>
      <c r="AI153" s="8">
        <v>4</v>
      </c>
      <c r="AJ153" s="8">
        <v>5</v>
      </c>
      <c r="AK153" s="9">
        <v>5</v>
      </c>
      <c r="AL153" s="9">
        <v>5</v>
      </c>
      <c r="AM153" s="5"/>
      <c r="AN153" s="5"/>
    </row>
    <row r="154" spans="1:40" ht="72.75" thickBot="1" x14ac:dyDescent="0.6">
      <c r="A154" s="4"/>
      <c r="B154" s="4" t="s">
        <v>56</v>
      </c>
      <c r="C154" s="4"/>
      <c r="D154" s="4"/>
      <c r="E154" s="4" t="s">
        <v>50</v>
      </c>
      <c r="F154" s="4" t="s">
        <v>60</v>
      </c>
      <c r="G154" s="4" t="s">
        <v>170</v>
      </c>
      <c r="H154" s="100">
        <v>0</v>
      </c>
      <c r="I154" s="100">
        <v>0</v>
      </c>
      <c r="J154" s="100">
        <v>0</v>
      </c>
      <c r="K154" s="100">
        <v>1</v>
      </c>
      <c r="L154" s="100">
        <v>0</v>
      </c>
      <c r="M154" s="102">
        <v>5</v>
      </c>
      <c r="N154" s="102">
        <v>5</v>
      </c>
      <c r="O154" s="102">
        <v>5</v>
      </c>
      <c r="P154" s="102">
        <v>5</v>
      </c>
      <c r="Q154" s="102">
        <v>5</v>
      </c>
      <c r="R154" s="102">
        <v>5</v>
      </c>
      <c r="S154" s="102">
        <v>5</v>
      </c>
      <c r="T154" s="102">
        <v>5</v>
      </c>
      <c r="U154" s="5" t="s">
        <v>34</v>
      </c>
      <c r="V154" s="6">
        <v>5</v>
      </c>
      <c r="W154" s="6">
        <v>3</v>
      </c>
      <c r="X154" s="6">
        <v>4</v>
      </c>
      <c r="Y154" s="6">
        <v>5</v>
      </c>
      <c r="Z154" s="7">
        <v>5</v>
      </c>
      <c r="AA154" s="7">
        <v>3</v>
      </c>
      <c r="AB154" s="7">
        <v>3</v>
      </c>
      <c r="AC154" s="7">
        <v>4</v>
      </c>
      <c r="AD154" s="7">
        <v>5</v>
      </c>
      <c r="AE154" s="8">
        <v>5</v>
      </c>
      <c r="AF154" s="8">
        <v>5</v>
      </c>
      <c r="AG154" s="8">
        <v>5</v>
      </c>
      <c r="AH154" s="8">
        <v>5</v>
      </c>
      <c r="AI154" s="8">
        <v>5</v>
      </c>
      <c r="AJ154" s="8">
        <v>5</v>
      </c>
      <c r="AK154" s="9">
        <v>5</v>
      </c>
      <c r="AL154" s="9">
        <v>5</v>
      </c>
      <c r="AM154" s="5"/>
      <c r="AN154" s="5"/>
    </row>
    <row r="155" spans="1:40" ht="72.75" thickBot="1" x14ac:dyDescent="0.6">
      <c r="A155" s="4"/>
      <c r="B155" s="4" t="s">
        <v>56</v>
      </c>
      <c r="C155" s="4"/>
      <c r="D155" s="4"/>
      <c r="E155" s="4" t="s">
        <v>50</v>
      </c>
      <c r="F155" s="4" t="s">
        <v>60</v>
      </c>
      <c r="G155" s="4" t="s">
        <v>170</v>
      </c>
      <c r="H155" s="100">
        <v>0</v>
      </c>
      <c r="I155" s="100">
        <v>0</v>
      </c>
      <c r="J155" s="100">
        <v>0</v>
      </c>
      <c r="K155" s="100">
        <v>0</v>
      </c>
      <c r="L155" s="100">
        <v>1</v>
      </c>
      <c r="M155" s="102">
        <v>5</v>
      </c>
      <c r="N155" s="102">
        <v>5</v>
      </c>
      <c r="O155" s="102">
        <v>5</v>
      </c>
      <c r="P155" s="102">
        <v>5</v>
      </c>
      <c r="Q155" s="102">
        <v>5</v>
      </c>
      <c r="R155" s="102">
        <v>5</v>
      </c>
      <c r="S155" s="102">
        <v>5</v>
      </c>
      <c r="T155" s="102">
        <v>5</v>
      </c>
      <c r="U155" s="5" t="s">
        <v>38</v>
      </c>
      <c r="V155" s="6">
        <v>5</v>
      </c>
      <c r="W155" s="6">
        <v>4</v>
      </c>
      <c r="X155" s="6">
        <v>4</v>
      </c>
      <c r="Y155" s="6">
        <v>5</v>
      </c>
      <c r="Z155" s="7">
        <v>5</v>
      </c>
      <c r="AA155" s="7">
        <v>4</v>
      </c>
      <c r="AB155" s="7">
        <v>5</v>
      </c>
      <c r="AC155" s="7">
        <v>5</v>
      </c>
      <c r="AD155" s="7">
        <v>5</v>
      </c>
      <c r="AE155" s="8">
        <v>5</v>
      </c>
      <c r="AF155" s="8">
        <v>5</v>
      </c>
      <c r="AG155" s="8">
        <v>5</v>
      </c>
      <c r="AH155" s="8">
        <v>5</v>
      </c>
      <c r="AI155" s="8">
        <v>4</v>
      </c>
      <c r="AJ155" s="8">
        <v>5</v>
      </c>
      <c r="AK155" s="9">
        <v>5</v>
      </c>
      <c r="AL155" s="9">
        <v>5</v>
      </c>
      <c r="AM155" s="5"/>
      <c r="AN155" s="5"/>
    </row>
    <row r="156" spans="1:40" ht="24.75" thickBot="1" x14ac:dyDescent="0.6">
      <c r="A156" s="4">
        <v>80</v>
      </c>
      <c r="B156" s="4" t="s">
        <v>56</v>
      </c>
      <c r="C156" s="4"/>
      <c r="D156" s="4"/>
      <c r="E156" s="4" t="s">
        <v>50</v>
      </c>
      <c r="F156" s="4" t="s">
        <v>60</v>
      </c>
      <c r="G156" s="4" t="s">
        <v>170</v>
      </c>
      <c r="H156" s="100">
        <v>0</v>
      </c>
      <c r="I156" s="100">
        <v>1</v>
      </c>
      <c r="J156" s="100">
        <v>0</v>
      </c>
      <c r="K156" s="100">
        <v>0</v>
      </c>
      <c r="L156" s="100">
        <v>0</v>
      </c>
      <c r="M156" s="102">
        <v>5</v>
      </c>
      <c r="N156" s="102">
        <v>5</v>
      </c>
      <c r="O156" s="102">
        <v>5</v>
      </c>
      <c r="P156" s="102">
        <v>4</v>
      </c>
      <c r="Q156" s="102">
        <v>4</v>
      </c>
      <c r="R156" s="102">
        <v>5</v>
      </c>
      <c r="S156" s="102">
        <v>4</v>
      </c>
      <c r="T156" s="102">
        <v>4</v>
      </c>
      <c r="U156" s="5" t="s">
        <v>6</v>
      </c>
      <c r="V156" s="6">
        <v>5</v>
      </c>
      <c r="W156" s="6">
        <v>5</v>
      </c>
      <c r="X156" s="6">
        <v>5</v>
      </c>
      <c r="Y156" s="6">
        <v>5</v>
      </c>
      <c r="Z156" s="7">
        <v>5</v>
      </c>
      <c r="AA156" s="7">
        <v>5</v>
      </c>
      <c r="AB156" s="7">
        <v>5</v>
      </c>
      <c r="AC156" s="7">
        <v>5</v>
      </c>
      <c r="AD156" s="7">
        <v>5</v>
      </c>
      <c r="AE156" s="8">
        <v>5</v>
      </c>
      <c r="AF156" s="8">
        <v>5</v>
      </c>
      <c r="AG156" s="8">
        <v>5</v>
      </c>
      <c r="AH156" s="8">
        <v>5</v>
      </c>
      <c r="AI156" s="8">
        <v>5</v>
      </c>
      <c r="AJ156" s="8">
        <v>5</v>
      </c>
      <c r="AK156" s="9">
        <v>5</v>
      </c>
      <c r="AL156" s="9">
        <v>5</v>
      </c>
      <c r="AM156" s="5"/>
      <c r="AN156" s="5"/>
    </row>
    <row r="157" spans="1:40" ht="72.75" thickBot="1" x14ac:dyDescent="0.6">
      <c r="A157" s="4"/>
      <c r="B157" s="4" t="s">
        <v>56</v>
      </c>
      <c r="C157" s="4"/>
      <c r="D157" s="4"/>
      <c r="E157" s="4" t="s">
        <v>50</v>
      </c>
      <c r="F157" s="4" t="s">
        <v>60</v>
      </c>
      <c r="G157" s="4" t="s">
        <v>170</v>
      </c>
      <c r="H157" s="100">
        <v>0</v>
      </c>
      <c r="I157" s="100">
        <v>0</v>
      </c>
      <c r="J157" s="100">
        <v>0</v>
      </c>
      <c r="K157" s="100">
        <v>1</v>
      </c>
      <c r="L157" s="100">
        <v>0</v>
      </c>
      <c r="M157" s="102">
        <v>5</v>
      </c>
      <c r="N157" s="102">
        <v>5</v>
      </c>
      <c r="O157" s="102">
        <v>5</v>
      </c>
      <c r="P157" s="102">
        <v>4</v>
      </c>
      <c r="Q157" s="102">
        <v>4</v>
      </c>
      <c r="R157" s="102">
        <v>5</v>
      </c>
      <c r="S157" s="102">
        <v>4</v>
      </c>
      <c r="T157" s="102">
        <v>4</v>
      </c>
      <c r="U157" s="5" t="s">
        <v>34</v>
      </c>
      <c r="V157" s="6">
        <v>5</v>
      </c>
      <c r="W157" s="6">
        <v>5</v>
      </c>
      <c r="X157" s="6">
        <v>5</v>
      </c>
      <c r="Y157" s="6">
        <v>5</v>
      </c>
      <c r="Z157" s="7">
        <v>5</v>
      </c>
      <c r="AA157" s="7">
        <v>5</v>
      </c>
      <c r="AB157" s="7">
        <v>5</v>
      </c>
      <c r="AC157" s="7">
        <v>5</v>
      </c>
      <c r="AD157" s="7">
        <v>5</v>
      </c>
      <c r="AE157" s="8">
        <v>5</v>
      </c>
      <c r="AF157" s="8">
        <v>5</v>
      </c>
      <c r="AG157" s="8">
        <v>5</v>
      </c>
      <c r="AH157" s="8">
        <v>5</v>
      </c>
      <c r="AI157" s="8">
        <v>5</v>
      </c>
      <c r="AJ157" s="8">
        <v>5</v>
      </c>
      <c r="AK157" s="9">
        <v>5</v>
      </c>
      <c r="AL157" s="9">
        <v>5</v>
      </c>
      <c r="AM157" s="5"/>
      <c r="AN157" s="5"/>
    </row>
    <row r="158" spans="1:40" ht="72.75" thickBot="1" x14ac:dyDescent="0.6">
      <c r="A158" s="4"/>
      <c r="B158" s="4" t="s">
        <v>56</v>
      </c>
      <c r="C158" s="4"/>
      <c r="D158" s="4"/>
      <c r="E158" s="4" t="s">
        <v>50</v>
      </c>
      <c r="F158" s="4" t="s">
        <v>60</v>
      </c>
      <c r="G158" s="4" t="s">
        <v>170</v>
      </c>
      <c r="H158" s="100">
        <v>0</v>
      </c>
      <c r="I158" s="100">
        <v>0</v>
      </c>
      <c r="J158" s="100">
        <v>0</v>
      </c>
      <c r="K158" s="100">
        <v>0</v>
      </c>
      <c r="L158" s="100">
        <v>1</v>
      </c>
      <c r="M158" s="102">
        <v>5</v>
      </c>
      <c r="N158" s="102">
        <v>5</v>
      </c>
      <c r="O158" s="102">
        <v>5</v>
      </c>
      <c r="P158" s="102">
        <v>4</v>
      </c>
      <c r="Q158" s="102">
        <v>4</v>
      </c>
      <c r="R158" s="102">
        <v>5</v>
      </c>
      <c r="S158" s="102">
        <v>4</v>
      </c>
      <c r="T158" s="102">
        <v>4</v>
      </c>
      <c r="U158" s="5" t="s">
        <v>38</v>
      </c>
      <c r="V158" s="6">
        <v>5</v>
      </c>
      <c r="W158" s="6">
        <v>5</v>
      </c>
      <c r="X158" s="6">
        <v>5</v>
      </c>
      <c r="Y158" s="6">
        <v>5</v>
      </c>
      <c r="Z158" s="7">
        <v>5</v>
      </c>
      <c r="AA158" s="7">
        <v>5</v>
      </c>
      <c r="AB158" s="7">
        <v>5</v>
      </c>
      <c r="AC158" s="7">
        <v>5</v>
      </c>
      <c r="AD158" s="7">
        <v>5</v>
      </c>
      <c r="AE158" s="8">
        <v>5</v>
      </c>
      <c r="AF158" s="8">
        <v>5</v>
      </c>
      <c r="AG158" s="8">
        <v>5</v>
      </c>
      <c r="AH158" s="8">
        <v>5</v>
      </c>
      <c r="AI158" s="8">
        <v>5</v>
      </c>
      <c r="AJ158" s="8">
        <v>5</v>
      </c>
      <c r="AK158" s="9">
        <v>5</v>
      </c>
      <c r="AL158" s="9">
        <v>5</v>
      </c>
      <c r="AM158" s="5"/>
      <c r="AN158" s="5"/>
    </row>
    <row r="159" spans="1:40" ht="24.75" thickBot="1" x14ac:dyDescent="0.6">
      <c r="A159" s="4">
        <v>81</v>
      </c>
      <c r="B159" s="4" t="s">
        <v>56</v>
      </c>
      <c r="C159" s="4"/>
      <c r="D159" s="4"/>
      <c r="E159" s="4" t="s">
        <v>50</v>
      </c>
      <c r="F159" s="4" t="s">
        <v>60</v>
      </c>
      <c r="G159" s="4" t="s">
        <v>170</v>
      </c>
      <c r="H159" s="100">
        <v>0</v>
      </c>
      <c r="I159" s="100">
        <v>1</v>
      </c>
      <c r="J159" s="100">
        <v>0</v>
      </c>
      <c r="K159" s="100">
        <v>0</v>
      </c>
      <c r="L159" s="100">
        <v>0</v>
      </c>
      <c r="M159" s="102">
        <v>5</v>
      </c>
      <c r="N159" s="102">
        <v>5</v>
      </c>
      <c r="O159" s="102">
        <v>5</v>
      </c>
      <c r="P159" s="102">
        <v>5</v>
      </c>
      <c r="Q159" s="102">
        <v>5</v>
      </c>
      <c r="R159" s="102">
        <v>4</v>
      </c>
      <c r="S159" s="102">
        <v>4</v>
      </c>
      <c r="T159" s="102">
        <v>5</v>
      </c>
      <c r="U159" s="5" t="s">
        <v>6</v>
      </c>
      <c r="V159" s="6">
        <v>5</v>
      </c>
      <c r="W159" s="6">
        <v>5</v>
      </c>
      <c r="X159" s="6">
        <v>5</v>
      </c>
      <c r="Y159" s="6">
        <v>5</v>
      </c>
      <c r="Z159" s="7">
        <v>5</v>
      </c>
      <c r="AA159" s="7">
        <v>4</v>
      </c>
      <c r="AB159" s="7">
        <v>5</v>
      </c>
      <c r="AC159" s="7">
        <v>5</v>
      </c>
      <c r="AD159" s="7">
        <v>4</v>
      </c>
      <c r="AE159" s="8">
        <v>4</v>
      </c>
      <c r="AF159" s="8">
        <v>5</v>
      </c>
      <c r="AG159" s="8">
        <v>5</v>
      </c>
      <c r="AH159" s="8">
        <v>5</v>
      </c>
      <c r="AI159" s="8">
        <v>5</v>
      </c>
      <c r="AJ159" s="8">
        <v>5</v>
      </c>
      <c r="AK159" s="9">
        <v>4</v>
      </c>
      <c r="AL159" s="9">
        <v>5</v>
      </c>
      <c r="AM159" s="5"/>
      <c r="AN159" s="5"/>
    </row>
    <row r="160" spans="1:40" ht="72.75" thickBot="1" x14ac:dyDescent="0.6">
      <c r="A160" s="4"/>
      <c r="B160" s="4" t="s">
        <v>56</v>
      </c>
      <c r="C160" s="4"/>
      <c r="D160" s="4"/>
      <c r="E160" s="4" t="s">
        <v>50</v>
      </c>
      <c r="F160" s="4" t="s">
        <v>60</v>
      </c>
      <c r="G160" s="4" t="s">
        <v>170</v>
      </c>
      <c r="H160" s="100">
        <v>0</v>
      </c>
      <c r="I160" s="100">
        <v>0</v>
      </c>
      <c r="J160" s="100">
        <v>0</v>
      </c>
      <c r="K160" s="100">
        <v>1</v>
      </c>
      <c r="L160" s="100">
        <v>0</v>
      </c>
      <c r="M160" s="102">
        <v>5</v>
      </c>
      <c r="N160" s="102">
        <v>5</v>
      </c>
      <c r="O160" s="102">
        <v>5</v>
      </c>
      <c r="P160" s="102">
        <v>5</v>
      </c>
      <c r="Q160" s="102">
        <v>5</v>
      </c>
      <c r="R160" s="102">
        <v>4</v>
      </c>
      <c r="S160" s="102">
        <v>4</v>
      </c>
      <c r="T160" s="102">
        <v>5</v>
      </c>
      <c r="U160" s="5" t="s">
        <v>34</v>
      </c>
      <c r="V160" s="6">
        <v>5</v>
      </c>
      <c r="W160" s="6">
        <v>5</v>
      </c>
      <c r="X160" s="6">
        <v>5</v>
      </c>
      <c r="Y160" s="6">
        <v>5</v>
      </c>
      <c r="Z160" s="7">
        <v>4</v>
      </c>
      <c r="AA160" s="7">
        <v>4</v>
      </c>
      <c r="AB160" s="7">
        <v>5</v>
      </c>
      <c r="AC160" s="7">
        <v>4</v>
      </c>
      <c r="AD160" s="7">
        <v>5</v>
      </c>
      <c r="AE160" s="8">
        <v>5</v>
      </c>
      <c r="AF160" s="8">
        <v>5</v>
      </c>
      <c r="AG160" s="8">
        <v>5</v>
      </c>
      <c r="AH160" s="8">
        <v>5</v>
      </c>
      <c r="AI160" s="8">
        <v>5</v>
      </c>
      <c r="AJ160" s="8">
        <v>5</v>
      </c>
      <c r="AK160" s="9">
        <v>4</v>
      </c>
      <c r="AL160" s="9">
        <v>4</v>
      </c>
      <c r="AM160" s="5"/>
      <c r="AN160" s="5"/>
    </row>
    <row r="161" spans="1:40" ht="72.75" thickBot="1" x14ac:dyDescent="0.6">
      <c r="A161" s="4"/>
      <c r="B161" s="4" t="s">
        <v>56</v>
      </c>
      <c r="C161" s="4"/>
      <c r="D161" s="4"/>
      <c r="E161" s="4" t="s">
        <v>50</v>
      </c>
      <c r="F161" s="4" t="s">
        <v>60</v>
      </c>
      <c r="G161" s="4" t="s">
        <v>170</v>
      </c>
      <c r="H161" s="100">
        <v>0</v>
      </c>
      <c r="I161" s="100">
        <v>0</v>
      </c>
      <c r="J161" s="100">
        <v>0</v>
      </c>
      <c r="K161" s="100">
        <v>0</v>
      </c>
      <c r="L161" s="100">
        <v>1</v>
      </c>
      <c r="M161" s="102">
        <v>5</v>
      </c>
      <c r="N161" s="102">
        <v>5</v>
      </c>
      <c r="O161" s="102">
        <v>5</v>
      </c>
      <c r="P161" s="102">
        <v>5</v>
      </c>
      <c r="Q161" s="102">
        <v>5</v>
      </c>
      <c r="R161" s="102">
        <v>4</v>
      </c>
      <c r="S161" s="102">
        <v>4</v>
      </c>
      <c r="T161" s="102">
        <v>5</v>
      </c>
      <c r="U161" s="5" t="s">
        <v>38</v>
      </c>
      <c r="V161" s="6">
        <v>4</v>
      </c>
      <c r="W161" s="6">
        <v>5</v>
      </c>
      <c r="X161" s="6">
        <v>5</v>
      </c>
      <c r="Y161" s="6">
        <v>5</v>
      </c>
      <c r="Z161" s="7">
        <v>4</v>
      </c>
      <c r="AA161" s="7">
        <v>4</v>
      </c>
      <c r="AB161" s="7">
        <v>5</v>
      </c>
      <c r="AC161" s="7">
        <v>5</v>
      </c>
      <c r="AD161" s="7">
        <v>4</v>
      </c>
      <c r="AE161" s="8">
        <v>4</v>
      </c>
      <c r="AF161" s="8">
        <v>4</v>
      </c>
      <c r="AG161" s="8">
        <v>5</v>
      </c>
      <c r="AH161" s="8">
        <v>5</v>
      </c>
      <c r="AI161" s="8">
        <v>5</v>
      </c>
      <c r="AJ161" s="8">
        <v>5</v>
      </c>
      <c r="AK161" s="9">
        <v>5</v>
      </c>
      <c r="AL161" s="9">
        <v>5</v>
      </c>
      <c r="AM161" s="5"/>
      <c r="AN161" s="5"/>
    </row>
    <row r="162" spans="1:40" ht="48.75" thickBot="1" x14ac:dyDescent="0.6">
      <c r="A162" s="4">
        <v>82</v>
      </c>
      <c r="B162" s="4" t="s">
        <v>56</v>
      </c>
      <c r="C162" s="4"/>
      <c r="D162" s="4"/>
      <c r="E162" s="4" t="s">
        <v>50</v>
      </c>
      <c r="F162" s="4" t="s">
        <v>60</v>
      </c>
      <c r="G162" s="4" t="s">
        <v>172</v>
      </c>
      <c r="H162" s="100">
        <v>1</v>
      </c>
      <c r="I162" s="100">
        <v>0</v>
      </c>
      <c r="J162" s="100">
        <v>0</v>
      </c>
      <c r="K162" s="100">
        <v>0</v>
      </c>
      <c r="L162" s="100">
        <v>0</v>
      </c>
      <c r="M162" s="102">
        <v>5</v>
      </c>
      <c r="N162" s="102">
        <v>5</v>
      </c>
      <c r="O162" s="102">
        <v>5</v>
      </c>
      <c r="P162" s="102">
        <v>5</v>
      </c>
      <c r="Q162" s="102">
        <v>5</v>
      </c>
      <c r="R162" s="102">
        <v>5</v>
      </c>
      <c r="S162" s="102">
        <v>5</v>
      </c>
      <c r="T162" s="102">
        <v>5</v>
      </c>
      <c r="U162" s="5" t="s">
        <v>5</v>
      </c>
      <c r="V162" s="6">
        <v>5</v>
      </c>
      <c r="W162" s="6">
        <v>5</v>
      </c>
      <c r="X162" s="6">
        <v>5</v>
      </c>
      <c r="Y162" s="6">
        <v>5</v>
      </c>
      <c r="Z162" s="7">
        <v>5</v>
      </c>
      <c r="AA162" s="7">
        <v>5</v>
      </c>
      <c r="AB162" s="7">
        <v>5</v>
      </c>
      <c r="AC162" s="7">
        <v>5</v>
      </c>
      <c r="AD162" s="7">
        <v>5</v>
      </c>
      <c r="AE162" s="8">
        <v>5</v>
      </c>
      <c r="AF162" s="8">
        <v>5</v>
      </c>
      <c r="AG162" s="8">
        <v>5</v>
      </c>
      <c r="AH162" s="8">
        <v>5</v>
      </c>
      <c r="AI162" s="8">
        <v>5</v>
      </c>
      <c r="AJ162" s="8">
        <v>5</v>
      </c>
      <c r="AK162" s="9">
        <v>5</v>
      </c>
      <c r="AL162" s="9">
        <v>5</v>
      </c>
      <c r="AM162" s="5"/>
      <c r="AN162" s="5"/>
    </row>
    <row r="163" spans="1:40" ht="24.75" thickBot="1" x14ac:dyDescent="0.6">
      <c r="A163" s="4"/>
      <c r="B163" s="4" t="s">
        <v>56</v>
      </c>
      <c r="C163" s="4"/>
      <c r="D163" s="4"/>
      <c r="E163" s="4" t="s">
        <v>50</v>
      </c>
      <c r="F163" s="4" t="s">
        <v>60</v>
      </c>
      <c r="G163" s="4" t="s">
        <v>172</v>
      </c>
      <c r="H163" s="100">
        <v>0</v>
      </c>
      <c r="I163" s="100">
        <v>1</v>
      </c>
      <c r="J163" s="100">
        <v>0</v>
      </c>
      <c r="K163" s="100">
        <v>0</v>
      </c>
      <c r="L163" s="100">
        <v>0</v>
      </c>
      <c r="M163" s="102">
        <v>5</v>
      </c>
      <c r="N163" s="102">
        <v>5</v>
      </c>
      <c r="O163" s="102">
        <v>5</v>
      </c>
      <c r="P163" s="102">
        <v>5</v>
      </c>
      <c r="Q163" s="102">
        <v>5</v>
      </c>
      <c r="R163" s="102">
        <v>5</v>
      </c>
      <c r="S163" s="102">
        <v>5</v>
      </c>
      <c r="T163" s="102">
        <v>5</v>
      </c>
      <c r="U163" s="5" t="s">
        <v>6</v>
      </c>
      <c r="V163" s="6">
        <v>5</v>
      </c>
      <c r="W163" s="6">
        <v>5</v>
      </c>
      <c r="X163" s="6">
        <v>5</v>
      </c>
      <c r="Y163" s="6">
        <v>5</v>
      </c>
      <c r="Z163" s="7">
        <v>5</v>
      </c>
      <c r="AA163" s="7">
        <v>5</v>
      </c>
      <c r="AB163" s="7">
        <v>5</v>
      </c>
      <c r="AC163" s="7">
        <v>5</v>
      </c>
      <c r="AD163" s="7">
        <v>5</v>
      </c>
      <c r="AE163" s="8">
        <v>5</v>
      </c>
      <c r="AF163" s="8">
        <v>5</v>
      </c>
      <c r="AG163" s="8">
        <v>5</v>
      </c>
      <c r="AH163" s="8">
        <v>5</v>
      </c>
      <c r="AI163" s="8">
        <v>5</v>
      </c>
      <c r="AJ163" s="8">
        <v>5</v>
      </c>
      <c r="AK163" s="9">
        <v>5</v>
      </c>
      <c r="AL163" s="9">
        <v>5</v>
      </c>
      <c r="AM163" s="5"/>
      <c r="AN163" s="5"/>
    </row>
    <row r="164" spans="1:40" ht="48.75" thickBot="1" x14ac:dyDescent="0.6">
      <c r="A164" s="4">
        <v>83</v>
      </c>
      <c r="B164" s="4" t="s">
        <v>56</v>
      </c>
      <c r="C164" s="4"/>
      <c r="D164" s="4"/>
      <c r="E164" s="4" t="s">
        <v>50</v>
      </c>
      <c r="F164" s="4" t="s">
        <v>60</v>
      </c>
      <c r="G164" s="4" t="s">
        <v>172</v>
      </c>
      <c r="H164" s="100">
        <v>1</v>
      </c>
      <c r="I164" s="100">
        <v>0</v>
      </c>
      <c r="J164" s="100">
        <v>0</v>
      </c>
      <c r="K164" s="100">
        <v>0</v>
      </c>
      <c r="L164" s="100">
        <v>0</v>
      </c>
      <c r="M164" s="102">
        <v>4</v>
      </c>
      <c r="N164" s="102">
        <v>3</v>
      </c>
      <c r="O164" s="102">
        <v>4</v>
      </c>
      <c r="P164" s="102">
        <v>4</v>
      </c>
      <c r="Q164" s="102">
        <v>4</v>
      </c>
      <c r="R164" s="102">
        <v>3</v>
      </c>
      <c r="S164" s="102">
        <v>3</v>
      </c>
      <c r="T164" s="102">
        <v>4</v>
      </c>
      <c r="U164" s="5" t="s">
        <v>5</v>
      </c>
      <c r="V164" s="6">
        <v>4</v>
      </c>
      <c r="W164" s="6">
        <v>4</v>
      </c>
      <c r="X164" s="6">
        <v>4</v>
      </c>
      <c r="Y164" s="6">
        <v>4</v>
      </c>
      <c r="Z164" s="7">
        <v>4</v>
      </c>
      <c r="AA164" s="7">
        <v>4</v>
      </c>
      <c r="AB164" s="7">
        <v>4</v>
      </c>
      <c r="AC164" s="7">
        <v>4</v>
      </c>
      <c r="AD164" s="7">
        <v>4</v>
      </c>
      <c r="AE164" s="8">
        <v>4</v>
      </c>
      <c r="AF164" s="8">
        <v>4</v>
      </c>
      <c r="AG164" s="8">
        <v>4</v>
      </c>
      <c r="AH164" s="8">
        <v>4</v>
      </c>
      <c r="AI164" s="8">
        <v>4</v>
      </c>
      <c r="AJ164" s="8">
        <v>4</v>
      </c>
      <c r="AK164" s="9">
        <v>5</v>
      </c>
      <c r="AL164" s="9">
        <v>5</v>
      </c>
      <c r="AM164" s="5"/>
      <c r="AN164" s="5"/>
    </row>
    <row r="165" spans="1:40" ht="24.75" thickBot="1" x14ac:dyDescent="0.6">
      <c r="A165" s="4"/>
      <c r="B165" s="4" t="s">
        <v>56</v>
      </c>
      <c r="C165" s="4"/>
      <c r="D165" s="4"/>
      <c r="E165" s="4" t="s">
        <v>50</v>
      </c>
      <c r="F165" s="4" t="s">
        <v>60</v>
      </c>
      <c r="G165" s="4" t="s">
        <v>172</v>
      </c>
      <c r="H165" s="100">
        <v>0</v>
      </c>
      <c r="I165" s="100">
        <v>1</v>
      </c>
      <c r="J165" s="100">
        <v>0</v>
      </c>
      <c r="K165" s="100">
        <v>0</v>
      </c>
      <c r="L165" s="100">
        <v>0</v>
      </c>
      <c r="M165" s="102">
        <v>4</v>
      </c>
      <c r="N165" s="102">
        <v>3</v>
      </c>
      <c r="O165" s="102">
        <v>4</v>
      </c>
      <c r="P165" s="102">
        <v>4</v>
      </c>
      <c r="Q165" s="102">
        <v>4</v>
      </c>
      <c r="R165" s="102">
        <v>3</v>
      </c>
      <c r="S165" s="102">
        <v>3</v>
      </c>
      <c r="T165" s="102">
        <v>4</v>
      </c>
      <c r="U165" s="5" t="s">
        <v>6</v>
      </c>
      <c r="V165" s="6">
        <v>4</v>
      </c>
      <c r="W165" s="6">
        <v>4</v>
      </c>
      <c r="X165" s="6">
        <v>4</v>
      </c>
      <c r="Y165" s="6">
        <v>4</v>
      </c>
      <c r="Z165" s="7">
        <v>4</v>
      </c>
      <c r="AA165" s="7">
        <v>4</v>
      </c>
      <c r="AB165" s="7">
        <v>4</v>
      </c>
      <c r="AC165" s="7">
        <v>4</v>
      </c>
      <c r="AD165" s="7">
        <v>4</v>
      </c>
      <c r="AE165" s="8">
        <v>4</v>
      </c>
      <c r="AF165" s="8">
        <v>4</v>
      </c>
      <c r="AG165" s="8">
        <v>4</v>
      </c>
      <c r="AH165" s="8">
        <v>4</v>
      </c>
      <c r="AI165" s="8">
        <v>4</v>
      </c>
      <c r="AJ165" s="8">
        <v>4</v>
      </c>
      <c r="AK165" s="9">
        <v>5</v>
      </c>
      <c r="AL165" s="9">
        <v>5</v>
      </c>
      <c r="AM165" s="5"/>
      <c r="AN165" s="5"/>
    </row>
    <row r="166" spans="1:40" ht="72.75" thickBot="1" x14ac:dyDescent="0.6">
      <c r="A166" s="4"/>
      <c r="B166" s="4" t="s">
        <v>56</v>
      </c>
      <c r="C166" s="4"/>
      <c r="D166" s="4"/>
      <c r="E166" s="4" t="s">
        <v>50</v>
      </c>
      <c r="F166" s="4" t="s">
        <v>60</v>
      </c>
      <c r="G166" s="4" t="s">
        <v>172</v>
      </c>
      <c r="H166" s="100">
        <v>0</v>
      </c>
      <c r="I166" s="100">
        <v>0</v>
      </c>
      <c r="J166" s="100">
        <v>1</v>
      </c>
      <c r="K166" s="100">
        <v>0</v>
      </c>
      <c r="L166" s="100">
        <v>0</v>
      </c>
      <c r="M166" s="102">
        <v>4</v>
      </c>
      <c r="N166" s="102">
        <v>3</v>
      </c>
      <c r="O166" s="102">
        <v>4</v>
      </c>
      <c r="P166" s="102">
        <v>4</v>
      </c>
      <c r="Q166" s="102">
        <v>4</v>
      </c>
      <c r="R166" s="102">
        <v>3</v>
      </c>
      <c r="S166" s="102">
        <v>3</v>
      </c>
      <c r="T166" s="102">
        <v>4</v>
      </c>
      <c r="U166" s="5" t="s">
        <v>36</v>
      </c>
      <c r="V166" s="6">
        <v>4</v>
      </c>
      <c r="W166" s="6">
        <v>4</v>
      </c>
      <c r="X166" s="6">
        <v>4</v>
      </c>
      <c r="Y166" s="6">
        <v>4</v>
      </c>
      <c r="Z166" s="7">
        <v>4</v>
      </c>
      <c r="AA166" s="7">
        <v>4</v>
      </c>
      <c r="AB166" s="7">
        <v>4</v>
      </c>
      <c r="AC166" s="7">
        <v>4</v>
      </c>
      <c r="AD166" s="7">
        <v>4</v>
      </c>
      <c r="AE166" s="8">
        <v>4</v>
      </c>
      <c r="AF166" s="8">
        <v>4</v>
      </c>
      <c r="AG166" s="8">
        <v>4</v>
      </c>
      <c r="AH166" s="8">
        <v>4</v>
      </c>
      <c r="AI166" s="8">
        <v>4</v>
      </c>
      <c r="AJ166" s="8">
        <v>4</v>
      </c>
      <c r="AK166" s="9">
        <v>4</v>
      </c>
      <c r="AL166" s="9">
        <v>4</v>
      </c>
      <c r="AM166" s="5"/>
      <c r="AN166" s="5"/>
    </row>
    <row r="167" spans="1:40" ht="72.75" thickBot="1" x14ac:dyDescent="0.6">
      <c r="A167" s="4"/>
      <c r="B167" s="4" t="s">
        <v>56</v>
      </c>
      <c r="C167" s="4"/>
      <c r="D167" s="4"/>
      <c r="E167" s="4" t="s">
        <v>50</v>
      </c>
      <c r="F167" s="4" t="s">
        <v>60</v>
      </c>
      <c r="G167" s="4" t="s">
        <v>172</v>
      </c>
      <c r="H167" s="100">
        <v>0</v>
      </c>
      <c r="I167" s="100">
        <v>0</v>
      </c>
      <c r="J167" s="100">
        <v>0</v>
      </c>
      <c r="K167" s="100">
        <v>1</v>
      </c>
      <c r="L167" s="100">
        <v>0</v>
      </c>
      <c r="M167" s="102">
        <v>4</v>
      </c>
      <c r="N167" s="102">
        <v>3</v>
      </c>
      <c r="O167" s="102">
        <v>4</v>
      </c>
      <c r="P167" s="102">
        <v>4</v>
      </c>
      <c r="Q167" s="102">
        <v>4</v>
      </c>
      <c r="R167" s="102">
        <v>3</v>
      </c>
      <c r="S167" s="102">
        <v>3</v>
      </c>
      <c r="T167" s="102">
        <v>4</v>
      </c>
      <c r="U167" s="5" t="s">
        <v>34</v>
      </c>
      <c r="V167" s="6">
        <v>4</v>
      </c>
      <c r="W167" s="6">
        <v>4</v>
      </c>
      <c r="X167" s="6">
        <v>4</v>
      </c>
      <c r="Y167" s="6">
        <v>4</v>
      </c>
      <c r="Z167" s="7">
        <v>4</v>
      </c>
      <c r="AA167" s="7">
        <v>4</v>
      </c>
      <c r="AB167" s="7">
        <v>4</v>
      </c>
      <c r="AC167" s="7">
        <v>4</v>
      </c>
      <c r="AD167" s="7">
        <v>4</v>
      </c>
      <c r="AE167" s="8">
        <v>4</v>
      </c>
      <c r="AF167" s="8">
        <v>4</v>
      </c>
      <c r="AG167" s="8">
        <v>4</v>
      </c>
      <c r="AH167" s="8">
        <v>4</v>
      </c>
      <c r="AI167" s="8">
        <v>4</v>
      </c>
      <c r="AJ167" s="8">
        <v>4</v>
      </c>
      <c r="AK167" s="9">
        <v>5</v>
      </c>
      <c r="AL167" s="9">
        <v>5</v>
      </c>
      <c r="AM167" s="5"/>
      <c r="AN167" s="5"/>
    </row>
    <row r="168" spans="1:40" ht="72.75" thickBot="1" x14ac:dyDescent="0.6">
      <c r="A168" s="4"/>
      <c r="B168" s="4" t="s">
        <v>56</v>
      </c>
      <c r="C168" s="4"/>
      <c r="D168" s="4"/>
      <c r="E168" s="4" t="s">
        <v>50</v>
      </c>
      <c r="F168" s="4" t="s">
        <v>60</v>
      </c>
      <c r="G168" s="4"/>
      <c r="H168" s="100">
        <v>0</v>
      </c>
      <c r="I168" s="100">
        <v>0</v>
      </c>
      <c r="J168" s="100">
        <v>0</v>
      </c>
      <c r="K168" s="100">
        <v>0</v>
      </c>
      <c r="L168" s="100">
        <v>1</v>
      </c>
      <c r="M168" s="102">
        <v>4</v>
      </c>
      <c r="N168" s="102">
        <v>3</v>
      </c>
      <c r="O168" s="102">
        <v>4</v>
      </c>
      <c r="P168" s="102">
        <v>4</v>
      </c>
      <c r="Q168" s="102">
        <v>4</v>
      </c>
      <c r="R168" s="102">
        <v>3</v>
      </c>
      <c r="S168" s="102">
        <v>3</v>
      </c>
      <c r="T168" s="102">
        <v>4</v>
      </c>
      <c r="U168" s="5" t="s">
        <v>38</v>
      </c>
      <c r="V168" s="6">
        <v>4</v>
      </c>
      <c r="W168" s="6">
        <v>4</v>
      </c>
      <c r="X168" s="6">
        <v>4</v>
      </c>
      <c r="Y168" s="6">
        <v>4</v>
      </c>
      <c r="Z168" s="7">
        <v>4</v>
      </c>
      <c r="AA168" s="7">
        <v>4</v>
      </c>
      <c r="AB168" s="7">
        <v>4</v>
      </c>
      <c r="AC168" s="7">
        <v>4</v>
      </c>
      <c r="AD168" s="7">
        <v>4</v>
      </c>
      <c r="AE168" s="8">
        <v>4</v>
      </c>
      <c r="AF168" s="8">
        <v>4</v>
      </c>
      <c r="AG168" s="8">
        <v>4</v>
      </c>
      <c r="AH168" s="8">
        <v>4</v>
      </c>
      <c r="AI168" s="8">
        <v>4</v>
      </c>
      <c r="AJ168" s="8">
        <v>4</v>
      </c>
      <c r="AK168" s="9">
        <v>4</v>
      </c>
      <c r="AL168" s="9">
        <v>4</v>
      </c>
      <c r="AM168" s="5"/>
      <c r="AN168" s="5"/>
    </row>
    <row r="169" spans="1:40" ht="48.75" thickBot="1" x14ac:dyDescent="0.6">
      <c r="A169" s="4">
        <v>84</v>
      </c>
      <c r="B169" s="4" t="s">
        <v>56</v>
      </c>
      <c r="C169" s="4"/>
      <c r="D169" s="4"/>
      <c r="E169" s="4" t="s">
        <v>50</v>
      </c>
      <c r="F169" s="4" t="s">
        <v>59</v>
      </c>
      <c r="G169" s="4"/>
      <c r="H169" s="100">
        <v>1</v>
      </c>
      <c r="I169" s="100">
        <v>0</v>
      </c>
      <c r="J169" s="100">
        <v>0</v>
      </c>
      <c r="K169" s="100">
        <v>0</v>
      </c>
      <c r="L169" s="100">
        <v>0</v>
      </c>
      <c r="M169" s="102">
        <v>4</v>
      </c>
      <c r="N169" s="102">
        <v>3</v>
      </c>
      <c r="O169" s="102">
        <v>3</v>
      </c>
      <c r="P169" s="102">
        <v>3</v>
      </c>
      <c r="Q169" s="102">
        <v>3</v>
      </c>
      <c r="R169" s="102">
        <v>3</v>
      </c>
      <c r="S169" s="102">
        <v>3</v>
      </c>
      <c r="T169" s="102">
        <v>3</v>
      </c>
      <c r="U169" s="5" t="s">
        <v>5</v>
      </c>
      <c r="V169" s="6">
        <v>3</v>
      </c>
      <c r="W169" s="6">
        <v>3</v>
      </c>
      <c r="X169" s="6">
        <v>2</v>
      </c>
      <c r="Y169" s="6">
        <v>2</v>
      </c>
      <c r="Z169" s="7">
        <v>4</v>
      </c>
      <c r="AA169" s="7">
        <v>3</v>
      </c>
      <c r="AB169" s="7">
        <v>3</v>
      </c>
      <c r="AC169" s="7">
        <v>3</v>
      </c>
      <c r="AD169" s="7">
        <v>3</v>
      </c>
      <c r="AE169" s="8">
        <v>3</v>
      </c>
      <c r="AF169" s="8">
        <v>4</v>
      </c>
      <c r="AG169" s="8">
        <v>3</v>
      </c>
      <c r="AH169" s="8">
        <v>4</v>
      </c>
      <c r="AI169" s="8">
        <v>3</v>
      </c>
      <c r="AJ169" s="8">
        <v>3</v>
      </c>
      <c r="AK169" s="9">
        <v>3</v>
      </c>
      <c r="AL169" s="9">
        <v>3</v>
      </c>
      <c r="AM169" s="5"/>
      <c r="AN169" s="5"/>
    </row>
    <row r="170" spans="1:40" ht="48.75" thickBot="1" x14ac:dyDescent="0.6">
      <c r="A170" s="4"/>
      <c r="B170" s="4" t="s">
        <v>56</v>
      </c>
      <c r="C170" s="4"/>
      <c r="D170" s="4"/>
      <c r="E170" s="4" t="s">
        <v>50</v>
      </c>
      <c r="F170" s="4" t="s">
        <v>59</v>
      </c>
      <c r="G170" s="4"/>
      <c r="H170" s="100">
        <v>0</v>
      </c>
      <c r="I170" s="100">
        <v>1</v>
      </c>
      <c r="J170" s="100">
        <v>0</v>
      </c>
      <c r="K170" s="100">
        <v>0</v>
      </c>
      <c r="L170" s="100">
        <v>0</v>
      </c>
      <c r="M170" s="102">
        <v>4</v>
      </c>
      <c r="N170" s="102">
        <v>3</v>
      </c>
      <c r="O170" s="102">
        <v>3</v>
      </c>
      <c r="P170" s="102">
        <v>3</v>
      </c>
      <c r="Q170" s="102">
        <v>3</v>
      </c>
      <c r="R170" s="102">
        <v>3</v>
      </c>
      <c r="S170" s="102">
        <v>3</v>
      </c>
      <c r="T170" s="102">
        <v>3</v>
      </c>
      <c r="U170" s="5" t="s">
        <v>6</v>
      </c>
      <c r="V170" s="6">
        <v>3</v>
      </c>
      <c r="W170" s="6">
        <v>3</v>
      </c>
      <c r="X170" s="6">
        <v>2</v>
      </c>
      <c r="Y170" s="6">
        <v>2</v>
      </c>
      <c r="Z170" s="7">
        <v>4</v>
      </c>
      <c r="AA170" s="7">
        <v>3</v>
      </c>
      <c r="AB170" s="7">
        <v>3</v>
      </c>
      <c r="AC170" s="7">
        <v>3</v>
      </c>
      <c r="AD170" s="7">
        <v>3</v>
      </c>
      <c r="AE170" s="8">
        <v>3</v>
      </c>
      <c r="AF170" s="8">
        <v>4</v>
      </c>
      <c r="AG170" s="8">
        <v>3</v>
      </c>
      <c r="AH170" s="8">
        <v>4</v>
      </c>
      <c r="AI170" s="8">
        <v>3</v>
      </c>
      <c r="AJ170" s="8">
        <v>3</v>
      </c>
      <c r="AK170" s="9">
        <v>3</v>
      </c>
      <c r="AL170" s="9">
        <v>3</v>
      </c>
      <c r="AM170" s="5"/>
      <c r="AN170" s="5"/>
    </row>
    <row r="171" spans="1:40" ht="72.75" thickBot="1" x14ac:dyDescent="0.6">
      <c r="A171" s="4"/>
      <c r="B171" s="4" t="s">
        <v>56</v>
      </c>
      <c r="C171" s="4"/>
      <c r="D171" s="4"/>
      <c r="E171" s="4" t="s">
        <v>50</v>
      </c>
      <c r="F171" s="4" t="s">
        <v>59</v>
      </c>
      <c r="G171" s="4"/>
      <c r="H171" s="100">
        <v>0</v>
      </c>
      <c r="I171" s="100">
        <v>0</v>
      </c>
      <c r="J171" s="100">
        <v>1</v>
      </c>
      <c r="K171" s="100">
        <v>0</v>
      </c>
      <c r="L171" s="100">
        <v>0</v>
      </c>
      <c r="M171" s="102">
        <v>4</v>
      </c>
      <c r="N171" s="102">
        <v>3</v>
      </c>
      <c r="O171" s="102">
        <v>3</v>
      </c>
      <c r="P171" s="102">
        <v>3</v>
      </c>
      <c r="Q171" s="102">
        <v>3</v>
      </c>
      <c r="R171" s="102">
        <v>3</v>
      </c>
      <c r="S171" s="102">
        <v>3</v>
      </c>
      <c r="T171" s="102">
        <v>3</v>
      </c>
      <c r="U171" s="5" t="s">
        <v>36</v>
      </c>
      <c r="V171" s="6">
        <v>3</v>
      </c>
      <c r="W171" s="6">
        <v>3</v>
      </c>
      <c r="X171" s="6">
        <v>3</v>
      </c>
      <c r="Y171" s="6">
        <v>2</v>
      </c>
      <c r="Z171" s="7">
        <v>4</v>
      </c>
      <c r="AA171" s="7">
        <v>3</v>
      </c>
      <c r="AB171" s="7">
        <v>3</v>
      </c>
      <c r="AC171" s="7">
        <v>3</v>
      </c>
      <c r="AD171" s="7">
        <v>3</v>
      </c>
      <c r="AE171" s="8">
        <v>3</v>
      </c>
      <c r="AF171" s="8">
        <v>4</v>
      </c>
      <c r="AG171" s="8">
        <v>3</v>
      </c>
      <c r="AH171" s="8">
        <v>4</v>
      </c>
      <c r="AI171" s="8">
        <v>3</v>
      </c>
      <c r="AJ171" s="8">
        <v>3</v>
      </c>
      <c r="AK171" s="9">
        <v>3</v>
      </c>
      <c r="AL171" s="9">
        <v>3</v>
      </c>
      <c r="AM171" s="5"/>
      <c r="AN171" s="5"/>
    </row>
    <row r="172" spans="1:40" ht="72.75" thickBot="1" x14ac:dyDescent="0.6">
      <c r="A172" s="4"/>
      <c r="B172" s="4" t="s">
        <v>56</v>
      </c>
      <c r="C172" s="4"/>
      <c r="D172" s="4"/>
      <c r="E172" s="4" t="s">
        <v>50</v>
      </c>
      <c r="F172" s="4" t="s">
        <v>59</v>
      </c>
      <c r="G172" s="4"/>
      <c r="H172" s="100">
        <v>0</v>
      </c>
      <c r="I172" s="100">
        <v>0</v>
      </c>
      <c r="J172" s="100">
        <v>0</v>
      </c>
      <c r="K172" s="100">
        <v>1</v>
      </c>
      <c r="L172" s="100">
        <v>0</v>
      </c>
      <c r="M172" s="102">
        <v>4</v>
      </c>
      <c r="N172" s="102">
        <v>3</v>
      </c>
      <c r="O172" s="102">
        <v>3</v>
      </c>
      <c r="P172" s="102">
        <v>3</v>
      </c>
      <c r="Q172" s="102">
        <v>3</v>
      </c>
      <c r="R172" s="102">
        <v>3</v>
      </c>
      <c r="S172" s="102">
        <v>3</v>
      </c>
      <c r="T172" s="102">
        <v>3</v>
      </c>
      <c r="U172" s="5" t="s">
        <v>34</v>
      </c>
      <c r="V172" s="6">
        <v>3</v>
      </c>
      <c r="W172" s="6">
        <v>3</v>
      </c>
      <c r="X172" s="6">
        <v>3</v>
      </c>
      <c r="Y172" s="6">
        <v>2</v>
      </c>
      <c r="Z172" s="7">
        <v>4</v>
      </c>
      <c r="AA172" s="7">
        <v>3</v>
      </c>
      <c r="AB172" s="7">
        <v>3</v>
      </c>
      <c r="AC172" s="7">
        <v>3</v>
      </c>
      <c r="AD172" s="7">
        <v>3</v>
      </c>
      <c r="AE172" s="8">
        <v>3</v>
      </c>
      <c r="AF172" s="8">
        <v>4</v>
      </c>
      <c r="AG172" s="8">
        <v>3</v>
      </c>
      <c r="AH172" s="8">
        <v>3</v>
      </c>
      <c r="AI172" s="8">
        <v>3</v>
      </c>
      <c r="AJ172" s="8">
        <v>3</v>
      </c>
      <c r="AK172" s="9">
        <v>3</v>
      </c>
      <c r="AL172" s="9">
        <v>3</v>
      </c>
      <c r="AM172" s="5"/>
      <c r="AN172" s="5"/>
    </row>
    <row r="173" spans="1:40" ht="72.75" thickBot="1" x14ac:dyDescent="0.6">
      <c r="A173" s="4"/>
      <c r="B173" s="4" t="s">
        <v>56</v>
      </c>
      <c r="C173" s="4"/>
      <c r="D173" s="4"/>
      <c r="E173" s="4" t="s">
        <v>50</v>
      </c>
      <c r="F173" s="4" t="s">
        <v>59</v>
      </c>
      <c r="G173" s="4"/>
      <c r="H173" s="100">
        <v>0</v>
      </c>
      <c r="I173" s="100">
        <v>0</v>
      </c>
      <c r="J173" s="100">
        <v>0</v>
      </c>
      <c r="K173" s="100">
        <v>0</v>
      </c>
      <c r="L173" s="100">
        <v>1</v>
      </c>
      <c r="M173" s="102">
        <v>4</v>
      </c>
      <c r="N173" s="102">
        <v>3</v>
      </c>
      <c r="O173" s="102">
        <v>3</v>
      </c>
      <c r="P173" s="102">
        <v>3</v>
      </c>
      <c r="Q173" s="102">
        <v>3</v>
      </c>
      <c r="R173" s="102">
        <v>3</v>
      </c>
      <c r="S173" s="102">
        <v>3</v>
      </c>
      <c r="T173" s="102">
        <v>3</v>
      </c>
      <c r="U173" s="5" t="s">
        <v>38</v>
      </c>
      <c r="V173" s="6">
        <v>3</v>
      </c>
      <c r="W173" s="6">
        <v>3</v>
      </c>
      <c r="X173" s="6">
        <v>3</v>
      </c>
      <c r="Y173" s="6">
        <v>2</v>
      </c>
      <c r="Z173" s="7">
        <v>4</v>
      </c>
      <c r="AA173" s="7">
        <v>3</v>
      </c>
      <c r="AB173" s="7">
        <v>3</v>
      </c>
      <c r="AC173" s="7">
        <v>3</v>
      </c>
      <c r="AD173" s="7">
        <v>3</v>
      </c>
      <c r="AE173" s="8">
        <v>3</v>
      </c>
      <c r="AF173" s="8">
        <v>4</v>
      </c>
      <c r="AG173" s="8">
        <v>3</v>
      </c>
      <c r="AH173" s="8">
        <v>4</v>
      </c>
      <c r="AI173" s="8">
        <v>3</v>
      </c>
      <c r="AJ173" s="8">
        <v>3</v>
      </c>
      <c r="AK173" s="9">
        <v>3</v>
      </c>
      <c r="AL173" s="9">
        <v>3</v>
      </c>
      <c r="AM173" s="5"/>
      <c r="AN173" s="5"/>
    </row>
    <row r="174" spans="1:40" ht="48.75" thickBot="1" x14ac:dyDescent="0.6">
      <c r="A174" s="4">
        <v>85</v>
      </c>
      <c r="B174" s="4" t="s">
        <v>56</v>
      </c>
      <c r="C174" s="4"/>
      <c r="D174" s="4"/>
      <c r="E174" s="4" t="s">
        <v>50</v>
      </c>
      <c r="F174" s="4" t="s">
        <v>186</v>
      </c>
      <c r="G174" s="4"/>
      <c r="H174" s="100">
        <v>1</v>
      </c>
      <c r="I174" s="100">
        <v>0</v>
      </c>
      <c r="J174" s="100">
        <v>0</v>
      </c>
      <c r="K174" s="100">
        <v>0</v>
      </c>
      <c r="L174" s="100">
        <v>0</v>
      </c>
      <c r="M174" s="102">
        <v>0</v>
      </c>
      <c r="N174" s="102">
        <v>4</v>
      </c>
      <c r="O174" s="102">
        <v>4</v>
      </c>
      <c r="P174" s="102">
        <v>3</v>
      </c>
      <c r="Q174" s="102">
        <v>4</v>
      </c>
      <c r="R174" s="102">
        <v>5</v>
      </c>
      <c r="S174" s="102">
        <v>0</v>
      </c>
      <c r="T174" s="102">
        <v>0</v>
      </c>
      <c r="U174" s="5" t="s">
        <v>5</v>
      </c>
      <c r="V174" s="6">
        <v>5</v>
      </c>
      <c r="W174" s="6">
        <v>5</v>
      </c>
      <c r="X174" s="6">
        <v>5</v>
      </c>
      <c r="Y174" s="6">
        <v>4</v>
      </c>
      <c r="Z174" s="7">
        <v>5</v>
      </c>
      <c r="AA174" s="7">
        <v>4</v>
      </c>
      <c r="AB174" s="7">
        <v>5</v>
      </c>
      <c r="AC174" s="7">
        <v>4</v>
      </c>
      <c r="AD174" s="7">
        <v>4</v>
      </c>
      <c r="AE174" s="8">
        <v>5</v>
      </c>
      <c r="AF174" s="8">
        <v>5</v>
      </c>
      <c r="AG174" s="8">
        <v>4</v>
      </c>
      <c r="AH174" s="8">
        <v>4</v>
      </c>
      <c r="AI174" s="8">
        <v>4</v>
      </c>
      <c r="AJ174" s="8">
        <v>4</v>
      </c>
      <c r="AK174" s="9">
        <v>5</v>
      </c>
      <c r="AL174" s="9">
        <v>5</v>
      </c>
      <c r="AM174" s="5"/>
      <c r="AN174" s="5"/>
    </row>
    <row r="175" spans="1:40" ht="48.75" thickBot="1" x14ac:dyDescent="0.6">
      <c r="A175" s="4"/>
      <c r="B175" s="4" t="s">
        <v>56</v>
      </c>
      <c r="C175" s="4"/>
      <c r="D175" s="4"/>
      <c r="E175" s="4" t="s">
        <v>50</v>
      </c>
      <c r="F175" s="4" t="s">
        <v>186</v>
      </c>
      <c r="G175" s="4"/>
      <c r="H175" s="100">
        <v>0</v>
      </c>
      <c r="I175" s="100">
        <v>1</v>
      </c>
      <c r="J175" s="100">
        <v>0</v>
      </c>
      <c r="K175" s="100">
        <v>0</v>
      </c>
      <c r="L175" s="100">
        <v>0</v>
      </c>
      <c r="M175" s="102">
        <v>0</v>
      </c>
      <c r="N175" s="102">
        <v>4</v>
      </c>
      <c r="O175" s="102">
        <v>4</v>
      </c>
      <c r="P175" s="102">
        <v>3</v>
      </c>
      <c r="Q175" s="102">
        <v>4</v>
      </c>
      <c r="R175" s="102">
        <v>5</v>
      </c>
      <c r="S175" s="102">
        <v>0</v>
      </c>
      <c r="T175" s="102">
        <v>0</v>
      </c>
      <c r="U175" s="5" t="s">
        <v>6</v>
      </c>
      <c r="V175" s="6">
        <v>4</v>
      </c>
      <c r="W175" s="6">
        <v>3</v>
      </c>
      <c r="X175" s="6">
        <v>4</v>
      </c>
      <c r="Y175" s="6">
        <v>4</v>
      </c>
      <c r="Z175" s="7">
        <v>5</v>
      </c>
      <c r="AA175" s="7">
        <v>4</v>
      </c>
      <c r="AB175" s="7">
        <v>4</v>
      </c>
      <c r="AC175" s="7">
        <v>4</v>
      </c>
      <c r="AD175" s="7">
        <v>4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9">
        <v>4</v>
      </c>
      <c r="AL175" s="9">
        <v>5</v>
      </c>
      <c r="AM175" s="5"/>
      <c r="AN175" s="5"/>
    </row>
    <row r="176" spans="1:40" ht="72.75" thickBot="1" x14ac:dyDescent="0.6">
      <c r="A176" s="4"/>
      <c r="B176" s="4" t="s">
        <v>56</v>
      </c>
      <c r="C176" s="4"/>
      <c r="D176" s="4"/>
      <c r="E176" s="4" t="s">
        <v>50</v>
      </c>
      <c r="F176" s="4" t="s">
        <v>186</v>
      </c>
      <c r="G176" s="4"/>
      <c r="H176" s="100">
        <v>0</v>
      </c>
      <c r="I176" s="100">
        <v>0</v>
      </c>
      <c r="J176" s="100">
        <v>0</v>
      </c>
      <c r="K176" s="100">
        <v>1</v>
      </c>
      <c r="L176" s="100">
        <v>0</v>
      </c>
      <c r="M176" s="102">
        <v>0</v>
      </c>
      <c r="N176" s="102">
        <v>4</v>
      </c>
      <c r="O176" s="102">
        <v>4</v>
      </c>
      <c r="P176" s="102">
        <v>3</v>
      </c>
      <c r="Q176" s="102">
        <v>4</v>
      </c>
      <c r="R176" s="102">
        <v>5</v>
      </c>
      <c r="S176" s="102">
        <v>0</v>
      </c>
      <c r="T176" s="102">
        <v>0</v>
      </c>
      <c r="U176" s="5" t="s">
        <v>34</v>
      </c>
      <c r="V176" s="6">
        <v>5</v>
      </c>
      <c r="W176" s="6">
        <v>4</v>
      </c>
      <c r="X176" s="6">
        <v>5</v>
      </c>
      <c r="Y176" s="6">
        <v>4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9">
        <v>4</v>
      </c>
      <c r="AL176" s="9">
        <v>5</v>
      </c>
      <c r="AM176" s="5"/>
      <c r="AN176" s="5"/>
    </row>
    <row r="177" spans="1:40" ht="48.75" thickBot="1" x14ac:dyDescent="0.6">
      <c r="A177" s="4">
        <v>86</v>
      </c>
      <c r="B177" s="4" t="s">
        <v>56</v>
      </c>
      <c r="C177" s="4"/>
      <c r="D177" s="4"/>
      <c r="E177" s="4" t="s">
        <v>50</v>
      </c>
      <c r="F177" s="4" t="s">
        <v>62</v>
      </c>
      <c r="G177" s="4"/>
      <c r="H177" s="100">
        <v>1</v>
      </c>
      <c r="I177" s="100">
        <v>0</v>
      </c>
      <c r="J177" s="100">
        <v>0</v>
      </c>
      <c r="K177" s="100">
        <v>0</v>
      </c>
      <c r="L177" s="100">
        <v>0</v>
      </c>
      <c r="M177" s="102">
        <v>5</v>
      </c>
      <c r="N177" s="102">
        <v>0</v>
      </c>
      <c r="O177" s="102">
        <v>5</v>
      </c>
      <c r="P177" s="102">
        <v>5</v>
      </c>
      <c r="Q177" s="102">
        <v>5</v>
      </c>
      <c r="R177" s="102">
        <v>0</v>
      </c>
      <c r="S177" s="102">
        <v>0</v>
      </c>
      <c r="T177" s="102">
        <v>0</v>
      </c>
      <c r="U177" s="5" t="s">
        <v>5</v>
      </c>
      <c r="V177" s="6">
        <v>5</v>
      </c>
      <c r="W177" s="6">
        <v>5</v>
      </c>
      <c r="X177" s="6">
        <v>5</v>
      </c>
      <c r="Y177" s="6">
        <v>5</v>
      </c>
      <c r="Z177" s="7">
        <v>5</v>
      </c>
      <c r="AA177" s="7">
        <v>5</v>
      </c>
      <c r="AB177" s="7">
        <v>5</v>
      </c>
      <c r="AC177" s="7">
        <v>5</v>
      </c>
      <c r="AD177" s="7">
        <v>5</v>
      </c>
      <c r="AE177" s="8">
        <v>5</v>
      </c>
      <c r="AF177" s="8">
        <v>5</v>
      </c>
      <c r="AG177" s="8">
        <v>5</v>
      </c>
      <c r="AH177" s="8">
        <v>5</v>
      </c>
      <c r="AI177" s="8">
        <v>5</v>
      </c>
      <c r="AJ177" s="8">
        <v>5</v>
      </c>
      <c r="AK177" s="9">
        <v>5</v>
      </c>
      <c r="AL177" s="9">
        <v>5</v>
      </c>
      <c r="AM177" s="5"/>
      <c r="AN177" s="5"/>
    </row>
    <row r="178" spans="1:40" ht="24.75" thickBot="1" x14ac:dyDescent="0.6">
      <c r="A178" s="4"/>
      <c r="B178" s="4" t="s">
        <v>56</v>
      </c>
      <c r="C178" s="4"/>
      <c r="D178" s="4"/>
      <c r="E178" s="4" t="s">
        <v>50</v>
      </c>
      <c r="F178" s="4" t="s">
        <v>62</v>
      </c>
      <c r="G178" s="4"/>
      <c r="H178" s="100">
        <v>0</v>
      </c>
      <c r="I178" s="100">
        <v>1</v>
      </c>
      <c r="J178" s="100">
        <v>0</v>
      </c>
      <c r="K178" s="100">
        <v>0</v>
      </c>
      <c r="L178" s="100">
        <v>0</v>
      </c>
      <c r="M178" s="102">
        <v>5</v>
      </c>
      <c r="N178" s="102">
        <v>0</v>
      </c>
      <c r="O178" s="102">
        <v>5</v>
      </c>
      <c r="P178" s="102">
        <v>5</v>
      </c>
      <c r="Q178" s="102">
        <v>5</v>
      </c>
      <c r="R178" s="102">
        <v>0</v>
      </c>
      <c r="S178" s="102">
        <v>0</v>
      </c>
      <c r="T178" s="102">
        <v>0</v>
      </c>
      <c r="U178" s="5" t="s">
        <v>6</v>
      </c>
      <c r="V178" s="6">
        <v>5</v>
      </c>
      <c r="W178" s="6">
        <v>5</v>
      </c>
      <c r="X178" s="6">
        <v>5</v>
      </c>
      <c r="Y178" s="6">
        <v>5</v>
      </c>
      <c r="Z178" s="7">
        <v>5</v>
      </c>
      <c r="AA178" s="7">
        <v>5</v>
      </c>
      <c r="AB178" s="7">
        <v>5</v>
      </c>
      <c r="AC178" s="7">
        <v>5</v>
      </c>
      <c r="AD178" s="7">
        <v>5</v>
      </c>
      <c r="AE178" s="8">
        <v>5</v>
      </c>
      <c r="AF178" s="8">
        <v>5</v>
      </c>
      <c r="AG178" s="8">
        <v>5</v>
      </c>
      <c r="AH178" s="8">
        <v>5</v>
      </c>
      <c r="AI178" s="8">
        <v>5</v>
      </c>
      <c r="AJ178" s="8">
        <v>5</v>
      </c>
      <c r="AK178" s="9">
        <v>5</v>
      </c>
      <c r="AL178" s="9">
        <v>5</v>
      </c>
      <c r="AM178" s="5"/>
      <c r="AN178" s="5"/>
    </row>
    <row r="179" spans="1:40" ht="72.75" thickBot="1" x14ac:dyDescent="0.6">
      <c r="A179" s="4"/>
      <c r="B179" s="4" t="s">
        <v>56</v>
      </c>
      <c r="C179" s="4"/>
      <c r="D179" s="4"/>
      <c r="E179" s="4" t="s">
        <v>50</v>
      </c>
      <c r="F179" s="4" t="s">
        <v>62</v>
      </c>
      <c r="G179" s="4"/>
      <c r="H179" s="100">
        <v>0</v>
      </c>
      <c r="I179" s="100">
        <v>0</v>
      </c>
      <c r="J179" s="100">
        <v>1</v>
      </c>
      <c r="K179" s="100">
        <v>0</v>
      </c>
      <c r="L179" s="100">
        <v>0</v>
      </c>
      <c r="M179" s="102">
        <v>5</v>
      </c>
      <c r="N179" s="102">
        <v>0</v>
      </c>
      <c r="O179" s="102">
        <v>5</v>
      </c>
      <c r="P179" s="102">
        <v>5</v>
      </c>
      <c r="Q179" s="102">
        <v>5</v>
      </c>
      <c r="R179" s="102">
        <v>0</v>
      </c>
      <c r="S179" s="102">
        <v>0</v>
      </c>
      <c r="T179" s="102">
        <v>0</v>
      </c>
      <c r="U179" s="5" t="s">
        <v>36</v>
      </c>
      <c r="V179" s="6">
        <v>5</v>
      </c>
      <c r="W179" s="6">
        <v>5</v>
      </c>
      <c r="X179" s="6">
        <v>5</v>
      </c>
      <c r="Y179" s="6">
        <v>5</v>
      </c>
      <c r="Z179" s="7">
        <v>5</v>
      </c>
      <c r="AA179" s="7">
        <v>5</v>
      </c>
      <c r="AB179" s="7">
        <v>5</v>
      </c>
      <c r="AC179" s="7">
        <v>5</v>
      </c>
      <c r="AD179" s="7">
        <v>5</v>
      </c>
      <c r="AE179" s="8">
        <v>5</v>
      </c>
      <c r="AF179" s="8">
        <v>5</v>
      </c>
      <c r="AG179" s="8">
        <v>5</v>
      </c>
      <c r="AH179" s="8">
        <v>5</v>
      </c>
      <c r="AI179" s="8">
        <v>5</v>
      </c>
      <c r="AJ179" s="8">
        <v>5</v>
      </c>
      <c r="AK179" s="9">
        <v>5</v>
      </c>
      <c r="AL179" s="9">
        <v>5</v>
      </c>
      <c r="AM179" s="5"/>
      <c r="AN179" s="5"/>
    </row>
    <row r="180" spans="1:40" ht="72.75" thickBot="1" x14ac:dyDescent="0.6">
      <c r="A180" s="4"/>
      <c r="B180" s="4" t="s">
        <v>56</v>
      </c>
      <c r="C180" s="4"/>
      <c r="D180" s="4"/>
      <c r="E180" s="4" t="s">
        <v>50</v>
      </c>
      <c r="F180" s="4" t="s">
        <v>62</v>
      </c>
      <c r="G180" s="4"/>
      <c r="H180" s="100">
        <v>0</v>
      </c>
      <c r="I180" s="100">
        <v>0</v>
      </c>
      <c r="J180" s="100">
        <v>0</v>
      </c>
      <c r="K180" s="100">
        <v>1</v>
      </c>
      <c r="L180" s="100">
        <v>0</v>
      </c>
      <c r="M180" s="102">
        <v>5</v>
      </c>
      <c r="N180" s="102">
        <v>0</v>
      </c>
      <c r="O180" s="102">
        <v>5</v>
      </c>
      <c r="P180" s="102">
        <v>5</v>
      </c>
      <c r="Q180" s="102">
        <v>5</v>
      </c>
      <c r="R180" s="102">
        <v>0</v>
      </c>
      <c r="S180" s="102">
        <v>0</v>
      </c>
      <c r="T180" s="102">
        <v>0</v>
      </c>
      <c r="U180" s="5" t="s">
        <v>34</v>
      </c>
      <c r="V180" s="6">
        <v>5</v>
      </c>
      <c r="W180" s="6">
        <v>5</v>
      </c>
      <c r="X180" s="6">
        <v>5</v>
      </c>
      <c r="Y180" s="6">
        <v>5</v>
      </c>
      <c r="Z180" s="7">
        <v>5</v>
      </c>
      <c r="AA180" s="7">
        <v>5</v>
      </c>
      <c r="AB180" s="7">
        <v>5</v>
      </c>
      <c r="AC180" s="7">
        <v>5</v>
      </c>
      <c r="AD180" s="7">
        <v>5</v>
      </c>
      <c r="AE180" s="8">
        <v>5</v>
      </c>
      <c r="AF180" s="8">
        <v>5</v>
      </c>
      <c r="AG180" s="8">
        <v>5</v>
      </c>
      <c r="AH180" s="8">
        <v>5</v>
      </c>
      <c r="AI180" s="8">
        <v>5</v>
      </c>
      <c r="AJ180" s="8">
        <v>5</v>
      </c>
      <c r="AK180" s="9">
        <v>5</v>
      </c>
      <c r="AL180" s="9">
        <v>5</v>
      </c>
      <c r="AM180" s="5"/>
      <c r="AN180" s="5"/>
    </row>
    <row r="181" spans="1:40" ht="72.75" thickBot="1" x14ac:dyDescent="0.6">
      <c r="A181" s="4"/>
      <c r="B181" s="4" t="s">
        <v>56</v>
      </c>
      <c r="C181" s="4"/>
      <c r="D181" s="4"/>
      <c r="E181" s="4" t="s">
        <v>50</v>
      </c>
      <c r="F181" s="4" t="s">
        <v>60</v>
      </c>
      <c r="G181" s="4"/>
      <c r="H181" s="100">
        <v>0</v>
      </c>
      <c r="I181" s="100">
        <v>0</v>
      </c>
      <c r="J181" s="100">
        <v>0</v>
      </c>
      <c r="K181" s="100">
        <v>0</v>
      </c>
      <c r="L181" s="100">
        <v>1</v>
      </c>
      <c r="M181" s="102">
        <v>5</v>
      </c>
      <c r="N181" s="102">
        <v>0</v>
      </c>
      <c r="O181" s="102">
        <v>5</v>
      </c>
      <c r="P181" s="102">
        <v>5</v>
      </c>
      <c r="Q181" s="102">
        <v>5</v>
      </c>
      <c r="R181" s="102">
        <v>0</v>
      </c>
      <c r="S181" s="102">
        <v>0</v>
      </c>
      <c r="T181" s="102">
        <v>0</v>
      </c>
      <c r="U181" s="5" t="s">
        <v>38</v>
      </c>
      <c r="V181" s="6">
        <v>5</v>
      </c>
      <c r="W181" s="6">
        <v>5</v>
      </c>
      <c r="X181" s="6">
        <v>5</v>
      </c>
      <c r="Y181" s="6">
        <v>5</v>
      </c>
      <c r="Z181" s="7">
        <v>5</v>
      </c>
      <c r="AA181" s="7">
        <v>5</v>
      </c>
      <c r="AB181" s="7">
        <v>5</v>
      </c>
      <c r="AC181" s="7">
        <v>5</v>
      </c>
      <c r="AD181" s="7">
        <v>5</v>
      </c>
      <c r="AE181" s="8">
        <v>5</v>
      </c>
      <c r="AF181" s="8">
        <v>5</v>
      </c>
      <c r="AG181" s="8">
        <v>5</v>
      </c>
      <c r="AH181" s="8">
        <v>5</v>
      </c>
      <c r="AI181" s="8">
        <v>5</v>
      </c>
      <c r="AJ181" s="8">
        <v>5</v>
      </c>
      <c r="AK181" s="9">
        <v>5</v>
      </c>
      <c r="AL181" s="9">
        <v>5</v>
      </c>
      <c r="AM181" s="5"/>
      <c r="AN181" s="5"/>
    </row>
    <row r="182" spans="1:40" s="129" customFormat="1" ht="72.75" thickBot="1" x14ac:dyDescent="0.6">
      <c r="A182" s="127">
        <v>87</v>
      </c>
      <c r="B182" s="127" t="s">
        <v>56</v>
      </c>
      <c r="C182" s="127"/>
      <c r="D182" s="127"/>
      <c r="E182" s="127" t="s">
        <v>50</v>
      </c>
      <c r="F182" s="127" t="s">
        <v>184</v>
      </c>
      <c r="G182" s="127"/>
      <c r="H182" s="100">
        <v>0</v>
      </c>
      <c r="I182" s="100">
        <v>1</v>
      </c>
      <c r="J182" s="100">
        <v>0</v>
      </c>
      <c r="K182" s="100">
        <v>0</v>
      </c>
      <c r="L182" s="100">
        <v>0</v>
      </c>
      <c r="M182" s="102">
        <v>0</v>
      </c>
      <c r="N182" s="102">
        <v>0</v>
      </c>
      <c r="O182" s="102">
        <v>4</v>
      </c>
      <c r="P182" s="102">
        <v>3</v>
      </c>
      <c r="Q182" s="102">
        <v>3</v>
      </c>
      <c r="R182" s="102">
        <v>0</v>
      </c>
      <c r="S182" s="102">
        <v>0</v>
      </c>
      <c r="T182" s="102">
        <v>0</v>
      </c>
      <c r="U182" s="128" t="s">
        <v>6</v>
      </c>
      <c r="V182" s="6">
        <v>4</v>
      </c>
      <c r="W182" s="6">
        <v>3</v>
      </c>
      <c r="X182" s="6">
        <v>4</v>
      </c>
      <c r="Y182" s="6">
        <v>0</v>
      </c>
      <c r="Z182" s="7">
        <v>0</v>
      </c>
      <c r="AA182" s="7">
        <v>0</v>
      </c>
      <c r="AB182" s="7">
        <v>4</v>
      </c>
      <c r="AC182" s="7">
        <v>4</v>
      </c>
      <c r="AD182" s="7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4</v>
      </c>
      <c r="AJ182" s="8">
        <v>4</v>
      </c>
      <c r="AK182" s="9">
        <v>4</v>
      </c>
      <c r="AL182" s="9">
        <v>4</v>
      </c>
      <c r="AM182" s="128"/>
      <c r="AN182" s="128"/>
    </row>
    <row r="183" spans="1:40" ht="24.75" thickBot="1" x14ac:dyDescent="0.6">
      <c r="A183" s="4">
        <v>88</v>
      </c>
      <c r="B183" s="4" t="s">
        <v>56</v>
      </c>
      <c r="C183" s="4"/>
      <c r="D183" s="4"/>
      <c r="E183" s="4" t="s">
        <v>187</v>
      </c>
      <c r="F183" s="4" t="s">
        <v>62</v>
      </c>
      <c r="G183" s="4"/>
      <c r="H183" s="100">
        <v>0</v>
      </c>
      <c r="I183" s="100">
        <v>1</v>
      </c>
      <c r="J183" s="100">
        <v>0</v>
      </c>
      <c r="K183" s="100">
        <v>0</v>
      </c>
      <c r="L183" s="100">
        <v>0</v>
      </c>
      <c r="M183" s="102">
        <v>4</v>
      </c>
      <c r="N183" s="102">
        <v>0</v>
      </c>
      <c r="O183" s="102">
        <v>4</v>
      </c>
      <c r="P183" s="102">
        <v>4</v>
      </c>
      <c r="Q183" s="102">
        <v>4</v>
      </c>
      <c r="R183" s="102">
        <v>5</v>
      </c>
      <c r="S183" s="102">
        <v>0</v>
      </c>
      <c r="T183" s="102">
        <v>0</v>
      </c>
      <c r="U183" s="5" t="s">
        <v>6</v>
      </c>
      <c r="V183" s="6">
        <v>5</v>
      </c>
      <c r="W183" s="6">
        <v>5</v>
      </c>
      <c r="X183" s="6">
        <v>5</v>
      </c>
      <c r="Y183" s="6">
        <v>5</v>
      </c>
      <c r="Z183" s="7">
        <v>5</v>
      </c>
      <c r="AA183" s="7">
        <v>5</v>
      </c>
      <c r="AB183" s="7">
        <v>5</v>
      </c>
      <c r="AC183" s="7">
        <v>5</v>
      </c>
      <c r="AD183" s="7">
        <v>5</v>
      </c>
      <c r="AE183" s="8">
        <v>5</v>
      </c>
      <c r="AF183" s="8">
        <v>5</v>
      </c>
      <c r="AG183" s="8">
        <v>5</v>
      </c>
      <c r="AH183" s="8">
        <v>5</v>
      </c>
      <c r="AI183" s="8">
        <v>5</v>
      </c>
      <c r="AJ183" s="8">
        <v>5</v>
      </c>
      <c r="AK183" s="9">
        <v>5</v>
      </c>
      <c r="AL183" s="9">
        <v>5</v>
      </c>
      <c r="AM183" s="5"/>
      <c r="AN183" s="5"/>
    </row>
    <row r="184" spans="1:40" ht="72.75" thickBot="1" x14ac:dyDescent="0.6">
      <c r="A184" s="4"/>
      <c r="B184" s="4" t="s">
        <v>56</v>
      </c>
      <c r="C184" s="4"/>
      <c r="D184" s="4"/>
      <c r="E184" s="4" t="s">
        <v>187</v>
      </c>
      <c r="F184" s="4" t="s">
        <v>62</v>
      </c>
      <c r="G184" s="4"/>
      <c r="H184" s="100">
        <v>0</v>
      </c>
      <c r="I184" s="100">
        <v>0</v>
      </c>
      <c r="J184" s="100">
        <v>0</v>
      </c>
      <c r="K184" s="100">
        <v>1</v>
      </c>
      <c r="L184" s="100">
        <v>0</v>
      </c>
      <c r="M184" s="102">
        <v>5</v>
      </c>
      <c r="N184" s="102">
        <v>5</v>
      </c>
      <c r="O184" s="102">
        <v>5</v>
      </c>
      <c r="P184" s="102">
        <v>5</v>
      </c>
      <c r="Q184" s="102">
        <v>5</v>
      </c>
      <c r="R184" s="102">
        <v>5</v>
      </c>
      <c r="S184" s="102">
        <v>5</v>
      </c>
      <c r="T184" s="102">
        <v>5</v>
      </c>
      <c r="U184" s="5" t="s">
        <v>34</v>
      </c>
      <c r="V184" s="6">
        <v>4</v>
      </c>
      <c r="W184" s="6">
        <v>4</v>
      </c>
      <c r="X184" s="6">
        <v>4</v>
      </c>
      <c r="Y184" s="6">
        <v>4</v>
      </c>
      <c r="Z184" s="7">
        <v>4</v>
      </c>
      <c r="AA184" s="7">
        <v>4</v>
      </c>
      <c r="AB184" s="7">
        <v>4</v>
      </c>
      <c r="AC184" s="7">
        <v>4</v>
      </c>
      <c r="AD184" s="7">
        <v>4</v>
      </c>
      <c r="AE184" s="8">
        <v>4</v>
      </c>
      <c r="AF184" s="8">
        <v>4</v>
      </c>
      <c r="AG184" s="8">
        <v>4</v>
      </c>
      <c r="AH184" s="8">
        <v>4</v>
      </c>
      <c r="AI184" s="8">
        <v>4</v>
      </c>
      <c r="AJ184" s="8">
        <v>4</v>
      </c>
      <c r="AK184" s="9">
        <v>4</v>
      </c>
      <c r="AL184" s="9">
        <v>4</v>
      </c>
      <c r="AM184" s="5"/>
      <c r="AN184" s="5"/>
    </row>
    <row r="185" spans="1:40" ht="48.75" thickBot="1" x14ac:dyDescent="0.6">
      <c r="A185" s="4">
        <v>89</v>
      </c>
      <c r="B185" s="4" t="s">
        <v>56</v>
      </c>
      <c r="C185" s="4"/>
      <c r="D185" s="4"/>
      <c r="E185" s="4" t="s">
        <v>187</v>
      </c>
      <c r="F185" s="4" t="s">
        <v>60</v>
      </c>
      <c r="G185" s="4" t="s">
        <v>170</v>
      </c>
      <c r="H185" s="100">
        <v>1</v>
      </c>
      <c r="I185" s="100">
        <v>0</v>
      </c>
      <c r="J185" s="100">
        <v>0</v>
      </c>
      <c r="K185" s="100">
        <v>0</v>
      </c>
      <c r="L185" s="100">
        <v>0</v>
      </c>
      <c r="M185" s="102">
        <v>0</v>
      </c>
      <c r="N185" s="102">
        <v>0</v>
      </c>
      <c r="O185" s="102">
        <v>4</v>
      </c>
      <c r="P185" s="102">
        <v>4</v>
      </c>
      <c r="Q185" s="102">
        <v>3</v>
      </c>
      <c r="R185" s="102">
        <v>0</v>
      </c>
      <c r="S185" s="102">
        <v>0</v>
      </c>
      <c r="T185" s="102">
        <v>0</v>
      </c>
      <c r="U185" s="5" t="s">
        <v>5</v>
      </c>
      <c r="V185" s="6">
        <v>4</v>
      </c>
      <c r="W185" s="6">
        <v>4</v>
      </c>
      <c r="X185" s="6">
        <v>4</v>
      </c>
      <c r="Y185" s="6">
        <v>4</v>
      </c>
      <c r="Z185" s="7">
        <v>4</v>
      </c>
      <c r="AA185" s="7">
        <v>4</v>
      </c>
      <c r="AB185" s="7">
        <v>4</v>
      </c>
      <c r="AC185" s="7">
        <v>5</v>
      </c>
      <c r="AD185" s="7">
        <v>5</v>
      </c>
      <c r="AE185" s="8">
        <v>5</v>
      </c>
      <c r="AF185" s="8">
        <v>5</v>
      </c>
      <c r="AG185" s="8">
        <v>5</v>
      </c>
      <c r="AH185" s="8">
        <v>5</v>
      </c>
      <c r="AI185" s="8">
        <v>5</v>
      </c>
      <c r="AJ185" s="8">
        <v>5</v>
      </c>
      <c r="AK185" s="9">
        <v>5</v>
      </c>
      <c r="AL185" s="9">
        <v>5</v>
      </c>
      <c r="AM185" s="5"/>
      <c r="AN185" s="5"/>
    </row>
    <row r="186" spans="1:40" ht="24.75" thickBot="1" x14ac:dyDescent="0.6">
      <c r="A186" s="4"/>
      <c r="B186" s="4" t="s">
        <v>56</v>
      </c>
      <c r="C186" s="4"/>
      <c r="D186" s="4"/>
      <c r="E186" s="4" t="s">
        <v>187</v>
      </c>
      <c r="F186" s="4" t="s">
        <v>60</v>
      </c>
      <c r="G186" s="4" t="s">
        <v>170</v>
      </c>
      <c r="H186" s="100">
        <v>0</v>
      </c>
      <c r="I186" s="100">
        <v>1</v>
      </c>
      <c r="J186" s="100">
        <v>0</v>
      </c>
      <c r="K186" s="100">
        <v>0</v>
      </c>
      <c r="L186" s="100">
        <v>0</v>
      </c>
      <c r="M186" s="102">
        <v>0</v>
      </c>
      <c r="N186" s="102">
        <v>0</v>
      </c>
      <c r="O186" s="102">
        <v>4</v>
      </c>
      <c r="P186" s="102">
        <v>4</v>
      </c>
      <c r="Q186" s="102">
        <v>3</v>
      </c>
      <c r="R186" s="102">
        <v>0</v>
      </c>
      <c r="S186" s="102">
        <v>0</v>
      </c>
      <c r="T186" s="102">
        <v>0</v>
      </c>
      <c r="U186" s="5" t="s">
        <v>6</v>
      </c>
      <c r="V186" s="6">
        <v>4</v>
      </c>
      <c r="W186" s="6">
        <v>4</v>
      </c>
      <c r="X186" s="6">
        <v>4</v>
      </c>
      <c r="Y186" s="6">
        <v>4</v>
      </c>
      <c r="Z186" s="7">
        <v>4</v>
      </c>
      <c r="AA186" s="7">
        <v>4</v>
      </c>
      <c r="AB186" s="7">
        <v>4</v>
      </c>
      <c r="AC186" s="7">
        <v>4</v>
      </c>
      <c r="AD186" s="7">
        <v>4</v>
      </c>
      <c r="AE186" s="8">
        <v>4</v>
      </c>
      <c r="AF186" s="8">
        <v>4</v>
      </c>
      <c r="AG186" s="8">
        <v>5</v>
      </c>
      <c r="AH186" s="8">
        <v>5</v>
      </c>
      <c r="AI186" s="8">
        <v>5</v>
      </c>
      <c r="AJ186" s="8">
        <v>5</v>
      </c>
      <c r="AK186" s="9">
        <v>5</v>
      </c>
      <c r="AL186" s="9">
        <v>5</v>
      </c>
      <c r="AM186" s="5"/>
      <c r="AN186" s="5"/>
    </row>
    <row r="187" spans="1:40" ht="24.75" thickBot="1" x14ac:dyDescent="0.6">
      <c r="A187" s="4">
        <v>90</v>
      </c>
      <c r="B187" s="4" t="s">
        <v>56</v>
      </c>
      <c r="C187" s="4"/>
      <c r="D187" s="4"/>
      <c r="E187" s="4" t="s">
        <v>187</v>
      </c>
      <c r="F187" s="4" t="s">
        <v>62</v>
      </c>
      <c r="G187" s="4"/>
      <c r="H187" s="100">
        <v>0</v>
      </c>
      <c r="I187" s="100">
        <v>1</v>
      </c>
      <c r="J187" s="100">
        <v>0</v>
      </c>
      <c r="K187" s="100">
        <v>0</v>
      </c>
      <c r="L187" s="100">
        <v>0</v>
      </c>
      <c r="M187" s="102">
        <v>3</v>
      </c>
      <c r="N187" s="102">
        <v>1</v>
      </c>
      <c r="O187" s="102">
        <v>4</v>
      </c>
      <c r="P187" s="102">
        <v>5</v>
      </c>
      <c r="Q187" s="102">
        <v>5</v>
      </c>
      <c r="R187" s="102">
        <v>1</v>
      </c>
      <c r="S187" s="102">
        <v>1</v>
      </c>
      <c r="T187" s="102">
        <v>1</v>
      </c>
      <c r="U187" s="5" t="s">
        <v>6</v>
      </c>
      <c r="V187" s="6">
        <v>5</v>
      </c>
      <c r="W187" s="6">
        <v>0</v>
      </c>
      <c r="X187" s="6">
        <v>5</v>
      </c>
      <c r="Y187" s="6">
        <v>4</v>
      </c>
      <c r="Z187" s="7">
        <v>5</v>
      </c>
      <c r="AA187" s="7">
        <v>4</v>
      </c>
      <c r="AB187" s="7">
        <v>4</v>
      </c>
      <c r="AC187" s="7">
        <v>4</v>
      </c>
      <c r="AD187" s="7">
        <v>3</v>
      </c>
      <c r="AE187" s="8">
        <v>5</v>
      </c>
      <c r="AF187" s="8">
        <v>5</v>
      </c>
      <c r="AG187" s="8">
        <v>5</v>
      </c>
      <c r="AH187" s="8">
        <v>4</v>
      </c>
      <c r="AI187" s="8">
        <v>3</v>
      </c>
      <c r="AJ187" s="8">
        <v>4</v>
      </c>
      <c r="AK187" s="9">
        <v>3</v>
      </c>
      <c r="AL187" s="9">
        <v>5</v>
      </c>
      <c r="AM187" s="5"/>
      <c r="AN187" s="5"/>
    </row>
    <row r="188" spans="1:40" ht="72.75" thickBot="1" x14ac:dyDescent="0.6">
      <c r="A188" s="4"/>
      <c r="B188" s="4" t="s">
        <v>56</v>
      </c>
      <c r="C188" s="4"/>
      <c r="D188" s="4"/>
      <c r="E188" s="4" t="s">
        <v>187</v>
      </c>
      <c r="F188" s="4" t="s">
        <v>62</v>
      </c>
      <c r="G188" s="4"/>
      <c r="H188" s="100">
        <v>0</v>
      </c>
      <c r="I188" s="100">
        <v>0</v>
      </c>
      <c r="J188" s="100">
        <v>0</v>
      </c>
      <c r="K188" s="100">
        <v>1</v>
      </c>
      <c r="L188" s="100">
        <v>0</v>
      </c>
      <c r="M188" s="102">
        <v>3</v>
      </c>
      <c r="N188" s="102">
        <v>1</v>
      </c>
      <c r="O188" s="102">
        <v>4</v>
      </c>
      <c r="P188" s="102">
        <v>5</v>
      </c>
      <c r="Q188" s="102">
        <v>5</v>
      </c>
      <c r="R188" s="102">
        <v>1</v>
      </c>
      <c r="S188" s="102">
        <v>1</v>
      </c>
      <c r="T188" s="102">
        <v>1</v>
      </c>
      <c r="U188" s="5" t="s">
        <v>34</v>
      </c>
      <c r="V188" s="6">
        <v>3</v>
      </c>
      <c r="W188" s="6">
        <v>3</v>
      </c>
      <c r="X188" s="6">
        <v>2</v>
      </c>
      <c r="Y188" s="6">
        <v>0</v>
      </c>
      <c r="Z188" s="7">
        <v>5</v>
      </c>
      <c r="AA188" s="7">
        <v>2</v>
      </c>
      <c r="AB188" s="7">
        <v>2</v>
      </c>
      <c r="AC188" s="7">
        <v>3</v>
      </c>
      <c r="AD188" s="7">
        <v>3</v>
      </c>
      <c r="AE188" s="8">
        <v>5</v>
      </c>
      <c r="AF188" s="8">
        <v>5</v>
      </c>
      <c r="AG188" s="8">
        <v>5</v>
      </c>
      <c r="AH188" s="8">
        <v>3</v>
      </c>
      <c r="AI188" s="8">
        <v>4</v>
      </c>
      <c r="AJ188" s="8">
        <v>3</v>
      </c>
      <c r="AK188" s="9">
        <v>3</v>
      </c>
      <c r="AL188" s="9">
        <v>5</v>
      </c>
      <c r="AM188" s="5"/>
      <c r="AN188" s="5"/>
    </row>
    <row r="189" spans="1:40" ht="48.75" thickBot="1" x14ac:dyDescent="0.6">
      <c r="A189" s="4">
        <v>91</v>
      </c>
      <c r="B189" s="4" t="s">
        <v>55</v>
      </c>
      <c r="C189" s="4"/>
      <c r="D189" s="4"/>
      <c r="E189" s="4" t="s">
        <v>187</v>
      </c>
      <c r="F189" s="4" t="s">
        <v>60</v>
      </c>
      <c r="G189" s="4" t="s">
        <v>170</v>
      </c>
      <c r="H189" s="100">
        <v>1</v>
      </c>
      <c r="I189" s="100">
        <v>0</v>
      </c>
      <c r="J189" s="100">
        <v>0</v>
      </c>
      <c r="K189" s="100">
        <v>0</v>
      </c>
      <c r="L189" s="100">
        <v>0</v>
      </c>
      <c r="M189" s="102">
        <v>5</v>
      </c>
      <c r="N189" s="102">
        <v>5</v>
      </c>
      <c r="O189" s="102">
        <v>5</v>
      </c>
      <c r="P189" s="102">
        <v>5</v>
      </c>
      <c r="Q189" s="102">
        <v>5</v>
      </c>
      <c r="R189" s="102">
        <v>5</v>
      </c>
      <c r="S189" s="102">
        <v>5</v>
      </c>
      <c r="T189" s="102">
        <v>5</v>
      </c>
      <c r="U189" s="5" t="s">
        <v>5</v>
      </c>
      <c r="V189" s="6">
        <v>4</v>
      </c>
      <c r="W189" s="6">
        <v>4</v>
      </c>
      <c r="X189" s="6">
        <v>5</v>
      </c>
      <c r="Y189" s="6">
        <v>5</v>
      </c>
      <c r="Z189" s="7">
        <v>5</v>
      </c>
      <c r="AA189" s="7">
        <v>5</v>
      </c>
      <c r="AB189" s="7">
        <v>5</v>
      </c>
      <c r="AC189" s="7">
        <v>5</v>
      </c>
      <c r="AD189" s="7">
        <v>5</v>
      </c>
      <c r="AE189" s="8">
        <v>4</v>
      </c>
      <c r="AF189" s="8">
        <v>4</v>
      </c>
      <c r="AG189" s="8">
        <v>4</v>
      </c>
      <c r="AH189" s="8">
        <v>4</v>
      </c>
      <c r="AI189" s="8">
        <v>4</v>
      </c>
      <c r="AJ189" s="8">
        <v>4</v>
      </c>
      <c r="AK189" s="9">
        <v>5</v>
      </c>
      <c r="AL189" s="9">
        <v>5</v>
      </c>
      <c r="AM189" s="5"/>
      <c r="AN189" s="5"/>
    </row>
    <row r="190" spans="1:40" ht="24.75" thickBot="1" x14ac:dyDescent="0.6">
      <c r="A190" s="4"/>
      <c r="B190" s="4" t="s">
        <v>56</v>
      </c>
      <c r="C190" s="4"/>
      <c r="D190" s="4"/>
      <c r="E190" s="4" t="s">
        <v>187</v>
      </c>
      <c r="F190" s="4" t="s">
        <v>60</v>
      </c>
      <c r="G190" s="4" t="s">
        <v>170</v>
      </c>
      <c r="H190" s="100">
        <v>0</v>
      </c>
      <c r="I190" s="100">
        <v>1</v>
      </c>
      <c r="J190" s="100">
        <v>0</v>
      </c>
      <c r="K190" s="100">
        <v>0</v>
      </c>
      <c r="L190" s="100">
        <v>0</v>
      </c>
      <c r="M190" s="102">
        <v>5</v>
      </c>
      <c r="N190" s="102">
        <v>5</v>
      </c>
      <c r="O190" s="102">
        <v>5</v>
      </c>
      <c r="P190" s="102">
        <v>5</v>
      </c>
      <c r="Q190" s="102">
        <v>5</v>
      </c>
      <c r="R190" s="102">
        <v>5</v>
      </c>
      <c r="S190" s="102">
        <v>5</v>
      </c>
      <c r="T190" s="102">
        <v>5</v>
      </c>
      <c r="U190" s="5" t="s">
        <v>6</v>
      </c>
      <c r="V190" s="6">
        <v>4</v>
      </c>
      <c r="W190" s="6">
        <v>4</v>
      </c>
      <c r="X190" s="6">
        <v>5</v>
      </c>
      <c r="Y190" s="6">
        <v>5</v>
      </c>
      <c r="Z190" s="7">
        <v>5</v>
      </c>
      <c r="AA190" s="7">
        <v>5</v>
      </c>
      <c r="AB190" s="7">
        <v>5</v>
      </c>
      <c r="AC190" s="7">
        <v>5</v>
      </c>
      <c r="AD190" s="7">
        <v>5</v>
      </c>
      <c r="AE190" s="8">
        <v>4</v>
      </c>
      <c r="AF190" s="8">
        <v>4</v>
      </c>
      <c r="AG190" s="8">
        <v>4</v>
      </c>
      <c r="AH190" s="8">
        <v>4</v>
      </c>
      <c r="AI190" s="8">
        <v>4</v>
      </c>
      <c r="AJ190" s="8">
        <v>4</v>
      </c>
      <c r="AK190" s="9">
        <v>5</v>
      </c>
      <c r="AL190" s="9">
        <v>5</v>
      </c>
      <c r="AM190" s="5"/>
      <c r="AN190" s="5"/>
    </row>
    <row r="191" spans="1:40" ht="72.75" thickBot="1" x14ac:dyDescent="0.6">
      <c r="A191" s="4"/>
      <c r="B191" s="4" t="s">
        <v>56</v>
      </c>
      <c r="C191" s="4"/>
      <c r="D191" s="4"/>
      <c r="E191" s="4" t="s">
        <v>187</v>
      </c>
      <c r="F191" s="4" t="s">
        <v>60</v>
      </c>
      <c r="G191" s="4" t="s">
        <v>170</v>
      </c>
      <c r="H191" s="100">
        <v>0</v>
      </c>
      <c r="I191" s="100">
        <v>0</v>
      </c>
      <c r="J191" s="100">
        <v>1</v>
      </c>
      <c r="K191" s="100">
        <v>0</v>
      </c>
      <c r="L191" s="100">
        <v>0</v>
      </c>
      <c r="M191" s="102">
        <v>5</v>
      </c>
      <c r="N191" s="102">
        <v>5</v>
      </c>
      <c r="O191" s="102">
        <v>5</v>
      </c>
      <c r="P191" s="102">
        <v>5</v>
      </c>
      <c r="Q191" s="102">
        <v>5</v>
      </c>
      <c r="R191" s="102">
        <v>5</v>
      </c>
      <c r="S191" s="102">
        <v>5</v>
      </c>
      <c r="T191" s="102">
        <v>5</v>
      </c>
      <c r="U191" s="5" t="s">
        <v>38</v>
      </c>
      <c r="V191" s="6">
        <v>4</v>
      </c>
      <c r="W191" s="6">
        <v>4</v>
      </c>
      <c r="X191" s="6">
        <v>5</v>
      </c>
      <c r="Y191" s="6">
        <v>5</v>
      </c>
      <c r="Z191" s="7">
        <v>5</v>
      </c>
      <c r="AA191" s="7">
        <v>5</v>
      </c>
      <c r="AB191" s="7">
        <v>5</v>
      </c>
      <c r="AC191" s="7">
        <v>5</v>
      </c>
      <c r="AD191" s="7">
        <v>5</v>
      </c>
      <c r="AE191" s="8">
        <v>4</v>
      </c>
      <c r="AF191" s="8">
        <v>4</v>
      </c>
      <c r="AG191" s="8">
        <v>4</v>
      </c>
      <c r="AH191" s="8">
        <v>4</v>
      </c>
      <c r="AI191" s="8">
        <v>4</v>
      </c>
      <c r="AJ191" s="8">
        <v>4</v>
      </c>
      <c r="AK191" s="9">
        <v>5</v>
      </c>
      <c r="AL191" s="9">
        <v>5</v>
      </c>
      <c r="AM191" s="5"/>
      <c r="AN191" s="5"/>
    </row>
    <row r="192" spans="1:40" ht="72.75" thickBot="1" x14ac:dyDescent="0.6">
      <c r="A192" s="4">
        <v>92</v>
      </c>
      <c r="B192" s="4" t="s">
        <v>56</v>
      </c>
      <c r="C192" s="4"/>
      <c r="D192" s="4"/>
      <c r="E192" s="4" t="s">
        <v>187</v>
      </c>
      <c r="F192" s="4" t="s">
        <v>60</v>
      </c>
      <c r="G192" s="4" t="s">
        <v>170</v>
      </c>
      <c r="H192" s="100">
        <v>0</v>
      </c>
      <c r="I192" s="100">
        <v>0</v>
      </c>
      <c r="J192" s="100">
        <v>1</v>
      </c>
      <c r="K192" s="100">
        <v>0</v>
      </c>
      <c r="L192" s="100">
        <v>0</v>
      </c>
      <c r="M192" s="102">
        <v>4</v>
      </c>
      <c r="N192" s="102">
        <v>4</v>
      </c>
      <c r="O192" s="102">
        <v>4</v>
      </c>
      <c r="P192" s="102">
        <v>4</v>
      </c>
      <c r="Q192" s="102">
        <v>4</v>
      </c>
      <c r="R192" s="102">
        <v>4</v>
      </c>
      <c r="S192" s="102">
        <v>4</v>
      </c>
      <c r="T192" s="102">
        <v>4</v>
      </c>
      <c r="U192" s="5" t="s">
        <v>36</v>
      </c>
      <c r="V192" s="6">
        <v>4</v>
      </c>
      <c r="W192" s="6">
        <v>4</v>
      </c>
      <c r="X192" s="6">
        <v>4</v>
      </c>
      <c r="Y192" s="6">
        <v>4</v>
      </c>
      <c r="Z192" s="7">
        <v>4</v>
      </c>
      <c r="AA192" s="7">
        <v>4</v>
      </c>
      <c r="AB192" s="7">
        <v>4</v>
      </c>
      <c r="AC192" s="7">
        <v>4</v>
      </c>
      <c r="AD192" s="7">
        <v>4</v>
      </c>
      <c r="AE192" s="8">
        <v>4</v>
      </c>
      <c r="AF192" s="8">
        <v>4</v>
      </c>
      <c r="AG192" s="8">
        <v>4</v>
      </c>
      <c r="AH192" s="8">
        <v>4</v>
      </c>
      <c r="AI192" s="8">
        <v>4</v>
      </c>
      <c r="AJ192" s="8">
        <v>4</v>
      </c>
      <c r="AK192" s="9">
        <v>4</v>
      </c>
      <c r="AL192" s="9">
        <v>4</v>
      </c>
      <c r="AM192" s="5"/>
      <c r="AN192" s="5"/>
    </row>
    <row r="193" spans="1:40" ht="72.75" thickBot="1" x14ac:dyDescent="0.6">
      <c r="A193" s="4">
        <v>93</v>
      </c>
      <c r="B193" s="4" t="s">
        <v>56</v>
      </c>
      <c r="C193" s="4"/>
      <c r="D193" s="4"/>
      <c r="E193" s="4" t="s">
        <v>189</v>
      </c>
      <c r="F193" s="4" t="s">
        <v>62</v>
      </c>
      <c r="G193" s="4"/>
      <c r="H193" s="100">
        <v>0</v>
      </c>
      <c r="I193" s="100">
        <v>0</v>
      </c>
      <c r="J193" s="100">
        <v>1</v>
      </c>
      <c r="K193" s="100">
        <v>0</v>
      </c>
      <c r="L193" s="100">
        <v>0</v>
      </c>
      <c r="M193" s="102">
        <v>2</v>
      </c>
      <c r="N193" s="102">
        <v>3</v>
      </c>
      <c r="O193" s="102">
        <v>3</v>
      </c>
      <c r="P193" s="102">
        <v>4</v>
      </c>
      <c r="Q193" s="102">
        <v>4</v>
      </c>
      <c r="R193" s="102">
        <v>4</v>
      </c>
      <c r="S193" s="102">
        <v>3</v>
      </c>
      <c r="T193" s="102">
        <v>3</v>
      </c>
      <c r="U193" s="5" t="s">
        <v>36</v>
      </c>
      <c r="V193" s="6">
        <v>4</v>
      </c>
      <c r="W193" s="6">
        <v>4</v>
      </c>
      <c r="X193" s="6">
        <v>4</v>
      </c>
      <c r="Y193" s="6">
        <v>4</v>
      </c>
      <c r="Z193" s="7">
        <v>0</v>
      </c>
      <c r="AA193" s="7">
        <v>4</v>
      </c>
      <c r="AB193" s="7">
        <v>4</v>
      </c>
      <c r="AC193" s="7">
        <v>0</v>
      </c>
      <c r="AD193" s="7">
        <v>0</v>
      </c>
      <c r="AE193" s="8">
        <v>0</v>
      </c>
      <c r="AF193" s="8">
        <v>0</v>
      </c>
      <c r="AG193" s="8">
        <v>0</v>
      </c>
      <c r="AH193" s="8">
        <v>4</v>
      </c>
      <c r="AI193" s="8">
        <v>4</v>
      </c>
      <c r="AJ193" s="8">
        <v>4</v>
      </c>
      <c r="AK193" s="9">
        <v>4</v>
      </c>
      <c r="AL193" s="9">
        <v>4</v>
      </c>
      <c r="AM193" s="5"/>
      <c r="AN193" s="5"/>
    </row>
    <row r="194" spans="1:40" ht="72.75" thickBot="1" x14ac:dyDescent="0.6">
      <c r="A194" s="4"/>
      <c r="B194" s="4" t="s">
        <v>56</v>
      </c>
      <c r="C194" s="4"/>
      <c r="D194" s="4"/>
      <c r="E194" s="4" t="s">
        <v>189</v>
      </c>
      <c r="F194" s="4" t="s">
        <v>62</v>
      </c>
      <c r="G194" s="4"/>
      <c r="H194" s="100">
        <v>0</v>
      </c>
      <c r="I194" s="100">
        <v>0</v>
      </c>
      <c r="J194" s="100">
        <v>0</v>
      </c>
      <c r="K194" s="100">
        <v>1</v>
      </c>
      <c r="L194" s="100">
        <v>0</v>
      </c>
      <c r="M194" s="102">
        <v>2</v>
      </c>
      <c r="N194" s="102">
        <v>3</v>
      </c>
      <c r="O194" s="102">
        <v>3</v>
      </c>
      <c r="P194" s="102">
        <v>4</v>
      </c>
      <c r="Q194" s="102">
        <v>4</v>
      </c>
      <c r="R194" s="102">
        <v>4</v>
      </c>
      <c r="S194" s="102">
        <v>3</v>
      </c>
      <c r="T194" s="102">
        <v>3</v>
      </c>
      <c r="U194" s="5" t="s">
        <v>34</v>
      </c>
      <c r="V194" s="6">
        <v>4</v>
      </c>
      <c r="W194" s="6">
        <v>0</v>
      </c>
      <c r="X194" s="6">
        <v>0</v>
      </c>
      <c r="Y194" s="6">
        <v>0</v>
      </c>
      <c r="Z194" s="7">
        <v>4</v>
      </c>
      <c r="AA194" s="7">
        <v>0</v>
      </c>
      <c r="AB194" s="7">
        <v>0</v>
      </c>
      <c r="AC194" s="7">
        <v>4</v>
      </c>
      <c r="AD194" s="7">
        <v>4</v>
      </c>
      <c r="AE194" s="8">
        <v>4</v>
      </c>
      <c r="AF194" s="8">
        <v>4</v>
      </c>
      <c r="AG194" s="8">
        <v>4</v>
      </c>
      <c r="AH194" s="8">
        <v>4</v>
      </c>
      <c r="AI194" s="8">
        <v>4</v>
      </c>
      <c r="AJ194" s="8">
        <v>4</v>
      </c>
      <c r="AK194" s="9">
        <v>4</v>
      </c>
      <c r="AL194" s="9">
        <v>4</v>
      </c>
      <c r="AM194" s="5"/>
      <c r="AN194" s="5"/>
    </row>
    <row r="195" spans="1:40" ht="48.75" thickBot="1" x14ac:dyDescent="0.6">
      <c r="A195" s="4">
        <v>94</v>
      </c>
      <c r="B195" s="4" t="s">
        <v>56</v>
      </c>
      <c r="C195" s="4"/>
      <c r="D195" s="4"/>
      <c r="E195" s="4" t="s">
        <v>171</v>
      </c>
      <c r="F195" s="4" t="s">
        <v>59</v>
      </c>
      <c r="G195" s="4"/>
      <c r="H195" s="100">
        <v>0</v>
      </c>
      <c r="I195" s="100">
        <v>1</v>
      </c>
      <c r="J195" s="100">
        <v>0</v>
      </c>
      <c r="K195" s="100">
        <v>0</v>
      </c>
      <c r="L195" s="100">
        <v>0</v>
      </c>
      <c r="M195" s="102">
        <v>5</v>
      </c>
      <c r="N195" s="102">
        <v>5</v>
      </c>
      <c r="O195" s="102">
        <v>5</v>
      </c>
      <c r="P195" s="102">
        <v>5</v>
      </c>
      <c r="Q195" s="102">
        <v>5</v>
      </c>
      <c r="R195" s="102">
        <v>0</v>
      </c>
      <c r="S195" s="102">
        <v>0</v>
      </c>
      <c r="T195" s="102">
        <v>5</v>
      </c>
      <c r="U195" s="5" t="s">
        <v>6</v>
      </c>
      <c r="V195" s="6">
        <v>4</v>
      </c>
      <c r="W195" s="6">
        <v>1</v>
      </c>
      <c r="X195" s="6">
        <v>1</v>
      </c>
      <c r="Y195" s="6">
        <v>1</v>
      </c>
      <c r="Z195" s="7">
        <v>5</v>
      </c>
      <c r="AA195" s="7">
        <v>2</v>
      </c>
      <c r="AB195" s="7">
        <v>2</v>
      </c>
      <c r="AC195" s="7">
        <v>2</v>
      </c>
      <c r="AD195" s="7">
        <v>4</v>
      </c>
      <c r="AE195" s="8">
        <v>5</v>
      </c>
      <c r="AF195" s="8">
        <v>5</v>
      </c>
      <c r="AG195" s="8">
        <v>5</v>
      </c>
      <c r="AH195" s="8">
        <v>5</v>
      </c>
      <c r="AI195" s="8">
        <v>5</v>
      </c>
      <c r="AJ195" s="8">
        <v>4</v>
      </c>
      <c r="AK195" s="9">
        <v>3</v>
      </c>
      <c r="AL195" s="9">
        <v>3</v>
      </c>
      <c r="AM195" s="5"/>
      <c r="AN195" s="5"/>
    </row>
    <row r="196" spans="1:40" ht="48.75" thickBot="1" x14ac:dyDescent="0.6">
      <c r="A196" s="4">
        <v>95</v>
      </c>
      <c r="B196" s="4" t="s">
        <v>55</v>
      </c>
      <c r="C196" s="4"/>
      <c r="D196" s="4"/>
      <c r="E196" s="4" t="s">
        <v>171</v>
      </c>
      <c r="F196" s="4" t="s">
        <v>60</v>
      </c>
      <c r="G196" s="4" t="s">
        <v>170</v>
      </c>
      <c r="H196" s="100">
        <v>1</v>
      </c>
      <c r="I196" s="100">
        <v>0</v>
      </c>
      <c r="J196" s="100">
        <v>0</v>
      </c>
      <c r="K196" s="100">
        <v>0</v>
      </c>
      <c r="L196" s="100">
        <v>0</v>
      </c>
      <c r="M196" s="102">
        <v>4</v>
      </c>
      <c r="N196" s="102">
        <v>4</v>
      </c>
      <c r="O196" s="102">
        <v>4</v>
      </c>
      <c r="P196" s="102">
        <v>4</v>
      </c>
      <c r="Q196" s="102">
        <v>4</v>
      </c>
      <c r="R196" s="102">
        <v>3</v>
      </c>
      <c r="S196" s="102">
        <v>4</v>
      </c>
      <c r="T196" s="102">
        <v>3</v>
      </c>
      <c r="U196" s="5" t="s">
        <v>5</v>
      </c>
      <c r="V196" s="6">
        <v>4</v>
      </c>
      <c r="W196" s="6">
        <v>4</v>
      </c>
      <c r="X196" s="6">
        <v>4</v>
      </c>
      <c r="Y196" s="6">
        <v>4</v>
      </c>
      <c r="Z196" s="7">
        <v>4</v>
      </c>
      <c r="AA196" s="7">
        <v>4</v>
      </c>
      <c r="AB196" s="7">
        <v>4</v>
      </c>
      <c r="AC196" s="7">
        <v>4</v>
      </c>
      <c r="AD196" s="7">
        <v>4</v>
      </c>
      <c r="AE196" s="8">
        <v>4</v>
      </c>
      <c r="AF196" s="8">
        <v>4</v>
      </c>
      <c r="AG196" s="8">
        <v>4</v>
      </c>
      <c r="AH196" s="8">
        <v>4</v>
      </c>
      <c r="AI196" s="8">
        <v>4</v>
      </c>
      <c r="AJ196" s="8">
        <v>4</v>
      </c>
      <c r="AK196" s="9">
        <v>4</v>
      </c>
      <c r="AL196" s="9">
        <v>4</v>
      </c>
      <c r="AM196" s="5"/>
      <c r="AN196" s="5"/>
    </row>
    <row r="197" spans="1:40" ht="24.75" thickBot="1" x14ac:dyDescent="0.6">
      <c r="A197" s="4"/>
      <c r="B197" s="4" t="s">
        <v>55</v>
      </c>
      <c r="C197" s="4"/>
      <c r="D197" s="4"/>
      <c r="E197" s="4" t="s">
        <v>171</v>
      </c>
      <c r="F197" s="4" t="s">
        <v>60</v>
      </c>
      <c r="G197" s="4" t="s">
        <v>170</v>
      </c>
      <c r="H197" s="100">
        <v>0</v>
      </c>
      <c r="I197" s="100">
        <v>1</v>
      </c>
      <c r="J197" s="100">
        <v>0</v>
      </c>
      <c r="K197" s="100">
        <v>0</v>
      </c>
      <c r="L197" s="100">
        <v>0</v>
      </c>
      <c r="M197" s="102">
        <v>5</v>
      </c>
      <c r="N197" s="102">
        <v>5</v>
      </c>
      <c r="O197" s="102">
        <v>5</v>
      </c>
      <c r="P197" s="102">
        <v>5</v>
      </c>
      <c r="Q197" s="102">
        <v>5</v>
      </c>
      <c r="R197" s="102">
        <v>5</v>
      </c>
      <c r="S197" s="102">
        <v>5</v>
      </c>
      <c r="T197" s="102">
        <v>5</v>
      </c>
      <c r="U197" s="5" t="s">
        <v>6</v>
      </c>
      <c r="V197" s="6">
        <v>3</v>
      </c>
      <c r="W197" s="6">
        <v>3</v>
      </c>
      <c r="X197" s="6">
        <v>4</v>
      </c>
      <c r="Y197" s="6">
        <v>4</v>
      </c>
      <c r="Z197" s="7">
        <v>4</v>
      </c>
      <c r="AA197" s="7">
        <v>4</v>
      </c>
      <c r="AB197" s="7">
        <v>4</v>
      </c>
      <c r="AC197" s="7">
        <v>4</v>
      </c>
      <c r="AD197" s="7">
        <v>4</v>
      </c>
      <c r="AE197" s="8">
        <v>4</v>
      </c>
      <c r="AF197" s="8">
        <v>4</v>
      </c>
      <c r="AG197" s="8">
        <v>4</v>
      </c>
      <c r="AH197" s="8">
        <v>4</v>
      </c>
      <c r="AI197" s="8">
        <v>4</v>
      </c>
      <c r="AJ197" s="8">
        <v>4</v>
      </c>
      <c r="AK197" s="9">
        <v>4</v>
      </c>
      <c r="AL197" s="9">
        <v>4</v>
      </c>
      <c r="AM197" s="5"/>
      <c r="AN197" s="5"/>
    </row>
    <row r="198" spans="1:40" ht="72.75" thickBot="1" x14ac:dyDescent="0.6">
      <c r="A198" s="4"/>
      <c r="B198" s="4" t="s">
        <v>55</v>
      </c>
      <c r="C198" s="4"/>
      <c r="D198" s="4"/>
      <c r="E198" s="4" t="s">
        <v>171</v>
      </c>
      <c r="F198" s="4" t="s">
        <v>60</v>
      </c>
      <c r="G198" s="4" t="s">
        <v>170</v>
      </c>
      <c r="H198" s="100">
        <v>0</v>
      </c>
      <c r="I198" s="100">
        <v>0</v>
      </c>
      <c r="J198" s="100">
        <v>1</v>
      </c>
      <c r="K198" s="100">
        <v>0</v>
      </c>
      <c r="L198" s="100">
        <v>0</v>
      </c>
      <c r="M198" s="102">
        <v>5</v>
      </c>
      <c r="N198" s="102">
        <v>5</v>
      </c>
      <c r="O198" s="102">
        <v>5</v>
      </c>
      <c r="P198" s="102">
        <v>5</v>
      </c>
      <c r="Q198" s="102">
        <v>5</v>
      </c>
      <c r="R198" s="102">
        <v>5</v>
      </c>
      <c r="S198" s="102">
        <v>5</v>
      </c>
      <c r="T198" s="102">
        <v>5</v>
      </c>
      <c r="U198" s="5" t="s">
        <v>36</v>
      </c>
      <c r="V198" s="6">
        <v>3</v>
      </c>
      <c r="W198" s="6">
        <v>4</v>
      </c>
      <c r="X198" s="6">
        <v>3</v>
      </c>
      <c r="Y198" s="6">
        <v>4</v>
      </c>
      <c r="Z198" s="7">
        <v>4</v>
      </c>
      <c r="AA198" s="7">
        <v>4</v>
      </c>
      <c r="AB198" s="7">
        <v>4</v>
      </c>
      <c r="AC198" s="7">
        <v>4</v>
      </c>
      <c r="AD198" s="7">
        <v>4</v>
      </c>
      <c r="AE198" s="8">
        <v>4</v>
      </c>
      <c r="AF198" s="8">
        <v>4</v>
      </c>
      <c r="AG198" s="8">
        <v>4</v>
      </c>
      <c r="AH198" s="8">
        <v>4</v>
      </c>
      <c r="AI198" s="8">
        <v>4</v>
      </c>
      <c r="AJ198" s="8">
        <v>4</v>
      </c>
      <c r="AK198" s="9">
        <v>4</v>
      </c>
      <c r="AL198" s="9">
        <v>4</v>
      </c>
      <c r="AM198" s="5"/>
      <c r="AN198" s="5"/>
    </row>
    <row r="199" spans="1:40" ht="72.75" thickBot="1" x14ac:dyDescent="0.6">
      <c r="A199" s="4"/>
      <c r="B199" s="4" t="s">
        <v>55</v>
      </c>
      <c r="C199" s="4"/>
      <c r="D199" s="4"/>
      <c r="E199" s="4" t="s">
        <v>171</v>
      </c>
      <c r="F199" s="4" t="s">
        <v>60</v>
      </c>
      <c r="G199" s="4" t="s">
        <v>170</v>
      </c>
      <c r="H199" s="100">
        <v>0</v>
      </c>
      <c r="I199" s="100">
        <v>0</v>
      </c>
      <c r="J199" s="100">
        <v>0</v>
      </c>
      <c r="K199" s="100">
        <v>1</v>
      </c>
      <c r="L199" s="100">
        <v>0</v>
      </c>
      <c r="M199" s="102">
        <v>5</v>
      </c>
      <c r="N199" s="102">
        <v>5</v>
      </c>
      <c r="O199" s="102">
        <v>5</v>
      </c>
      <c r="P199" s="102">
        <v>5</v>
      </c>
      <c r="Q199" s="102">
        <v>5</v>
      </c>
      <c r="R199" s="102">
        <v>5</v>
      </c>
      <c r="S199" s="102">
        <v>5</v>
      </c>
      <c r="T199" s="102">
        <v>5</v>
      </c>
      <c r="U199" s="5" t="s">
        <v>34</v>
      </c>
      <c r="V199" s="6">
        <v>3</v>
      </c>
      <c r="W199" s="6">
        <v>4</v>
      </c>
      <c r="X199" s="6">
        <v>4</v>
      </c>
      <c r="Y199" s="6">
        <v>4</v>
      </c>
      <c r="Z199" s="7">
        <v>4</v>
      </c>
      <c r="AA199" s="7">
        <v>4</v>
      </c>
      <c r="AB199" s="7">
        <v>4</v>
      </c>
      <c r="AC199" s="7">
        <v>4</v>
      </c>
      <c r="AD199" s="7">
        <v>4</v>
      </c>
      <c r="AE199" s="8">
        <v>4</v>
      </c>
      <c r="AF199" s="8">
        <v>4</v>
      </c>
      <c r="AG199" s="8">
        <v>4</v>
      </c>
      <c r="AH199" s="8">
        <v>4</v>
      </c>
      <c r="AI199" s="8">
        <v>4</v>
      </c>
      <c r="AJ199" s="8">
        <v>4</v>
      </c>
      <c r="AK199" s="9">
        <v>4</v>
      </c>
      <c r="AL199" s="9">
        <v>4</v>
      </c>
      <c r="AM199" s="5"/>
      <c r="AN199" s="5"/>
    </row>
    <row r="200" spans="1:40" ht="72.75" thickBot="1" x14ac:dyDescent="0.6">
      <c r="A200" s="4"/>
      <c r="B200" s="4" t="s">
        <v>55</v>
      </c>
      <c r="C200" s="4"/>
      <c r="D200" s="4"/>
      <c r="E200" s="4" t="s">
        <v>171</v>
      </c>
      <c r="F200" s="4" t="s">
        <v>60</v>
      </c>
      <c r="G200" s="4" t="s">
        <v>170</v>
      </c>
      <c r="H200" s="100">
        <v>0</v>
      </c>
      <c r="I200" s="100">
        <v>0</v>
      </c>
      <c r="J200" s="100">
        <v>0</v>
      </c>
      <c r="K200" s="100">
        <v>0</v>
      </c>
      <c r="L200" s="100">
        <v>1</v>
      </c>
      <c r="M200" s="102">
        <v>5</v>
      </c>
      <c r="N200" s="102">
        <v>5</v>
      </c>
      <c r="O200" s="102">
        <v>5</v>
      </c>
      <c r="P200" s="102">
        <v>5</v>
      </c>
      <c r="Q200" s="102">
        <v>5</v>
      </c>
      <c r="R200" s="102">
        <v>5</v>
      </c>
      <c r="S200" s="102">
        <v>5</v>
      </c>
      <c r="T200" s="102">
        <v>5</v>
      </c>
      <c r="U200" s="5" t="s">
        <v>38</v>
      </c>
      <c r="V200" s="6">
        <v>3</v>
      </c>
      <c r="W200" s="6">
        <v>4</v>
      </c>
      <c r="X200" s="6">
        <v>4</v>
      </c>
      <c r="Y200" s="6">
        <v>4</v>
      </c>
      <c r="Z200" s="7">
        <v>4</v>
      </c>
      <c r="AA200" s="7">
        <v>4</v>
      </c>
      <c r="AB200" s="7">
        <v>4</v>
      </c>
      <c r="AC200" s="7">
        <v>4</v>
      </c>
      <c r="AD200" s="7">
        <v>4</v>
      </c>
      <c r="AE200" s="8">
        <v>4</v>
      </c>
      <c r="AF200" s="8">
        <v>4</v>
      </c>
      <c r="AG200" s="8">
        <v>4</v>
      </c>
      <c r="AH200" s="8">
        <v>4</v>
      </c>
      <c r="AI200" s="8">
        <v>4</v>
      </c>
      <c r="AJ200" s="8">
        <v>4</v>
      </c>
      <c r="AK200" s="9">
        <v>4</v>
      </c>
      <c r="AL200" s="9">
        <v>4</v>
      </c>
      <c r="AM200" s="5"/>
      <c r="AN200" s="5"/>
    </row>
    <row r="201" spans="1:40" ht="24.75" thickBot="1" x14ac:dyDescent="0.6">
      <c r="A201" s="4">
        <v>96</v>
      </c>
      <c r="B201" s="4" t="s">
        <v>56</v>
      </c>
      <c r="C201" s="4"/>
      <c r="D201" s="4"/>
      <c r="E201" s="4" t="s">
        <v>171</v>
      </c>
      <c r="F201" s="4" t="s">
        <v>62</v>
      </c>
      <c r="G201" s="4"/>
      <c r="H201" s="100">
        <v>0</v>
      </c>
      <c r="I201" s="100">
        <v>1</v>
      </c>
      <c r="J201" s="100">
        <v>0</v>
      </c>
      <c r="K201" s="100">
        <v>0</v>
      </c>
      <c r="L201" s="100">
        <v>0</v>
      </c>
      <c r="M201" s="102">
        <v>5</v>
      </c>
      <c r="N201" s="102">
        <v>1</v>
      </c>
      <c r="O201" s="102">
        <v>5</v>
      </c>
      <c r="P201" s="102">
        <v>5</v>
      </c>
      <c r="Q201" s="102">
        <v>5</v>
      </c>
      <c r="R201" s="102">
        <v>2</v>
      </c>
      <c r="S201" s="102">
        <v>2</v>
      </c>
      <c r="T201" s="102">
        <v>4</v>
      </c>
      <c r="U201" s="5" t="s">
        <v>6</v>
      </c>
      <c r="V201" s="6">
        <v>2</v>
      </c>
      <c r="W201" s="6">
        <v>3</v>
      </c>
      <c r="X201" s="6">
        <v>3</v>
      </c>
      <c r="Y201" s="6">
        <v>3</v>
      </c>
      <c r="Z201" s="7">
        <v>3</v>
      </c>
      <c r="AA201" s="7">
        <v>3</v>
      </c>
      <c r="AB201" s="7">
        <v>3</v>
      </c>
      <c r="AC201" s="7">
        <v>3</v>
      </c>
      <c r="AD201" s="7">
        <v>3</v>
      </c>
      <c r="AE201" s="8">
        <v>3</v>
      </c>
      <c r="AF201" s="8">
        <v>3</v>
      </c>
      <c r="AG201" s="8">
        <v>3</v>
      </c>
      <c r="AH201" s="8">
        <v>2</v>
      </c>
      <c r="AI201" s="8">
        <v>2</v>
      </c>
      <c r="AJ201" s="8">
        <v>3</v>
      </c>
      <c r="AK201" s="9">
        <v>2</v>
      </c>
      <c r="AL201" s="9">
        <v>2</v>
      </c>
      <c r="AM201" s="5"/>
      <c r="AN201" s="5"/>
    </row>
    <row r="202" spans="1:40" ht="72.75" thickBot="1" x14ac:dyDescent="0.6">
      <c r="A202" s="4"/>
      <c r="B202" s="4" t="s">
        <v>56</v>
      </c>
      <c r="C202" s="4"/>
      <c r="D202" s="4"/>
      <c r="E202" s="4" t="s">
        <v>171</v>
      </c>
      <c r="F202" s="4" t="s">
        <v>62</v>
      </c>
      <c r="G202" s="4"/>
      <c r="H202" s="100">
        <v>0</v>
      </c>
      <c r="I202" s="100">
        <v>0</v>
      </c>
      <c r="J202" s="100">
        <v>0</v>
      </c>
      <c r="K202" s="100">
        <v>1</v>
      </c>
      <c r="L202" s="100">
        <v>0</v>
      </c>
      <c r="M202" s="102">
        <v>5</v>
      </c>
      <c r="N202" s="102">
        <v>1</v>
      </c>
      <c r="O202" s="102">
        <v>5</v>
      </c>
      <c r="P202" s="102">
        <v>5</v>
      </c>
      <c r="Q202" s="102">
        <v>5</v>
      </c>
      <c r="R202" s="102">
        <v>2</v>
      </c>
      <c r="S202" s="102">
        <v>2</v>
      </c>
      <c r="T202" s="102">
        <v>4</v>
      </c>
      <c r="U202" s="5" t="s">
        <v>34</v>
      </c>
      <c r="V202" s="6">
        <v>2</v>
      </c>
      <c r="W202" s="6">
        <v>3</v>
      </c>
      <c r="X202" s="6">
        <v>3</v>
      </c>
      <c r="Y202" s="6">
        <v>3</v>
      </c>
      <c r="Z202" s="7">
        <v>3</v>
      </c>
      <c r="AA202" s="7">
        <v>3</v>
      </c>
      <c r="AB202" s="7">
        <v>3</v>
      </c>
      <c r="AC202" s="7">
        <v>3</v>
      </c>
      <c r="AD202" s="7">
        <v>3</v>
      </c>
      <c r="AE202" s="8">
        <v>3</v>
      </c>
      <c r="AF202" s="8">
        <v>3</v>
      </c>
      <c r="AG202" s="8">
        <v>3</v>
      </c>
      <c r="AH202" s="8">
        <v>2</v>
      </c>
      <c r="AI202" s="8">
        <v>2</v>
      </c>
      <c r="AJ202" s="8">
        <v>3</v>
      </c>
      <c r="AK202" s="9">
        <v>2</v>
      </c>
      <c r="AL202" s="9">
        <v>2</v>
      </c>
      <c r="AM202" s="5"/>
      <c r="AN202" s="5"/>
    </row>
    <row r="203" spans="1:40" ht="72.75" thickBot="1" x14ac:dyDescent="0.6">
      <c r="A203" s="4"/>
      <c r="B203" s="4" t="s">
        <v>56</v>
      </c>
      <c r="C203" s="4"/>
      <c r="D203" s="4"/>
      <c r="E203" s="4" t="s">
        <v>171</v>
      </c>
      <c r="F203" s="4" t="s">
        <v>62</v>
      </c>
      <c r="G203" s="4"/>
      <c r="H203" s="100">
        <v>0</v>
      </c>
      <c r="I203" s="100">
        <v>0</v>
      </c>
      <c r="J203" s="100">
        <v>0</v>
      </c>
      <c r="K203" s="100">
        <v>0</v>
      </c>
      <c r="L203" s="100">
        <v>1</v>
      </c>
      <c r="M203" s="102">
        <v>5</v>
      </c>
      <c r="N203" s="102">
        <v>1</v>
      </c>
      <c r="O203" s="102">
        <v>5</v>
      </c>
      <c r="P203" s="102">
        <v>5</v>
      </c>
      <c r="Q203" s="102">
        <v>5</v>
      </c>
      <c r="R203" s="102">
        <v>2</v>
      </c>
      <c r="S203" s="102">
        <v>2</v>
      </c>
      <c r="T203" s="102">
        <v>4</v>
      </c>
      <c r="U203" s="5" t="s">
        <v>38</v>
      </c>
      <c r="V203" s="6">
        <v>2</v>
      </c>
      <c r="W203" s="6">
        <v>3</v>
      </c>
      <c r="X203" s="6">
        <v>3</v>
      </c>
      <c r="Y203" s="6">
        <v>3</v>
      </c>
      <c r="Z203" s="7">
        <v>3</v>
      </c>
      <c r="AA203" s="7">
        <v>3</v>
      </c>
      <c r="AB203" s="7">
        <v>3</v>
      </c>
      <c r="AC203" s="7">
        <v>3</v>
      </c>
      <c r="AD203" s="7">
        <v>3</v>
      </c>
      <c r="AE203" s="8">
        <v>3</v>
      </c>
      <c r="AF203" s="8">
        <v>3</v>
      </c>
      <c r="AG203" s="8">
        <v>3</v>
      </c>
      <c r="AH203" s="8">
        <v>2</v>
      </c>
      <c r="AI203" s="8">
        <v>2</v>
      </c>
      <c r="AJ203" s="8">
        <v>3</v>
      </c>
      <c r="AK203" s="9">
        <v>2</v>
      </c>
      <c r="AL203" s="9">
        <v>2</v>
      </c>
      <c r="AM203" s="5"/>
      <c r="AN203" s="5"/>
    </row>
    <row r="204" spans="1:40" ht="24.75" thickBot="1" x14ac:dyDescent="0.6">
      <c r="A204" s="4">
        <v>97</v>
      </c>
      <c r="B204" s="4" t="s">
        <v>56</v>
      </c>
      <c r="C204" s="4"/>
      <c r="D204" s="4"/>
      <c r="E204" s="4" t="s">
        <v>171</v>
      </c>
      <c r="F204" s="4" t="s">
        <v>62</v>
      </c>
      <c r="G204" s="4"/>
      <c r="H204" s="100">
        <v>0</v>
      </c>
      <c r="I204" s="100">
        <v>1</v>
      </c>
      <c r="J204" s="100">
        <v>0</v>
      </c>
      <c r="K204" s="100">
        <v>0</v>
      </c>
      <c r="L204" s="100">
        <v>0</v>
      </c>
      <c r="M204" s="102">
        <v>4</v>
      </c>
      <c r="N204" s="102">
        <v>4</v>
      </c>
      <c r="O204" s="102">
        <v>4</v>
      </c>
      <c r="P204" s="102">
        <v>4</v>
      </c>
      <c r="Q204" s="102">
        <v>4</v>
      </c>
      <c r="R204" s="102">
        <v>4</v>
      </c>
      <c r="S204" s="102">
        <v>4</v>
      </c>
      <c r="T204" s="102">
        <v>4</v>
      </c>
      <c r="U204" s="5" t="s">
        <v>6</v>
      </c>
      <c r="V204" s="6">
        <v>4</v>
      </c>
      <c r="W204" s="6">
        <v>4</v>
      </c>
      <c r="X204" s="6">
        <v>4</v>
      </c>
      <c r="Y204" s="6">
        <v>4</v>
      </c>
      <c r="Z204" s="7">
        <v>4</v>
      </c>
      <c r="AA204" s="7">
        <v>4</v>
      </c>
      <c r="AB204" s="7">
        <v>4</v>
      </c>
      <c r="AC204" s="7">
        <v>4</v>
      </c>
      <c r="AD204" s="7">
        <v>4</v>
      </c>
      <c r="AE204" s="8">
        <v>4</v>
      </c>
      <c r="AF204" s="8">
        <v>4</v>
      </c>
      <c r="AG204" s="8">
        <v>4</v>
      </c>
      <c r="AH204" s="8">
        <v>4</v>
      </c>
      <c r="AI204" s="8">
        <v>4</v>
      </c>
      <c r="AJ204" s="8">
        <v>4</v>
      </c>
      <c r="AK204" s="9">
        <v>4</v>
      </c>
      <c r="AL204" s="9">
        <v>4</v>
      </c>
      <c r="AM204" s="5"/>
      <c r="AN204" s="5"/>
    </row>
    <row r="205" spans="1:40" ht="72.75" thickBot="1" x14ac:dyDescent="0.6">
      <c r="A205" s="4"/>
      <c r="B205" s="4" t="s">
        <v>56</v>
      </c>
      <c r="C205" s="4"/>
      <c r="D205" s="4"/>
      <c r="E205" s="4" t="s">
        <v>171</v>
      </c>
      <c r="F205" s="4" t="s">
        <v>62</v>
      </c>
      <c r="G205" s="4"/>
      <c r="H205" s="100">
        <v>0</v>
      </c>
      <c r="I205" s="100">
        <v>0</v>
      </c>
      <c r="J205" s="100">
        <v>1</v>
      </c>
      <c r="K205" s="100">
        <v>0</v>
      </c>
      <c r="L205" s="100">
        <v>0</v>
      </c>
      <c r="M205" s="102">
        <v>4</v>
      </c>
      <c r="N205" s="102">
        <v>4</v>
      </c>
      <c r="O205" s="102">
        <v>4</v>
      </c>
      <c r="P205" s="102">
        <v>4</v>
      </c>
      <c r="Q205" s="102">
        <v>4</v>
      </c>
      <c r="R205" s="102">
        <v>4</v>
      </c>
      <c r="S205" s="102">
        <v>4</v>
      </c>
      <c r="T205" s="102">
        <v>4</v>
      </c>
      <c r="U205" s="5" t="s">
        <v>36</v>
      </c>
      <c r="V205" s="6">
        <v>4</v>
      </c>
      <c r="W205" s="6">
        <v>4</v>
      </c>
      <c r="X205" s="6">
        <v>4</v>
      </c>
      <c r="Y205" s="6">
        <v>4</v>
      </c>
      <c r="Z205" s="7">
        <v>4</v>
      </c>
      <c r="AA205" s="7">
        <v>4</v>
      </c>
      <c r="AB205" s="7">
        <v>4</v>
      </c>
      <c r="AC205" s="7">
        <v>4</v>
      </c>
      <c r="AD205" s="7">
        <v>4</v>
      </c>
      <c r="AE205" s="8">
        <v>4</v>
      </c>
      <c r="AF205" s="8">
        <v>4</v>
      </c>
      <c r="AG205" s="8">
        <v>4</v>
      </c>
      <c r="AH205" s="8">
        <v>4</v>
      </c>
      <c r="AI205" s="8">
        <v>4</v>
      </c>
      <c r="AJ205" s="8">
        <v>4</v>
      </c>
      <c r="AK205" s="9">
        <v>4</v>
      </c>
      <c r="AL205" s="9">
        <v>4</v>
      </c>
      <c r="AM205" s="5"/>
      <c r="AN205" s="5"/>
    </row>
    <row r="206" spans="1:40" ht="48.75" thickBot="1" x14ac:dyDescent="0.6">
      <c r="A206" s="4">
        <v>98</v>
      </c>
      <c r="B206" s="4" t="s">
        <v>55</v>
      </c>
      <c r="C206" s="4"/>
      <c r="D206" s="4"/>
      <c r="E206" s="4" t="s">
        <v>171</v>
      </c>
      <c r="F206" s="4" t="s">
        <v>62</v>
      </c>
      <c r="G206" s="4"/>
      <c r="H206" s="100">
        <v>1</v>
      </c>
      <c r="I206" s="100">
        <v>0</v>
      </c>
      <c r="J206" s="100">
        <v>0</v>
      </c>
      <c r="K206" s="100">
        <v>0</v>
      </c>
      <c r="L206" s="100">
        <v>0</v>
      </c>
      <c r="M206" s="102">
        <v>4</v>
      </c>
      <c r="N206" s="102">
        <v>4</v>
      </c>
      <c r="O206" s="102">
        <v>4</v>
      </c>
      <c r="P206" s="102">
        <v>4</v>
      </c>
      <c r="Q206" s="102">
        <v>4</v>
      </c>
      <c r="R206" s="102">
        <v>4</v>
      </c>
      <c r="S206" s="102">
        <v>4</v>
      </c>
      <c r="T206" s="102">
        <v>4</v>
      </c>
      <c r="U206" s="5" t="s">
        <v>5</v>
      </c>
      <c r="V206" s="6">
        <v>4</v>
      </c>
      <c r="W206" s="6">
        <v>4</v>
      </c>
      <c r="X206" s="6">
        <v>4</v>
      </c>
      <c r="Y206" s="6">
        <v>3</v>
      </c>
      <c r="Z206" s="7">
        <v>4</v>
      </c>
      <c r="AA206" s="7">
        <v>4</v>
      </c>
      <c r="AB206" s="7">
        <v>4</v>
      </c>
      <c r="AC206" s="7">
        <v>4</v>
      </c>
      <c r="AD206" s="7">
        <v>4</v>
      </c>
      <c r="AE206" s="8">
        <v>4</v>
      </c>
      <c r="AF206" s="8">
        <v>4</v>
      </c>
      <c r="AG206" s="8">
        <v>4</v>
      </c>
      <c r="AH206" s="8">
        <v>4</v>
      </c>
      <c r="AI206" s="8">
        <v>4</v>
      </c>
      <c r="AJ206" s="8">
        <v>4</v>
      </c>
      <c r="AK206" s="9">
        <v>4</v>
      </c>
      <c r="AL206" s="9">
        <v>4</v>
      </c>
      <c r="AM206" s="5"/>
      <c r="AN206" s="5"/>
    </row>
    <row r="207" spans="1:40" ht="24.75" thickBot="1" x14ac:dyDescent="0.6">
      <c r="A207" s="4"/>
      <c r="B207" s="4" t="s">
        <v>56</v>
      </c>
      <c r="C207" s="4"/>
      <c r="D207" s="4"/>
      <c r="E207" s="4" t="s">
        <v>171</v>
      </c>
      <c r="F207" s="4" t="s">
        <v>62</v>
      </c>
      <c r="G207" s="4"/>
      <c r="H207" s="100">
        <v>0</v>
      </c>
      <c r="I207" s="100">
        <v>1</v>
      </c>
      <c r="J207" s="100">
        <v>0</v>
      </c>
      <c r="K207" s="100">
        <v>0</v>
      </c>
      <c r="L207" s="100">
        <v>0</v>
      </c>
      <c r="M207" s="102">
        <v>5</v>
      </c>
      <c r="N207" s="102">
        <v>5</v>
      </c>
      <c r="O207" s="102">
        <v>5</v>
      </c>
      <c r="P207" s="102">
        <v>5</v>
      </c>
      <c r="Q207" s="102">
        <v>5</v>
      </c>
      <c r="R207" s="102">
        <v>5</v>
      </c>
      <c r="S207" s="102">
        <v>5</v>
      </c>
      <c r="T207" s="102">
        <v>5</v>
      </c>
      <c r="U207" s="5" t="s">
        <v>6</v>
      </c>
      <c r="V207" s="6">
        <v>4</v>
      </c>
      <c r="W207" s="6">
        <v>4</v>
      </c>
      <c r="X207" s="6">
        <v>4</v>
      </c>
      <c r="Y207" s="6">
        <v>3</v>
      </c>
      <c r="Z207" s="7">
        <v>4</v>
      </c>
      <c r="AA207" s="7">
        <v>4</v>
      </c>
      <c r="AB207" s="7">
        <v>4</v>
      </c>
      <c r="AC207" s="7">
        <v>4</v>
      </c>
      <c r="AD207" s="7">
        <v>4</v>
      </c>
      <c r="AE207" s="8">
        <v>4</v>
      </c>
      <c r="AF207" s="8">
        <v>4</v>
      </c>
      <c r="AG207" s="8">
        <v>4</v>
      </c>
      <c r="AH207" s="8">
        <v>4</v>
      </c>
      <c r="AI207" s="8">
        <v>4</v>
      </c>
      <c r="AJ207" s="8">
        <v>4</v>
      </c>
      <c r="AK207" s="9">
        <v>4</v>
      </c>
      <c r="AL207" s="9">
        <v>4</v>
      </c>
      <c r="AM207" s="5"/>
      <c r="AN207" s="5"/>
    </row>
    <row r="208" spans="1:40" ht="72.75" thickBot="1" x14ac:dyDescent="0.6">
      <c r="A208" s="4"/>
      <c r="B208" s="4" t="s">
        <v>56</v>
      </c>
      <c r="C208" s="4"/>
      <c r="D208" s="4"/>
      <c r="E208" s="4" t="s">
        <v>171</v>
      </c>
      <c r="F208" s="4" t="s">
        <v>62</v>
      </c>
      <c r="G208" s="4"/>
      <c r="H208" s="100">
        <v>0</v>
      </c>
      <c r="I208" s="100">
        <v>0</v>
      </c>
      <c r="J208" s="100">
        <v>1</v>
      </c>
      <c r="K208" s="100">
        <v>0</v>
      </c>
      <c r="L208" s="100">
        <v>0</v>
      </c>
      <c r="M208" s="102">
        <v>5</v>
      </c>
      <c r="N208" s="102">
        <v>5</v>
      </c>
      <c r="O208" s="102">
        <v>5</v>
      </c>
      <c r="P208" s="102">
        <v>5</v>
      </c>
      <c r="Q208" s="102">
        <v>5</v>
      </c>
      <c r="R208" s="102">
        <v>5</v>
      </c>
      <c r="S208" s="102">
        <v>5</v>
      </c>
      <c r="T208" s="102">
        <v>5</v>
      </c>
      <c r="U208" s="5" t="s">
        <v>36</v>
      </c>
      <c r="V208" s="6">
        <v>4</v>
      </c>
      <c r="W208" s="6">
        <v>4</v>
      </c>
      <c r="X208" s="6">
        <v>4</v>
      </c>
      <c r="Y208" s="6">
        <v>3</v>
      </c>
      <c r="Z208" s="7">
        <v>4</v>
      </c>
      <c r="AA208" s="7">
        <v>4</v>
      </c>
      <c r="AB208" s="7">
        <v>4</v>
      </c>
      <c r="AC208" s="7">
        <v>4</v>
      </c>
      <c r="AD208" s="7">
        <v>4</v>
      </c>
      <c r="AE208" s="8">
        <v>4</v>
      </c>
      <c r="AF208" s="8">
        <v>4</v>
      </c>
      <c r="AG208" s="8">
        <v>4</v>
      </c>
      <c r="AH208" s="8">
        <v>4</v>
      </c>
      <c r="AI208" s="8">
        <v>4</v>
      </c>
      <c r="AJ208" s="8">
        <v>4</v>
      </c>
      <c r="AK208" s="9">
        <v>4</v>
      </c>
      <c r="AL208" s="9">
        <v>4</v>
      </c>
      <c r="AM208" s="5"/>
      <c r="AN208" s="5"/>
    </row>
    <row r="209" spans="1:40" ht="72.75" thickBot="1" x14ac:dyDescent="0.6">
      <c r="A209" s="4"/>
      <c r="B209" s="4" t="s">
        <v>56</v>
      </c>
      <c r="C209" s="4"/>
      <c r="D209" s="4"/>
      <c r="E209" s="4" t="s">
        <v>171</v>
      </c>
      <c r="F209" s="4" t="s">
        <v>62</v>
      </c>
      <c r="G209" s="4"/>
      <c r="H209" s="100">
        <v>0</v>
      </c>
      <c r="I209" s="100">
        <v>0</v>
      </c>
      <c r="J209" s="100">
        <v>0</v>
      </c>
      <c r="K209" s="100">
        <v>1</v>
      </c>
      <c r="L209" s="100">
        <v>0</v>
      </c>
      <c r="M209" s="102">
        <v>5</v>
      </c>
      <c r="N209" s="102">
        <v>5</v>
      </c>
      <c r="O209" s="102">
        <v>5</v>
      </c>
      <c r="P209" s="102">
        <v>5</v>
      </c>
      <c r="Q209" s="102">
        <v>5</v>
      </c>
      <c r="R209" s="102">
        <v>5</v>
      </c>
      <c r="S209" s="102">
        <v>5</v>
      </c>
      <c r="T209" s="102">
        <v>5</v>
      </c>
      <c r="U209" s="5" t="s">
        <v>34</v>
      </c>
      <c r="V209" s="6">
        <v>4</v>
      </c>
      <c r="W209" s="6">
        <v>4</v>
      </c>
      <c r="X209" s="6">
        <v>4</v>
      </c>
      <c r="Y209" s="6">
        <v>3</v>
      </c>
      <c r="Z209" s="7">
        <v>4</v>
      </c>
      <c r="AA209" s="7">
        <v>4</v>
      </c>
      <c r="AB209" s="7">
        <v>4</v>
      </c>
      <c r="AC209" s="7">
        <v>4</v>
      </c>
      <c r="AD209" s="7">
        <v>4</v>
      </c>
      <c r="AE209" s="8">
        <v>4</v>
      </c>
      <c r="AF209" s="8">
        <v>4</v>
      </c>
      <c r="AG209" s="8">
        <v>4</v>
      </c>
      <c r="AH209" s="8">
        <v>4</v>
      </c>
      <c r="AI209" s="8">
        <v>4</v>
      </c>
      <c r="AJ209" s="8">
        <v>4</v>
      </c>
      <c r="AK209" s="9">
        <v>4</v>
      </c>
      <c r="AL209" s="9">
        <v>4</v>
      </c>
      <c r="AM209" s="5"/>
      <c r="AN209" s="5"/>
    </row>
    <row r="210" spans="1:40" ht="72.75" thickBot="1" x14ac:dyDescent="0.6">
      <c r="A210" s="4"/>
      <c r="B210" s="4" t="s">
        <v>56</v>
      </c>
      <c r="C210" s="4"/>
      <c r="D210" s="4"/>
      <c r="E210" s="4" t="s">
        <v>171</v>
      </c>
      <c r="F210" s="4" t="s">
        <v>62</v>
      </c>
      <c r="G210" s="4"/>
      <c r="H210" s="100">
        <v>0</v>
      </c>
      <c r="I210" s="100">
        <v>0</v>
      </c>
      <c r="J210" s="100">
        <v>0</v>
      </c>
      <c r="K210" s="100">
        <v>0</v>
      </c>
      <c r="L210" s="100">
        <v>1</v>
      </c>
      <c r="M210" s="102">
        <v>5</v>
      </c>
      <c r="N210" s="102">
        <v>5</v>
      </c>
      <c r="O210" s="102">
        <v>5</v>
      </c>
      <c r="P210" s="102">
        <v>5</v>
      </c>
      <c r="Q210" s="102">
        <v>5</v>
      </c>
      <c r="R210" s="102">
        <v>5</v>
      </c>
      <c r="S210" s="102">
        <v>5</v>
      </c>
      <c r="T210" s="102">
        <v>5</v>
      </c>
      <c r="U210" s="5" t="s">
        <v>38</v>
      </c>
      <c r="V210" s="6">
        <v>4</v>
      </c>
      <c r="W210" s="6">
        <v>4</v>
      </c>
      <c r="X210" s="6">
        <v>4</v>
      </c>
      <c r="Y210" s="6">
        <v>3</v>
      </c>
      <c r="Z210" s="7">
        <v>4</v>
      </c>
      <c r="AA210" s="7">
        <v>4</v>
      </c>
      <c r="AB210" s="7">
        <v>4</v>
      </c>
      <c r="AC210" s="7">
        <v>4</v>
      </c>
      <c r="AD210" s="7">
        <v>4</v>
      </c>
      <c r="AE210" s="8">
        <v>4</v>
      </c>
      <c r="AF210" s="8">
        <v>4</v>
      </c>
      <c r="AG210" s="8">
        <v>4</v>
      </c>
      <c r="AH210" s="8">
        <v>4</v>
      </c>
      <c r="AI210" s="8">
        <v>4</v>
      </c>
      <c r="AJ210" s="8">
        <v>4</v>
      </c>
      <c r="AK210" s="9">
        <v>4</v>
      </c>
      <c r="AL210" s="9">
        <v>4</v>
      </c>
      <c r="AM210" s="5"/>
      <c r="AN210" s="5"/>
    </row>
    <row r="211" spans="1:40" ht="24.75" thickBot="1" x14ac:dyDescent="0.6">
      <c r="A211" s="4">
        <v>99</v>
      </c>
      <c r="B211" s="4" t="s">
        <v>56</v>
      </c>
      <c r="C211" s="4"/>
      <c r="D211" s="4"/>
      <c r="E211" s="4" t="s">
        <v>49</v>
      </c>
      <c r="F211" s="4" t="s">
        <v>62</v>
      </c>
      <c r="G211" s="4"/>
      <c r="H211" s="100">
        <v>0</v>
      </c>
      <c r="I211" s="100">
        <v>1</v>
      </c>
      <c r="J211" s="100">
        <v>0</v>
      </c>
      <c r="K211" s="100">
        <v>0</v>
      </c>
      <c r="L211" s="100">
        <v>0</v>
      </c>
      <c r="M211" s="102">
        <v>0</v>
      </c>
      <c r="N211" s="102">
        <v>0</v>
      </c>
      <c r="O211" s="102">
        <v>0</v>
      </c>
      <c r="P211" s="102">
        <v>0</v>
      </c>
      <c r="Q211" s="102">
        <v>1</v>
      </c>
      <c r="R211" s="102">
        <v>0</v>
      </c>
      <c r="S211" s="102">
        <v>0</v>
      </c>
      <c r="T211" s="102">
        <v>0</v>
      </c>
      <c r="U211" s="5" t="s">
        <v>6</v>
      </c>
      <c r="V211" s="6">
        <v>4</v>
      </c>
      <c r="W211" s="6">
        <v>4</v>
      </c>
      <c r="X211" s="6">
        <v>4</v>
      </c>
      <c r="Y211" s="6">
        <v>4</v>
      </c>
      <c r="Z211" s="7">
        <v>4</v>
      </c>
      <c r="AA211" s="7">
        <v>4</v>
      </c>
      <c r="AB211" s="7">
        <v>4</v>
      </c>
      <c r="AC211" s="7">
        <v>4</v>
      </c>
      <c r="AD211" s="7">
        <v>4</v>
      </c>
      <c r="AE211" s="8">
        <v>4</v>
      </c>
      <c r="AF211" s="8">
        <v>4</v>
      </c>
      <c r="AG211" s="8">
        <v>4</v>
      </c>
      <c r="AH211" s="8">
        <v>4</v>
      </c>
      <c r="AI211" s="8">
        <v>4</v>
      </c>
      <c r="AJ211" s="8">
        <v>4</v>
      </c>
      <c r="AK211" s="9">
        <v>4</v>
      </c>
      <c r="AL211" s="9">
        <v>4</v>
      </c>
      <c r="AM211" s="5"/>
      <c r="AN211" s="5"/>
    </row>
    <row r="212" spans="1:40" ht="48.75" thickBot="1" x14ac:dyDescent="0.6">
      <c r="A212" s="4">
        <v>100</v>
      </c>
      <c r="B212" s="4" t="s">
        <v>55</v>
      </c>
      <c r="C212" s="4"/>
      <c r="D212" s="4"/>
      <c r="E212" s="4" t="s">
        <v>49</v>
      </c>
      <c r="F212" s="4" t="s">
        <v>62</v>
      </c>
      <c r="G212" s="4"/>
      <c r="H212" s="100">
        <v>1</v>
      </c>
      <c r="I212" s="100">
        <v>0</v>
      </c>
      <c r="J212" s="100">
        <v>0</v>
      </c>
      <c r="K212" s="100">
        <v>0</v>
      </c>
      <c r="L212" s="100">
        <v>0</v>
      </c>
      <c r="M212" s="102">
        <v>0</v>
      </c>
      <c r="N212" s="102">
        <v>0</v>
      </c>
      <c r="O212" s="102">
        <v>4</v>
      </c>
      <c r="P212" s="102">
        <v>0</v>
      </c>
      <c r="Q212" s="102">
        <v>0</v>
      </c>
      <c r="R212" s="102">
        <v>0</v>
      </c>
      <c r="S212" s="102">
        <v>0</v>
      </c>
      <c r="T212" s="102">
        <v>0</v>
      </c>
      <c r="U212" s="5" t="s">
        <v>5</v>
      </c>
      <c r="V212" s="6">
        <v>3</v>
      </c>
      <c r="W212" s="6">
        <v>3</v>
      </c>
      <c r="X212" s="6">
        <v>3</v>
      </c>
      <c r="Y212" s="6">
        <v>4</v>
      </c>
      <c r="Z212" s="7">
        <v>3</v>
      </c>
      <c r="AA212" s="7">
        <v>3</v>
      </c>
      <c r="AB212" s="7">
        <v>3</v>
      </c>
      <c r="AC212" s="7">
        <v>3</v>
      </c>
      <c r="AD212" s="7">
        <v>3</v>
      </c>
      <c r="AE212" s="8">
        <v>4</v>
      </c>
      <c r="AF212" s="8">
        <v>4</v>
      </c>
      <c r="AG212" s="8">
        <v>4</v>
      </c>
      <c r="AH212" s="8">
        <v>3</v>
      </c>
      <c r="AI212" s="8">
        <v>4</v>
      </c>
      <c r="AJ212" s="8">
        <v>4</v>
      </c>
      <c r="AK212" s="9">
        <v>4</v>
      </c>
      <c r="AL212" s="9">
        <v>3</v>
      </c>
      <c r="AM212" s="5"/>
      <c r="AN212" s="5"/>
    </row>
    <row r="213" spans="1:40" ht="24.75" thickBot="1" x14ac:dyDescent="0.6">
      <c r="A213" s="4">
        <v>101</v>
      </c>
      <c r="B213" s="4" t="s">
        <v>56</v>
      </c>
      <c r="C213" s="4"/>
      <c r="D213" s="4"/>
      <c r="E213" s="4" t="s">
        <v>49</v>
      </c>
      <c r="F213" s="4" t="s">
        <v>62</v>
      </c>
      <c r="G213" s="4"/>
      <c r="H213" s="100">
        <v>1</v>
      </c>
      <c r="I213" s="100">
        <v>0</v>
      </c>
      <c r="J213" s="100">
        <v>0</v>
      </c>
      <c r="K213" s="100">
        <v>0</v>
      </c>
      <c r="L213" s="100">
        <v>0</v>
      </c>
      <c r="M213" s="102">
        <v>0</v>
      </c>
      <c r="N213" s="102">
        <v>0</v>
      </c>
      <c r="O213" s="102">
        <v>3</v>
      </c>
      <c r="P213" s="102">
        <v>0</v>
      </c>
      <c r="Q213" s="102">
        <v>0</v>
      </c>
      <c r="R213" s="102">
        <v>0</v>
      </c>
      <c r="S213" s="102">
        <v>0</v>
      </c>
      <c r="T213" s="102">
        <v>0</v>
      </c>
      <c r="U213" s="5" t="s">
        <v>6</v>
      </c>
      <c r="V213" s="6">
        <v>3</v>
      </c>
      <c r="W213" s="6">
        <v>3</v>
      </c>
      <c r="X213" s="6">
        <v>3</v>
      </c>
      <c r="Y213" s="6">
        <v>3</v>
      </c>
      <c r="Z213" s="7">
        <v>4</v>
      </c>
      <c r="AA213" s="7">
        <v>3</v>
      </c>
      <c r="AB213" s="7">
        <v>3</v>
      </c>
      <c r="AC213" s="7">
        <v>2</v>
      </c>
      <c r="AD213" s="7">
        <v>3</v>
      </c>
      <c r="AE213" s="8">
        <v>3</v>
      </c>
      <c r="AF213" s="8">
        <v>3</v>
      </c>
      <c r="AG213" s="8">
        <v>3</v>
      </c>
      <c r="AH213" s="8">
        <v>3</v>
      </c>
      <c r="AI213" s="8">
        <v>3</v>
      </c>
      <c r="AJ213" s="8">
        <v>3</v>
      </c>
      <c r="AK213" s="9">
        <v>3</v>
      </c>
      <c r="AL213" s="9">
        <v>3</v>
      </c>
      <c r="AM213" s="5"/>
      <c r="AN213" s="5"/>
    </row>
    <row r="214" spans="1:40" ht="72.75" thickBot="1" x14ac:dyDescent="0.6">
      <c r="A214" s="4"/>
      <c r="B214" s="4" t="s">
        <v>56</v>
      </c>
      <c r="C214" s="4"/>
      <c r="D214" s="4"/>
      <c r="E214" s="4" t="s">
        <v>49</v>
      </c>
      <c r="F214" s="4" t="s">
        <v>62</v>
      </c>
      <c r="G214" s="4"/>
      <c r="H214" s="100">
        <v>0</v>
      </c>
      <c r="I214" s="100">
        <v>0</v>
      </c>
      <c r="J214" s="100">
        <v>1</v>
      </c>
      <c r="K214" s="100">
        <v>0</v>
      </c>
      <c r="L214" s="100">
        <v>0</v>
      </c>
      <c r="M214" s="102">
        <v>0</v>
      </c>
      <c r="N214" s="102">
        <v>0</v>
      </c>
      <c r="O214" s="102">
        <v>3</v>
      </c>
      <c r="P214" s="102">
        <v>0</v>
      </c>
      <c r="Q214" s="102">
        <v>0</v>
      </c>
      <c r="R214" s="102">
        <v>0</v>
      </c>
      <c r="S214" s="102">
        <v>0</v>
      </c>
      <c r="T214" s="102">
        <v>0</v>
      </c>
      <c r="U214" s="5" t="s">
        <v>36</v>
      </c>
      <c r="V214" s="6">
        <v>3</v>
      </c>
      <c r="W214" s="6">
        <v>3</v>
      </c>
      <c r="X214" s="6">
        <v>3</v>
      </c>
      <c r="Y214" s="6">
        <v>3</v>
      </c>
      <c r="Z214" s="7">
        <v>4</v>
      </c>
      <c r="AA214" s="7">
        <v>3</v>
      </c>
      <c r="AB214" s="7">
        <v>3</v>
      </c>
      <c r="AC214" s="7">
        <v>2</v>
      </c>
      <c r="AD214" s="7">
        <v>3</v>
      </c>
      <c r="AE214" s="8">
        <v>3</v>
      </c>
      <c r="AF214" s="8">
        <v>3</v>
      </c>
      <c r="AG214" s="8">
        <v>3</v>
      </c>
      <c r="AH214" s="8">
        <v>3</v>
      </c>
      <c r="AI214" s="8">
        <v>3</v>
      </c>
      <c r="AJ214" s="8">
        <v>3</v>
      </c>
      <c r="AK214" s="9">
        <v>3</v>
      </c>
      <c r="AL214" s="9">
        <v>3</v>
      </c>
      <c r="AM214" s="5"/>
      <c r="AN214" s="5"/>
    </row>
    <row r="215" spans="1:40" ht="48.75" thickBot="1" x14ac:dyDescent="0.6">
      <c r="A215" s="4">
        <v>102</v>
      </c>
      <c r="B215" s="4" t="s">
        <v>56</v>
      </c>
      <c r="C215" s="4"/>
      <c r="D215" s="4"/>
      <c r="E215" s="4" t="s">
        <v>49</v>
      </c>
      <c r="F215" s="4" t="s">
        <v>62</v>
      </c>
      <c r="G215" s="4"/>
      <c r="H215" s="100">
        <v>1</v>
      </c>
      <c r="I215" s="100">
        <v>0</v>
      </c>
      <c r="J215" s="100">
        <v>0</v>
      </c>
      <c r="K215" s="100">
        <v>0</v>
      </c>
      <c r="L215" s="100">
        <v>0</v>
      </c>
      <c r="M215" s="102">
        <v>2</v>
      </c>
      <c r="N215" s="102">
        <v>1</v>
      </c>
      <c r="O215" s="102">
        <v>3</v>
      </c>
      <c r="P215" s="102">
        <v>4</v>
      </c>
      <c r="Q215" s="102">
        <v>4</v>
      </c>
      <c r="R215" s="102">
        <v>1</v>
      </c>
      <c r="S215" s="102">
        <v>1</v>
      </c>
      <c r="T215" s="102">
        <v>1</v>
      </c>
      <c r="U215" s="5" t="s">
        <v>5</v>
      </c>
      <c r="V215" s="6">
        <v>4</v>
      </c>
      <c r="W215" s="6">
        <v>4</v>
      </c>
      <c r="X215" s="6">
        <v>4</v>
      </c>
      <c r="Y215" s="6">
        <v>3</v>
      </c>
      <c r="Z215" s="7">
        <v>3</v>
      </c>
      <c r="AA215" s="7">
        <v>4</v>
      </c>
      <c r="AB215" s="7">
        <v>4</v>
      </c>
      <c r="AC215" s="7">
        <v>3</v>
      </c>
      <c r="AD215" s="7">
        <v>3</v>
      </c>
      <c r="AE215" s="8">
        <v>4</v>
      </c>
      <c r="AF215" s="8">
        <v>4</v>
      </c>
      <c r="AG215" s="8">
        <v>4</v>
      </c>
      <c r="AH215" s="8">
        <v>4</v>
      </c>
      <c r="AI215" s="8">
        <v>4</v>
      </c>
      <c r="AJ215" s="8">
        <v>4</v>
      </c>
      <c r="AK215" s="9">
        <v>4</v>
      </c>
      <c r="AL215" s="9">
        <v>4</v>
      </c>
      <c r="AM215" s="5"/>
      <c r="AN215" s="5"/>
    </row>
    <row r="216" spans="1:40" ht="24.75" thickBot="1" x14ac:dyDescent="0.6">
      <c r="A216" s="4"/>
      <c r="B216" s="4" t="s">
        <v>56</v>
      </c>
      <c r="C216" s="4"/>
      <c r="D216" s="4"/>
      <c r="E216" s="4" t="s">
        <v>49</v>
      </c>
      <c r="F216" s="4" t="s">
        <v>62</v>
      </c>
      <c r="G216" s="4"/>
      <c r="H216" s="100">
        <v>0</v>
      </c>
      <c r="I216" s="100">
        <v>1</v>
      </c>
      <c r="J216" s="100">
        <v>0</v>
      </c>
      <c r="K216" s="100">
        <v>0</v>
      </c>
      <c r="L216" s="100">
        <v>0</v>
      </c>
      <c r="M216" s="102">
        <v>2</v>
      </c>
      <c r="N216" s="102">
        <v>1</v>
      </c>
      <c r="O216" s="102">
        <v>3</v>
      </c>
      <c r="P216" s="102">
        <v>4</v>
      </c>
      <c r="Q216" s="102">
        <v>4</v>
      </c>
      <c r="R216" s="102">
        <v>1</v>
      </c>
      <c r="S216" s="102">
        <v>1</v>
      </c>
      <c r="T216" s="102">
        <v>1</v>
      </c>
      <c r="U216" s="5" t="s">
        <v>6</v>
      </c>
      <c r="V216" s="6">
        <v>4</v>
      </c>
      <c r="W216" s="6">
        <v>4</v>
      </c>
      <c r="X216" s="6">
        <v>4</v>
      </c>
      <c r="Y216" s="6">
        <v>3</v>
      </c>
      <c r="Z216" s="7">
        <v>4</v>
      </c>
      <c r="AA216" s="7">
        <v>4</v>
      </c>
      <c r="AB216" s="7">
        <v>4</v>
      </c>
      <c r="AC216" s="7">
        <v>4</v>
      </c>
      <c r="AD216" s="7">
        <v>3</v>
      </c>
      <c r="AE216" s="8">
        <v>4</v>
      </c>
      <c r="AF216" s="8">
        <v>4</v>
      </c>
      <c r="AG216" s="8">
        <v>4</v>
      </c>
      <c r="AH216" s="8">
        <v>4</v>
      </c>
      <c r="AI216" s="8">
        <v>4</v>
      </c>
      <c r="AJ216" s="8">
        <v>4</v>
      </c>
      <c r="AK216" s="9">
        <v>4</v>
      </c>
      <c r="AL216" s="9">
        <v>4</v>
      </c>
      <c r="AM216" s="5"/>
      <c r="AN216" s="5"/>
    </row>
    <row r="217" spans="1:40" ht="72.75" thickBot="1" x14ac:dyDescent="0.6">
      <c r="A217" s="4"/>
      <c r="B217" s="4" t="s">
        <v>56</v>
      </c>
      <c r="C217" s="4"/>
      <c r="D217" s="4"/>
      <c r="E217" s="4" t="s">
        <v>49</v>
      </c>
      <c r="F217" s="4" t="s">
        <v>62</v>
      </c>
      <c r="G217" s="4"/>
      <c r="H217" s="100">
        <v>0</v>
      </c>
      <c r="I217" s="100">
        <v>0</v>
      </c>
      <c r="J217" s="100">
        <v>0</v>
      </c>
      <c r="K217" s="100">
        <v>1</v>
      </c>
      <c r="L217" s="100">
        <v>0</v>
      </c>
      <c r="M217" s="102">
        <v>2</v>
      </c>
      <c r="N217" s="102">
        <v>1</v>
      </c>
      <c r="O217" s="102">
        <v>3</v>
      </c>
      <c r="P217" s="102">
        <v>4</v>
      </c>
      <c r="Q217" s="102">
        <v>4</v>
      </c>
      <c r="R217" s="102">
        <v>1</v>
      </c>
      <c r="S217" s="102">
        <v>1</v>
      </c>
      <c r="T217" s="102">
        <v>1</v>
      </c>
      <c r="U217" s="5" t="s">
        <v>34</v>
      </c>
      <c r="V217" s="6">
        <v>5</v>
      </c>
      <c r="W217" s="6">
        <v>5</v>
      </c>
      <c r="X217" s="6">
        <v>5</v>
      </c>
      <c r="Y217" s="6">
        <v>5</v>
      </c>
      <c r="Z217" s="7">
        <v>4</v>
      </c>
      <c r="AA217" s="7">
        <v>4</v>
      </c>
      <c r="AB217" s="7">
        <v>4</v>
      </c>
      <c r="AC217" s="7">
        <v>4</v>
      </c>
      <c r="AD217" s="7">
        <v>4</v>
      </c>
      <c r="AE217" s="8">
        <v>4</v>
      </c>
      <c r="AF217" s="8">
        <v>4</v>
      </c>
      <c r="AG217" s="8">
        <v>4</v>
      </c>
      <c r="AH217" s="8">
        <v>4</v>
      </c>
      <c r="AI217" s="8">
        <v>4</v>
      </c>
      <c r="AJ217" s="8">
        <v>4</v>
      </c>
      <c r="AK217" s="9">
        <v>4</v>
      </c>
      <c r="AL217" s="9">
        <v>4</v>
      </c>
      <c r="AM217" s="5"/>
      <c r="AN217" s="5"/>
    </row>
    <row r="218" spans="1:40" ht="72.75" thickBot="1" x14ac:dyDescent="0.6">
      <c r="A218" s="4">
        <v>103</v>
      </c>
      <c r="B218" s="4" t="s">
        <v>56</v>
      </c>
      <c r="C218" s="4"/>
      <c r="D218" s="4"/>
      <c r="E218" s="4" t="s">
        <v>54</v>
      </c>
      <c r="F218" s="4" t="s">
        <v>62</v>
      </c>
      <c r="G218" s="4"/>
      <c r="H218" s="100">
        <v>0</v>
      </c>
      <c r="I218" s="100">
        <v>0</v>
      </c>
      <c r="J218" s="100">
        <v>1</v>
      </c>
      <c r="K218" s="100">
        <v>0</v>
      </c>
      <c r="L218" s="100">
        <v>0</v>
      </c>
      <c r="M218" s="102">
        <v>3</v>
      </c>
      <c r="N218" s="102">
        <v>3</v>
      </c>
      <c r="O218" s="102">
        <v>3</v>
      </c>
      <c r="P218" s="102">
        <v>3</v>
      </c>
      <c r="Q218" s="102">
        <v>3</v>
      </c>
      <c r="R218" s="102">
        <v>3</v>
      </c>
      <c r="S218" s="102">
        <v>3</v>
      </c>
      <c r="T218" s="102">
        <v>3</v>
      </c>
      <c r="U218" s="5" t="s">
        <v>36</v>
      </c>
      <c r="V218" s="6">
        <v>3</v>
      </c>
      <c r="W218" s="6">
        <v>3</v>
      </c>
      <c r="X218" s="6">
        <v>3</v>
      </c>
      <c r="Y218" s="6">
        <v>3</v>
      </c>
      <c r="Z218" s="7">
        <v>3</v>
      </c>
      <c r="AA218" s="7">
        <v>3</v>
      </c>
      <c r="AB218" s="7">
        <v>3</v>
      </c>
      <c r="AC218" s="7">
        <v>3</v>
      </c>
      <c r="AD218" s="7">
        <v>3</v>
      </c>
      <c r="AE218" s="8">
        <v>3</v>
      </c>
      <c r="AF218" s="8">
        <v>3</v>
      </c>
      <c r="AG218" s="8">
        <v>3</v>
      </c>
      <c r="AH218" s="8">
        <v>3</v>
      </c>
      <c r="AI218" s="8">
        <v>3</v>
      </c>
      <c r="AJ218" s="8">
        <v>3</v>
      </c>
      <c r="AK218" s="9">
        <v>3</v>
      </c>
      <c r="AL218" s="9">
        <v>3</v>
      </c>
      <c r="AM218" s="5"/>
      <c r="AN218" s="5"/>
    </row>
    <row r="219" spans="1:40" ht="48.75" thickBot="1" x14ac:dyDescent="0.6">
      <c r="A219" s="4">
        <v>104</v>
      </c>
      <c r="B219" s="4" t="s">
        <v>56</v>
      </c>
      <c r="C219" s="4"/>
      <c r="D219" s="4"/>
      <c r="E219" s="4" t="s">
        <v>54</v>
      </c>
      <c r="F219" s="4" t="s">
        <v>62</v>
      </c>
      <c r="G219" s="4"/>
      <c r="H219" s="100">
        <v>1</v>
      </c>
      <c r="I219" s="100">
        <v>0</v>
      </c>
      <c r="J219" s="100">
        <v>0</v>
      </c>
      <c r="K219" s="100">
        <v>0</v>
      </c>
      <c r="L219" s="100">
        <v>0</v>
      </c>
      <c r="M219" s="102">
        <v>3</v>
      </c>
      <c r="N219" s="102">
        <v>3</v>
      </c>
      <c r="O219" s="102">
        <v>3</v>
      </c>
      <c r="P219" s="102">
        <v>3</v>
      </c>
      <c r="Q219" s="102">
        <v>3</v>
      </c>
      <c r="R219" s="102">
        <v>4</v>
      </c>
      <c r="S219" s="102">
        <v>3</v>
      </c>
      <c r="T219" s="102">
        <v>3</v>
      </c>
      <c r="U219" s="5" t="s">
        <v>5</v>
      </c>
      <c r="V219" s="6">
        <v>4</v>
      </c>
      <c r="W219" s="6">
        <v>4</v>
      </c>
      <c r="X219" s="6">
        <v>4</v>
      </c>
      <c r="Y219" s="6">
        <v>4</v>
      </c>
      <c r="Z219" s="7">
        <v>4</v>
      </c>
      <c r="AA219" s="7">
        <v>4</v>
      </c>
      <c r="AB219" s="7">
        <v>4</v>
      </c>
      <c r="AC219" s="7">
        <v>4</v>
      </c>
      <c r="AD219" s="7">
        <v>4</v>
      </c>
      <c r="AE219" s="8">
        <v>4</v>
      </c>
      <c r="AF219" s="8">
        <v>4</v>
      </c>
      <c r="AG219" s="8">
        <v>4</v>
      </c>
      <c r="AH219" s="8">
        <v>4</v>
      </c>
      <c r="AI219" s="8">
        <v>4</v>
      </c>
      <c r="AJ219" s="8">
        <v>4</v>
      </c>
      <c r="AK219" s="9">
        <v>4</v>
      </c>
      <c r="AL219" s="9">
        <v>4</v>
      </c>
      <c r="AM219" s="5"/>
      <c r="AN219" s="5"/>
    </row>
    <row r="220" spans="1:40" ht="48.75" thickBot="1" x14ac:dyDescent="0.6">
      <c r="A220" s="4">
        <v>105</v>
      </c>
      <c r="B220" s="4" t="s">
        <v>56</v>
      </c>
      <c r="C220" s="4"/>
      <c r="D220" s="4"/>
      <c r="E220" s="4" t="s">
        <v>54</v>
      </c>
      <c r="F220" s="4" t="s">
        <v>62</v>
      </c>
      <c r="G220" s="4"/>
      <c r="H220" s="100">
        <v>1</v>
      </c>
      <c r="I220" s="100">
        <v>0</v>
      </c>
      <c r="J220" s="100">
        <v>0</v>
      </c>
      <c r="K220" s="100">
        <v>0</v>
      </c>
      <c r="L220" s="100">
        <v>0</v>
      </c>
      <c r="M220" s="102">
        <v>4</v>
      </c>
      <c r="N220" s="102">
        <v>0</v>
      </c>
      <c r="O220" s="102">
        <v>0</v>
      </c>
      <c r="P220" s="102">
        <v>0</v>
      </c>
      <c r="Q220" s="102">
        <v>0</v>
      </c>
      <c r="R220" s="102">
        <v>0</v>
      </c>
      <c r="S220" s="102">
        <v>0</v>
      </c>
      <c r="T220" s="102">
        <v>0</v>
      </c>
      <c r="U220" s="5" t="s">
        <v>5</v>
      </c>
      <c r="V220" s="6">
        <v>3</v>
      </c>
      <c r="W220" s="6">
        <v>4</v>
      </c>
      <c r="X220" s="6">
        <v>4</v>
      </c>
      <c r="Y220" s="6">
        <v>3</v>
      </c>
      <c r="Z220" s="7">
        <v>4</v>
      </c>
      <c r="AA220" s="7">
        <v>4</v>
      </c>
      <c r="AB220" s="7">
        <v>4</v>
      </c>
      <c r="AC220" s="7">
        <v>4</v>
      </c>
      <c r="AD220" s="7">
        <v>4</v>
      </c>
      <c r="AE220" s="8">
        <v>4</v>
      </c>
      <c r="AF220" s="8">
        <v>4</v>
      </c>
      <c r="AG220" s="8">
        <v>3</v>
      </c>
      <c r="AH220" s="8">
        <v>3</v>
      </c>
      <c r="AI220" s="8">
        <v>3</v>
      </c>
      <c r="AJ220" s="8">
        <v>3</v>
      </c>
      <c r="AK220" s="9">
        <v>4</v>
      </c>
      <c r="AL220" s="9">
        <v>4</v>
      </c>
      <c r="AM220" s="5"/>
      <c r="AN220" s="5"/>
    </row>
    <row r="221" spans="1:40" ht="72.75" thickBot="1" x14ac:dyDescent="0.6">
      <c r="A221" s="4">
        <v>106</v>
      </c>
      <c r="B221" s="4" t="s">
        <v>56</v>
      </c>
      <c r="C221" s="4"/>
      <c r="D221" s="4"/>
      <c r="E221" s="4" t="s">
        <v>54</v>
      </c>
      <c r="F221" s="4" t="s">
        <v>62</v>
      </c>
      <c r="G221" s="4"/>
      <c r="H221" s="100">
        <v>0</v>
      </c>
      <c r="I221" s="100">
        <v>0</v>
      </c>
      <c r="J221" s="100">
        <v>0</v>
      </c>
      <c r="K221" s="100">
        <v>1</v>
      </c>
      <c r="L221" s="100">
        <v>0</v>
      </c>
      <c r="M221" s="102">
        <v>2</v>
      </c>
      <c r="N221" s="102">
        <v>1</v>
      </c>
      <c r="O221" s="102">
        <v>3</v>
      </c>
      <c r="P221" s="102">
        <v>4</v>
      </c>
      <c r="Q221" s="102">
        <v>4</v>
      </c>
      <c r="R221" s="102">
        <v>1</v>
      </c>
      <c r="S221" s="102">
        <v>1</v>
      </c>
      <c r="T221" s="102">
        <v>1</v>
      </c>
      <c r="U221" s="5" t="s">
        <v>34</v>
      </c>
      <c r="V221" s="6">
        <v>5</v>
      </c>
      <c r="W221" s="6">
        <v>5</v>
      </c>
      <c r="X221" s="6">
        <v>5</v>
      </c>
      <c r="Y221" s="6">
        <v>5</v>
      </c>
      <c r="Z221" s="7">
        <v>4</v>
      </c>
      <c r="AA221" s="7">
        <v>4</v>
      </c>
      <c r="AB221" s="7">
        <v>4</v>
      </c>
      <c r="AC221" s="7">
        <v>4</v>
      </c>
      <c r="AD221" s="7">
        <v>4</v>
      </c>
      <c r="AE221" s="8">
        <v>4</v>
      </c>
      <c r="AF221" s="8">
        <v>4</v>
      </c>
      <c r="AG221" s="8">
        <v>4</v>
      </c>
      <c r="AH221" s="8">
        <v>4</v>
      </c>
      <c r="AI221" s="8">
        <v>4</v>
      </c>
      <c r="AJ221" s="8">
        <v>4</v>
      </c>
      <c r="AK221" s="9">
        <v>4</v>
      </c>
      <c r="AL221" s="9">
        <v>4</v>
      </c>
      <c r="AM221" s="5"/>
      <c r="AN221" s="5"/>
    </row>
    <row r="222" spans="1:40" ht="48.75" thickBot="1" x14ac:dyDescent="0.6">
      <c r="A222" s="4">
        <v>107</v>
      </c>
      <c r="B222" s="4" t="s">
        <v>56</v>
      </c>
      <c r="C222" s="4"/>
      <c r="D222" s="4"/>
      <c r="E222" s="4" t="s">
        <v>194</v>
      </c>
      <c r="F222" s="4" t="s">
        <v>62</v>
      </c>
      <c r="G222" s="4"/>
      <c r="H222" s="100">
        <v>0</v>
      </c>
      <c r="I222" s="100">
        <v>1</v>
      </c>
      <c r="J222" s="100">
        <v>0</v>
      </c>
      <c r="K222" s="100">
        <v>0</v>
      </c>
      <c r="L222" s="100">
        <v>0</v>
      </c>
      <c r="M222" s="102">
        <v>4</v>
      </c>
      <c r="N222" s="102">
        <v>0</v>
      </c>
      <c r="O222" s="102">
        <v>4</v>
      </c>
      <c r="P222" s="102">
        <v>4</v>
      </c>
      <c r="Q222" s="102">
        <v>4</v>
      </c>
      <c r="R222" s="102">
        <v>0</v>
      </c>
      <c r="S222" s="102">
        <v>0</v>
      </c>
      <c r="T222" s="102">
        <v>0</v>
      </c>
      <c r="U222" s="5" t="s">
        <v>5</v>
      </c>
      <c r="V222" s="6">
        <v>4</v>
      </c>
      <c r="W222" s="6">
        <v>3</v>
      </c>
      <c r="X222" s="6">
        <v>3</v>
      </c>
      <c r="Y222" s="6">
        <v>3</v>
      </c>
      <c r="Z222" s="7">
        <v>4</v>
      </c>
      <c r="AA222" s="7">
        <v>4</v>
      </c>
      <c r="AB222" s="7">
        <v>4</v>
      </c>
      <c r="AC222" s="7">
        <v>3</v>
      </c>
      <c r="AD222" s="7">
        <v>4</v>
      </c>
      <c r="AE222" s="8">
        <v>5</v>
      </c>
      <c r="AF222" s="8">
        <v>5</v>
      </c>
      <c r="AG222" s="8">
        <v>4</v>
      </c>
      <c r="AH222" s="8">
        <v>3</v>
      </c>
      <c r="AI222" s="8">
        <v>3</v>
      </c>
      <c r="AJ222" s="8">
        <v>4</v>
      </c>
      <c r="AK222" s="9">
        <v>4</v>
      </c>
      <c r="AL222" s="9">
        <v>4</v>
      </c>
      <c r="AM222" s="5"/>
      <c r="AN222" s="5"/>
    </row>
    <row r="223" spans="1:40" ht="48.75" thickBot="1" x14ac:dyDescent="0.6">
      <c r="A223" s="4">
        <v>108</v>
      </c>
      <c r="B223" s="4" t="s">
        <v>56</v>
      </c>
      <c r="C223" s="4"/>
      <c r="D223" s="4"/>
      <c r="E223" s="4" t="s">
        <v>194</v>
      </c>
      <c r="F223" s="4" t="s">
        <v>62</v>
      </c>
      <c r="G223" s="4"/>
      <c r="H223" s="100">
        <v>0</v>
      </c>
      <c r="I223" s="100">
        <v>1</v>
      </c>
      <c r="J223" s="100">
        <v>0</v>
      </c>
      <c r="K223" s="100">
        <v>0</v>
      </c>
      <c r="L223" s="100">
        <v>0</v>
      </c>
      <c r="M223" s="102">
        <v>0</v>
      </c>
      <c r="N223" s="102">
        <v>0</v>
      </c>
      <c r="O223" s="102">
        <v>0</v>
      </c>
      <c r="P223" s="102">
        <v>4</v>
      </c>
      <c r="Q223" s="102">
        <v>0</v>
      </c>
      <c r="R223" s="102">
        <v>0</v>
      </c>
      <c r="S223" s="102">
        <v>0</v>
      </c>
      <c r="T223" s="102">
        <v>0</v>
      </c>
      <c r="U223" s="5" t="s">
        <v>6</v>
      </c>
      <c r="V223" s="6">
        <v>4</v>
      </c>
      <c r="W223" s="6">
        <v>4</v>
      </c>
      <c r="X223" s="6">
        <v>5</v>
      </c>
      <c r="Y223" s="6">
        <v>4</v>
      </c>
      <c r="Z223" s="7">
        <v>5</v>
      </c>
      <c r="AA223" s="7">
        <v>5</v>
      </c>
      <c r="AB223" s="7">
        <v>5</v>
      </c>
      <c r="AC223" s="7">
        <v>5</v>
      </c>
      <c r="AD223" s="7">
        <v>4</v>
      </c>
      <c r="AE223" s="8">
        <v>5</v>
      </c>
      <c r="AF223" s="8">
        <v>5</v>
      </c>
      <c r="AG223" s="8">
        <v>5</v>
      </c>
      <c r="AH223" s="8">
        <v>4</v>
      </c>
      <c r="AI223" s="8">
        <v>4</v>
      </c>
      <c r="AJ223" s="8">
        <v>4</v>
      </c>
      <c r="AK223" s="9">
        <v>4</v>
      </c>
      <c r="AL223" s="9">
        <v>4</v>
      </c>
      <c r="AM223" s="5"/>
      <c r="AN223" s="5"/>
    </row>
    <row r="224" spans="1:40" ht="48.75" thickBot="1" x14ac:dyDescent="0.6">
      <c r="A224" s="4">
        <v>109</v>
      </c>
      <c r="B224" s="4" t="s">
        <v>56</v>
      </c>
      <c r="C224" s="4"/>
      <c r="D224" s="4"/>
      <c r="E224" s="4" t="s">
        <v>194</v>
      </c>
      <c r="F224" s="4" t="s">
        <v>62</v>
      </c>
      <c r="G224" s="4"/>
      <c r="H224" s="100">
        <v>0</v>
      </c>
      <c r="I224" s="100">
        <v>1</v>
      </c>
      <c r="J224" s="100">
        <v>0</v>
      </c>
      <c r="K224" s="100">
        <v>0</v>
      </c>
      <c r="L224" s="100">
        <v>0</v>
      </c>
      <c r="M224" s="102">
        <v>0</v>
      </c>
      <c r="N224" s="102">
        <v>0</v>
      </c>
      <c r="O224" s="102">
        <v>0</v>
      </c>
      <c r="P224" s="102">
        <v>4</v>
      </c>
      <c r="Q224" s="102">
        <v>0</v>
      </c>
      <c r="R224" s="102">
        <v>0</v>
      </c>
      <c r="S224" s="102">
        <v>0</v>
      </c>
      <c r="T224" s="102">
        <v>1</v>
      </c>
      <c r="U224" s="5" t="s">
        <v>6</v>
      </c>
      <c r="V224" s="6">
        <v>3</v>
      </c>
      <c r="W224" s="6">
        <v>3</v>
      </c>
      <c r="X224" s="6">
        <v>3</v>
      </c>
      <c r="Y224" s="6">
        <v>3</v>
      </c>
      <c r="Z224" s="7">
        <v>5</v>
      </c>
      <c r="AA224" s="7">
        <v>4</v>
      </c>
      <c r="AB224" s="7">
        <v>4</v>
      </c>
      <c r="AC224" s="7">
        <v>4</v>
      </c>
      <c r="AD224" s="7">
        <v>4</v>
      </c>
      <c r="AE224" s="8">
        <v>4</v>
      </c>
      <c r="AF224" s="8">
        <v>4</v>
      </c>
      <c r="AG224" s="8">
        <v>4</v>
      </c>
      <c r="AH224" s="8">
        <v>4</v>
      </c>
      <c r="AI224" s="8">
        <v>4</v>
      </c>
      <c r="AJ224" s="8">
        <v>4</v>
      </c>
      <c r="AK224" s="9">
        <v>4</v>
      </c>
      <c r="AL224" s="9">
        <v>4</v>
      </c>
      <c r="AM224" s="5"/>
      <c r="AN224" s="5"/>
    </row>
    <row r="225" spans="1:40" ht="72.75" thickBot="1" x14ac:dyDescent="0.6">
      <c r="A225" s="4">
        <v>110</v>
      </c>
      <c r="B225" s="4" t="s">
        <v>56</v>
      </c>
      <c r="C225" s="4"/>
      <c r="D225" s="4"/>
      <c r="E225" s="4" t="s">
        <v>194</v>
      </c>
      <c r="F225" s="4" t="s">
        <v>62</v>
      </c>
      <c r="G225" s="4"/>
      <c r="H225" s="100">
        <v>0</v>
      </c>
      <c r="I225" s="100">
        <v>0</v>
      </c>
      <c r="J225" s="100">
        <v>0</v>
      </c>
      <c r="K225" s="100">
        <v>1</v>
      </c>
      <c r="L225" s="100">
        <v>0</v>
      </c>
      <c r="M225" s="102">
        <v>3</v>
      </c>
      <c r="N225" s="102">
        <v>3</v>
      </c>
      <c r="O225" s="102">
        <v>3</v>
      </c>
      <c r="P225" s="102">
        <v>3</v>
      </c>
      <c r="Q225" s="102">
        <v>3</v>
      </c>
      <c r="R225" s="102">
        <v>3</v>
      </c>
      <c r="S225" s="102">
        <v>3</v>
      </c>
      <c r="T225" s="102">
        <v>3</v>
      </c>
      <c r="U225" s="5" t="s">
        <v>34</v>
      </c>
      <c r="V225" s="6">
        <v>3</v>
      </c>
      <c r="W225" s="6">
        <v>3</v>
      </c>
      <c r="X225" s="6">
        <v>5</v>
      </c>
      <c r="Y225" s="6">
        <v>5</v>
      </c>
      <c r="Z225" s="7">
        <v>4</v>
      </c>
      <c r="AA225" s="7">
        <v>4</v>
      </c>
      <c r="AB225" s="7">
        <v>4</v>
      </c>
      <c r="AC225" s="7">
        <v>4</v>
      </c>
      <c r="AD225" s="7">
        <v>4</v>
      </c>
      <c r="AE225" s="8">
        <v>4</v>
      </c>
      <c r="AF225" s="8">
        <v>4</v>
      </c>
      <c r="AG225" s="8">
        <v>4</v>
      </c>
      <c r="AH225" s="8">
        <v>4</v>
      </c>
      <c r="AI225" s="8">
        <v>4</v>
      </c>
      <c r="AJ225" s="8">
        <v>4</v>
      </c>
      <c r="AK225" s="9">
        <v>4</v>
      </c>
      <c r="AL225" s="9">
        <v>4</v>
      </c>
      <c r="AM225" s="5"/>
      <c r="AN225" s="5"/>
    </row>
    <row r="226" spans="1:40" ht="48.75" thickBot="1" x14ac:dyDescent="0.6">
      <c r="A226" s="4">
        <v>111</v>
      </c>
      <c r="B226" s="4" t="s">
        <v>56</v>
      </c>
      <c r="C226" s="4"/>
      <c r="D226" s="4"/>
      <c r="E226" s="4" t="s">
        <v>196</v>
      </c>
      <c r="F226" s="4" t="s">
        <v>60</v>
      </c>
      <c r="G226" s="4" t="s">
        <v>172</v>
      </c>
      <c r="H226" s="100">
        <v>1</v>
      </c>
      <c r="I226" s="100">
        <v>0</v>
      </c>
      <c r="J226" s="100">
        <v>0</v>
      </c>
      <c r="K226" s="100">
        <v>0</v>
      </c>
      <c r="L226" s="100">
        <v>0</v>
      </c>
      <c r="M226" s="102">
        <v>4</v>
      </c>
      <c r="N226" s="102">
        <v>4</v>
      </c>
      <c r="O226" s="102">
        <v>3</v>
      </c>
      <c r="P226" s="102">
        <v>3</v>
      </c>
      <c r="Q226" s="102">
        <v>4</v>
      </c>
      <c r="R226" s="102">
        <v>4</v>
      </c>
      <c r="S226" s="102">
        <v>4</v>
      </c>
      <c r="T226" s="102">
        <v>3</v>
      </c>
      <c r="U226" s="5" t="s">
        <v>5</v>
      </c>
      <c r="V226" s="6">
        <v>0</v>
      </c>
      <c r="W226" s="6">
        <v>0</v>
      </c>
      <c r="X226" s="6">
        <v>4</v>
      </c>
      <c r="Y226" s="6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8">
        <v>5</v>
      </c>
      <c r="AF226" s="8">
        <v>5</v>
      </c>
      <c r="AG226" s="8">
        <v>5</v>
      </c>
      <c r="AH226" s="8">
        <v>5</v>
      </c>
      <c r="AI226" s="8">
        <v>5</v>
      </c>
      <c r="AJ226" s="8">
        <v>5</v>
      </c>
      <c r="AK226" s="9">
        <v>5</v>
      </c>
      <c r="AL226" s="9">
        <v>0</v>
      </c>
      <c r="AM226" s="5"/>
      <c r="AN226" s="5"/>
    </row>
    <row r="227" spans="1:40" ht="24.75" thickBot="1" x14ac:dyDescent="0.6">
      <c r="A227" s="4"/>
      <c r="B227" s="4" t="s">
        <v>56</v>
      </c>
      <c r="C227" s="4"/>
      <c r="D227" s="4"/>
      <c r="E227" s="4" t="s">
        <v>196</v>
      </c>
      <c r="F227" s="4" t="s">
        <v>60</v>
      </c>
      <c r="G227" s="4" t="s">
        <v>172</v>
      </c>
      <c r="H227" s="100">
        <v>0</v>
      </c>
      <c r="I227" s="100">
        <v>1</v>
      </c>
      <c r="J227" s="100">
        <v>0</v>
      </c>
      <c r="K227" s="100">
        <v>0</v>
      </c>
      <c r="L227" s="100">
        <v>0</v>
      </c>
      <c r="M227" s="102">
        <v>4</v>
      </c>
      <c r="N227" s="102">
        <v>4</v>
      </c>
      <c r="O227" s="102">
        <v>3</v>
      </c>
      <c r="P227" s="102">
        <v>3</v>
      </c>
      <c r="Q227" s="102">
        <v>4</v>
      </c>
      <c r="R227" s="102">
        <v>4</v>
      </c>
      <c r="S227" s="102">
        <v>4</v>
      </c>
      <c r="T227" s="102">
        <v>3</v>
      </c>
      <c r="U227" s="5" t="s">
        <v>6</v>
      </c>
      <c r="V227" s="6">
        <v>4</v>
      </c>
      <c r="W227" s="6">
        <v>4</v>
      </c>
      <c r="X227" s="6">
        <v>0</v>
      </c>
      <c r="Y227" s="6">
        <v>4</v>
      </c>
      <c r="Z227" s="7">
        <v>4</v>
      </c>
      <c r="AA227" s="7">
        <v>4</v>
      </c>
      <c r="AB227" s="7">
        <v>4</v>
      </c>
      <c r="AC227" s="7">
        <v>4</v>
      </c>
      <c r="AD227" s="7">
        <v>4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9">
        <v>0</v>
      </c>
      <c r="AL227" s="9">
        <v>0</v>
      </c>
      <c r="AM227" s="103"/>
      <c r="AN227" s="5"/>
    </row>
    <row r="228" spans="1:40" ht="24.75" thickBot="1" x14ac:dyDescent="0.6">
      <c r="A228" s="4">
        <v>112</v>
      </c>
      <c r="B228" s="4" t="s">
        <v>55</v>
      </c>
      <c r="C228" s="4"/>
      <c r="D228" s="4"/>
      <c r="E228" s="4" t="s">
        <v>196</v>
      </c>
      <c r="F228" s="4" t="s">
        <v>60</v>
      </c>
      <c r="G228" s="4" t="s">
        <v>170</v>
      </c>
      <c r="H228" s="100">
        <v>0</v>
      </c>
      <c r="I228" s="100">
        <v>1</v>
      </c>
      <c r="J228" s="100">
        <v>0</v>
      </c>
      <c r="K228" s="100">
        <v>0</v>
      </c>
      <c r="L228" s="100">
        <v>0</v>
      </c>
      <c r="M228" s="102">
        <v>4</v>
      </c>
      <c r="N228" s="102">
        <v>4</v>
      </c>
      <c r="O228" s="102">
        <v>3</v>
      </c>
      <c r="P228" s="102">
        <v>3</v>
      </c>
      <c r="Q228" s="102">
        <v>4</v>
      </c>
      <c r="R228" s="102">
        <v>4</v>
      </c>
      <c r="S228" s="102">
        <v>4</v>
      </c>
      <c r="T228" s="102">
        <v>3</v>
      </c>
      <c r="U228" s="5" t="s">
        <v>6</v>
      </c>
      <c r="V228" s="6">
        <v>4</v>
      </c>
      <c r="W228" s="6">
        <v>4</v>
      </c>
      <c r="X228" s="6">
        <v>4</v>
      </c>
      <c r="Y228" s="6">
        <v>4</v>
      </c>
      <c r="Z228" s="7">
        <v>3</v>
      </c>
      <c r="AA228" s="7">
        <v>3</v>
      </c>
      <c r="AB228" s="7">
        <v>3</v>
      </c>
      <c r="AC228" s="7">
        <v>3</v>
      </c>
      <c r="AD228" s="7">
        <v>3</v>
      </c>
      <c r="AE228" s="8">
        <v>4</v>
      </c>
      <c r="AF228" s="8">
        <v>4</v>
      </c>
      <c r="AG228" s="8">
        <v>4</v>
      </c>
      <c r="AH228" s="8">
        <v>3</v>
      </c>
      <c r="AI228" s="8">
        <v>4</v>
      </c>
      <c r="AJ228" s="8">
        <v>4</v>
      </c>
      <c r="AK228" s="9">
        <v>4</v>
      </c>
      <c r="AL228" s="9">
        <v>4</v>
      </c>
      <c r="AM228" s="103"/>
      <c r="AN228" s="5"/>
    </row>
    <row r="229" spans="1:40" ht="72.75" thickBot="1" x14ac:dyDescent="0.6">
      <c r="A229" s="4"/>
      <c r="B229" s="4" t="s">
        <v>55</v>
      </c>
      <c r="C229" s="4"/>
      <c r="D229" s="4"/>
      <c r="E229" s="4" t="s">
        <v>196</v>
      </c>
      <c r="F229" s="4" t="s">
        <v>60</v>
      </c>
      <c r="G229" s="4" t="s">
        <v>170</v>
      </c>
      <c r="H229" s="134">
        <v>0</v>
      </c>
      <c r="I229" s="134">
        <v>0</v>
      </c>
      <c r="J229" s="134">
        <v>0</v>
      </c>
      <c r="K229" s="134">
        <v>1</v>
      </c>
      <c r="L229" s="134">
        <v>0</v>
      </c>
      <c r="M229" s="135">
        <v>4</v>
      </c>
      <c r="N229" s="135">
        <v>4</v>
      </c>
      <c r="O229" s="135">
        <v>5</v>
      </c>
      <c r="P229" s="135">
        <v>5</v>
      </c>
      <c r="Q229" s="135">
        <v>5</v>
      </c>
      <c r="R229" s="135">
        <v>4</v>
      </c>
      <c r="S229" s="135">
        <v>4</v>
      </c>
      <c r="T229" s="135">
        <v>4</v>
      </c>
      <c r="U229" s="5" t="s">
        <v>34</v>
      </c>
      <c r="V229" s="6">
        <v>4</v>
      </c>
      <c r="W229" s="6">
        <v>3</v>
      </c>
      <c r="X229" s="6">
        <v>3</v>
      </c>
      <c r="Y229" s="6">
        <v>4</v>
      </c>
      <c r="Z229" s="7">
        <v>3</v>
      </c>
      <c r="AA229" s="7">
        <v>4</v>
      </c>
      <c r="AB229" s="7">
        <v>3</v>
      </c>
      <c r="AC229" s="7">
        <v>3</v>
      </c>
      <c r="AD229" s="7">
        <v>3</v>
      </c>
      <c r="AE229" s="8">
        <v>4</v>
      </c>
      <c r="AF229" s="8">
        <v>3</v>
      </c>
      <c r="AG229" s="8">
        <v>4</v>
      </c>
      <c r="AH229" s="8">
        <v>3</v>
      </c>
      <c r="AI229" s="8">
        <v>4</v>
      </c>
      <c r="AJ229" s="8">
        <v>4</v>
      </c>
      <c r="AK229" s="9">
        <v>4</v>
      </c>
      <c r="AL229" s="9">
        <v>4</v>
      </c>
      <c r="AM229" s="103"/>
      <c r="AN229" s="5"/>
    </row>
    <row r="230" spans="1:40" ht="48.75" thickBot="1" x14ac:dyDescent="0.6">
      <c r="A230" s="4">
        <v>113</v>
      </c>
      <c r="B230" s="4" t="s">
        <v>56</v>
      </c>
      <c r="C230" s="4"/>
      <c r="D230" s="4"/>
      <c r="E230" s="4" t="s">
        <v>196</v>
      </c>
      <c r="F230" s="4" t="s">
        <v>60</v>
      </c>
      <c r="G230" s="4" t="s">
        <v>172</v>
      </c>
      <c r="H230" s="100">
        <v>1</v>
      </c>
      <c r="I230" s="100">
        <v>0</v>
      </c>
      <c r="J230" s="100">
        <v>0</v>
      </c>
      <c r="K230" s="100">
        <v>0</v>
      </c>
      <c r="L230" s="100">
        <v>0</v>
      </c>
      <c r="M230" s="102">
        <v>4</v>
      </c>
      <c r="N230" s="102">
        <v>3</v>
      </c>
      <c r="O230" s="102">
        <v>4</v>
      </c>
      <c r="P230" s="102">
        <v>3</v>
      </c>
      <c r="Q230" s="102">
        <v>3</v>
      </c>
      <c r="R230" s="102">
        <v>3</v>
      </c>
      <c r="S230" s="102">
        <v>3</v>
      </c>
      <c r="T230" s="102">
        <v>3</v>
      </c>
      <c r="U230" s="5" t="s">
        <v>5</v>
      </c>
      <c r="V230" s="6">
        <v>3</v>
      </c>
      <c r="W230" s="6">
        <v>3</v>
      </c>
      <c r="X230" s="6">
        <v>3</v>
      </c>
      <c r="Y230" s="6">
        <v>3</v>
      </c>
      <c r="Z230" s="7">
        <v>3</v>
      </c>
      <c r="AA230" s="7">
        <v>3</v>
      </c>
      <c r="AB230" s="7">
        <v>3</v>
      </c>
      <c r="AC230" s="7">
        <v>3</v>
      </c>
      <c r="AD230" s="7">
        <v>3</v>
      </c>
      <c r="AE230" s="8">
        <v>3</v>
      </c>
      <c r="AF230" s="8">
        <v>3</v>
      </c>
      <c r="AG230" s="8">
        <v>3</v>
      </c>
      <c r="AH230" s="8">
        <v>3</v>
      </c>
      <c r="AI230" s="8">
        <v>3</v>
      </c>
      <c r="AJ230" s="8">
        <v>3</v>
      </c>
      <c r="AK230" s="9">
        <v>3</v>
      </c>
      <c r="AL230" s="9">
        <v>3</v>
      </c>
      <c r="AM230" s="103"/>
      <c r="AN230" s="5"/>
    </row>
    <row r="231" spans="1:40" ht="24.75" thickBot="1" x14ac:dyDescent="0.6">
      <c r="A231" s="4"/>
      <c r="B231" s="4" t="s">
        <v>56</v>
      </c>
      <c r="C231" s="4"/>
      <c r="D231" s="4"/>
      <c r="E231" s="4" t="s">
        <v>196</v>
      </c>
      <c r="F231" s="4" t="s">
        <v>60</v>
      </c>
      <c r="G231" s="4" t="s">
        <v>172</v>
      </c>
      <c r="H231" s="100">
        <v>0</v>
      </c>
      <c r="I231" s="100">
        <v>1</v>
      </c>
      <c r="J231" s="100">
        <v>0</v>
      </c>
      <c r="K231" s="100">
        <v>0</v>
      </c>
      <c r="L231" s="100">
        <v>0</v>
      </c>
      <c r="M231" s="102">
        <v>4</v>
      </c>
      <c r="N231" s="102">
        <v>3</v>
      </c>
      <c r="O231" s="102">
        <v>4</v>
      </c>
      <c r="P231" s="102">
        <v>3</v>
      </c>
      <c r="Q231" s="102">
        <v>3</v>
      </c>
      <c r="R231" s="102">
        <v>3</v>
      </c>
      <c r="S231" s="102">
        <v>3</v>
      </c>
      <c r="T231" s="102">
        <v>3</v>
      </c>
      <c r="U231" s="5" t="s">
        <v>6</v>
      </c>
      <c r="V231" s="6">
        <v>3</v>
      </c>
      <c r="W231" s="6">
        <v>3</v>
      </c>
      <c r="X231" s="6">
        <v>3</v>
      </c>
      <c r="Y231" s="6">
        <v>3</v>
      </c>
      <c r="Z231" s="7">
        <v>3</v>
      </c>
      <c r="AA231" s="7">
        <v>3</v>
      </c>
      <c r="AB231" s="7">
        <v>3</v>
      </c>
      <c r="AC231" s="7">
        <v>3</v>
      </c>
      <c r="AD231" s="7">
        <v>3</v>
      </c>
      <c r="AE231" s="8">
        <v>3</v>
      </c>
      <c r="AF231" s="8">
        <v>3</v>
      </c>
      <c r="AG231" s="8">
        <v>3</v>
      </c>
      <c r="AH231" s="8">
        <v>3</v>
      </c>
      <c r="AI231" s="8">
        <v>3</v>
      </c>
      <c r="AJ231" s="8">
        <v>3</v>
      </c>
      <c r="AK231" s="9">
        <v>3</v>
      </c>
      <c r="AL231" s="9">
        <v>3</v>
      </c>
      <c r="AM231" s="103"/>
      <c r="AN231" s="5"/>
    </row>
    <row r="232" spans="1:40" ht="72.75" thickBot="1" x14ac:dyDescent="0.6">
      <c r="A232" s="4"/>
      <c r="B232" s="4" t="s">
        <v>56</v>
      </c>
      <c r="C232" s="4"/>
      <c r="D232" s="4"/>
      <c r="E232" s="4" t="s">
        <v>196</v>
      </c>
      <c r="F232" s="4" t="s">
        <v>60</v>
      </c>
      <c r="G232" s="4" t="s">
        <v>172</v>
      </c>
      <c r="H232" s="100">
        <v>0</v>
      </c>
      <c r="I232" s="100">
        <v>0</v>
      </c>
      <c r="J232" s="100">
        <v>1</v>
      </c>
      <c r="K232" s="100">
        <v>0</v>
      </c>
      <c r="L232" s="100">
        <v>0</v>
      </c>
      <c r="M232" s="102">
        <v>4</v>
      </c>
      <c r="N232" s="102">
        <v>3</v>
      </c>
      <c r="O232" s="102">
        <v>4</v>
      </c>
      <c r="P232" s="102">
        <v>3</v>
      </c>
      <c r="Q232" s="102">
        <v>3</v>
      </c>
      <c r="R232" s="102">
        <v>3</v>
      </c>
      <c r="S232" s="102">
        <v>3</v>
      </c>
      <c r="T232" s="102">
        <v>3</v>
      </c>
      <c r="U232" s="5" t="s">
        <v>36</v>
      </c>
      <c r="V232" s="6">
        <v>3</v>
      </c>
      <c r="W232" s="6">
        <v>3</v>
      </c>
      <c r="X232" s="6">
        <v>3</v>
      </c>
      <c r="Y232" s="6">
        <v>3</v>
      </c>
      <c r="Z232" s="7">
        <v>3</v>
      </c>
      <c r="AA232" s="7">
        <v>3</v>
      </c>
      <c r="AB232" s="7">
        <v>3</v>
      </c>
      <c r="AC232" s="7">
        <v>3</v>
      </c>
      <c r="AD232" s="7">
        <v>3</v>
      </c>
      <c r="AE232" s="8">
        <v>3</v>
      </c>
      <c r="AF232" s="8">
        <v>3</v>
      </c>
      <c r="AG232" s="8">
        <v>3</v>
      </c>
      <c r="AH232" s="8">
        <v>3</v>
      </c>
      <c r="AI232" s="8">
        <v>3</v>
      </c>
      <c r="AJ232" s="8">
        <v>3</v>
      </c>
      <c r="AK232" s="9">
        <v>3</v>
      </c>
      <c r="AL232" s="9">
        <v>3</v>
      </c>
      <c r="AM232" s="103"/>
      <c r="AN232" s="5"/>
    </row>
    <row r="233" spans="1:40" ht="72.75" thickBot="1" x14ac:dyDescent="0.6">
      <c r="A233" s="4"/>
      <c r="B233" s="4" t="s">
        <v>56</v>
      </c>
      <c r="C233" s="4"/>
      <c r="D233" s="4"/>
      <c r="E233" s="4" t="s">
        <v>196</v>
      </c>
      <c r="F233" s="4" t="s">
        <v>60</v>
      </c>
      <c r="G233" s="4" t="s">
        <v>172</v>
      </c>
      <c r="H233" s="100">
        <v>0</v>
      </c>
      <c r="I233" s="100">
        <v>0</v>
      </c>
      <c r="J233" s="100">
        <v>0</v>
      </c>
      <c r="K233" s="100">
        <v>1</v>
      </c>
      <c r="L233" s="100">
        <v>0</v>
      </c>
      <c r="M233" s="102">
        <v>4</v>
      </c>
      <c r="N233" s="102">
        <v>3</v>
      </c>
      <c r="O233" s="102">
        <v>4</v>
      </c>
      <c r="P233" s="102">
        <v>3</v>
      </c>
      <c r="Q233" s="102">
        <v>3</v>
      </c>
      <c r="R233" s="102">
        <v>3</v>
      </c>
      <c r="S233" s="102">
        <v>3</v>
      </c>
      <c r="T233" s="102">
        <v>3</v>
      </c>
      <c r="U233" s="5" t="s">
        <v>34</v>
      </c>
      <c r="V233" s="6">
        <v>3</v>
      </c>
      <c r="W233" s="6">
        <v>3</v>
      </c>
      <c r="X233" s="6">
        <v>3</v>
      </c>
      <c r="Y233" s="6">
        <v>3</v>
      </c>
      <c r="Z233" s="7">
        <v>3</v>
      </c>
      <c r="AA233" s="7">
        <v>3</v>
      </c>
      <c r="AB233" s="7">
        <v>3</v>
      </c>
      <c r="AC233" s="7">
        <v>3</v>
      </c>
      <c r="AD233" s="7">
        <v>3</v>
      </c>
      <c r="AE233" s="8">
        <v>3</v>
      </c>
      <c r="AF233" s="8">
        <v>3</v>
      </c>
      <c r="AG233" s="8">
        <v>3</v>
      </c>
      <c r="AH233" s="8">
        <v>3</v>
      </c>
      <c r="AI233" s="8">
        <v>3</v>
      </c>
      <c r="AJ233" s="8">
        <v>3</v>
      </c>
      <c r="AK233" s="9">
        <v>3</v>
      </c>
      <c r="AL233" s="9">
        <v>3</v>
      </c>
      <c r="AM233" s="103"/>
      <c r="AN233" s="5"/>
    </row>
    <row r="234" spans="1:40" ht="72.75" thickBot="1" x14ac:dyDescent="0.6">
      <c r="A234" s="4"/>
      <c r="B234" s="4" t="s">
        <v>56</v>
      </c>
      <c r="C234" s="4"/>
      <c r="D234" s="4"/>
      <c r="E234" s="4" t="s">
        <v>196</v>
      </c>
      <c r="F234" s="4" t="s">
        <v>60</v>
      </c>
      <c r="G234" s="4" t="s">
        <v>172</v>
      </c>
      <c r="H234" s="100">
        <v>0</v>
      </c>
      <c r="I234" s="100">
        <v>0</v>
      </c>
      <c r="J234" s="100">
        <v>0</v>
      </c>
      <c r="K234" s="100">
        <v>0</v>
      </c>
      <c r="L234" s="100">
        <v>1</v>
      </c>
      <c r="M234" s="102">
        <v>4</v>
      </c>
      <c r="N234" s="102">
        <v>3</v>
      </c>
      <c r="O234" s="102">
        <v>4</v>
      </c>
      <c r="P234" s="102">
        <v>3</v>
      </c>
      <c r="Q234" s="102">
        <v>3</v>
      </c>
      <c r="R234" s="102">
        <v>3</v>
      </c>
      <c r="S234" s="102">
        <v>3</v>
      </c>
      <c r="T234" s="102">
        <v>3</v>
      </c>
      <c r="U234" s="5" t="s">
        <v>38</v>
      </c>
      <c r="V234" s="6">
        <v>3</v>
      </c>
      <c r="W234" s="6">
        <v>3</v>
      </c>
      <c r="X234" s="6">
        <v>3</v>
      </c>
      <c r="Y234" s="6">
        <v>3</v>
      </c>
      <c r="Z234" s="7">
        <v>3</v>
      </c>
      <c r="AA234" s="7">
        <v>3</v>
      </c>
      <c r="AB234" s="7">
        <v>3</v>
      </c>
      <c r="AC234" s="7">
        <v>3</v>
      </c>
      <c r="AD234" s="7">
        <v>3</v>
      </c>
      <c r="AE234" s="8">
        <v>3</v>
      </c>
      <c r="AF234" s="8">
        <v>3</v>
      </c>
      <c r="AG234" s="8">
        <v>3</v>
      </c>
      <c r="AH234" s="8">
        <v>3</v>
      </c>
      <c r="AI234" s="8">
        <v>3</v>
      </c>
      <c r="AJ234" s="8">
        <v>3</v>
      </c>
      <c r="AK234" s="9">
        <v>3</v>
      </c>
      <c r="AL234" s="9">
        <v>3</v>
      </c>
      <c r="AM234" s="103"/>
      <c r="AN234" s="5"/>
    </row>
    <row r="235" spans="1:40" ht="24.75" thickBot="1" x14ac:dyDescent="0.6">
      <c r="A235" s="4">
        <v>114</v>
      </c>
      <c r="B235" s="4" t="s">
        <v>55</v>
      </c>
      <c r="C235" s="4"/>
      <c r="D235" s="4"/>
      <c r="E235" s="4" t="s">
        <v>196</v>
      </c>
      <c r="F235" s="4" t="s">
        <v>60</v>
      </c>
      <c r="G235" s="4" t="s">
        <v>172</v>
      </c>
      <c r="H235" s="100">
        <v>0</v>
      </c>
      <c r="I235" s="100">
        <v>1</v>
      </c>
      <c r="J235" s="100">
        <v>0</v>
      </c>
      <c r="K235" s="100">
        <v>0</v>
      </c>
      <c r="L235" s="100">
        <v>0</v>
      </c>
      <c r="M235" s="102">
        <v>4</v>
      </c>
      <c r="N235" s="102">
        <v>4</v>
      </c>
      <c r="O235" s="102">
        <v>4</v>
      </c>
      <c r="P235" s="102">
        <v>4</v>
      </c>
      <c r="Q235" s="102">
        <v>4</v>
      </c>
      <c r="R235" s="102">
        <v>2</v>
      </c>
      <c r="S235" s="102">
        <v>3</v>
      </c>
      <c r="T235" s="102">
        <v>2</v>
      </c>
      <c r="U235" s="5" t="s">
        <v>6</v>
      </c>
      <c r="V235" s="6">
        <v>3</v>
      </c>
      <c r="W235" s="6">
        <v>4</v>
      </c>
      <c r="X235" s="6">
        <v>4</v>
      </c>
      <c r="Y235" s="6">
        <v>3</v>
      </c>
      <c r="Z235" s="7">
        <v>4</v>
      </c>
      <c r="AA235" s="7">
        <v>4</v>
      </c>
      <c r="AB235" s="7">
        <v>4</v>
      </c>
      <c r="AC235" s="7">
        <v>4</v>
      </c>
      <c r="AD235" s="7">
        <v>3</v>
      </c>
      <c r="AE235" s="8">
        <v>4</v>
      </c>
      <c r="AF235" s="8">
        <v>4</v>
      </c>
      <c r="AG235" s="8">
        <v>4</v>
      </c>
      <c r="AH235" s="8">
        <v>4</v>
      </c>
      <c r="AI235" s="8">
        <v>4</v>
      </c>
      <c r="AJ235" s="8">
        <v>3</v>
      </c>
      <c r="AK235" s="9">
        <v>4</v>
      </c>
      <c r="AL235" s="9">
        <v>4</v>
      </c>
      <c r="AM235" s="103"/>
      <c r="AN235" s="5"/>
    </row>
    <row r="236" spans="1:40" ht="72.75" thickBot="1" x14ac:dyDescent="0.6">
      <c r="A236" s="4"/>
      <c r="B236" s="4" t="s">
        <v>55</v>
      </c>
      <c r="C236" s="4"/>
      <c r="D236" s="4"/>
      <c r="E236" s="4" t="s">
        <v>196</v>
      </c>
      <c r="F236" s="4" t="s">
        <v>60</v>
      </c>
      <c r="G236" s="4" t="s">
        <v>172</v>
      </c>
      <c r="H236" s="100">
        <v>0</v>
      </c>
      <c r="I236" s="100">
        <v>0</v>
      </c>
      <c r="J236" s="100">
        <v>0</v>
      </c>
      <c r="K236" s="100">
        <v>1</v>
      </c>
      <c r="L236" s="100">
        <v>0</v>
      </c>
      <c r="M236" s="102">
        <v>4</v>
      </c>
      <c r="N236" s="102">
        <v>4</v>
      </c>
      <c r="O236" s="102">
        <v>4</v>
      </c>
      <c r="P236" s="102">
        <v>4</v>
      </c>
      <c r="Q236" s="102">
        <v>4</v>
      </c>
      <c r="R236" s="102">
        <v>2</v>
      </c>
      <c r="S236" s="102">
        <v>3</v>
      </c>
      <c r="T236" s="102">
        <v>2</v>
      </c>
      <c r="U236" s="5" t="s">
        <v>34</v>
      </c>
      <c r="V236" s="6">
        <v>4</v>
      </c>
      <c r="W236" s="6">
        <v>4</v>
      </c>
      <c r="X236" s="6">
        <v>4</v>
      </c>
      <c r="Y236" s="6">
        <v>4</v>
      </c>
      <c r="Z236" s="7">
        <v>4</v>
      </c>
      <c r="AA236" s="7">
        <v>4</v>
      </c>
      <c r="AB236" s="7">
        <v>4</v>
      </c>
      <c r="AC236" s="7">
        <v>4</v>
      </c>
      <c r="AD236" s="7">
        <v>3</v>
      </c>
      <c r="AE236" s="8">
        <v>4</v>
      </c>
      <c r="AF236" s="8">
        <v>4</v>
      </c>
      <c r="AG236" s="8">
        <v>4</v>
      </c>
      <c r="AH236" s="8">
        <v>4</v>
      </c>
      <c r="AI236" s="8">
        <v>4</v>
      </c>
      <c r="AJ236" s="8">
        <v>4</v>
      </c>
      <c r="AK236" s="9">
        <v>4</v>
      </c>
      <c r="AL236" s="9">
        <v>4</v>
      </c>
      <c r="AM236" s="103"/>
      <c r="AN236" s="5"/>
    </row>
    <row r="237" spans="1:40" ht="24.75" thickBot="1" x14ac:dyDescent="0.6">
      <c r="A237" s="4">
        <v>115</v>
      </c>
      <c r="B237" s="4" t="s">
        <v>55</v>
      </c>
      <c r="C237" s="4"/>
      <c r="D237" s="4"/>
      <c r="E237" s="4" t="s">
        <v>196</v>
      </c>
      <c r="F237" s="4" t="s">
        <v>60</v>
      </c>
      <c r="G237" s="4" t="s">
        <v>170</v>
      </c>
      <c r="H237" s="100">
        <v>0</v>
      </c>
      <c r="I237" s="100">
        <v>1</v>
      </c>
      <c r="J237" s="100">
        <v>0</v>
      </c>
      <c r="K237" s="100">
        <v>0</v>
      </c>
      <c r="L237" s="100">
        <v>0</v>
      </c>
      <c r="M237" s="102">
        <v>4</v>
      </c>
      <c r="N237" s="102">
        <v>4</v>
      </c>
      <c r="O237" s="102">
        <v>4</v>
      </c>
      <c r="P237" s="102">
        <v>4</v>
      </c>
      <c r="Q237" s="102">
        <v>4</v>
      </c>
      <c r="R237" s="102">
        <v>2</v>
      </c>
      <c r="S237" s="102">
        <v>3</v>
      </c>
      <c r="T237" s="102">
        <v>2</v>
      </c>
      <c r="U237" s="5" t="s">
        <v>6</v>
      </c>
      <c r="V237" s="6">
        <v>3</v>
      </c>
      <c r="W237" s="6">
        <v>4</v>
      </c>
      <c r="X237" s="6">
        <v>4</v>
      </c>
      <c r="Y237" s="6">
        <v>3</v>
      </c>
      <c r="Z237" s="7">
        <v>4</v>
      </c>
      <c r="AA237" s="7">
        <v>4</v>
      </c>
      <c r="AB237" s="7">
        <v>4</v>
      </c>
      <c r="AC237" s="7">
        <v>4</v>
      </c>
      <c r="AD237" s="7">
        <v>4</v>
      </c>
      <c r="AE237" s="8">
        <v>4</v>
      </c>
      <c r="AF237" s="8">
        <v>4</v>
      </c>
      <c r="AG237" s="8">
        <v>4</v>
      </c>
      <c r="AH237" s="8">
        <v>4</v>
      </c>
      <c r="AI237" s="8">
        <v>4</v>
      </c>
      <c r="AJ237" s="8">
        <v>4</v>
      </c>
      <c r="AK237" s="9">
        <v>4</v>
      </c>
      <c r="AL237" s="9">
        <v>4</v>
      </c>
      <c r="AM237" s="103"/>
      <c r="AN237" s="5"/>
    </row>
    <row r="238" spans="1:40" ht="72.75" thickBot="1" x14ac:dyDescent="0.6">
      <c r="A238" s="4"/>
      <c r="B238" s="4" t="s">
        <v>55</v>
      </c>
      <c r="C238" s="4"/>
      <c r="D238" s="4"/>
      <c r="E238" s="4" t="s">
        <v>196</v>
      </c>
      <c r="F238" s="4" t="s">
        <v>60</v>
      </c>
      <c r="G238" s="4" t="s">
        <v>170</v>
      </c>
      <c r="H238" s="100">
        <v>0</v>
      </c>
      <c r="I238" s="100">
        <v>0</v>
      </c>
      <c r="J238" s="100">
        <v>0</v>
      </c>
      <c r="K238" s="100">
        <v>1</v>
      </c>
      <c r="L238" s="100">
        <v>0</v>
      </c>
      <c r="M238" s="102">
        <v>4</v>
      </c>
      <c r="N238" s="102">
        <v>4</v>
      </c>
      <c r="O238" s="102">
        <v>4</v>
      </c>
      <c r="P238" s="102">
        <v>4</v>
      </c>
      <c r="Q238" s="102">
        <v>4</v>
      </c>
      <c r="R238" s="102">
        <v>2</v>
      </c>
      <c r="S238" s="102">
        <v>3</v>
      </c>
      <c r="T238" s="102">
        <v>2</v>
      </c>
      <c r="U238" s="5" t="s">
        <v>34</v>
      </c>
      <c r="V238" s="6">
        <v>4</v>
      </c>
      <c r="W238" s="6">
        <v>4</v>
      </c>
      <c r="X238" s="6">
        <v>4</v>
      </c>
      <c r="Y238" s="6">
        <v>4</v>
      </c>
      <c r="Z238" s="7">
        <v>4</v>
      </c>
      <c r="AA238" s="7">
        <v>4</v>
      </c>
      <c r="AB238" s="7">
        <v>4</v>
      </c>
      <c r="AC238" s="7">
        <v>4</v>
      </c>
      <c r="AD238" s="7">
        <v>4</v>
      </c>
      <c r="AE238" s="8">
        <v>4</v>
      </c>
      <c r="AF238" s="8">
        <v>4</v>
      </c>
      <c r="AG238" s="8">
        <v>4</v>
      </c>
      <c r="AH238" s="8">
        <v>4</v>
      </c>
      <c r="AI238" s="8">
        <v>4</v>
      </c>
      <c r="AJ238" s="8">
        <v>4</v>
      </c>
      <c r="AK238" s="9">
        <v>4</v>
      </c>
      <c r="AL238" s="9">
        <v>4</v>
      </c>
      <c r="AM238" s="103"/>
      <c r="AN238" s="5"/>
    </row>
    <row r="239" spans="1:40" ht="24.75" thickBot="1" x14ac:dyDescent="0.6">
      <c r="A239" s="4">
        <v>116</v>
      </c>
      <c r="B239" s="4" t="s">
        <v>55</v>
      </c>
      <c r="C239" s="4"/>
      <c r="D239" s="4"/>
      <c r="E239" s="4" t="s">
        <v>196</v>
      </c>
      <c r="F239" s="4" t="s">
        <v>60</v>
      </c>
      <c r="G239" s="4" t="s">
        <v>170</v>
      </c>
      <c r="H239" s="100">
        <v>0</v>
      </c>
      <c r="I239" s="100">
        <v>1</v>
      </c>
      <c r="J239" s="100">
        <v>0</v>
      </c>
      <c r="K239" s="100">
        <v>0</v>
      </c>
      <c r="L239" s="100">
        <v>0</v>
      </c>
      <c r="M239" s="102">
        <v>4</v>
      </c>
      <c r="N239" s="102">
        <v>4</v>
      </c>
      <c r="O239" s="102">
        <v>4</v>
      </c>
      <c r="P239" s="102">
        <v>4</v>
      </c>
      <c r="Q239" s="102">
        <v>4</v>
      </c>
      <c r="R239" s="102">
        <v>2</v>
      </c>
      <c r="S239" s="102">
        <v>3</v>
      </c>
      <c r="T239" s="102">
        <v>2</v>
      </c>
      <c r="U239" s="5" t="s">
        <v>6</v>
      </c>
      <c r="V239" s="6">
        <v>4</v>
      </c>
      <c r="W239" s="6">
        <v>4</v>
      </c>
      <c r="X239" s="6">
        <v>4</v>
      </c>
      <c r="Y239" s="6">
        <v>4</v>
      </c>
      <c r="Z239" s="7">
        <v>4</v>
      </c>
      <c r="AA239" s="7">
        <v>4</v>
      </c>
      <c r="AB239" s="7">
        <v>4</v>
      </c>
      <c r="AC239" s="7">
        <v>4</v>
      </c>
      <c r="AD239" s="7">
        <v>4</v>
      </c>
      <c r="AE239" s="8">
        <v>4</v>
      </c>
      <c r="AF239" s="8">
        <v>4</v>
      </c>
      <c r="AG239" s="8">
        <v>4</v>
      </c>
      <c r="AH239" s="8">
        <v>3</v>
      </c>
      <c r="AI239" s="8">
        <v>4</v>
      </c>
      <c r="AJ239" s="8">
        <v>4</v>
      </c>
      <c r="AK239" s="9">
        <v>4</v>
      </c>
      <c r="AL239" s="9">
        <v>4</v>
      </c>
      <c r="AM239" s="103"/>
      <c r="AN239" s="5"/>
    </row>
    <row r="240" spans="1:40" ht="72.75" thickBot="1" x14ac:dyDescent="0.6">
      <c r="A240" s="4"/>
      <c r="B240" s="4" t="s">
        <v>55</v>
      </c>
      <c r="C240" s="4"/>
      <c r="D240" s="4"/>
      <c r="E240" s="4" t="s">
        <v>196</v>
      </c>
      <c r="F240" s="4" t="s">
        <v>60</v>
      </c>
      <c r="G240" s="4" t="s">
        <v>170</v>
      </c>
      <c r="H240" s="100">
        <v>0</v>
      </c>
      <c r="I240" s="100">
        <v>0</v>
      </c>
      <c r="J240" s="100">
        <v>0</v>
      </c>
      <c r="K240" s="100">
        <v>1</v>
      </c>
      <c r="L240" s="100">
        <v>0</v>
      </c>
      <c r="M240" s="102">
        <v>4</v>
      </c>
      <c r="N240" s="102">
        <v>4</v>
      </c>
      <c r="O240" s="102">
        <v>4</v>
      </c>
      <c r="P240" s="102">
        <v>4</v>
      </c>
      <c r="Q240" s="102">
        <v>4</v>
      </c>
      <c r="R240" s="102">
        <v>2</v>
      </c>
      <c r="S240" s="102">
        <v>3</v>
      </c>
      <c r="T240" s="102">
        <v>2</v>
      </c>
      <c r="U240" s="5" t="s">
        <v>34</v>
      </c>
      <c r="V240" s="6">
        <v>4</v>
      </c>
      <c r="W240" s="6">
        <v>4</v>
      </c>
      <c r="X240" s="6">
        <v>4</v>
      </c>
      <c r="Y240" s="6">
        <v>4</v>
      </c>
      <c r="Z240" s="7">
        <v>4</v>
      </c>
      <c r="AA240" s="7">
        <v>4</v>
      </c>
      <c r="AB240" s="7">
        <v>4</v>
      </c>
      <c r="AC240" s="7">
        <v>4</v>
      </c>
      <c r="AD240" s="7">
        <v>4</v>
      </c>
      <c r="AE240" s="8">
        <v>4</v>
      </c>
      <c r="AF240" s="8">
        <v>4</v>
      </c>
      <c r="AG240" s="8">
        <v>4</v>
      </c>
      <c r="AH240" s="8">
        <v>4</v>
      </c>
      <c r="AI240" s="8">
        <v>3</v>
      </c>
      <c r="AJ240" s="8">
        <v>4</v>
      </c>
      <c r="AK240" s="9">
        <v>4</v>
      </c>
      <c r="AL240" s="9">
        <v>4</v>
      </c>
      <c r="AM240" s="103"/>
      <c r="AN240" s="5"/>
    </row>
    <row r="241" spans="1:40" ht="24.75" thickBot="1" x14ac:dyDescent="0.6">
      <c r="A241" s="4">
        <v>117</v>
      </c>
      <c r="B241" s="4" t="s">
        <v>56</v>
      </c>
      <c r="C241" s="4"/>
      <c r="D241" s="4"/>
      <c r="E241" s="4" t="s">
        <v>196</v>
      </c>
      <c r="F241" s="4" t="s">
        <v>60</v>
      </c>
      <c r="G241" s="4" t="s">
        <v>170</v>
      </c>
      <c r="H241" s="100">
        <v>0</v>
      </c>
      <c r="I241" s="100">
        <v>1</v>
      </c>
      <c r="J241" s="100">
        <v>0</v>
      </c>
      <c r="K241" s="100">
        <v>0</v>
      </c>
      <c r="L241" s="100">
        <v>0</v>
      </c>
      <c r="M241" s="102">
        <v>3</v>
      </c>
      <c r="N241" s="102">
        <v>1</v>
      </c>
      <c r="O241" s="102">
        <v>2</v>
      </c>
      <c r="P241" s="102">
        <v>1</v>
      </c>
      <c r="Q241" s="102">
        <v>1</v>
      </c>
      <c r="R241" s="102">
        <v>1</v>
      </c>
      <c r="S241" s="102">
        <v>1</v>
      </c>
      <c r="T241" s="102">
        <v>1</v>
      </c>
      <c r="U241" s="5" t="s">
        <v>6</v>
      </c>
      <c r="V241" s="6">
        <v>4</v>
      </c>
      <c r="W241" s="6">
        <v>4</v>
      </c>
      <c r="X241" s="6">
        <v>4</v>
      </c>
      <c r="Y241" s="6">
        <v>4</v>
      </c>
      <c r="Z241" s="7">
        <v>4</v>
      </c>
      <c r="AA241" s="7">
        <v>4</v>
      </c>
      <c r="AB241" s="7">
        <v>4</v>
      </c>
      <c r="AC241" s="7">
        <v>4</v>
      </c>
      <c r="AD241" s="7">
        <v>4</v>
      </c>
      <c r="AE241" s="8">
        <v>4</v>
      </c>
      <c r="AF241" s="8">
        <v>4</v>
      </c>
      <c r="AG241" s="8">
        <v>4</v>
      </c>
      <c r="AH241" s="8">
        <v>4</v>
      </c>
      <c r="AI241" s="8">
        <v>4</v>
      </c>
      <c r="AJ241" s="8">
        <v>4</v>
      </c>
      <c r="AK241" s="9">
        <v>4</v>
      </c>
      <c r="AL241" s="9">
        <v>4</v>
      </c>
      <c r="AM241" s="103"/>
      <c r="AN241" s="5"/>
    </row>
    <row r="242" spans="1:40" ht="48.75" thickBot="1" x14ac:dyDescent="0.6">
      <c r="A242" s="4">
        <v>118</v>
      </c>
      <c r="B242" s="4" t="s">
        <v>55</v>
      </c>
      <c r="C242" s="4"/>
      <c r="D242" s="4"/>
      <c r="E242" s="4" t="s">
        <v>196</v>
      </c>
      <c r="F242" s="4" t="s">
        <v>59</v>
      </c>
      <c r="G242" s="4"/>
      <c r="H242" s="100">
        <v>0</v>
      </c>
      <c r="I242" s="100">
        <v>1</v>
      </c>
      <c r="J242" s="100">
        <v>0</v>
      </c>
      <c r="K242" s="100">
        <v>0</v>
      </c>
      <c r="L242" s="100">
        <v>0</v>
      </c>
      <c r="M242" s="102">
        <v>0</v>
      </c>
      <c r="N242" s="102">
        <v>0</v>
      </c>
      <c r="O242" s="102">
        <v>3</v>
      </c>
      <c r="P242" s="102">
        <v>3</v>
      </c>
      <c r="Q242" s="102">
        <v>2</v>
      </c>
      <c r="R242" s="102">
        <v>1</v>
      </c>
      <c r="S242" s="102">
        <v>2</v>
      </c>
      <c r="T242" s="102">
        <v>3</v>
      </c>
      <c r="U242" s="5" t="s">
        <v>6</v>
      </c>
      <c r="V242" s="6">
        <v>3</v>
      </c>
      <c r="W242" s="6">
        <v>2</v>
      </c>
      <c r="X242" s="6">
        <v>3</v>
      </c>
      <c r="Y242" s="6">
        <v>3</v>
      </c>
      <c r="Z242" s="7">
        <v>4</v>
      </c>
      <c r="AA242" s="7">
        <v>2</v>
      </c>
      <c r="AB242" s="7">
        <v>4</v>
      </c>
      <c r="AC242" s="7">
        <v>3</v>
      </c>
      <c r="AD242" s="7">
        <v>3</v>
      </c>
      <c r="AE242" s="8">
        <v>3</v>
      </c>
      <c r="AF242" s="8">
        <v>4</v>
      </c>
      <c r="AG242" s="8">
        <v>4</v>
      </c>
      <c r="AH242" s="8">
        <v>4</v>
      </c>
      <c r="AI242" s="8">
        <v>4</v>
      </c>
      <c r="AJ242" s="8">
        <v>4</v>
      </c>
      <c r="AK242" s="9">
        <v>3</v>
      </c>
      <c r="AL242" s="9">
        <v>3</v>
      </c>
      <c r="AM242" s="103"/>
      <c r="AN242" s="5"/>
    </row>
    <row r="243" spans="1:40" ht="72.75" thickBot="1" x14ac:dyDescent="0.6">
      <c r="A243" s="4"/>
      <c r="B243" s="4" t="s">
        <v>55</v>
      </c>
      <c r="C243" s="4"/>
      <c r="D243" s="4"/>
      <c r="E243" s="4" t="s">
        <v>196</v>
      </c>
      <c r="F243" s="4" t="s">
        <v>59</v>
      </c>
      <c r="G243" s="4"/>
      <c r="H243" s="100">
        <v>0</v>
      </c>
      <c r="I243" s="100">
        <v>0</v>
      </c>
      <c r="J243" s="100">
        <v>0</v>
      </c>
      <c r="K243" s="100">
        <v>1</v>
      </c>
      <c r="L243" s="100">
        <v>0</v>
      </c>
      <c r="M243" s="102">
        <v>0</v>
      </c>
      <c r="N243" s="102">
        <v>0</v>
      </c>
      <c r="O243" s="102">
        <v>3</v>
      </c>
      <c r="P243" s="102">
        <v>3</v>
      </c>
      <c r="Q243" s="102">
        <v>2</v>
      </c>
      <c r="R243" s="102">
        <v>1</v>
      </c>
      <c r="S243" s="102">
        <v>2</v>
      </c>
      <c r="T243" s="102">
        <v>3</v>
      </c>
      <c r="U243" s="5" t="s">
        <v>34</v>
      </c>
      <c r="V243" s="6">
        <v>3</v>
      </c>
      <c r="W243" s="6">
        <v>3</v>
      </c>
      <c r="X243" s="6">
        <v>3</v>
      </c>
      <c r="Y243" s="6">
        <v>3</v>
      </c>
      <c r="Z243" s="7">
        <v>4</v>
      </c>
      <c r="AA243" s="7">
        <v>2</v>
      </c>
      <c r="AB243" s="7">
        <v>4</v>
      </c>
      <c r="AC243" s="7">
        <v>3</v>
      </c>
      <c r="AD243" s="7">
        <v>3</v>
      </c>
      <c r="AE243" s="8">
        <v>3</v>
      </c>
      <c r="AF243" s="8">
        <v>4</v>
      </c>
      <c r="AG243" s="8">
        <v>3</v>
      </c>
      <c r="AH243" s="8">
        <v>3</v>
      </c>
      <c r="AI243" s="8">
        <v>3</v>
      </c>
      <c r="AJ243" s="8">
        <v>3</v>
      </c>
      <c r="AK243" s="9">
        <v>3</v>
      </c>
      <c r="AL243" s="9">
        <v>3</v>
      </c>
      <c r="AM243" s="103"/>
      <c r="AN243" s="5"/>
    </row>
    <row r="244" spans="1:40" ht="48.75" thickBot="1" x14ac:dyDescent="0.6">
      <c r="A244" s="4">
        <v>119</v>
      </c>
      <c r="B244" s="4" t="s">
        <v>55</v>
      </c>
      <c r="C244" s="4"/>
      <c r="D244" s="4"/>
      <c r="E244" s="4" t="s">
        <v>196</v>
      </c>
      <c r="F244" s="4" t="s">
        <v>59</v>
      </c>
      <c r="G244" s="4"/>
      <c r="H244" s="100">
        <v>1</v>
      </c>
      <c r="I244" s="100">
        <v>0</v>
      </c>
      <c r="J244" s="100">
        <v>0</v>
      </c>
      <c r="K244" s="100">
        <v>0</v>
      </c>
      <c r="L244" s="100">
        <v>0</v>
      </c>
      <c r="M244" s="102">
        <v>4</v>
      </c>
      <c r="N244" s="102">
        <v>4</v>
      </c>
      <c r="O244" s="102">
        <v>3</v>
      </c>
      <c r="P244" s="102">
        <v>3</v>
      </c>
      <c r="Q244" s="102">
        <v>0</v>
      </c>
      <c r="R244" s="102">
        <v>0</v>
      </c>
      <c r="S244" s="102">
        <v>0</v>
      </c>
      <c r="T244" s="102">
        <v>0</v>
      </c>
      <c r="U244" s="5" t="s">
        <v>5</v>
      </c>
      <c r="V244" s="6">
        <v>4</v>
      </c>
      <c r="W244" s="6">
        <v>3</v>
      </c>
      <c r="X244" s="6">
        <v>3</v>
      </c>
      <c r="Y244" s="6">
        <v>3</v>
      </c>
      <c r="Z244" s="7">
        <v>3</v>
      </c>
      <c r="AA244" s="7">
        <v>3</v>
      </c>
      <c r="AB244" s="7">
        <v>3</v>
      </c>
      <c r="AC244" s="7">
        <v>3</v>
      </c>
      <c r="AD244" s="7">
        <v>3</v>
      </c>
      <c r="AE244" s="8">
        <v>3</v>
      </c>
      <c r="AF244" s="8">
        <v>4</v>
      </c>
      <c r="AG244" s="8">
        <v>3</v>
      </c>
      <c r="AH244" s="8">
        <v>3</v>
      </c>
      <c r="AI244" s="8">
        <v>3</v>
      </c>
      <c r="AJ244" s="8">
        <v>3</v>
      </c>
      <c r="AK244" s="9">
        <v>3</v>
      </c>
      <c r="AL244" s="9">
        <v>4</v>
      </c>
      <c r="AM244" s="103"/>
      <c r="AN244" s="5"/>
    </row>
    <row r="245" spans="1:40" ht="48.75" thickBot="1" x14ac:dyDescent="0.6">
      <c r="A245" s="4"/>
      <c r="B245" s="4" t="s">
        <v>55</v>
      </c>
      <c r="C245" s="4"/>
      <c r="D245" s="4"/>
      <c r="E245" s="4" t="s">
        <v>196</v>
      </c>
      <c r="F245" s="4" t="s">
        <v>59</v>
      </c>
      <c r="G245" s="4"/>
      <c r="H245" s="100">
        <v>0</v>
      </c>
      <c r="I245" s="100">
        <v>1</v>
      </c>
      <c r="J245" s="100">
        <v>0</v>
      </c>
      <c r="K245" s="100">
        <v>0</v>
      </c>
      <c r="L245" s="100">
        <v>0</v>
      </c>
      <c r="M245" s="102">
        <v>4</v>
      </c>
      <c r="N245" s="102">
        <v>4</v>
      </c>
      <c r="O245" s="102">
        <v>3</v>
      </c>
      <c r="P245" s="102">
        <v>3</v>
      </c>
      <c r="Q245" s="102">
        <v>0</v>
      </c>
      <c r="R245" s="102">
        <v>0</v>
      </c>
      <c r="S245" s="102">
        <v>0</v>
      </c>
      <c r="T245" s="102">
        <v>0</v>
      </c>
      <c r="U245" s="5" t="s">
        <v>6</v>
      </c>
      <c r="V245" s="6">
        <v>4</v>
      </c>
      <c r="W245" s="6">
        <v>3</v>
      </c>
      <c r="X245" s="6">
        <v>3</v>
      </c>
      <c r="Y245" s="6">
        <v>3</v>
      </c>
      <c r="Z245" s="7">
        <v>3</v>
      </c>
      <c r="AA245" s="7">
        <v>3</v>
      </c>
      <c r="AB245" s="7">
        <v>3</v>
      </c>
      <c r="AC245" s="7">
        <v>3</v>
      </c>
      <c r="AD245" s="7">
        <v>3</v>
      </c>
      <c r="AE245" s="8">
        <v>3</v>
      </c>
      <c r="AF245" s="8">
        <v>4</v>
      </c>
      <c r="AG245" s="8">
        <v>3</v>
      </c>
      <c r="AH245" s="8">
        <v>3</v>
      </c>
      <c r="AI245" s="8">
        <v>3</v>
      </c>
      <c r="AJ245" s="8">
        <v>3</v>
      </c>
      <c r="AK245" s="9">
        <v>3</v>
      </c>
      <c r="AL245" s="9">
        <v>4</v>
      </c>
      <c r="AM245" s="103"/>
      <c r="AN245" s="5"/>
    </row>
    <row r="246" spans="1:40" ht="72.75" thickBot="1" x14ac:dyDescent="0.6">
      <c r="A246" s="4"/>
      <c r="B246" s="4" t="s">
        <v>55</v>
      </c>
      <c r="C246" s="4"/>
      <c r="D246" s="4"/>
      <c r="E246" s="4" t="s">
        <v>196</v>
      </c>
      <c r="F246" s="4" t="s">
        <v>59</v>
      </c>
      <c r="G246" s="4"/>
      <c r="H246" s="100">
        <v>0</v>
      </c>
      <c r="I246" s="100">
        <v>0</v>
      </c>
      <c r="J246" s="100">
        <v>0</v>
      </c>
      <c r="K246" s="100">
        <v>1</v>
      </c>
      <c r="L246" s="100">
        <v>0</v>
      </c>
      <c r="M246" s="102">
        <v>4</v>
      </c>
      <c r="N246" s="102">
        <v>4</v>
      </c>
      <c r="O246" s="102">
        <v>3</v>
      </c>
      <c r="P246" s="102">
        <v>3</v>
      </c>
      <c r="Q246" s="102">
        <v>0</v>
      </c>
      <c r="R246" s="102">
        <v>0</v>
      </c>
      <c r="S246" s="102">
        <v>0</v>
      </c>
      <c r="T246" s="102">
        <v>0</v>
      </c>
      <c r="U246" s="5" t="s">
        <v>34</v>
      </c>
      <c r="V246" s="6">
        <v>4</v>
      </c>
      <c r="W246" s="6">
        <v>3</v>
      </c>
      <c r="X246" s="6">
        <v>3</v>
      </c>
      <c r="Y246" s="6">
        <v>3</v>
      </c>
      <c r="Z246" s="7">
        <v>3</v>
      </c>
      <c r="AA246" s="7">
        <v>3</v>
      </c>
      <c r="AB246" s="7">
        <v>3</v>
      </c>
      <c r="AC246" s="7">
        <v>3</v>
      </c>
      <c r="AD246" s="7">
        <v>3</v>
      </c>
      <c r="AE246" s="8">
        <v>3</v>
      </c>
      <c r="AF246" s="8">
        <v>4</v>
      </c>
      <c r="AG246" s="8">
        <v>3</v>
      </c>
      <c r="AH246" s="8">
        <v>3</v>
      </c>
      <c r="AI246" s="8">
        <v>3</v>
      </c>
      <c r="AJ246" s="8">
        <v>3</v>
      </c>
      <c r="AK246" s="9">
        <v>3</v>
      </c>
      <c r="AL246" s="9">
        <v>4</v>
      </c>
      <c r="AM246" s="103"/>
      <c r="AN246" s="5"/>
    </row>
    <row r="247" spans="1:40" ht="48.75" thickBot="1" x14ac:dyDescent="0.6">
      <c r="A247" s="4">
        <v>120</v>
      </c>
      <c r="B247" s="4" t="s">
        <v>56</v>
      </c>
      <c r="C247" s="4"/>
      <c r="D247" s="4"/>
      <c r="E247" s="4" t="s">
        <v>177</v>
      </c>
      <c r="F247" s="4" t="s">
        <v>62</v>
      </c>
      <c r="G247" s="4"/>
      <c r="H247" s="100">
        <v>1</v>
      </c>
      <c r="I247" s="100">
        <v>0</v>
      </c>
      <c r="J247" s="100">
        <v>0</v>
      </c>
      <c r="K247" s="100">
        <v>0</v>
      </c>
      <c r="L247" s="100">
        <v>0</v>
      </c>
      <c r="M247" s="102">
        <v>4</v>
      </c>
      <c r="N247" s="102">
        <v>4</v>
      </c>
      <c r="O247" s="102">
        <v>4</v>
      </c>
      <c r="P247" s="102">
        <v>4</v>
      </c>
      <c r="Q247" s="102">
        <v>4</v>
      </c>
      <c r="R247" s="102">
        <v>4</v>
      </c>
      <c r="S247" s="102">
        <v>4</v>
      </c>
      <c r="T247" s="102">
        <v>4</v>
      </c>
      <c r="U247" s="5" t="s">
        <v>5</v>
      </c>
      <c r="V247" s="6">
        <v>4</v>
      </c>
      <c r="W247" s="6">
        <v>4</v>
      </c>
      <c r="X247" s="6">
        <v>4</v>
      </c>
      <c r="Y247" s="6">
        <v>3</v>
      </c>
      <c r="Z247" s="7">
        <v>4</v>
      </c>
      <c r="AA247" s="7">
        <v>3</v>
      </c>
      <c r="AB247" s="7">
        <v>3</v>
      </c>
      <c r="AC247" s="7">
        <v>3</v>
      </c>
      <c r="AD247" s="7">
        <v>3</v>
      </c>
      <c r="AE247" s="8">
        <v>3</v>
      </c>
      <c r="AF247" s="8">
        <v>3</v>
      </c>
      <c r="AG247" s="8">
        <v>3</v>
      </c>
      <c r="AH247" s="8">
        <v>3</v>
      </c>
      <c r="AI247" s="8">
        <v>3</v>
      </c>
      <c r="AJ247" s="8">
        <v>3</v>
      </c>
      <c r="AK247" s="9">
        <v>3</v>
      </c>
      <c r="AL247" s="9">
        <v>3</v>
      </c>
      <c r="AM247" s="103"/>
      <c r="AN247" s="5"/>
    </row>
    <row r="248" spans="1:40" ht="24.75" thickBot="1" x14ac:dyDescent="0.6">
      <c r="A248" s="4"/>
      <c r="B248" s="4" t="s">
        <v>56</v>
      </c>
      <c r="C248" s="4"/>
      <c r="D248" s="4"/>
      <c r="E248" s="4" t="s">
        <v>177</v>
      </c>
      <c r="F248" s="4" t="s">
        <v>62</v>
      </c>
      <c r="G248" s="4"/>
      <c r="H248" s="100">
        <v>0</v>
      </c>
      <c r="I248" s="100">
        <v>1</v>
      </c>
      <c r="J248" s="100">
        <v>0</v>
      </c>
      <c r="K248" s="100">
        <v>0</v>
      </c>
      <c r="L248" s="100">
        <v>0</v>
      </c>
      <c r="M248" s="102">
        <v>4</v>
      </c>
      <c r="N248" s="102">
        <v>4</v>
      </c>
      <c r="O248" s="102">
        <v>4</v>
      </c>
      <c r="P248" s="102">
        <v>4</v>
      </c>
      <c r="Q248" s="102">
        <v>4</v>
      </c>
      <c r="R248" s="102">
        <v>4</v>
      </c>
      <c r="S248" s="102">
        <v>4</v>
      </c>
      <c r="T248" s="102">
        <v>4</v>
      </c>
      <c r="U248" s="5" t="s">
        <v>6</v>
      </c>
      <c r="V248" s="6">
        <v>4</v>
      </c>
      <c r="W248" s="6">
        <v>4</v>
      </c>
      <c r="X248" s="6">
        <v>4</v>
      </c>
      <c r="Y248" s="6">
        <v>3</v>
      </c>
      <c r="Z248" s="7">
        <v>4</v>
      </c>
      <c r="AA248" s="7">
        <v>3</v>
      </c>
      <c r="AB248" s="7">
        <v>3</v>
      </c>
      <c r="AC248" s="7">
        <v>3</v>
      </c>
      <c r="AD248" s="7">
        <v>3</v>
      </c>
      <c r="AE248" s="8">
        <v>3</v>
      </c>
      <c r="AF248" s="8">
        <v>3</v>
      </c>
      <c r="AG248" s="8">
        <v>3</v>
      </c>
      <c r="AH248" s="8">
        <v>3</v>
      </c>
      <c r="AI248" s="8">
        <v>3</v>
      </c>
      <c r="AJ248" s="8">
        <v>3</v>
      </c>
      <c r="AK248" s="9">
        <v>3</v>
      </c>
      <c r="AL248" s="9">
        <v>3</v>
      </c>
      <c r="AM248" s="103"/>
      <c r="AN248" s="5"/>
    </row>
    <row r="249" spans="1:40" ht="72.75" thickBot="1" x14ac:dyDescent="0.6">
      <c r="A249" s="4"/>
      <c r="B249" s="4" t="s">
        <v>56</v>
      </c>
      <c r="C249" s="4"/>
      <c r="D249" s="4"/>
      <c r="E249" s="4" t="s">
        <v>177</v>
      </c>
      <c r="F249" s="4" t="s">
        <v>62</v>
      </c>
      <c r="G249" s="4"/>
      <c r="H249" s="100">
        <v>0</v>
      </c>
      <c r="I249" s="100">
        <v>0</v>
      </c>
      <c r="J249" s="100">
        <v>1</v>
      </c>
      <c r="K249" s="100">
        <v>0</v>
      </c>
      <c r="L249" s="100">
        <v>0</v>
      </c>
      <c r="M249" s="102">
        <v>4</v>
      </c>
      <c r="N249" s="102">
        <v>4</v>
      </c>
      <c r="O249" s="102">
        <v>4</v>
      </c>
      <c r="P249" s="102">
        <v>4</v>
      </c>
      <c r="Q249" s="102">
        <v>4</v>
      </c>
      <c r="R249" s="102">
        <v>4</v>
      </c>
      <c r="S249" s="102">
        <v>4</v>
      </c>
      <c r="T249" s="102">
        <v>4</v>
      </c>
      <c r="U249" s="5" t="s">
        <v>36</v>
      </c>
      <c r="V249" s="6">
        <v>4</v>
      </c>
      <c r="W249" s="6">
        <v>4</v>
      </c>
      <c r="X249" s="6">
        <v>4</v>
      </c>
      <c r="Y249" s="6">
        <v>3</v>
      </c>
      <c r="Z249" s="7">
        <v>4</v>
      </c>
      <c r="AA249" s="7">
        <v>3</v>
      </c>
      <c r="AB249" s="7">
        <v>3</v>
      </c>
      <c r="AC249" s="7">
        <v>3</v>
      </c>
      <c r="AD249" s="7">
        <v>3</v>
      </c>
      <c r="AE249" s="8">
        <v>3</v>
      </c>
      <c r="AF249" s="8">
        <v>3</v>
      </c>
      <c r="AG249" s="8">
        <v>3</v>
      </c>
      <c r="AH249" s="8">
        <v>3</v>
      </c>
      <c r="AI249" s="8">
        <v>3</v>
      </c>
      <c r="AJ249" s="8">
        <v>3</v>
      </c>
      <c r="AK249" s="9">
        <v>3</v>
      </c>
      <c r="AL249" s="9">
        <v>3</v>
      </c>
      <c r="AM249" s="103"/>
      <c r="AN249" s="5"/>
    </row>
    <row r="250" spans="1:40" ht="72.75" thickBot="1" x14ac:dyDescent="0.6">
      <c r="A250" s="4"/>
      <c r="B250" s="4" t="s">
        <v>56</v>
      </c>
      <c r="C250" s="4"/>
      <c r="D250" s="4"/>
      <c r="E250" s="4" t="s">
        <v>177</v>
      </c>
      <c r="F250" s="4" t="s">
        <v>62</v>
      </c>
      <c r="G250" s="4"/>
      <c r="H250" s="100">
        <v>0</v>
      </c>
      <c r="I250" s="100">
        <v>0</v>
      </c>
      <c r="J250" s="100">
        <v>0</v>
      </c>
      <c r="K250" s="100">
        <v>1</v>
      </c>
      <c r="L250" s="100">
        <v>0</v>
      </c>
      <c r="M250" s="102">
        <v>4</v>
      </c>
      <c r="N250" s="102">
        <v>4</v>
      </c>
      <c r="O250" s="102">
        <v>4</v>
      </c>
      <c r="P250" s="102">
        <v>4</v>
      </c>
      <c r="Q250" s="102">
        <v>4</v>
      </c>
      <c r="R250" s="102">
        <v>4</v>
      </c>
      <c r="S250" s="102">
        <v>4</v>
      </c>
      <c r="T250" s="102">
        <v>4</v>
      </c>
      <c r="U250" s="5" t="s">
        <v>34</v>
      </c>
      <c r="V250" s="6">
        <v>4</v>
      </c>
      <c r="W250" s="6">
        <v>4</v>
      </c>
      <c r="X250" s="6">
        <v>4</v>
      </c>
      <c r="Y250" s="6">
        <v>3</v>
      </c>
      <c r="Z250" s="7">
        <v>4</v>
      </c>
      <c r="AA250" s="7">
        <v>3</v>
      </c>
      <c r="AB250" s="7">
        <v>3</v>
      </c>
      <c r="AC250" s="7">
        <v>3</v>
      </c>
      <c r="AD250" s="7">
        <v>3</v>
      </c>
      <c r="AE250" s="8">
        <v>3</v>
      </c>
      <c r="AF250" s="8">
        <v>3</v>
      </c>
      <c r="AG250" s="8">
        <v>3</v>
      </c>
      <c r="AH250" s="8">
        <v>3</v>
      </c>
      <c r="AI250" s="8">
        <v>3</v>
      </c>
      <c r="AJ250" s="8">
        <v>3</v>
      </c>
      <c r="AK250" s="9">
        <v>3</v>
      </c>
      <c r="AL250" s="9">
        <v>3</v>
      </c>
      <c r="AM250" s="103"/>
      <c r="AN250" s="5"/>
    </row>
    <row r="251" spans="1:40" ht="72.75" thickBot="1" x14ac:dyDescent="0.6">
      <c r="A251" s="4"/>
      <c r="B251" s="4" t="s">
        <v>56</v>
      </c>
      <c r="C251" s="4"/>
      <c r="D251" s="4"/>
      <c r="E251" s="4" t="s">
        <v>177</v>
      </c>
      <c r="F251" s="4" t="s">
        <v>62</v>
      </c>
      <c r="G251" s="4"/>
      <c r="H251" s="100">
        <v>0</v>
      </c>
      <c r="I251" s="100">
        <v>0</v>
      </c>
      <c r="J251" s="100">
        <v>0</v>
      </c>
      <c r="K251" s="100">
        <v>0</v>
      </c>
      <c r="L251" s="100">
        <v>1</v>
      </c>
      <c r="M251" s="102">
        <v>4</v>
      </c>
      <c r="N251" s="102">
        <v>4</v>
      </c>
      <c r="O251" s="102">
        <v>4</v>
      </c>
      <c r="P251" s="102">
        <v>4</v>
      </c>
      <c r="Q251" s="102">
        <v>4</v>
      </c>
      <c r="R251" s="102">
        <v>4</v>
      </c>
      <c r="S251" s="102">
        <v>4</v>
      </c>
      <c r="T251" s="102">
        <v>4</v>
      </c>
      <c r="U251" s="5" t="s">
        <v>38</v>
      </c>
      <c r="V251" s="6">
        <v>4</v>
      </c>
      <c r="W251" s="6">
        <v>4</v>
      </c>
      <c r="X251" s="6">
        <v>4</v>
      </c>
      <c r="Y251" s="6">
        <v>3</v>
      </c>
      <c r="Z251" s="7">
        <v>4</v>
      </c>
      <c r="AA251" s="7">
        <v>3</v>
      </c>
      <c r="AB251" s="7">
        <v>3</v>
      </c>
      <c r="AC251" s="7">
        <v>3</v>
      </c>
      <c r="AD251" s="7">
        <v>3</v>
      </c>
      <c r="AE251" s="8">
        <v>3</v>
      </c>
      <c r="AF251" s="8">
        <v>3</v>
      </c>
      <c r="AG251" s="8">
        <v>3</v>
      </c>
      <c r="AH251" s="8">
        <v>3</v>
      </c>
      <c r="AI251" s="8">
        <v>3</v>
      </c>
      <c r="AJ251" s="8">
        <v>3</v>
      </c>
      <c r="AK251" s="9">
        <v>3</v>
      </c>
      <c r="AL251" s="9">
        <v>3</v>
      </c>
      <c r="AM251" s="103"/>
      <c r="AN251" s="5"/>
    </row>
    <row r="252" spans="1:40" ht="24.75" thickBot="1" x14ac:dyDescent="0.6">
      <c r="A252" s="4">
        <v>121</v>
      </c>
      <c r="B252" s="4" t="s">
        <v>56</v>
      </c>
      <c r="C252" s="4"/>
      <c r="D252" s="4"/>
      <c r="E252" s="4" t="s">
        <v>177</v>
      </c>
      <c r="F252" s="4" t="s">
        <v>62</v>
      </c>
      <c r="G252" s="4"/>
      <c r="H252" s="100">
        <v>0</v>
      </c>
      <c r="I252" s="100">
        <v>1</v>
      </c>
      <c r="J252" s="100">
        <v>0</v>
      </c>
      <c r="K252" s="100">
        <v>0</v>
      </c>
      <c r="L252" s="100">
        <v>0</v>
      </c>
      <c r="M252" s="102">
        <v>4</v>
      </c>
      <c r="N252" s="102">
        <v>2</v>
      </c>
      <c r="O252" s="102">
        <v>4</v>
      </c>
      <c r="P252" s="102">
        <v>4</v>
      </c>
      <c r="Q252" s="102">
        <v>4</v>
      </c>
      <c r="R252" s="102">
        <v>4</v>
      </c>
      <c r="S252" s="102">
        <v>4</v>
      </c>
      <c r="T252" s="102">
        <v>3</v>
      </c>
      <c r="U252" s="5" t="s">
        <v>6</v>
      </c>
      <c r="V252" s="6">
        <v>4</v>
      </c>
      <c r="W252" s="6">
        <v>4</v>
      </c>
      <c r="X252" s="6">
        <v>4</v>
      </c>
      <c r="Y252" s="6">
        <v>4</v>
      </c>
      <c r="Z252" s="7">
        <v>4</v>
      </c>
      <c r="AA252" s="7">
        <v>4</v>
      </c>
      <c r="AB252" s="7">
        <v>4</v>
      </c>
      <c r="AC252" s="7">
        <v>4</v>
      </c>
      <c r="AD252" s="7">
        <v>4</v>
      </c>
      <c r="AE252" s="8">
        <v>4</v>
      </c>
      <c r="AF252" s="8">
        <v>4</v>
      </c>
      <c r="AG252" s="8">
        <v>4</v>
      </c>
      <c r="AH252" s="8">
        <v>4</v>
      </c>
      <c r="AI252" s="8">
        <v>4</v>
      </c>
      <c r="AJ252" s="8">
        <v>4</v>
      </c>
      <c r="AK252" s="9">
        <v>4</v>
      </c>
      <c r="AL252" s="9">
        <v>4</v>
      </c>
      <c r="AM252" s="103"/>
      <c r="AN252" s="5"/>
    </row>
    <row r="253" spans="1:40" ht="24.75" thickBot="1" x14ac:dyDescent="0.6">
      <c r="A253" s="4">
        <v>122</v>
      </c>
      <c r="B253" s="4" t="s">
        <v>55</v>
      </c>
      <c r="C253" s="4"/>
      <c r="D253" s="4"/>
      <c r="E253" s="4" t="s">
        <v>177</v>
      </c>
      <c r="F253" s="4" t="s">
        <v>60</v>
      </c>
      <c r="G253" s="4" t="s">
        <v>172</v>
      </c>
      <c r="H253" s="100">
        <v>0</v>
      </c>
      <c r="I253" s="100">
        <v>1</v>
      </c>
      <c r="J253" s="100">
        <v>0</v>
      </c>
      <c r="K253" s="100">
        <v>0</v>
      </c>
      <c r="L253" s="100">
        <v>0</v>
      </c>
      <c r="M253" s="102">
        <v>3</v>
      </c>
      <c r="N253" s="102">
        <v>1</v>
      </c>
      <c r="O253" s="102">
        <v>4</v>
      </c>
      <c r="P253" s="102">
        <v>4</v>
      </c>
      <c r="Q253" s="102">
        <v>4</v>
      </c>
      <c r="R253" s="102">
        <v>1</v>
      </c>
      <c r="S253" s="102">
        <v>1</v>
      </c>
      <c r="T253" s="102">
        <v>2</v>
      </c>
      <c r="U253" s="5" t="s">
        <v>6</v>
      </c>
      <c r="V253" s="6">
        <v>4</v>
      </c>
      <c r="W253" s="6">
        <v>4</v>
      </c>
      <c r="X253" s="6">
        <v>4</v>
      </c>
      <c r="Y253" s="6">
        <v>4</v>
      </c>
      <c r="Z253" s="7">
        <v>4</v>
      </c>
      <c r="AA253" s="7">
        <v>4</v>
      </c>
      <c r="AB253" s="7">
        <v>4</v>
      </c>
      <c r="AC253" s="7">
        <v>4</v>
      </c>
      <c r="AD253" s="7">
        <v>4</v>
      </c>
      <c r="AE253" s="8">
        <v>4</v>
      </c>
      <c r="AF253" s="8">
        <v>4</v>
      </c>
      <c r="AG253" s="8">
        <v>4</v>
      </c>
      <c r="AH253" s="8">
        <v>4</v>
      </c>
      <c r="AI253" s="8">
        <v>4</v>
      </c>
      <c r="AJ253" s="8">
        <v>4</v>
      </c>
      <c r="AK253" s="9">
        <v>4</v>
      </c>
      <c r="AL253" s="9">
        <v>4</v>
      </c>
      <c r="AM253" s="103"/>
      <c r="AN253" s="5"/>
    </row>
    <row r="254" spans="1:40" ht="72.75" thickBot="1" x14ac:dyDescent="0.6">
      <c r="A254" s="4"/>
      <c r="B254" s="4" t="s">
        <v>55</v>
      </c>
      <c r="C254" s="4"/>
      <c r="D254" s="4"/>
      <c r="E254" s="4" t="s">
        <v>177</v>
      </c>
      <c r="F254" s="4" t="s">
        <v>60</v>
      </c>
      <c r="G254" s="4" t="s">
        <v>172</v>
      </c>
      <c r="H254" s="100">
        <v>0</v>
      </c>
      <c r="I254" s="100">
        <v>0</v>
      </c>
      <c r="J254" s="100">
        <v>0</v>
      </c>
      <c r="K254" s="100">
        <v>1</v>
      </c>
      <c r="L254" s="100">
        <v>0</v>
      </c>
      <c r="M254" s="102">
        <v>3</v>
      </c>
      <c r="N254" s="102">
        <v>1</v>
      </c>
      <c r="O254" s="102">
        <v>4</v>
      </c>
      <c r="P254" s="102">
        <v>4</v>
      </c>
      <c r="Q254" s="102">
        <v>4</v>
      </c>
      <c r="R254" s="102">
        <v>1</v>
      </c>
      <c r="S254" s="102">
        <v>1</v>
      </c>
      <c r="T254" s="102">
        <v>2</v>
      </c>
      <c r="U254" s="5" t="s">
        <v>34</v>
      </c>
      <c r="V254" s="6">
        <v>4</v>
      </c>
      <c r="W254" s="6">
        <v>4</v>
      </c>
      <c r="X254" s="6">
        <v>4</v>
      </c>
      <c r="Y254" s="6">
        <v>4</v>
      </c>
      <c r="Z254" s="7">
        <v>4</v>
      </c>
      <c r="AA254" s="7">
        <v>4</v>
      </c>
      <c r="AB254" s="7">
        <v>4</v>
      </c>
      <c r="AC254" s="7">
        <v>4</v>
      </c>
      <c r="AD254" s="7">
        <v>4</v>
      </c>
      <c r="AE254" s="8">
        <v>4</v>
      </c>
      <c r="AF254" s="8">
        <v>4</v>
      </c>
      <c r="AG254" s="8">
        <v>4</v>
      </c>
      <c r="AH254" s="8">
        <v>4</v>
      </c>
      <c r="AI254" s="8">
        <v>4</v>
      </c>
      <c r="AJ254" s="8">
        <v>4</v>
      </c>
      <c r="AK254" s="9">
        <v>4</v>
      </c>
      <c r="AL254" s="9">
        <v>4</v>
      </c>
      <c r="AM254" s="103"/>
      <c r="AN254" s="5"/>
    </row>
    <row r="255" spans="1:40" ht="24.75" thickBot="1" x14ac:dyDescent="0.6">
      <c r="A255" s="4">
        <v>123</v>
      </c>
      <c r="B255" s="4" t="s">
        <v>56</v>
      </c>
      <c r="C255" s="4"/>
      <c r="D255" s="4"/>
      <c r="E255" s="4" t="s">
        <v>177</v>
      </c>
      <c r="F255" s="4" t="s">
        <v>60</v>
      </c>
      <c r="G255" s="4" t="s">
        <v>172</v>
      </c>
      <c r="H255" s="100">
        <v>0</v>
      </c>
      <c r="I255" s="100">
        <v>1</v>
      </c>
      <c r="J255" s="100">
        <v>0</v>
      </c>
      <c r="K255" s="100">
        <v>0</v>
      </c>
      <c r="L255" s="100">
        <v>0</v>
      </c>
      <c r="M255" s="102">
        <v>4</v>
      </c>
      <c r="N255" s="102">
        <v>1</v>
      </c>
      <c r="O255" s="102">
        <v>4</v>
      </c>
      <c r="P255" s="102">
        <v>4</v>
      </c>
      <c r="Q255" s="102">
        <v>4</v>
      </c>
      <c r="R255" s="102">
        <v>3</v>
      </c>
      <c r="S255" s="102">
        <v>3</v>
      </c>
      <c r="T255" s="102">
        <v>3</v>
      </c>
      <c r="U255" s="5" t="s">
        <v>6</v>
      </c>
      <c r="V255" s="6">
        <v>4</v>
      </c>
      <c r="W255" s="6">
        <v>4</v>
      </c>
      <c r="X255" s="6">
        <v>4</v>
      </c>
      <c r="Y255" s="6">
        <v>4</v>
      </c>
      <c r="Z255" s="7">
        <v>4</v>
      </c>
      <c r="AA255" s="7">
        <v>4</v>
      </c>
      <c r="AB255" s="7">
        <v>4</v>
      </c>
      <c r="AC255" s="7">
        <v>4</v>
      </c>
      <c r="AD255" s="7">
        <v>4</v>
      </c>
      <c r="AE255" s="8">
        <v>3</v>
      </c>
      <c r="AF255" s="8">
        <v>4</v>
      </c>
      <c r="AG255" s="8">
        <v>4</v>
      </c>
      <c r="AH255" s="8">
        <v>4</v>
      </c>
      <c r="AI255" s="8">
        <v>4</v>
      </c>
      <c r="AJ255" s="8">
        <v>4</v>
      </c>
      <c r="AK255" s="9">
        <v>4</v>
      </c>
      <c r="AL255" s="9">
        <v>4</v>
      </c>
      <c r="AM255" s="103"/>
      <c r="AN255" s="5"/>
    </row>
    <row r="256" spans="1:40" ht="72.75" thickBot="1" x14ac:dyDescent="0.6">
      <c r="A256" s="4"/>
      <c r="B256" s="4" t="s">
        <v>56</v>
      </c>
      <c r="C256" s="4"/>
      <c r="D256" s="4"/>
      <c r="E256" s="4" t="s">
        <v>177</v>
      </c>
      <c r="F256" s="4" t="s">
        <v>59</v>
      </c>
      <c r="G256" s="4"/>
      <c r="H256" s="100">
        <v>0</v>
      </c>
      <c r="I256" s="100">
        <v>0</v>
      </c>
      <c r="J256" s="100">
        <v>0</v>
      </c>
      <c r="K256" s="100">
        <v>1</v>
      </c>
      <c r="L256" s="100">
        <v>0</v>
      </c>
      <c r="M256" s="102">
        <v>4</v>
      </c>
      <c r="N256" s="102">
        <v>4</v>
      </c>
      <c r="O256" s="102">
        <v>4</v>
      </c>
      <c r="P256" s="102">
        <v>4</v>
      </c>
      <c r="Q256" s="102">
        <v>4</v>
      </c>
      <c r="R256" s="102">
        <v>4</v>
      </c>
      <c r="S256" s="102">
        <v>5</v>
      </c>
      <c r="T256" s="102">
        <v>4</v>
      </c>
      <c r="U256" s="5" t="s">
        <v>34</v>
      </c>
      <c r="V256" s="6">
        <v>4</v>
      </c>
      <c r="W256" s="6">
        <v>4</v>
      </c>
      <c r="X256" s="6">
        <v>5</v>
      </c>
      <c r="Y256" s="6">
        <v>4</v>
      </c>
      <c r="Z256" s="7">
        <v>4</v>
      </c>
      <c r="AA256" s="7">
        <v>4</v>
      </c>
      <c r="AB256" s="7">
        <v>5</v>
      </c>
      <c r="AC256" s="7">
        <v>5</v>
      </c>
      <c r="AD256" s="7">
        <v>5</v>
      </c>
      <c r="AE256" s="8">
        <v>4</v>
      </c>
      <c r="AF256" s="8">
        <v>4</v>
      </c>
      <c r="AG256" s="8">
        <v>4</v>
      </c>
      <c r="AH256" s="8">
        <v>4</v>
      </c>
      <c r="AI256" s="8">
        <v>4</v>
      </c>
      <c r="AJ256" s="8">
        <v>4</v>
      </c>
      <c r="AK256" s="9">
        <v>4</v>
      </c>
      <c r="AL256" s="9">
        <v>4</v>
      </c>
      <c r="AM256" s="103"/>
      <c r="AN256" s="5"/>
    </row>
    <row r="257" spans="1:40" ht="72.75" thickBot="1" x14ac:dyDescent="0.6">
      <c r="A257" s="4"/>
      <c r="B257" s="4" t="s">
        <v>56</v>
      </c>
      <c r="C257" s="4"/>
      <c r="D257" s="4"/>
      <c r="E257" s="4" t="s">
        <v>177</v>
      </c>
      <c r="F257" s="4" t="s">
        <v>59</v>
      </c>
      <c r="G257" s="4"/>
      <c r="H257" s="100">
        <v>0</v>
      </c>
      <c r="I257" s="100">
        <v>0</v>
      </c>
      <c r="J257" s="100">
        <v>0</v>
      </c>
      <c r="K257" s="100">
        <v>0</v>
      </c>
      <c r="L257" s="100">
        <v>1</v>
      </c>
      <c r="M257" s="102">
        <v>4</v>
      </c>
      <c r="N257" s="102">
        <v>4</v>
      </c>
      <c r="O257" s="102">
        <v>4</v>
      </c>
      <c r="P257" s="102">
        <v>4</v>
      </c>
      <c r="Q257" s="102">
        <v>4</v>
      </c>
      <c r="R257" s="102">
        <v>4</v>
      </c>
      <c r="S257" s="102">
        <v>5</v>
      </c>
      <c r="T257" s="102">
        <v>4</v>
      </c>
      <c r="U257" s="5" t="s">
        <v>38</v>
      </c>
      <c r="V257" s="6">
        <v>5</v>
      </c>
      <c r="W257" s="6">
        <v>4</v>
      </c>
      <c r="X257" s="6">
        <v>5</v>
      </c>
      <c r="Y257" s="6">
        <v>4</v>
      </c>
      <c r="Z257" s="7">
        <v>5</v>
      </c>
      <c r="AA257" s="7">
        <v>5</v>
      </c>
      <c r="AB257" s="7">
        <v>5</v>
      </c>
      <c r="AC257" s="7">
        <v>5</v>
      </c>
      <c r="AD257" s="7">
        <v>5</v>
      </c>
      <c r="AE257" s="8">
        <v>4</v>
      </c>
      <c r="AF257" s="8">
        <v>4</v>
      </c>
      <c r="AG257" s="8">
        <v>4</v>
      </c>
      <c r="AH257" s="8">
        <v>4</v>
      </c>
      <c r="AI257" s="8">
        <v>4</v>
      </c>
      <c r="AJ257" s="8">
        <v>5</v>
      </c>
      <c r="AK257" s="9">
        <v>4</v>
      </c>
      <c r="AL257" s="9">
        <v>5</v>
      </c>
      <c r="AM257" s="103"/>
      <c r="AN257" s="5"/>
    </row>
    <row r="258" spans="1:40" ht="24.75" thickBot="1" x14ac:dyDescent="0.6">
      <c r="A258" s="4">
        <v>124</v>
      </c>
      <c r="B258" s="4" t="s">
        <v>56</v>
      </c>
      <c r="C258" s="4"/>
      <c r="D258" s="4"/>
      <c r="E258" s="4" t="s">
        <v>177</v>
      </c>
      <c r="F258" s="4" t="s">
        <v>62</v>
      </c>
      <c r="G258" s="4"/>
      <c r="H258" s="100">
        <v>0</v>
      </c>
      <c r="I258" s="100">
        <v>1</v>
      </c>
      <c r="J258" s="100">
        <v>0</v>
      </c>
      <c r="K258" s="100">
        <v>0</v>
      </c>
      <c r="L258" s="100">
        <v>0</v>
      </c>
      <c r="M258" s="102">
        <v>0</v>
      </c>
      <c r="N258" s="102">
        <v>0</v>
      </c>
      <c r="O258" s="102">
        <v>3</v>
      </c>
      <c r="P258" s="102">
        <v>3</v>
      </c>
      <c r="Q258" s="102">
        <v>0</v>
      </c>
      <c r="R258" s="102">
        <v>0</v>
      </c>
      <c r="S258" s="102">
        <v>0</v>
      </c>
      <c r="T258" s="102">
        <v>0</v>
      </c>
      <c r="U258" s="5" t="s">
        <v>6</v>
      </c>
      <c r="V258" s="6">
        <v>4</v>
      </c>
      <c r="W258" s="6">
        <v>4</v>
      </c>
      <c r="X258" s="6">
        <v>4</v>
      </c>
      <c r="Y258" s="6">
        <v>3</v>
      </c>
      <c r="Z258" s="7">
        <v>4</v>
      </c>
      <c r="AA258" s="7">
        <v>3</v>
      </c>
      <c r="AB258" s="7">
        <v>4</v>
      </c>
      <c r="AC258" s="7">
        <v>3</v>
      </c>
      <c r="AD258" s="7">
        <v>4</v>
      </c>
      <c r="AE258" s="8">
        <v>4</v>
      </c>
      <c r="AF258" s="8">
        <v>4</v>
      </c>
      <c r="AG258" s="8">
        <v>4</v>
      </c>
      <c r="AH258" s="8">
        <v>4</v>
      </c>
      <c r="AI258" s="8">
        <v>5</v>
      </c>
      <c r="AJ258" s="8">
        <v>5</v>
      </c>
      <c r="AK258" s="9">
        <v>5</v>
      </c>
      <c r="AL258" s="9">
        <v>5</v>
      </c>
      <c r="AM258" s="103"/>
      <c r="AN258" s="5"/>
    </row>
    <row r="259" spans="1:40" ht="48.75" thickBot="1" x14ac:dyDescent="0.6">
      <c r="A259" s="4">
        <v>125</v>
      </c>
      <c r="B259" s="4" t="s">
        <v>56</v>
      </c>
      <c r="C259" s="4"/>
      <c r="D259" s="4"/>
      <c r="E259" s="4" t="s">
        <v>189</v>
      </c>
      <c r="F259" s="4" t="s">
        <v>62</v>
      </c>
      <c r="G259" s="4"/>
      <c r="H259" s="100">
        <v>0</v>
      </c>
      <c r="I259" s="100">
        <v>1</v>
      </c>
      <c r="J259" s="100">
        <v>0</v>
      </c>
      <c r="K259" s="100">
        <v>0</v>
      </c>
      <c r="L259" s="100">
        <v>0</v>
      </c>
      <c r="M259" s="102">
        <v>4</v>
      </c>
      <c r="N259" s="102">
        <v>4</v>
      </c>
      <c r="O259" s="102">
        <v>4</v>
      </c>
      <c r="P259" s="102">
        <v>4</v>
      </c>
      <c r="Q259" s="102">
        <v>4</v>
      </c>
      <c r="R259" s="102">
        <v>4</v>
      </c>
      <c r="S259" s="102">
        <v>4</v>
      </c>
      <c r="T259" s="102">
        <v>4</v>
      </c>
      <c r="U259" s="5" t="s">
        <v>5</v>
      </c>
      <c r="V259" s="6">
        <v>4</v>
      </c>
      <c r="W259" s="6">
        <v>3</v>
      </c>
      <c r="X259" s="6">
        <v>4</v>
      </c>
      <c r="Y259" s="6">
        <v>4</v>
      </c>
      <c r="Z259" s="7">
        <v>4</v>
      </c>
      <c r="AA259" s="7">
        <v>3</v>
      </c>
      <c r="AB259" s="7">
        <v>4</v>
      </c>
      <c r="AC259" s="7">
        <v>3</v>
      </c>
      <c r="AD259" s="7">
        <v>3</v>
      </c>
      <c r="AE259" s="8">
        <v>3</v>
      </c>
      <c r="AF259" s="8">
        <v>4</v>
      </c>
      <c r="AG259" s="8">
        <v>4</v>
      </c>
      <c r="AH259" s="8">
        <v>3</v>
      </c>
      <c r="AI259" s="8">
        <v>3</v>
      </c>
      <c r="AJ259" s="8">
        <v>3</v>
      </c>
      <c r="AK259" s="9">
        <v>4</v>
      </c>
      <c r="AL259" s="9">
        <v>4</v>
      </c>
      <c r="AM259" s="103"/>
      <c r="AN259" s="5"/>
    </row>
    <row r="260" spans="1:40" ht="48.75" thickBot="1" x14ac:dyDescent="0.6">
      <c r="A260" s="4">
        <v>126</v>
      </c>
      <c r="B260" s="4" t="s">
        <v>56</v>
      </c>
      <c r="C260" s="4"/>
      <c r="D260" s="4"/>
      <c r="E260" s="4" t="s">
        <v>53</v>
      </c>
      <c r="F260" s="4" t="s">
        <v>62</v>
      </c>
      <c r="G260" s="4"/>
      <c r="H260" s="100">
        <v>1</v>
      </c>
      <c r="I260" s="100">
        <v>0</v>
      </c>
      <c r="J260" s="100">
        <v>0</v>
      </c>
      <c r="K260" s="100">
        <v>0</v>
      </c>
      <c r="L260" s="100">
        <v>0</v>
      </c>
      <c r="M260" s="102">
        <v>4</v>
      </c>
      <c r="N260" s="102">
        <v>0</v>
      </c>
      <c r="O260" s="102">
        <v>4</v>
      </c>
      <c r="P260" s="102">
        <v>4</v>
      </c>
      <c r="Q260" s="102">
        <v>4</v>
      </c>
      <c r="R260" s="102">
        <v>0</v>
      </c>
      <c r="S260" s="102">
        <v>0</v>
      </c>
      <c r="T260" s="102">
        <v>0</v>
      </c>
      <c r="U260" s="5" t="s">
        <v>5</v>
      </c>
      <c r="V260" s="6">
        <v>5</v>
      </c>
      <c r="W260" s="6">
        <v>5</v>
      </c>
      <c r="X260" s="6">
        <v>5</v>
      </c>
      <c r="Y260" s="6">
        <v>4</v>
      </c>
      <c r="Z260" s="7">
        <v>5</v>
      </c>
      <c r="AA260" s="7">
        <v>5</v>
      </c>
      <c r="AB260" s="7">
        <v>5</v>
      </c>
      <c r="AC260" s="7">
        <v>5</v>
      </c>
      <c r="AD260" s="7">
        <v>5</v>
      </c>
      <c r="AE260" s="8">
        <v>0</v>
      </c>
      <c r="AF260" s="8">
        <v>0</v>
      </c>
      <c r="AG260" s="8">
        <v>0</v>
      </c>
      <c r="AH260" s="8">
        <v>5</v>
      </c>
      <c r="AI260" s="8">
        <v>4</v>
      </c>
      <c r="AJ260" s="8">
        <v>4</v>
      </c>
      <c r="AK260" s="9">
        <v>5</v>
      </c>
      <c r="AL260" s="9">
        <v>5</v>
      </c>
      <c r="AM260" s="103"/>
      <c r="AN260" s="5"/>
    </row>
    <row r="261" spans="1:40" ht="24.75" thickBot="1" x14ac:dyDescent="0.6">
      <c r="A261" s="4"/>
      <c r="B261" s="4" t="s">
        <v>56</v>
      </c>
      <c r="C261" s="4"/>
      <c r="D261" s="4"/>
      <c r="E261" s="4" t="s">
        <v>53</v>
      </c>
      <c r="F261" s="4" t="s">
        <v>62</v>
      </c>
      <c r="G261" s="4"/>
      <c r="H261" s="100">
        <v>0</v>
      </c>
      <c r="I261" s="100">
        <v>1</v>
      </c>
      <c r="J261" s="100">
        <v>0</v>
      </c>
      <c r="K261" s="100">
        <v>0</v>
      </c>
      <c r="L261" s="100">
        <v>0</v>
      </c>
      <c r="M261" s="102">
        <v>4</v>
      </c>
      <c r="N261" s="102">
        <v>0</v>
      </c>
      <c r="O261" s="102">
        <v>4</v>
      </c>
      <c r="P261" s="102">
        <v>4</v>
      </c>
      <c r="Q261" s="102">
        <v>4</v>
      </c>
      <c r="R261" s="102">
        <v>0</v>
      </c>
      <c r="S261" s="102">
        <v>0</v>
      </c>
      <c r="T261" s="102">
        <v>0</v>
      </c>
      <c r="U261" s="5" t="s">
        <v>6</v>
      </c>
      <c r="V261" s="6">
        <v>5</v>
      </c>
      <c r="W261" s="6">
        <v>5</v>
      </c>
      <c r="X261" s="6">
        <v>5</v>
      </c>
      <c r="Y261" s="6">
        <v>4</v>
      </c>
      <c r="Z261" s="7">
        <v>5</v>
      </c>
      <c r="AA261" s="7">
        <v>5</v>
      </c>
      <c r="AB261" s="7">
        <v>5</v>
      </c>
      <c r="AC261" s="7">
        <v>5</v>
      </c>
      <c r="AD261" s="7">
        <v>5</v>
      </c>
      <c r="AE261" s="8">
        <v>0</v>
      </c>
      <c r="AF261" s="8">
        <v>0</v>
      </c>
      <c r="AG261" s="8">
        <v>0</v>
      </c>
      <c r="AH261" s="8">
        <v>5</v>
      </c>
      <c r="AI261" s="8">
        <v>4</v>
      </c>
      <c r="AJ261" s="8">
        <v>4</v>
      </c>
      <c r="AK261" s="9">
        <v>5</v>
      </c>
      <c r="AL261" s="9">
        <v>5</v>
      </c>
      <c r="AM261" s="103"/>
      <c r="AN261" s="5"/>
    </row>
    <row r="262" spans="1:40" ht="72.75" thickBot="1" x14ac:dyDescent="0.6">
      <c r="A262" s="4"/>
      <c r="B262" s="4" t="s">
        <v>56</v>
      </c>
      <c r="C262" s="4"/>
      <c r="D262" s="4"/>
      <c r="E262" s="4" t="s">
        <v>53</v>
      </c>
      <c r="F262" s="4" t="s">
        <v>62</v>
      </c>
      <c r="G262" s="4"/>
      <c r="H262" s="100">
        <v>0</v>
      </c>
      <c r="I262" s="100">
        <v>0</v>
      </c>
      <c r="J262" s="100">
        <v>1</v>
      </c>
      <c r="K262" s="100">
        <v>0</v>
      </c>
      <c r="L262" s="100">
        <v>0</v>
      </c>
      <c r="M262" s="102">
        <v>4</v>
      </c>
      <c r="N262" s="102">
        <v>0</v>
      </c>
      <c r="O262" s="102">
        <v>4</v>
      </c>
      <c r="P262" s="102">
        <v>4</v>
      </c>
      <c r="Q262" s="102">
        <v>4</v>
      </c>
      <c r="R262" s="102">
        <v>0</v>
      </c>
      <c r="S262" s="102">
        <v>0</v>
      </c>
      <c r="T262" s="102">
        <v>0</v>
      </c>
      <c r="U262" s="5" t="s">
        <v>36</v>
      </c>
      <c r="V262" s="6">
        <v>5</v>
      </c>
      <c r="W262" s="6">
        <v>5</v>
      </c>
      <c r="X262" s="6">
        <v>5</v>
      </c>
      <c r="Y262" s="6">
        <v>4</v>
      </c>
      <c r="Z262" s="7">
        <v>5</v>
      </c>
      <c r="AA262" s="7">
        <v>5</v>
      </c>
      <c r="AB262" s="7">
        <v>5</v>
      </c>
      <c r="AC262" s="7">
        <v>5</v>
      </c>
      <c r="AD262" s="7">
        <v>5</v>
      </c>
      <c r="AE262" s="8">
        <v>0</v>
      </c>
      <c r="AF262" s="8">
        <v>0</v>
      </c>
      <c r="AG262" s="8">
        <v>0</v>
      </c>
      <c r="AH262" s="8">
        <v>5</v>
      </c>
      <c r="AI262" s="8">
        <v>4</v>
      </c>
      <c r="AJ262" s="8">
        <v>4</v>
      </c>
      <c r="AK262" s="9">
        <v>5</v>
      </c>
      <c r="AL262" s="9">
        <v>5</v>
      </c>
      <c r="AM262" s="103"/>
      <c r="AN262" s="5"/>
    </row>
    <row r="263" spans="1:40" ht="72.75" thickBot="1" x14ac:dyDescent="0.6">
      <c r="A263" s="4"/>
      <c r="B263" s="4" t="s">
        <v>56</v>
      </c>
      <c r="C263" s="4"/>
      <c r="D263" s="4"/>
      <c r="E263" s="4" t="s">
        <v>53</v>
      </c>
      <c r="F263" s="4" t="s">
        <v>62</v>
      </c>
      <c r="G263" s="4"/>
      <c r="H263" s="100">
        <v>0</v>
      </c>
      <c r="I263" s="100">
        <v>0</v>
      </c>
      <c r="J263" s="100">
        <v>0</v>
      </c>
      <c r="K263" s="100">
        <v>1</v>
      </c>
      <c r="L263" s="100">
        <v>0</v>
      </c>
      <c r="M263" s="102">
        <v>4</v>
      </c>
      <c r="N263" s="102">
        <v>0</v>
      </c>
      <c r="O263" s="102">
        <v>4</v>
      </c>
      <c r="P263" s="102">
        <v>4</v>
      </c>
      <c r="Q263" s="102">
        <v>4</v>
      </c>
      <c r="R263" s="102">
        <v>0</v>
      </c>
      <c r="S263" s="102">
        <v>0</v>
      </c>
      <c r="T263" s="102">
        <v>0</v>
      </c>
      <c r="U263" s="5" t="s">
        <v>34</v>
      </c>
      <c r="V263" s="6">
        <v>5</v>
      </c>
      <c r="W263" s="6">
        <v>5</v>
      </c>
      <c r="X263" s="6">
        <v>5</v>
      </c>
      <c r="Y263" s="6">
        <v>4</v>
      </c>
      <c r="Z263" s="7">
        <v>5</v>
      </c>
      <c r="AA263" s="7">
        <v>5</v>
      </c>
      <c r="AB263" s="7">
        <v>5</v>
      </c>
      <c r="AC263" s="7">
        <v>5</v>
      </c>
      <c r="AD263" s="7">
        <v>5</v>
      </c>
      <c r="AE263" s="8">
        <v>0</v>
      </c>
      <c r="AF263" s="8">
        <v>0</v>
      </c>
      <c r="AG263" s="8">
        <v>0</v>
      </c>
      <c r="AH263" s="8">
        <v>5</v>
      </c>
      <c r="AI263" s="8">
        <v>4</v>
      </c>
      <c r="AJ263" s="8">
        <v>4</v>
      </c>
      <c r="AK263" s="9">
        <v>5</v>
      </c>
      <c r="AL263" s="9">
        <v>5</v>
      </c>
      <c r="AM263" s="103"/>
      <c r="AN263" s="5"/>
    </row>
    <row r="264" spans="1:40" ht="72.75" thickBot="1" x14ac:dyDescent="0.6">
      <c r="A264" s="4"/>
      <c r="B264" s="4" t="s">
        <v>56</v>
      </c>
      <c r="C264" s="4"/>
      <c r="D264" s="4"/>
      <c r="E264" s="4" t="s">
        <v>53</v>
      </c>
      <c r="F264" s="4" t="s">
        <v>62</v>
      </c>
      <c r="G264" s="4"/>
      <c r="H264" s="100">
        <v>0</v>
      </c>
      <c r="I264" s="100">
        <v>0</v>
      </c>
      <c r="J264" s="100">
        <v>0</v>
      </c>
      <c r="K264" s="100">
        <v>0</v>
      </c>
      <c r="L264" s="100">
        <v>1</v>
      </c>
      <c r="M264" s="102">
        <v>4</v>
      </c>
      <c r="N264" s="102">
        <v>0</v>
      </c>
      <c r="O264" s="102">
        <v>4</v>
      </c>
      <c r="P264" s="102">
        <v>4</v>
      </c>
      <c r="Q264" s="102">
        <v>4</v>
      </c>
      <c r="R264" s="102">
        <v>0</v>
      </c>
      <c r="S264" s="102">
        <v>0</v>
      </c>
      <c r="T264" s="102">
        <v>0</v>
      </c>
      <c r="U264" s="5" t="s">
        <v>38</v>
      </c>
      <c r="V264" s="6">
        <v>5</v>
      </c>
      <c r="W264" s="6">
        <v>5</v>
      </c>
      <c r="X264" s="6">
        <v>5</v>
      </c>
      <c r="Y264" s="6">
        <v>4</v>
      </c>
      <c r="Z264" s="7">
        <v>5</v>
      </c>
      <c r="AA264" s="7">
        <v>5</v>
      </c>
      <c r="AB264" s="7">
        <v>5</v>
      </c>
      <c r="AC264" s="7">
        <v>5</v>
      </c>
      <c r="AD264" s="7">
        <v>5</v>
      </c>
      <c r="AE264" s="8">
        <v>0</v>
      </c>
      <c r="AF264" s="8">
        <v>0</v>
      </c>
      <c r="AG264" s="8">
        <v>0</v>
      </c>
      <c r="AH264" s="8">
        <v>5</v>
      </c>
      <c r="AI264" s="8">
        <v>4</v>
      </c>
      <c r="AJ264" s="8">
        <v>4</v>
      </c>
      <c r="AK264" s="9">
        <v>5</v>
      </c>
      <c r="AL264" s="9">
        <v>5</v>
      </c>
      <c r="AM264" s="103"/>
      <c r="AN264" s="5"/>
    </row>
    <row r="265" spans="1:40" ht="72.75" thickBot="1" x14ac:dyDescent="0.6">
      <c r="A265" s="4">
        <v>127</v>
      </c>
      <c r="B265" s="4" t="s">
        <v>56</v>
      </c>
      <c r="C265" s="4"/>
      <c r="D265" s="4"/>
      <c r="E265" s="4" t="s">
        <v>198</v>
      </c>
      <c r="F265" s="4" t="s">
        <v>62</v>
      </c>
      <c r="G265" s="4"/>
      <c r="H265" s="100">
        <v>1</v>
      </c>
      <c r="I265" s="100">
        <v>0</v>
      </c>
      <c r="J265" s="100">
        <v>0</v>
      </c>
      <c r="K265" s="100">
        <v>0</v>
      </c>
      <c r="L265" s="100">
        <v>0</v>
      </c>
      <c r="M265" s="102">
        <v>4</v>
      </c>
      <c r="N265" s="102">
        <v>4</v>
      </c>
      <c r="O265" s="102">
        <v>4</v>
      </c>
      <c r="P265" s="102">
        <v>4</v>
      </c>
      <c r="Q265" s="102">
        <v>4</v>
      </c>
      <c r="R265" s="102">
        <v>4</v>
      </c>
      <c r="S265" s="102">
        <v>4</v>
      </c>
      <c r="T265" s="102">
        <v>4</v>
      </c>
      <c r="U265" s="5" t="s">
        <v>5</v>
      </c>
      <c r="V265" s="6">
        <v>4</v>
      </c>
      <c r="W265" s="6">
        <v>4</v>
      </c>
      <c r="X265" s="6">
        <v>4</v>
      </c>
      <c r="Y265" s="6">
        <v>4</v>
      </c>
      <c r="Z265" s="7">
        <v>4</v>
      </c>
      <c r="AA265" s="7">
        <v>4</v>
      </c>
      <c r="AB265" s="7">
        <v>4</v>
      </c>
      <c r="AC265" s="7">
        <v>4</v>
      </c>
      <c r="AD265" s="7">
        <v>4</v>
      </c>
      <c r="AE265" s="8">
        <v>4</v>
      </c>
      <c r="AF265" s="8">
        <v>4</v>
      </c>
      <c r="AG265" s="8">
        <v>4</v>
      </c>
      <c r="AH265" s="8">
        <v>4</v>
      </c>
      <c r="AI265" s="8">
        <v>4</v>
      </c>
      <c r="AJ265" s="8">
        <v>4</v>
      </c>
      <c r="AK265" s="9">
        <v>4</v>
      </c>
      <c r="AL265" s="9">
        <v>4</v>
      </c>
      <c r="AM265" s="103"/>
      <c r="AN265" s="5"/>
    </row>
    <row r="266" spans="1:40" ht="72.75" thickBot="1" x14ac:dyDescent="0.6">
      <c r="A266" s="4"/>
      <c r="B266" s="4" t="s">
        <v>56</v>
      </c>
      <c r="C266" s="4"/>
      <c r="D266" s="4"/>
      <c r="E266" s="4" t="s">
        <v>198</v>
      </c>
      <c r="F266" s="4" t="s">
        <v>62</v>
      </c>
      <c r="G266" s="4"/>
      <c r="H266" s="100">
        <v>0</v>
      </c>
      <c r="I266" s="100">
        <v>1</v>
      </c>
      <c r="J266" s="100">
        <v>0</v>
      </c>
      <c r="K266" s="100">
        <v>0</v>
      </c>
      <c r="L266" s="100">
        <v>0</v>
      </c>
      <c r="M266" s="102">
        <v>4</v>
      </c>
      <c r="N266" s="102">
        <v>4</v>
      </c>
      <c r="O266" s="102">
        <v>4</v>
      </c>
      <c r="P266" s="102">
        <v>4</v>
      </c>
      <c r="Q266" s="102">
        <v>4</v>
      </c>
      <c r="R266" s="102">
        <v>4</v>
      </c>
      <c r="S266" s="102">
        <v>4</v>
      </c>
      <c r="T266" s="102">
        <v>4</v>
      </c>
      <c r="U266" s="5" t="s">
        <v>6</v>
      </c>
      <c r="V266" s="6">
        <v>4</v>
      </c>
      <c r="W266" s="6">
        <v>4</v>
      </c>
      <c r="X266" s="6">
        <v>4</v>
      </c>
      <c r="Y266" s="6">
        <v>4</v>
      </c>
      <c r="Z266" s="7">
        <v>4</v>
      </c>
      <c r="AA266" s="7">
        <v>4</v>
      </c>
      <c r="AB266" s="7">
        <v>4</v>
      </c>
      <c r="AC266" s="7">
        <v>4</v>
      </c>
      <c r="AD266" s="7">
        <v>4</v>
      </c>
      <c r="AE266" s="8">
        <v>4</v>
      </c>
      <c r="AF266" s="8">
        <v>4</v>
      </c>
      <c r="AG266" s="8">
        <v>4</v>
      </c>
      <c r="AH266" s="8">
        <v>4</v>
      </c>
      <c r="AI266" s="8">
        <v>4</v>
      </c>
      <c r="AJ266" s="8">
        <v>4</v>
      </c>
      <c r="AK266" s="9">
        <v>4</v>
      </c>
      <c r="AL266" s="9">
        <v>4</v>
      </c>
      <c r="AM266" s="103"/>
      <c r="AN266" s="5"/>
    </row>
    <row r="267" spans="1:40" ht="72.75" thickBot="1" x14ac:dyDescent="0.6">
      <c r="A267" s="4"/>
      <c r="B267" s="4" t="s">
        <v>56</v>
      </c>
      <c r="C267" s="4"/>
      <c r="D267" s="4"/>
      <c r="E267" s="4" t="s">
        <v>198</v>
      </c>
      <c r="F267" s="4" t="s">
        <v>62</v>
      </c>
      <c r="G267" s="4"/>
      <c r="H267" s="100">
        <v>0</v>
      </c>
      <c r="I267" s="100">
        <v>0</v>
      </c>
      <c r="J267" s="100">
        <v>0</v>
      </c>
      <c r="K267" s="100">
        <v>1</v>
      </c>
      <c r="L267" s="100">
        <v>0</v>
      </c>
      <c r="M267" s="102">
        <v>4</v>
      </c>
      <c r="N267" s="102">
        <v>4</v>
      </c>
      <c r="O267" s="102">
        <v>4</v>
      </c>
      <c r="P267" s="102">
        <v>4</v>
      </c>
      <c r="Q267" s="102">
        <v>4</v>
      </c>
      <c r="R267" s="102">
        <v>4</v>
      </c>
      <c r="S267" s="102">
        <v>4</v>
      </c>
      <c r="T267" s="102">
        <v>4</v>
      </c>
      <c r="U267" s="5" t="s">
        <v>34</v>
      </c>
      <c r="V267" s="6">
        <v>4</v>
      </c>
      <c r="W267" s="6">
        <v>4</v>
      </c>
      <c r="X267" s="6">
        <v>4</v>
      </c>
      <c r="Y267" s="6">
        <v>4</v>
      </c>
      <c r="Z267" s="7">
        <v>4</v>
      </c>
      <c r="AA267" s="7">
        <v>4</v>
      </c>
      <c r="AB267" s="7">
        <v>4</v>
      </c>
      <c r="AC267" s="7">
        <v>4</v>
      </c>
      <c r="AD267" s="7">
        <v>4</v>
      </c>
      <c r="AE267" s="8">
        <v>4</v>
      </c>
      <c r="AF267" s="8">
        <v>4</v>
      </c>
      <c r="AG267" s="8">
        <v>4</v>
      </c>
      <c r="AH267" s="8">
        <v>4</v>
      </c>
      <c r="AI267" s="8">
        <v>4</v>
      </c>
      <c r="AJ267" s="8">
        <v>4</v>
      </c>
      <c r="AK267" s="9">
        <v>4</v>
      </c>
      <c r="AL267" s="9">
        <v>4</v>
      </c>
      <c r="AM267" s="103"/>
      <c r="AN267" s="5"/>
    </row>
    <row r="268" spans="1:40" ht="72.75" thickBot="1" x14ac:dyDescent="0.6">
      <c r="A268" s="4">
        <v>128</v>
      </c>
      <c r="B268" s="4" t="s">
        <v>56</v>
      </c>
      <c r="C268" s="4"/>
      <c r="D268" s="4"/>
      <c r="E268" s="4" t="s">
        <v>198</v>
      </c>
      <c r="F268" s="4" t="s">
        <v>62</v>
      </c>
      <c r="G268" s="4"/>
      <c r="H268" s="100">
        <v>1</v>
      </c>
      <c r="I268" s="100">
        <v>0</v>
      </c>
      <c r="J268" s="100">
        <v>0</v>
      </c>
      <c r="K268" s="100">
        <v>0</v>
      </c>
      <c r="L268" s="100">
        <v>0</v>
      </c>
      <c r="M268" s="102">
        <v>4</v>
      </c>
      <c r="N268" s="102">
        <v>4</v>
      </c>
      <c r="O268" s="102">
        <v>4</v>
      </c>
      <c r="P268" s="102">
        <v>4</v>
      </c>
      <c r="Q268" s="102">
        <v>4</v>
      </c>
      <c r="R268" s="102">
        <v>4</v>
      </c>
      <c r="S268" s="102">
        <v>4</v>
      </c>
      <c r="T268" s="102">
        <v>4</v>
      </c>
      <c r="U268" s="5" t="s">
        <v>5</v>
      </c>
      <c r="V268" s="6">
        <v>4</v>
      </c>
      <c r="W268" s="6">
        <v>4</v>
      </c>
      <c r="X268" s="6">
        <v>4</v>
      </c>
      <c r="Y268" s="6">
        <v>4</v>
      </c>
      <c r="Z268" s="7">
        <v>4</v>
      </c>
      <c r="AA268" s="7">
        <v>4</v>
      </c>
      <c r="AB268" s="7">
        <v>4</v>
      </c>
      <c r="AC268" s="7">
        <v>4</v>
      </c>
      <c r="AD268" s="7">
        <v>4</v>
      </c>
      <c r="AE268" s="8">
        <v>4</v>
      </c>
      <c r="AF268" s="8">
        <v>4</v>
      </c>
      <c r="AG268" s="8">
        <v>4</v>
      </c>
      <c r="AH268" s="8">
        <v>4</v>
      </c>
      <c r="AI268" s="8">
        <v>4</v>
      </c>
      <c r="AJ268" s="8">
        <v>4</v>
      </c>
      <c r="AK268" s="9">
        <v>4</v>
      </c>
      <c r="AL268" s="9">
        <v>4</v>
      </c>
      <c r="AM268" s="103"/>
      <c r="AN268" s="5"/>
    </row>
    <row r="269" spans="1:40" ht="72.75" thickBot="1" x14ac:dyDescent="0.6">
      <c r="A269" s="4"/>
      <c r="B269" s="4" t="s">
        <v>56</v>
      </c>
      <c r="C269" s="4"/>
      <c r="D269" s="4"/>
      <c r="E269" s="4" t="s">
        <v>198</v>
      </c>
      <c r="F269" s="4" t="s">
        <v>62</v>
      </c>
      <c r="G269" s="4"/>
      <c r="H269" s="100">
        <v>0</v>
      </c>
      <c r="I269" s="100">
        <v>1</v>
      </c>
      <c r="J269" s="100">
        <v>0</v>
      </c>
      <c r="K269" s="100">
        <v>0</v>
      </c>
      <c r="L269" s="100">
        <v>0</v>
      </c>
      <c r="M269" s="102">
        <v>4</v>
      </c>
      <c r="N269" s="102">
        <v>4</v>
      </c>
      <c r="O269" s="102">
        <v>4</v>
      </c>
      <c r="P269" s="102">
        <v>4</v>
      </c>
      <c r="Q269" s="102">
        <v>4</v>
      </c>
      <c r="R269" s="102">
        <v>4</v>
      </c>
      <c r="S269" s="102">
        <v>4</v>
      </c>
      <c r="T269" s="102">
        <v>4</v>
      </c>
      <c r="U269" s="5" t="s">
        <v>6</v>
      </c>
      <c r="V269" s="6">
        <v>4</v>
      </c>
      <c r="W269" s="6">
        <v>4</v>
      </c>
      <c r="X269" s="6">
        <v>4</v>
      </c>
      <c r="Y269" s="6">
        <v>4</v>
      </c>
      <c r="Z269" s="7">
        <v>4</v>
      </c>
      <c r="AA269" s="7">
        <v>4</v>
      </c>
      <c r="AB269" s="7">
        <v>4</v>
      </c>
      <c r="AC269" s="7">
        <v>4</v>
      </c>
      <c r="AD269" s="7">
        <v>4</v>
      </c>
      <c r="AE269" s="8">
        <v>4</v>
      </c>
      <c r="AF269" s="8">
        <v>4</v>
      </c>
      <c r="AG269" s="8">
        <v>4</v>
      </c>
      <c r="AH269" s="8">
        <v>4</v>
      </c>
      <c r="AI269" s="8">
        <v>4</v>
      </c>
      <c r="AJ269" s="8">
        <v>4</v>
      </c>
      <c r="AK269" s="9">
        <v>4</v>
      </c>
      <c r="AL269" s="9">
        <v>4</v>
      </c>
      <c r="AM269" s="103"/>
      <c r="AN269" s="5"/>
    </row>
    <row r="270" spans="1:40" ht="72.75" thickBot="1" x14ac:dyDescent="0.6">
      <c r="A270" s="4"/>
      <c r="B270" s="4" t="s">
        <v>56</v>
      </c>
      <c r="C270" s="4"/>
      <c r="D270" s="4"/>
      <c r="E270" s="4" t="s">
        <v>198</v>
      </c>
      <c r="F270" s="4" t="s">
        <v>62</v>
      </c>
      <c r="G270" s="4"/>
      <c r="H270" s="100">
        <v>0</v>
      </c>
      <c r="I270" s="100">
        <v>0</v>
      </c>
      <c r="J270" s="100">
        <v>1</v>
      </c>
      <c r="K270" s="100">
        <v>0</v>
      </c>
      <c r="L270" s="100">
        <v>0</v>
      </c>
      <c r="M270" s="102">
        <v>4</v>
      </c>
      <c r="N270" s="102">
        <v>4</v>
      </c>
      <c r="O270" s="102">
        <v>4</v>
      </c>
      <c r="P270" s="102">
        <v>4</v>
      </c>
      <c r="Q270" s="102">
        <v>4</v>
      </c>
      <c r="R270" s="102">
        <v>4</v>
      </c>
      <c r="S270" s="102">
        <v>4</v>
      </c>
      <c r="T270" s="102">
        <v>4</v>
      </c>
      <c r="U270" s="5" t="s">
        <v>36</v>
      </c>
      <c r="V270" s="6">
        <v>4</v>
      </c>
      <c r="W270" s="6">
        <v>4</v>
      </c>
      <c r="X270" s="6">
        <v>4</v>
      </c>
      <c r="Y270" s="6">
        <v>4</v>
      </c>
      <c r="Z270" s="7">
        <v>4</v>
      </c>
      <c r="AA270" s="7">
        <v>4</v>
      </c>
      <c r="AB270" s="7">
        <v>4</v>
      </c>
      <c r="AC270" s="7">
        <v>4</v>
      </c>
      <c r="AD270" s="7">
        <v>4</v>
      </c>
      <c r="AE270" s="8">
        <v>4</v>
      </c>
      <c r="AF270" s="8">
        <v>4</v>
      </c>
      <c r="AG270" s="8">
        <v>4</v>
      </c>
      <c r="AH270" s="8">
        <v>4</v>
      </c>
      <c r="AI270" s="8">
        <v>4</v>
      </c>
      <c r="AJ270" s="8">
        <v>4</v>
      </c>
      <c r="AK270" s="9">
        <v>4</v>
      </c>
      <c r="AL270" s="9">
        <v>4</v>
      </c>
      <c r="AM270" s="103"/>
      <c r="AN270" s="5"/>
    </row>
    <row r="271" spans="1:40" ht="72.75" thickBot="1" x14ac:dyDescent="0.6">
      <c r="A271" s="4"/>
      <c r="B271" s="4" t="s">
        <v>56</v>
      </c>
      <c r="C271" s="4"/>
      <c r="D271" s="4"/>
      <c r="E271" s="4" t="s">
        <v>198</v>
      </c>
      <c r="F271" s="4" t="s">
        <v>62</v>
      </c>
      <c r="G271" s="4"/>
      <c r="H271" s="100">
        <v>0</v>
      </c>
      <c r="I271" s="100">
        <v>0</v>
      </c>
      <c r="J271" s="100">
        <v>0</v>
      </c>
      <c r="K271" s="100">
        <v>1</v>
      </c>
      <c r="L271" s="100">
        <v>0</v>
      </c>
      <c r="M271" s="102">
        <v>4</v>
      </c>
      <c r="N271" s="102">
        <v>4</v>
      </c>
      <c r="O271" s="102">
        <v>4</v>
      </c>
      <c r="P271" s="102">
        <v>4</v>
      </c>
      <c r="Q271" s="102">
        <v>4</v>
      </c>
      <c r="R271" s="102">
        <v>4</v>
      </c>
      <c r="S271" s="102">
        <v>4</v>
      </c>
      <c r="T271" s="102">
        <v>4</v>
      </c>
      <c r="U271" s="5" t="s">
        <v>34</v>
      </c>
      <c r="V271" s="6">
        <v>4</v>
      </c>
      <c r="W271" s="6">
        <v>4</v>
      </c>
      <c r="X271" s="6">
        <v>4</v>
      </c>
      <c r="Y271" s="6">
        <v>4</v>
      </c>
      <c r="Z271" s="7">
        <v>4</v>
      </c>
      <c r="AA271" s="7">
        <v>4</v>
      </c>
      <c r="AB271" s="7">
        <v>4</v>
      </c>
      <c r="AC271" s="7">
        <v>4</v>
      </c>
      <c r="AD271" s="7">
        <v>4</v>
      </c>
      <c r="AE271" s="8">
        <v>4</v>
      </c>
      <c r="AF271" s="8">
        <v>4</v>
      </c>
      <c r="AG271" s="8">
        <v>4</v>
      </c>
      <c r="AH271" s="8">
        <v>4</v>
      </c>
      <c r="AI271" s="8">
        <v>4</v>
      </c>
      <c r="AJ271" s="8">
        <v>4</v>
      </c>
      <c r="AK271" s="9">
        <v>4</v>
      </c>
      <c r="AL271" s="9">
        <v>4</v>
      </c>
      <c r="AM271" s="103"/>
      <c r="AN271" s="5"/>
    </row>
    <row r="272" spans="1:40" ht="72.75" thickBot="1" x14ac:dyDescent="0.6">
      <c r="A272" s="4"/>
      <c r="B272" s="4" t="s">
        <v>56</v>
      </c>
      <c r="C272" s="4"/>
      <c r="D272" s="4"/>
      <c r="E272" s="4" t="s">
        <v>198</v>
      </c>
      <c r="F272" s="4" t="s">
        <v>62</v>
      </c>
      <c r="G272" s="4"/>
      <c r="H272" s="100">
        <v>0</v>
      </c>
      <c r="I272" s="100">
        <v>0</v>
      </c>
      <c r="J272" s="100">
        <v>0</v>
      </c>
      <c r="K272" s="100">
        <v>0</v>
      </c>
      <c r="L272" s="100">
        <v>1</v>
      </c>
      <c r="M272" s="102">
        <v>4</v>
      </c>
      <c r="N272" s="102">
        <v>4</v>
      </c>
      <c r="O272" s="102">
        <v>4</v>
      </c>
      <c r="P272" s="102">
        <v>4</v>
      </c>
      <c r="Q272" s="102">
        <v>4</v>
      </c>
      <c r="R272" s="102">
        <v>4</v>
      </c>
      <c r="S272" s="102">
        <v>4</v>
      </c>
      <c r="T272" s="102">
        <v>4</v>
      </c>
      <c r="U272" s="5" t="s">
        <v>38</v>
      </c>
      <c r="V272" s="6">
        <v>4</v>
      </c>
      <c r="W272" s="6">
        <v>4</v>
      </c>
      <c r="X272" s="6">
        <v>4</v>
      </c>
      <c r="Y272" s="6">
        <v>4</v>
      </c>
      <c r="Z272" s="7">
        <v>4</v>
      </c>
      <c r="AA272" s="7">
        <v>4</v>
      </c>
      <c r="AB272" s="7">
        <v>4</v>
      </c>
      <c r="AC272" s="7">
        <v>4</v>
      </c>
      <c r="AD272" s="7">
        <v>4</v>
      </c>
      <c r="AE272" s="8">
        <v>4</v>
      </c>
      <c r="AF272" s="8">
        <v>4</v>
      </c>
      <c r="AG272" s="8">
        <v>4</v>
      </c>
      <c r="AH272" s="8">
        <v>4</v>
      </c>
      <c r="AI272" s="8">
        <v>4</v>
      </c>
      <c r="AJ272" s="8">
        <v>4</v>
      </c>
      <c r="AK272" s="9">
        <v>4</v>
      </c>
      <c r="AL272" s="9">
        <v>4</v>
      </c>
      <c r="AM272" s="103"/>
      <c r="AN272" s="5"/>
    </row>
    <row r="273" spans="1:40" ht="72.75" thickBot="1" x14ac:dyDescent="0.6">
      <c r="A273" s="4">
        <v>129</v>
      </c>
      <c r="B273" s="4" t="s">
        <v>56</v>
      </c>
      <c r="C273" s="4"/>
      <c r="D273" s="4"/>
      <c r="E273" s="4" t="s">
        <v>198</v>
      </c>
      <c r="F273" s="4" t="s">
        <v>62</v>
      </c>
      <c r="G273" s="4"/>
      <c r="H273" s="100">
        <v>1</v>
      </c>
      <c r="I273" s="100">
        <v>0</v>
      </c>
      <c r="J273" s="100">
        <v>0</v>
      </c>
      <c r="K273" s="100">
        <v>0</v>
      </c>
      <c r="L273" s="100">
        <v>0</v>
      </c>
      <c r="M273" s="102">
        <v>0</v>
      </c>
      <c r="N273" s="102">
        <v>0</v>
      </c>
      <c r="O273" s="102">
        <v>0</v>
      </c>
      <c r="P273" s="102">
        <v>0</v>
      </c>
      <c r="Q273" s="102">
        <v>0</v>
      </c>
      <c r="R273" s="102">
        <v>0</v>
      </c>
      <c r="S273" s="102">
        <v>0</v>
      </c>
      <c r="T273" s="102">
        <v>0</v>
      </c>
      <c r="U273" s="5" t="s">
        <v>5</v>
      </c>
      <c r="V273" s="6">
        <v>3</v>
      </c>
      <c r="W273" s="6">
        <v>3</v>
      </c>
      <c r="X273" s="6">
        <v>3</v>
      </c>
      <c r="Y273" s="6">
        <v>3</v>
      </c>
      <c r="Z273" s="7">
        <v>4</v>
      </c>
      <c r="AA273" s="7">
        <v>4</v>
      </c>
      <c r="AB273" s="7">
        <v>3</v>
      </c>
      <c r="AC273" s="7">
        <v>3</v>
      </c>
      <c r="AD273" s="7">
        <v>4</v>
      </c>
      <c r="AE273" s="8">
        <v>5</v>
      </c>
      <c r="AF273" s="8">
        <v>5</v>
      </c>
      <c r="AG273" s="8">
        <v>5</v>
      </c>
      <c r="AH273" s="8">
        <v>5</v>
      </c>
      <c r="AI273" s="8">
        <v>5</v>
      </c>
      <c r="AJ273" s="8">
        <v>5</v>
      </c>
      <c r="AK273" s="9">
        <v>4</v>
      </c>
      <c r="AL273" s="9">
        <v>4</v>
      </c>
      <c r="AM273" s="103"/>
      <c r="AN273" s="5"/>
    </row>
    <row r="274" spans="1:40" ht="72.75" thickBot="1" x14ac:dyDescent="0.6">
      <c r="A274" s="4"/>
      <c r="B274" s="4" t="s">
        <v>56</v>
      </c>
      <c r="C274" s="4"/>
      <c r="D274" s="4"/>
      <c r="E274" s="4" t="s">
        <v>198</v>
      </c>
      <c r="F274" s="4" t="s">
        <v>62</v>
      </c>
      <c r="G274" s="4"/>
      <c r="H274" s="100">
        <v>0</v>
      </c>
      <c r="I274" s="100">
        <v>0</v>
      </c>
      <c r="J274" s="100">
        <v>0</v>
      </c>
      <c r="K274" s="100">
        <v>0</v>
      </c>
      <c r="L274" s="100">
        <v>1</v>
      </c>
      <c r="M274" s="102">
        <v>0</v>
      </c>
      <c r="N274" s="102">
        <v>0</v>
      </c>
      <c r="O274" s="102">
        <v>0</v>
      </c>
      <c r="P274" s="102">
        <v>0</v>
      </c>
      <c r="Q274" s="102">
        <v>0</v>
      </c>
      <c r="R274" s="102">
        <v>0</v>
      </c>
      <c r="S274" s="102">
        <v>0</v>
      </c>
      <c r="T274" s="102">
        <v>0</v>
      </c>
      <c r="U274" s="5" t="s">
        <v>38</v>
      </c>
      <c r="V274" s="6">
        <v>4</v>
      </c>
      <c r="W274" s="6">
        <v>4</v>
      </c>
      <c r="X274" s="6">
        <v>4</v>
      </c>
      <c r="Y274" s="6">
        <v>4</v>
      </c>
      <c r="Z274" s="7">
        <v>4</v>
      </c>
      <c r="AA274" s="7">
        <v>4</v>
      </c>
      <c r="AB274" s="7">
        <v>4</v>
      </c>
      <c r="AC274" s="7">
        <v>4</v>
      </c>
      <c r="AD274" s="7">
        <v>4</v>
      </c>
      <c r="AE274" s="8">
        <v>5</v>
      </c>
      <c r="AF274" s="8">
        <v>5</v>
      </c>
      <c r="AG274" s="8">
        <v>5</v>
      </c>
      <c r="AH274" s="8">
        <v>5</v>
      </c>
      <c r="AI274" s="8">
        <v>5</v>
      </c>
      <c r="AJ274" s="8">
        <v>5</v>
      </c>
      <c r="AK274" s="9">
        <v>5</v>
      </c>
      <c r="AL274" s="9">
        <v>5</v>
      </c>
      <c r="AM274" s="103"/>
      <c r="AN274" s="5"/>
    </row>
    <row r="275" spans="1:40" ht="72.75" thickBot="1" x14ac:dyDescent="0.6">
      <c r="A275" s="4">
        <v>130</v>
      </c>
      <c r="B275" s="4" t="s">
        <v>56</v>
      </c>
      <c r="C275" s="4"/>
      <c r="D275" s="4"/>
      <c r="E275" s="4" t="s">
        <v>198</v>
      </c>
      <c r="F275" s="4" t="s">
        <v>62</v>
      </c>
      <c r="G275" s="4"/>
      <c r="H275" s="100">
        <v>1</v>
      </c>
      <c r="I275" s="100">
        <v>0</v>
      </c>
      <c r="J275" s="100">
        <v>0</v>
      </c>
      <c r="K275" s="100">
        <v>0</v>
      </c>
      <c r="L275" s="100">
        <v>0</v>
      </c>
      <c r="M275" s="102">
        <v>1</v>
      </c>
      <c r="N275" s="102">
        <v>1</v>
      </c>
      <c r="O275" s="102">
        <v>2</v>
      </c>
      <c r="P275" s="102">
        <v>0</v>
      </c>
      <c r="Q275" s="102">
        <v>0</v>
      </c>
      <c r="R275" s="102">
        <v>0</v>
      </c>
      <c r="S275" s="102">
        <v>0</v>
      </c>
      <c r="T275" s="102">
        <v>0</v>
      </c>
      <c r="U275" s="5" t="s">
        <v>5</v>
      </c>
      <c r="V275" s="6">
        <v>2</v>
      </c>
      <c r="W275" s="6">
        <v>2</v>
      </c>
      <c r="X275" s="6">
        <v>2</v>
      </c>
      <c r="Y275" s="6">
        <v>2</v>
      </c>
      <c r="Z275" s="7">
        <v>2</v>
      </c>
      <c r="AA275" s="7">
        <v>2</v>
      </c>
      <c r="AB275" s="7">
        <v>2</v>
      </c>
      <c r="AC275" s="7">
        <v>2</v>
      </c>
      <c r="AD275" s="7">
        <v>2</v>
      </c>
      <c r="AE275" s="8">
        <v>4</v>
      </c>
      <c r="AF275" s="8">
        <v>4</v>
      </c>
      <c r="AG275" s="8">
        <v>4</v>
      </c>
      <c r="AH275" s="8">
        <v>4</v>
      </c>
      <c r="AI275" s="8">
        <v>4</v>
      </c>
      <c r="AJ275" s="8">
        <v>4</v>
      </c>
      <c r="AK275" s="9">
        <v>4</v>
      </c>
      <c r="AL275" s="9">
        <v>4</v>
      </c>
      <c r="AM275" s="103"/>
      <c r="AN275" s="5"/>
    </row>
    <row r="276" spans="1:40" ht="48.75" thickBot="1" x14ac:dyDescent="0.6">
      <c r="A276" s="4">
        <v>131</v>
      </c>
      <c r="B276" s="4" t="s">
        <v>56</v>
      </c>
      <c r="C276" s="4"/>
      <c r="D276" s="4"/>
      <c r="E276" s="4" t="s">
        <v>189</v>
      </c>
      <c r="F276" s="4" t="s">
        <v>62</v>
      </c>
      <c r="G276" s="4"/>
      <c r="H276" s="100">
        <v>0</v>
      </c>
      <c r="I276" s="100">
        <v>1</v>
      </c>
      <c r="J276" s="100">
        <v>0</v>
      </c>
      <c r="K276" s="100">
        <v>0</v>
      </c>
      <c r="L276" s="100">
        <v>0</v>
      </c>
      <c r="M276" s="102">
        <v>4</v>
      </c>
      <c r="N276" s="102">
        <v>3</v>
      </c>
      <c r="O276" s="102">
        <v>3</v>
      </c>
      <c r="P276" s="102">
        <v>3</v>
      </c>
      <c r="Q276" s="102">
        <v>3</v>
      </c>
      <c r="R276" s="102">
        <v>3</v>
      </c>
      <c r="S276" s="102">
        <v>3</v>
      </c>
      <c r="T276" s="102">
        <v>3</v>
      </c>
      <c r="U276" s="5" t="s">
        <v>6</v>
      </c>
      <c r="V276" s="6">
        <v>2</v>
      </c>
      <c r="W276" s="6">
        <v>2</v>
      </c>
      <c r="X276" s="6">
        <v>2</v>
      </c>
      <c r="Y276" s="6">
        <v>2</v>
      </c>
      <c r="Z276" s="7">
        <v>3</v>
      </c>
      <c r="AA276" s="7">
        <v>3</v>
      </c>
      <c r="AB276" s="7">
        <v>3</v>
      </c>
      <c r="AC276" s="7">
        <v>3</v>
      </c>
      <c r="AD276" s="7">
        <v>3</v>
      </c>
      <c r="AE276" s="8">
        <v>3</v>
      </c>
      <c r="AF276" s="8">
        <v>3</v>
      </c>
      <c r="AG276" s="8">
        <v>3</v>
      </c>
      <c r="AH276" s="8">
        <v>3</v>
      </c>
      <c r="AI276" s="8">
        <v>3</v>
      </c>
      <c r="AJ276" s="8">
        <v>3</v>
      </c>
      <c r="AK276" s="9">
        <v>3</v>
      </c>
      <c r="AL276" s="9">
        <v>3</v>
      </c>
      <c r="AM276" s="103"/>
      <c r="AN276" s="5"/>
    </row>
    <row r="277" spans="1:40" ht="48.75" thickBot="1" x14ac:dyDescent="0.6">
      <c r="A277" s="4">
        <v>132</v>
      </c>
      <c r="B277" s="4" t="s">
        <v>56</v>
      </c>
      <c r="C277" s="4"/>
      <c r="D277" s="4"/>
      <c r="E277" s="4" t="s">
        <v>199</v>
      </c>
      <c r="F277" s="4" t="s">
        <v>62</v>
      </c>
      <c r="G277" s="4"/>
      <c r="H277" s="100">
        <v>1</v>
      </c>
      <c r="I277" s="100">
        <v>0</v>
      </c>
      <c r="J277" s="100">
        <v>0</v>
      </c>
      <c r="K277" s="100">
        <v>0</v>
      </c>
      <c r="L277" s="100">
        <v>0</v>
      </c>
      <c r="M277" s="102">
        <v>4</v>
      </c>
      <c r="N277" s="102">
        <v>4</v>
      </c>
      <c r="O277" s="102">
        <v>4</v>
      </c>
      <c r="P277" s="102">
        <v>4</v>
      </c>
      <c r="Q277" s="102">
        <v>4</v>
      </c>
      <c r="R277" s="102">
        <v>4</v>
      </c>
      <c r="S277" s="102">
        <v>4</v>
      </c>
      <c r="T277" s="102">
        <v>4</v>
      </c>
      <c r="U277" s="5" t="s">
        <v>5</v>
      </c>
      <c r="V277" s="6">
        <v>4</v>
      </c>
      <c r="W277" s="6">
        <v>4</v>
      </c>
      <c r="X277" s="6">
        <v>4</v>
      </c>
      <c r="Y277" s="6">
        <v>5</v>
      </c>
      <c r="Z277" s="7">
        <v>4</v>
      </c>
      <c r="AA277" s="7">
        <v>4</v>
      </c>
      <c r="AB277" s="7">
        <v>4</v>
      </c>
      <c r="AC277" s="7">
        <v>4</v>
      </c>
      <c r="AD277" s="7">
        <v>4</v>
      </c>
      <c r="AE277" s="8">
        <v>4</v>
      </c>
      <c r="AF277" s="8">
        <v>4</v>
      </c>
      <c r="AG277" s="8">
        <v>4</v>
      </c>
      <c r="AH277" s="8">
        <v>5</v>
      </c>
      <c r="AI277" s="8">
        <v>5</v>
      </c>
      <c r="AJ277" s="8">
        <v>5</v>
      </c>
      <c r="AK277" s="9">
        <v>4</v>
      </c>
      <c r="AL277" s="9">
        <v>4</v>
      </c>
      <c r="AM277" s="103"/>
      <c r="AN277" s="5"/>
    </row>
    <row r="278" spans="1:40" ht="48.75" thickBot="1" x14ac:dyDescent="0.6">
      <c r="A278" s="4">
        <v>133</v>
      </c>
      <c r="B278" s="4" t="s">
        <v>56</v>
      </c>
      <c r="C278" s="4"/>
      <c r="D278" s="4"/>
      <c r="E278" s="4" t="s">
        <v>199</v>
      </c>
      <c r="F278" s="4" t="s">
        <v>62</v>
      </c>
      <c r="G278" s="4"/>
      <c r="H278" s="100">
        <v>1</v>
      </c>
      <c r="I278" s="100">
        <v>0</v>
      </c>
      <c r="J278" s="100">
        <v>0</v>
      </c>
      <c r="K278" s="100">
        <v>0</v>
      </c>
      <c r="L278" s="100">
        <v>0</v>
      </c>
      <c r="M278" s="102">
        <v>3</v>
      </c>
      <c r="N278" s="102">
        <v>2</v>
      </c>
      <c r="O278" s="102">
        <v>3</v>
      </c>
      <c r="P278" s="102">
        <v>3</v>
      </c>
      <c r="Q278" s="102">
        <v>3</v>
      </c>
      <c r="R278" s="102">
        <v>2</v>
      </c>
      <c r="S278" s="102">
        <v>3</v>
      </c>
      <c r="T278" s="102">
        <v>3</v>
      </c>
      <c r="U278" s="5" t="s">
        <v>5</v>
      </c>
      <c r="V278" s="6">
        <v>3</v>
      </c>
      <c r="W278" s="6">
        <v>3</v>
      </c>
      <c r="X278" s="6">
        <v>4</v>
      </c>
      <c r="Y278" s="6">
        <v>4</v>
      </c>
      <c r="Z278" s="7">
        <v>3</v>
      </c>
      <c r="AA278" s="7">
        <v>3</v>
      </c>
      <c r="AB278" s="7">
        <v>3</v>
      </c>
      <c r="AC278" s="7">
        <v>3</v>
      </c>
      <c r="AD278" s="7">
        <v>3</v>
      </c>
      <c r="AE278" s="8">
        <v>4</v>
      </c>
      <c r="AF278" s="8">
        <v>4</v>
      </c>
      <c r="AG278" s="8">
        <v>4</v>
      </c>
      <c r="AH278" s="8">
        <v>3</v>
      </c>
      <c r="AI278" s="8">
        <v>4</v>
      </c>
      <c r="AJ278" s="8">
        <v>4</v>
      </c>
      <c r="AK278" s="9">
        <v>4</v>
      </c>
      <c r="AL278" s="9">
        <v>4</v>
      </c>
      <c r="AM278" s="103"/>
      <c r="AN278" s="5"/>
    </row>
    <row r="279" spans="1:40" ht="72.75" thickBot="1" x14ac:dyDescent="0.6">
      <c r="A279" s="4"/>
      <c r="B279" s="4" t="s">
        <v>56</v>
      </c>
      <c r="C279" s="4"/>
      <c r="D279" s="4"/>
      <c r="E279" s="4" t="s">
        <v>199</v>
      </c>
      <c r="F279" s="4" t="s">
        <v>62</v>
      </c>
      <c r="G279" s="4"/>
      <c r="H279" s="100">
        <v>0</v>
      </c>
      <c r="I279" s="100">
        <v>0</v>
      </c>
      <c r="J279" s="100">
        <v>0</v>
      </c>
      <c r="K279" s="100">
        <v>0</v>
      </c>
      <c r="L279" s="100">
        <v>1</v>
      </c>
      <c r="M279" s="102">
        <v>3</v>
      </c>
      <c r="N279" s="102">
        <v>2</v>
      </c>
      <c r="O279" s="102">
        <v>3</v>
      </c>
      <c r="P279" s="102">
        <v>3</v>
      </c>
      <c r="Q279" s="102">
        <v>3</v>
      </c>
      <c r="R279" s="102">
        <v>2</v>
      </c>
      <c r="S279" s="102">
        <v>3</v>
      </c>
      <c r="T279" s="102">
        <v>3</v>
      </c>
      <c r="U279" s="5" t="s">
        <v>38</v>
      </c>
      <c r="V279" s="6">
        <v>3</v>
      </c>
      <c r="W279" s="6">
        <v>3</v>
      </c>
      <c r="X279" s="6">
        <v>3</v>
      </c>
      <c r="Y279" s="6">
        <v>4</v>
      </c>
      <c r="Z279" s="7">
        <v>3</v>
      </c>
      <c r="AA279" s="7">
        <v>3</v>
      </c>
      <c r="AB279" s="7">
        <v>3</v>
      </c>
      <c r="AC279" s="7">
        <v>3</v>
      </c>
      <c r="AD279" s="7">
        <v>3</v>
      </c>
      <c r="AE279" s="8">
        <v>4</v>
      </c>
      <c r="AF279" s="8">
        <v>4</v>
      </c>
      <c r="AG279" s="8">
        <v>4</v>
      </c>
      <c r="AH279" s="8">
        <v>4</v>
      </c>
      <c r="AI279" s="8">
        <v>4</v>
      </c>
      <c r="AJ279" s="8">
        <v>4</v>
      </c>
      <c r="AK279" s="9">
        <v>4</v>
      </c>
      <c r="AL279" s="9">
        <v>4</v>
      </c>
      <c r="AM279" s="103"/>
      <c r="AN279" s="5"/>
    </row>
    <row r="280" spans="1:40" ht="48.75" thickBot="1" x14ac:dyDescent="0.6">
      <c r="A280" s="4">
        <v>134</v>
      </c>
      <c r="B280" s="4" t="s">
        <v>56</v>
      </c>
      <c r="C280" s="4"/>
      <c r="D280" s="4"/>
      <c r="E280" s="4" t="s">
        <v>199</v>
      </c>
      <c r="F280" s="4" t="s">
        <v>62</v>
      </c>
      <c r="G280" s="4"/>
      <c r="H280" s="100">
        <v>1</v>
      </c>
      <c r="I280" s="100">
        <v>0</v>
      </c>
      <c r="J280" s="100">
        <v>0</v>
      </c>
      <c r="K280" s="100">
        <v>0</v>
      </c>
      <c r="L280" s="100">
        <v>0</v>
      </c>
      <c r="M280" s="102">
        <v>4</v>
      </c>
      <c r="N280" s="102">
        <v>5</v>
      </c>
      <c r="O280" s="102">
        <v>4</v>
      </c>
      <c r="P280" s="102">
        <v>4</v>
      </c>
      <c r="Q280" s="102">
        <v>4</v>
      </c>
      <c r="R280" s="102">
        <v>4</v>
      </c>
      <c r="S280" s="102">
        <v>4</v>
      </c>
      <c r="T280" s="102">
        <v>3</v>
      </c>
      <c r="U280" s="5" t="s">
        <v>5</v>
      </c>
      <c r="V280" s="6">
        <v>4</v>
      </c>
      <c r="W280" s="6">
        <v>4</v>
      </c>
      <c r="X280" s="6">
        <v>4</v>
      </c>
      <c r="Y280" s="6">
        <v>5</v>
      </c>
      <c r="Z280" s="7">
        <v>5</v>
      </c>
      <c r="AA280" s="7">
        <v>5</v>
      </c>
      <c r="AB280" s="7">
        <v>4</v>
      </c>
      <c r="AC280" s="7">
        <v>4</v>
      </c>
      <c r="AD280" s="7">
        <v>4</v>
      </c>
      <c r="AE280" s="8">
        <v>5</v>
      </c>
      <c r="AF280" s="8">
        <v>4</v>
      </c>
      <c r="AG280" s="8">
        <v>4</v>
      </c>
      <c r="AH280" s="8">
        <v>4</v>
      </c>
      <c r="AI280" s="8">
        <v>4</v>
      </c>
      <c r="AJ280" s="8">
        <v>4</v>
      </c>
      <c r="AK280" s="9">
        <v>4</v>
      </c>
      <c r="AL280" s="9">
        <v>4</v>
      </c>
      <c r="AM280" s="103"/>
      <c r="AN280" s="5"/>
    </row>
    <row r="281" spans="1:40" ht="48.75" thickBot="1" x14ac:dyDescent="0.6">
      <c r="A281" s="4">
        <v>135</v>
      </c>
      <c r="B281" s="4" t="s">
        <v>55</v>
      </c>
      <c r="C281" s="4"/>
      <c r="D281" s="4"/>
      <c r="E281" s="4" t="s">
        <v>178</v>
      </c>
      <c r="F281" s="4" t="s">
        <v>60</v>
      </c>
      <c r="G281" s="4" t="s">
        <v>172</v>
      </c>
      <c r="H281" s="100">
        <v>1</v>
      </c>
      <c r="I281" s="100">
        <v>0</v>
      </c>
      <c r="J281" s="100">
        <v>0</v>
      </c>
      <c r="K281" s="100">
        <v>0</v>
      </c>
      <c r="L281" s="100">
        <v>0</v>
      </c>
      <c r="M281" s="102">
        <v>4</v>
      </c>
      <c r="N281" s="102">
        <v>1</v>
      </c>
      <c r="O281" s="102">
        <v>4</v>
      </c>
      <c r="P281" s="102">
        <v>4</v>
      </c>
      <c r="Q281" s="102">
        <v>4</v>
      </c>
      <c r="R281" s="102">
        <v>1</v>
      </c>
      <c r="S281" s="102">
        <v>2</v>
      </c>
      <c r="T281" s="102">
        <v>2</v>
      </c>
      <c r="U281" s="5" t="s">
        <v>5</v>
      </c>
      <c r="V281" s="6">
        <v>3</v>
      </c>
      <c r="W281" s="6">
        <v>4</v>
      </c>
      <c r="X281" s="6">
        <v>3</v>
      </c>
      <c r="Y281" s="6">
        <v>3</v>
      </c>
      <c r="Z281" s="7">
        <v>4</v>
      </c>
      <c r="AA281" s="7">
        <v>4</v>
      </c>
      <c r="AB281" s="7">
        <v>5</v>
      </c>
      <c r="AC281" s="7">
        <v>4</v>
      </c>
      <c r="AD281" s="7">
        <v>4</v>
      </c>
      <c r="AE281" s="8">
        <v>3</v>
      </c>
      <c r="AF281" s="8">
        <v>5</v>
      </c>
      <c r="AG281" s="8">
        <v>4</v>
      </c>
      <c r="AH281" s="8">
        <v>3</v>
      </c>
      <c r="AI281" s="8">
        <v>4</v>
      </c>
      <c r="AJ281" s="8">
        <v>4</v>
      </c>
      <c r="AK281" s="9">
        <v>4</v>
      </c>
      <c r="AL281" s="9">
        <v>4</v>
      </c>
      <c r="AM281" s="103"/>
      <c r="AN281" s="5"/>
    </row>
    <row r="282" spans="1:40" ht="24.75" thickBot="1" x14ac:dyDescent="0.6">
      <c r="A282" s="4"/>
      <c r="B282" s="4" t="s">
        <v>55</v>
      </c>
      <c r="C282" s="4"/>
      <c r="D282" s="4"/>
      <c r="E282" s="4" t="s">
        <v>178</v>
      </c>
      <c r="F282" s="4" t="s">
        <v>60</v>
      </c>
      <c r="G282" s="4" t="s">
        <v>172</v>
      </c>
      <c r="H282" s="100">
        <v>0</v>
      </c>
      <c r="I282" s="100">
        <v>1</v>
      </c>
      <c r="J282" s="100">
        <v>0</v>
      </c>
      <c r="K282" s="100">
        <v>0</v>
      </c>
      <c r="L282" s="100">
        <v>0</v>
      </c>
      <c r="M282" s="102">
        <v>4</v>
      </c>
      <c r="N282" s="102">
        <v>1</v>
      </c>
      <c r="O282" s="102">
        <v>4</v>
      </c>
      <c r="P282" s="102">
        <v>4</v>
      </c>
      <c r="Q282" s="102">
        <v>4</v>
      </c>
      <c r="R282" s="102">
        <v>1</v>
      </c>
      <c r="S282" s="102">
        <v>2</v>
      </c>
      <c r="T282" s="102">
        <v>2</v>
      </c>
      <c r="U282" s="5" t="s">
        <v>6</v>
      </c>
      <c r="V282" s="6">
        <v>4</v>
      </c>
      <c r="W282" s="6">
        <v>4</v>
      </c>
      <c r="X282" s="6">
        <v>4</v>
      </c>
      <c r="Y282" s="6">
        <v>4</v>
      </c>
      <c r="Z282" s="7">
        <v>5</v>
      </c>
      <c r="AA282" s="7">
        <v>5</v>
      </c>
      <c r="AB282" s="7">
        <v>4</v>
      </c>
      <c r="AC282" s="7">
        <v>5</v>
      </c>
      <c r="AD282" s="7">
        <v>4</v>
      </c>
      <c r="AE282" s="8">
        <v>4</v>
      </c>
      <c r="AF282" s="8">
        <v>5</v>
      </c>
      <c r="AG282" s="8">
        <v>5</v>
      </c>
      <c r="AH282" s="8">
        <v>5</v>
      </c>
      <c r="AI282" s="8">
        <v>5</v>
      </c>
      <c r="AJ282" s="8">
        <v>5</v>
      </c>
      <c r="AK282" s="9">
        <v>4</v>
      </c>
      <c r="AL282" s="9">
        <v>4</v>
      </c>
      <c r="AM282" s="103"/>
      <c r="AN282" s="5"/>
    </row>
    <row r="283" spans="1:40" ht="72.75" thickBot="1" x14ac:dyDescent="0.6">
      <c r="A283" s="4"/>
      <c r="B283" s="4" t="s">
        <v>55</v>
      </c>
      <c r="C283" s="4"/>
      <c r="D283" s="4"/>
      <c r="E283" s="4" t="s">
        <v>178</v>
      </c>
      <c r="F283" s="4" t="s">
        <v>60</v>
      </c>
      <c r="G283" s="4" t="s">
        <v>172</v>
      </c>
      <c r="H283" s="100">
        <v>0</v>
      </c>
      <c r="I283" s="100">
        <v>0</v>
      </c>
      <c r="J283" s="100">
        <v>1</v>
      </c>
      <c r="K283" s="100">
        <v>0</v>
      </c>
      <c r="L283" s="100">
        <v>0</v>
      </c>
      <c r="M283" s="102">
        <v>4</v>
      </c>
      <c r="N283" s="102">
        <v>1</v>
      </c>
      <c r="O283" s="102">
        <v>4</v>
      </c>
      <c r="P283" s="102">
        <v>4</v>
      </c>
      <c r="Q283" s="102">
        <v>4</v>
      </c>
      <c r="R283" s="102">
        <v>1</v>
      </c>
      <c r="S283" s="102">
        <v>2</v>
      </c>
      <c r="T283" s="102">
        <v>2</v>
      </c>
      <c r="U283" s="5" t="s">
        <v>36</v>
      </c>
      <c r="V283" s="6">
        <v>4</v>
      </c>
      <c r="W283" s="6">
        <v>3</v>
      </c>
      <c r="X283" s="6">
        <v>4</v>
      </c>
      <c r="Y283" s="6">
        <v>3</v>
      </c>
      <c r="Z283" s="7">
        <v>4</v>
      </c>
      <c r="AA283" s="7">
        <v>3</v>
      </c>
      <c r="AB283" s="7">
        <v>4</v>
      </c>
      <c r="AC283" s="7">
        <v>4</v>
      </c>
      <c r="AD283" s="7">
        <v>4</v>
      </c>
      <c r="AE283" s="8">
        <v>4</v>
      </c>
      <c r="AF283" s="8">
        <v>4</v>
      </c>
      <c r="AG283" s="8">
        <v>5</v>
      </c>
      <c r="AH283" s="8">
        <v>4</v>
      </c>
      <c r="AI283" s="8">
        <v>5</v>
      </c>
      <c r="AJ283" s="8">
        <v>5</v>
      </c>
      <c r="AK283" s="9">
        <v>3</v>
      </c>
      <c r="AL283" s="9">
        <v>5</v>
      </c>
      <c r="AM283" s="103"/>
      <c r="AN283" s="5"/>
    </row>
    <row r="284" spans="1:40" ht="72.75" thickBot="1" x14ac:dyDescent="0.6">
      <c r="A284" s="4"/>
      <c r="B284" s="4" t="s">
        <v>55</v>
      </c>
      <c r="C284" s="4"/>
      <c r="D284" s="4"/>
      <c r="E284" s="4" t="s">
        <v>178</v>
      </c>
      <c r="F284" s="4" t="s">
        <v>60</v>
      </c>
      <c r="G284" s="4" t="s">
        <v>172</v>
      </c>
      <c r="H284" s="100">
        <v>0</v>
      </c>
      <c r="I284" s="100">
        <v>0</v>
      </c>
      <c r="J284" s="100">
        <v>0</v>
      </c>
      <c r="K284" s="100">
        <v>1</v>
      </c>
      <c r="L284" s="100">
        <v>0</v>
      </c>
      <c r="M284" s="102">
        <v>4</v>
      </c>
      <c r="N284" s="102">
        <v>1</v>
      </c>
      <c r="O284" s="102">
        <v>4</v>
      </c>
      <c r="P284" s="102">
        <v>4</v>
      </c>
      <c r="Q284" s="102">
        <v>4</v>
      </c>
      <c r="R284" s="102">
        <v>1</v>
      </c>
      <c r="S284" s="102">
        <v>2</v>
      </c>
      <c r="T284" s="102">
        <v>2</v>
      </c>
      <c r="U284" s="5" t="s">
        <v>34</v>
      </c>
      <c r="V284" s="6">
        <v>3</v>
      </c>
      <c r="W284" s="6">
        <v>3</v>
      </c>
      <c r="X284" s="6">
        <v>3</v>
      </c>
      <c r="Y284" s="6">
        <v>3</v>
      </c>
      <c r="Z284" s="7">
        <v>4</v>
      </c>
      <c r="AA284" s="7">
        <v>4</v>
      </c>
      <c r="AB284" s="7">
        <v>4</v>
      </c>
      <c r="AC284" s="7">
        <v>4</v>
      </c>
      <c r="AD284" s="7">
        <v>4</v>
      </c>
      <c r="AE284" s="8">
        <v>4</v>
      </c>
      <c r="AF284" s="8">
        <v>5</v>
      </c>
      <c r="AG284" s="8">
        <v>5</v>
      </c>
      <c r="AH284" s="8">
        <v>4</v>
      </c>
      <c r="AI284" s="8">
        <v>4</v>
      </c>
      <c r="AJ284" s="8">
        <v>4</v>
      </c>
      <c r="AK284" s="9">
        <v>4</v>
      </c>
      <c r="AL284" s="9">
        <v>4</v>
      </c>
      <c r="AM284" s="103"/>
      <c r="AN284" s="5"/>
    </row>
    <row r="285" spans="1:40" ht="72.75" thickBot="1" x14ac:dyDescent="0.6">
      <c r="A285" s="4"/>
      <c r="B285" s="4" t="s">
        <v>55</v>
      </c>
      <c r="C285" s="4"/>
      <c r="D285" s="4"/>
      <c r="E285" s="4" t="s">
        <v>178</v>
      </c>
      <c r="F285" s="4" t="s">
        <v>60</v>
      </c>
      <c r="G285" s="4" t="s">
        <v>172</v>
      </c>
      <c r="H285" s="100">
        <v>0</v>
      </c>
      <c r="I285" s="100">
        <v>0</v>
      </c>
      <c r="J285" s="100">
        <v>0</v>
      </c>
      <c r="K285" s="100">
        <v>0</v>
      </c>
      <c r="L285" s="100">
        <v>1</v>
      </c>
      <c r="M285" s="102">
        <v>4</v>
      </c>
      <c r="N285" s="102">
        <v>1</v>
      </c>
      <c r="O285" s="102">
        <v>4</v>
      </c>
      <c r="P285" s="102">
        <v>4</v>
      </c>
      <c r="Q285" s="102">
        <v>4</v>
      </c>
      <c r="R285" s="102">
        <v>1</v>
      </c>
      <c r="S285" s="102">
        <v>2</v>
      </c>
      <c r="T285" s="102">
        <v>2</v>
      </c>
      <c r="U285" s="5" t="s">
        <v>38</v>
      </c>
      <c r="V285" s="6">
        <v>4</v>
      </c>
      <c r="W285" s="6">
        <v>5</v>
      </c>
      <c r="X285" s="6">
        <v>5</v>
      </c>
      <c r="Y285" s="6">
        <v>5</v>
      </c>
      <c r="Z285" s="7">
        <v>4</v>
      </c>
      <c r="AA285" s="7">
        <v>5</v>
      </c>
      <c r="AB285" s="7">
        <v>5</v>
      </c>
      <c r="AC285" s="7">
        <v>4</v>
      </c>
      <c r="AD285" s="7">
        <v>5</v>
      </c>
      <c r="AE285" s="8">
        <v>4</v>
      </c>
      <c r="AF285" s="8">
        <v>5</v>
      </c>
      <c r="AG285" s="8">
        <v>5</v>
      </c>
      <c r="AH285" s="8">
        <v>4</v>
      </c>
      <c r="AI285" s="8">
        <v>4</v>
      </c>
      <c r="AJ285" s="8">
        <v>4</v>
      </c>
      <c r="AK285" s="9">
        <v>4</v>
      </c>
      <c r="AL285" s="9">
        <v>4</v>
      </c>
      <c r="AM285" s="103"/>
      <c r="AN285" s="5"/>
    </row>
    <row r="286" spans="1:40" ht="48.75" thickBot="1" x14ac:dyDescent="0.6">
      <c r="A286" s="4">
        <v>136</v>
      </c>
      <c r="B286" s="4" t="s">
        <v>56</v>
      </c>
      <c r="C286" s="4"/>
      <c r="D286" s="4"/>
      <c r="E286" s="4" t="s">
        <v>178</v>
      </c>
      <c r="F286" s="4" t="s">
        <v>60</v>
      </c>
      <c r="G286" s="4" t="s">
        <v>170</v>
      </c>
      <c r="H286" s="100">
        <v>1</v>
      </c>
      <c r="I286" s="100">
        <v>0</v>
      </c>
      <c r="J286" s="100">
        <v>0</v>
      </c>
      <c r="K286" s="100">
        <v>0</v>
      </c>
      <c r="L286" s="100">
        <v>0</v>
      </c>
      <c r="M286" s="102">
        <v>4</v>
      </c>
      <c r="N286" s="102">
        <v>2</v>
      </c>
      <c r="O286" s="102">
        <v>4</v>
      </c>
      <c r="P286" s="102">
        <v>4</v>
      </c>
      <c r="Q286" s="102">
        <v>3</v>
      </c>
      <c r="R286" s="102">
        <v>3</v>
      </c>
      <c r="S286" s="102">
        <v>3</v>
      </c>
      <c r="T286" s="102">
        <v>4</v>
      </c>
      <c r="U286" s="5" t="s">
        <v>5</v>
      </c>
      <c r="V286" s="6">
        <v>3</v>
      </c>
      <c r="W286" s="6">
        <v>3</v>
      </c>
      <c r="X286" s="6">
        <v>5</v>
      </c>
      <c r="Y286" s="6">
        <v>2</v>
      </c>
      <c r="Z286" s="7">
        <v>5</v>
      </c>
      <c r="AA286" s="7">
        <v>4</v>
      </c>
      <c r="AB286" s="7">
        <v>3</v>
      </c>
      <c r="AC286" s="7">
        <v>4</v>
      </c>
      <c r="AD286" s="7">
        <v>4</v>
      </c>
      <c r="AE286" s="8">
        <v>3</v>
      </c>
      <c r="AF286" s="8">
        <v>3</v>
      </c>
      <c r="AG286" s="8">
        <v>3</v>
      </c>
      <c r="AH286" s="8">
        <v>3</v>
      </c>
      <c r="AI286" s="8">
        <v>3</v>
      </c>
      <c r="AJ286" s="8">
        <v>4</v>
      </c>
      <c r="AK286" s="9">
        <v>4</v>
      </c>
      <c r="AL286" s="9"/>
      <c r="AM286" s="103"/>
      <c r="AN286" s="5"/>
    </row>
    <row r="287" spans="1:40" ht="24.75" thickBot="1" x14ac:dyDescent="0.6">
      <c r="A287" s="4"/>
      <c r="B287" s="4" t="s">
        <v>56</v>
      </c>
      <c r="C287" s="4"/>
      <c r="D287" s="4"/>
      <c r="E287" s="4" t="s">
        <v>178</v>
      </c>
      <c r="F287" s="4" t="s">
        <v>60</v>
      </c>
      <c r="G287" s="4" t="s">
        <v>170</v>
      </c>
      <c r="H287" s="100">
        <v>0</v>
      </c>
      <c r="I287" s="100">
        <v>1</v>
      </c>
      <c r="J287" s="100">
        <v>0</v>
      </c>
      <c r="K287" s="100">
        <v>0</v>
      </c>
      <c r="L287" s="100">
        <v>0</v>
      </c>
      <c r="M287" s="102">
        <v>4</v>
      </c>
      <c r="N287" s="102">
        <v>2</v>
      </c>
      <c r="O287" s="102">
        <v>4</v>
      </c>
      <c r="P287" s="102">
        <v>4</v>
      </c>
      <c r="Q287" s="102">
        <v>3</v>
      </c>
      <c r="R287" s="102">
        <v>3</v>
      </c>
      <c r="S287" s="102">
        <v>3</v>
      </c>
      <c r="T287" s="102">
        <v>4</v>
      </c>
      <c r="U287" s="5" t="s">
        <v>6</v>
      </c>
      <c r="V287" s="6">
        <v>3</v>
      </c>
      <c r="W287" s="6">
        <v>3</v>
      </c>
      <c r="X287" s="6">
        <v>5</v>
      </c>
      <c r="Y287" s="6">
        <v>2</v>
      </c>
      <c r="Z287" s="7">
        <v>5</v>
      </c>
      <c r="AA287" s="7">
        <v>4</v>
      </c>
      <c r="AB287" s="7">
        <v>3</v>
      </c>
      <c r="AC287" s="7">
        <v>4</v>
      </c>
      <c r="AD287" s="7">
        <v>4</v>
      </c>
      <c r="AE287" s="8">
        <v>3</v>
      </c>
      <c r="AF287" s="8">
        <v>3</v>
      </c>
      <c r="AG287" s="8">
        <v>3</v>
      </c>
      <c r="AH287" s="8">
        <v>3</v>
      </c>
      <c r="AI287" s="8">
        <v>3</v>
      </c>
      <c r="AJ287" s="8">
        <v>4</v>
      </c>
      <c r="AK287" s="9">
        <v>4</v>
      </c>
      <c r="AL287" s="9"/>
      <c r="AM287" s="103"/>
      <c r="AN287" s="5"/>
    </row>
    <row r="288" spans="1:40" ht="72.75" thickBot="1" x14ac:dyDescent="0.6">
      <c r="A288" s="4"/>
      <c r="B288" s="4" t="s">
        <v>56</v>
      </c>
      <c r="C288" s="4"/>
      <c r="D288" s="4"/>
      <c r="E288" s="4" t="s">
        <v>178</v>
      </c>
      <c r="F288" s="4" t="s">
        <v>60</v>
      </c>
      <c r="G288" s="4" t="s">
        <v>170</v>
      </c>
      <c r="H288" s="100">
        <v>0</v>
      </c>
      <c r="I288" s="100">
        <v>0</v>
      </c>
      <c r="J288" s="100">
        <v>1</v>
      </c>
      <c r="K288" s="100">
        <v>0</v>
      </c>
      <c r="L288" s="100">
        <v>0</v>
      </c>
      <c r="M288" s="102">
        <v>4</v>
      </c>
      <c r="N288" s="102">
        <v>2</v>
      </c>
      <c r="O288" s="102">
        <v>4</v>
      </c>
      <c r="P288" s="102">
        <v>4</v>
      </c>
      <c r="Q288" s="102">
        <v>3</v>
      </c>
      <c r="R288" s="102">
        <v>3</v>
      </c>
      <c r="S288" s="102">
        <v>3</v>
      </c>
      <c r="T288" s="102">
        <v>4</v>
      </c>
      <c r="U288" s="5" t="s">
        <v>36</v>
      </c>
      <c r="V288" s="6">
        <v>3</v>
      </c>
      <c r="W288" s="6">
        <v>3</v>
      </c>
      <c r="X288" s="6">
        <v>5</v>
      </c>
      <c r="Y288" s="6">
        <v>2</v>
      </c>
      <c r="Z288" s="7">
        <v>5</v>
      </c>
      <c r="AA288" s="7">
        <v>4</v>
      </c>
      <c r="AB288" s="7">
        <v>3</v>
      </c>
      <c r="AC288" s="7">
        <v>4</v>
      </c>
      <c r="AD288" s="7">
        <v>4</v>
      </c>
      <c r="AE288" s="8">
        <v>3</v>
      </c>
      <c r="AF288" s="8">
        <v>3</v>
      </c>
      <c r="AG288" s="8">
        <v>3</v>
      </c>
      <c r="AH288" s="8">
        <v>3</v>
      </c>
      <c r="AI288" s="8">
        <v>3</v>
      </c>
      <c r="AJ288" s="8">
        <v>4</v>
      </c>
      <c r="AK288" s="9">
        <v>4</v>
      </c>
      <c r="AL288" s="9"/>
      <c r="AM288" s="103"/>
      <c r="AN288" s="5"/>
    </row>
    <row r="289" spans="1:40" ht="72.75" thickBot="1" x14ac:dyDescent="0.6">
      <c r="A289" s="4"/>
      <c r="B289" s="4" t="s">
        <v>56</v>
      </c>
      <c r="C289" s="4"/>
      <c r="D289" s="4"/>
      <c r="E289" s="4" t="s">
        <v>178</v>
      </c>
      <c r="F289" s="4" t="s">
        <v>60</v>
      </c>
      <c r="G289" s="4" t="s">
        <v>170</v>
      </c>
      <c r="H289" s="100">
        <v>0</v>
      </c>
      <c r="I289" s="100">
        <v>0</v>
      </c>
      <c r="J289" s="100">
        <v>0</v>
      </c>
      <c r="K289" s="100">
        <v>1</v>
      </c>
      <c r="L289" s="100">
        <v>0</v>
      </c>
      <c r="M289" s="102">
        <v>4</v>
      </c>
      <c r="N289" s="102">
        <v>2</v>
      </c>
      <c r="O289" s="102">
        <v>4</v>
      </c>
      <c r="P289" s="102">
        <v>4</v>
      </c>
      <c r="Q289" s="102">
        <v>3</v>
      </c>
      <c r="R289" s="102">
        <v>3</v>
      </c>
      <c r="S289" s="102">
        <v>3</v>
      </c>
      <c r="T289" s="102">
        <v>4</v>
      </c>
      <c r="U289" s="5" t="s">
        <v>34</v>
      </c>
      <c r="V289" s="6">
        <v>3</v>
      </c>
      <c r="W289" s="6">
        <v>3</v>
      </c>
      <c r="X289" s="6">
        <v>5</v>
      </c>
      <c r="Y289" s="6">
        <v>2</v>
      </c>
      <c r="Z289" s="7">
        <v>5</v>
      </c>
      <c r="AA289" s="7">
        <v>4</v>
      </c>
      <c r="AB289" s="7">
        <v>3</v>
      </c>
      <c r="AC289" s="7">
        <v>4</v>
      </c>
      <c r="AD289" s="7">
        <v>4</v>
      </c>
      <c r="AE289" s="8">
        <v>3</v>
      </c>
      <c r="AF289" s="8">
        <v>3</v>
      </c>
      <c r="AG289" s="8">
        <v>3</v>
      </c>
      <c r="AH289" s="8">
        <v>3</v>
      </c>
      <c r="AI289" s="8">
        <v>3</v>
      </c>
      <c r="AJ289" s="8">
        <v>4</v>
      </c>
      <c r="AK289" s="9">
        <v>4</v>
      </c>
      <c r="AL289" s="9"/>
      <c r="AM289" s="103"/>
      <c r="AN289" s="5"/>
    </row>
    <row r="290" spans="1:40" ht="72.75" thickBot="1" x14ac:dyDescent="0.6">
      <c r="A290" s="4"/>
      <c r="B290" s="4" t="s">
        <v>56</v>
      </c>
      <c r="C290" s="4"/>
      <c r="D290" s="4"/>
      <c r="E290" s="4" t="s">
        <v>178</v>
      </c>
      <c r="F290" s="4" t="s">
        <v>60</v>
      </c>
      <c r="G290" s="4" t="s">
        <v>170</v>
      </c>
      <c r="H290" s="100">
        <v>0</v>
      </c>
      <c r="I290" s="100">
        <v>0</v>
      </c>
      <c r="J290" s="100">
        <v>0</v>
      </c>
      <c r="K290" s="100">
        <v>0</v>
      </c>
      <c r="L290" s="100">
        <v>1</v>
      </c>
      <c r="M290" s="102">
        <v>4</v>
      </c>
      <c r="N290" s="102">
        <v>2</v>
      </c>
      <c r="O290" s="102">
        <v>4</v>
      </c>
      <c r="P290" s="102">
        <v>4</v>
      </c>
      <c r="Q290" s="102">
        <v>3</v>
      </c>
      <c r="R290" s="102">
        <v>3</v>
      </c>
      <c r="S290" s="102">
        <v>3</v>
      </c>
      <c r="T290" s="102">
        <v>4</v>
      </c>
      <c r="U290" s="5" t="s">
        <v>38</v>
      </c>
      <c r="V290" s="6">
        <v>3</v>
      </c>
      <c r="W290" s="6">
        <v>3</v>
      </c>
      <c r="X290" s="6">
        <v>5</v>
      </c>
      <c r="Y290" s="6">
        <v>2</v>
      </c>
      <c r="Z290" s="7">
        <v>5</v>
      </c>
      <c r="AA290" s="7">
        <v>4</v>
      </c>
      <c r="AB290" s="7">
        <v>3</v>
      </c>
      <c r="AC290" s="7">
        <v>4</v>
      </c>
      <c r="AD290" s="7">
        <v>4</v>
      </c>
      <c r="AE290" s="8">
        <v>3</v>
      </c>
      <c r="AF290" s="8">
        <v>3</v>
      </c>
      <c r="AG290" s="8">
        <v>3</v>
      </c>
      <c r="AH290" s="8">
        <v>3</v>
      </c>
      <c r="AI290" s="8">
        <v>3</v>
      </c>
      <c r="AJ290" s="8">
        <v>4</v>
      </c>
      <c r="AK290" s="9">
        <v>4</v>
      </c>
      <c r="AL290" s="9">
        <v>4</v>
      </c>
      <c r="AM290" s="103"/>
      <c r="AN290" s="5"/>
    </row>
    <row r="291" spans="1:40" ht="48.75" thickBot="1" x14ac:dyDescent="0.6">
      <c r="A291" s="4">
        <v>137</v>
      </c>
      <c r="B291" s="4" t="s">
        <v>55</v>
      </c>
      <c r="C291" s="4"/>
      <c r="D291" s="4"/>
      <c r="E291" s="4" t="s">
        <v>178</v>
      </c>
      <c r="F291" s="4" t="s">
        <v>59</v>
      </c>
      <c r="G291" s="4"/>
      <c r="H291" s="100">
        <v>1</v>
      </c>
      <c r="I291" s="100">
        <v>0</v>
      </c>
      <c r="J291" s="100">
        <v>0</v>
      </c>
      <c r="K291" s="100">
        <v>0</v>
      </c>
      <c r="L291" s="100">
        <v>0</v>
      </c>
      <c r="M291" s="102">
        <v>4</v>
      </c>
      <c r="N291" s="102">
        <v>1</v>
      </c>
      <c r="O291" s="102">
        <v>2</v>
      </c>
      <c r="P291" s="102">
        <v>3</v>
      </c>
      <c r="Q291" s="102">
        <v>4</v>
      </c>
      <c r="R291" s="102">
        <v>1</v>
      </c>
      <c r="S291" s="102">
        <v>4</v>
      </c>
      <c r="T291" s="102">
        <v>5</v>
      </c>
      <c r="U291" s="5" t="s">
        <v>5</v>
      </c>
      <c r="V291" s="6">
        <v>4</v>
      </c>
      <c r="W291" s="6">
        <v>4</v>
      </c>
      <c r="X291" s="6">
        <v>4</v>
      </c>
      <c r="Y291" s="6">
        <v>4</v>
      </c>
      <c r="Z291" s="7">
        <v>4</v>
      </c>
      <c r="AA291" s="7">
        <v>4</v>
      </c>
      <c r="AB291" s="7">
        <v>4</v>
      </c>
      <c r="AC291" s="7">
        <v>4</v>
      </c>
      <c r="AD291" s="7">
        <v>4</v>
      </c>
      <c r="AE291" s="8">
        <v>3</v>
      </c>
      <c r="AF291" s="8">
        <v>3</v>
      </c>
      <c r="AG291" s="8">
        <v>3</v>
      </c>
      <c r="AH291" s="8">
        <v>4</v>
      </c>
      <c r="AI291" s="8">
        <v>4</v>
      </c>
      <c r="AJ291" s="8">
        <v>4</v>
      </c>
      <c r="AK291" s="9">
        <v>4</v>
      </c>
      <c r="AL291" s="9">
        <v>4</v>
      </c>
      <c r="AM291" s="103"/>
      <c r="AN291" s="5"/>
    </row>
    <row r="292" spans="1:40" ht="48.75" thickBot="1" x14ac:dyDescent="0.6">
      <c r="A292" s="4"/>
      <c r="B292" s="4" t="s">
        <v>55</v>
      </c>
      <c r="C292" s="4"/>
      <c r="D292" s="4"/>
      <c r="E292" s="4" t="s">
        <v>178</v>
      </c>
      <c r="F292" s="4" t="s">
        <v>59</v>
      </c>
      <c r="G292" s="4"/>
      <c r="H292" s="100">
        <v>0</v>
      </c>
      <c r="I292" s="100">
        <v>1</v>
      </c>
      <c r="J292" s="100">
        <v>0</v>
      </c>
      <c r="K292" s="100">
        <v>0</v>
      </c>
      <c r="L292" s="100">
        <v>0</v>
      </c>
      <c r="M292" s="102">
        <v>4</v>
      </c>
      <c r="N292" s="102">
        <v>1</v>
      </c>
      <c r="O292" s="102">
        <v>2</v>
      </c>
      <c r="P292" s="102">
        <v>3</v>
      </c>
      <c r="Q292" s="102">
        <v>4</v>
      </c>
      <c r="R292" s="102">
        <v>1</v>
      </c>
      <c r="S292" s="102">
        <v>4</v>
      </c>
      <c r="T292" s="102">
        <v>5</v>
      </c>
      <c r="U292" s="5" t="s">
        <v>6</v>
      </c>
      <c r="V292" s="6">
        <v>4</v>
      </c>
      <c r="W292" s="6">
        <v>4</v>
      </c>
      <c r="X292" s="6">
        <v>4</v>
      </c>
      <c r="Y292" s="6">
        <v>4</v>
      </c>
      <c r="Z292" s="7">
        <v>5</v>
      </c>
      <c r="AA292" s="7">
        <v>5</v>
      </c>
      <c r="AB292" s="7">
        <v>5</v>
      </c>
      <c r="AC292" s="7">
        <v>5</v>
      </c>
      <c r="AD292" s="7">
        <v>5</v>
      </c>
      <c r="AE292" s="8">
        <v>5</v>
      </c>
      <c r="AF292" s="8">
        <v>4</v>
      </c>
      <c r="AG292" s="8">
        <v>4</v>
      </c>
      <c r="AH292" s="8">
        <v>4</v>
      </c>
      <c r="AI292" s="8">
        <v>4</v>
      </c>
      <c r="AJ292" s="8">
        <v>4</v>
      </c>
      <c r="AK292" s="9">
        <v>4</v>
      </c>
      <c r="AL292" s="9">
        <v>4</v>
      </c>
      <c r="AM292" s="103"/>
      <c r="AN292" s="5"/>
    </row>
    <row r="293" spans="1:40" ht="72.75" thickBot="1" x14ac:dyDescent="0.6">
      <c r="A293" s="4"/>
      <c r="B293" s="4" t="s">
        <v>55</v>
      </c>
      <c r="C293" s="4"/>
      <c r="D293" s="4"/>
      <c r="E293" s="4" t="s">
        <v>178</v>
      </c>
      <c r="F293" s="4" t="s">
        <v>59</v>
      </c>
      <c r="G293" s="4"/>
      <c r="H293" s="100">
        <v>0</v>
      </c>
      <c r="I293" s="100">
        <v>0</v>
      </c>
      <c r="J293" s="100">
        <v>0</v>
      </c>
      <c r="K293" s="100">
        <v>1</v>
      </c>
      <c r="L293" s="100">
        <v>0</v>
      </c>
      <c r="M293" s="102">
        <v>4</v>
      </c>
      <c r="N293" s="102">
        <v>1</v>
      </c>
      <c r="O293" s="102">
        <v>2</v>
      </c>
      <c r="P293" s="102">
        <v>3</v>
      </c>
      <c r="Q293" s="102">
        <v>4</v>
      </c>
      <c r="R293" s="102">
        <v>1</v>
      </c>
      <c r="S293" s="102">
        <v>4</v>
      </c>
      <c r="T293" s="102">
        <v>5</v>
      </c>
      <c r="U293" s="5" t="s">
        <v>34</v>
      </c>
      <c r="V293" s="6">
        <v>4</v>
      </c>
      <c r="W293" s="6">
        <v>4</v>
      </c>
      <c r="X293" s="6">
        <v>4</v>
      </c>
      <c r="Y293" s="6">
        <v>4</v>
      </c>
      <c r="Z293" s="7">
        <v>4</v>
      </c>
      <c r="AA293" s="7">
        <v>4</v>
      </c>
      <c r="AB293" s="7">
        <v>4</v>
      </c>
      <c r="AC293" s="7">
        <v>3</v>
      </c>
      <c r="AD293" s="7">
        <v>4</v>
      </c>
      <c r="AE293" s="8">
        <v>4</v>
      </c>
      <c r="AF293" s="8">
        <v>4</v>
      </c>
      <c r="AG293" s="8">
        <v>4</v>
      </c>
      <c r="AH293" s="8">
        <v>4</v>
      </c>
      <c r="AI293" s="8">
        <v>4</v>
      </c>
      <c r="AJ293" s="8">
        <v>5</v>
      </c>
      <c r="AK293" s="9">
        <v>5</v>
      </c>
      <c r="AL293" s="9">
        <v>5</v>
      </c>
      <c r="AM293" s="103"/>
      <c r="AN293" s="5"/>
    </row>
    <row r="294" spans="1:40" ht="48.75" thickBot="1" x14ac:dyDescent="0.6">
      <c r="A294" s="4">
        <v>138</v>
      </c>
      <c r="B294" s="4" t="s">
        <v>56</v>
      </c>
      <c r="C294" s="4"/>
      <c r="D294" s="4"/>
      <c r="E294" s="4" t="s">
        <v>178</v>
      </c>
      <c r="F294" s="4" t="s">
        <v>59</v>
      </c>
      <c r="G294" s="4"/>
      <c r="H294" s="100">
        <v>0</v>
      </c>
      <c r="I294" s="100">
        <v>1</v>
      </c>
      <c r="J294" s="100">
        <v>0</v>
      </c>
      <c r="K294" s="100">
        <v>0</v>
      </c>
      <c r="L294" s="100">
        <v>0</v>
      </c>
      <c r="M294" s="102">
        <v>4</v>
      </c>
      <c r="N294" s="102">
        <v>4</v>
      </c>
      <c r="O294" s="102">
        <v>4</v>
      </c>
      <c r="P294" s="102">
        <v>4</v>
      </c>
      <c r="Q294" s="102">
        <v>4</v>
      </c>
      <c r="R294" s="102">
        <v>4</v>
      </c>
      <c r="S294" s="102">
        <v>4</v>
      </c>
      <c r="T294" s="102">
        <v>4</v>
      </c>
      <c r="U294" s="5" t="s">
        <v>6</v>
      </c>
      <c r="V294" s="6">
        <v>4</v>
      </c>
      <c r="W294" s="6">
        <v>4</v>
      </c>
      <c r="X294" s="6">
        <v>4</v>
      </c>
      <c r="Y294" s="6">
        <v>4</v>
      </c>
      <c r="Z294" s="7">
        <v>4</v>
      </c>
      <c r="AA294" s="7">
        <v>4</v>
      </c>
      <c r="AB294" s="7">
        <v>4</v>
      </c>
      <c r="AC294" s="7">
        <v>4</v>
      </c>
      <c r="AD294" s="7">
        <v>4</v>
      </c>
      <c r="AE294" s="8">
        <v>4</v>
      </c>
      <c r="AF294" s="8">
        <v>4</v>
      </c>
      <c r="AG294" s="8">
        <v>4</v>
      </c>
      <c r="AH294" s="8">
        <v>4</v>
      </c>
      <c r="AI294" s="8">
        <v>4</v>
      </c>
      <c r="AJ294" s="8">
        <v>4</v>
      </c>
      <c r="AK294" s="9">
        <v>4</v>
      </c>
      <c r="AL294" s="9">
        <v>4</v>
      </c>
      <c r="AM294" s="103"/>
      <c r="AN294" s="5"/>
    </row>
    <row r="295" spans="1:40" ht="72.75" thickBot="1" x14ac:dyDescent="0.6">
      <c r="A295" s="4">
        <v>139</v>
      </c>
      <c r="B295" s="4" t="s">
        <v>56</v>
      </c>
      <c r="C295" s="4"/>
      <c r="D295" s="4"/>
      <c r="E295" s="4" t="s">
        <v>178</v>
      </c>
      <c r="F295" s="4" t="s">
        <v>59</v>
      </c>
      <c r="G295" s="4"/>
      <c r="H295" s="100">
        <v>0</v>
      </c>
      <c r="I295" s="100">
        <v>0</v>
      </c>
      <c r="J295" s="100">
        <v>0</v>
      </c>
      <c r="K295" s="100">
        <v>0</v>
      </c>
      <c r="L295" s="100">
        <v>1</v>
      </c>
      <c r="M295" s="102">
        <v>4</v>
      </c>
      <c r="N295" s="102">
        <v>0</v>
      </c>
      <c r="O295" s="102">
        <v>4</v>
      </c>
      <c r="P295" s="102">
        <v>0</v>
      </c>
      <c r="Q295" s="102">
        <v>0</v>
      </c>
      <c r="R295" s="102">
        <v>0</v>
      </c>
      <c r="S295" s="102">
        <v>0</v>
      </c>
      <c r="T295" s="102">
        <v>0</v>
      </c>
      <c r="U295" s="5" t="s">
        <v>38</v>
      </c>
      <c r="V295" s="6">
        <v>5</v>
      </c>
      <c r="W295" s="6">
        <v>5</v>
      </c>
      <c r="X295" s="6">
        <v>5</v>
      </c>
      <c r="Y295" s="6">
        <v>5</v>
      </c>
      <c r="Z295" s="7">
        <v>4</v>
      </c>
      <c r="AA295" s="7">
        <v>4</v>
      </c>
      <c r="AB295" s="7">
        <v>4</v>
      </c>
      <c r="AC295" s="7">
        <v>4</v>
      </c>
      <c r="AD295" s="7">
        <v>4</v>
      </c>
      <c r="AE295" s="8">
        <v>4</v>
      </c>
      <c r="AF295" s="8">
        <v>4</v>
      </c>
      <c r="AG295" s="8">
        <v>4</v>
      </c>
      <c r="AH295" s="8">
        <v>5</v>
      </c>
      <c r="AI295" s="8">
        <v>5</v>
      </c>
      <c r="AJ295" s="8">
        <v>5</v>
      </c>
      <c r="AK295" s="9">
        <v>5</v>
      </c>
      <c r="AL295" s="9">
        <v>5</v>
      </c>
      <c r="AM295" s="103"/>
      <c r="AN295" s="5"/>
    </row>
    <row r="296" spans="1:40" ht="48.75" thickBot="1" x14ac:dyDescent="0.6">
      <c r="A296" s="4">
        <v>140</v>
      </c>
      <c r="B296" s="4" t="s">
        <v>55</v>
      </c>
      <c r="C296" s="4"/>
      <c r="D296" s="4"/>
      <c r="E296" s="4" t="s">
        <v>39</v>
      </c>
      <c r="F296" s="4" t="s">
        <v>59</v>
      </c>
      <c r="G296" s="4"/>
      <c r="H296" s="100">
        <v>0</v>
      </c>
      <c r="I296" s="100">
        <v>1</v>
      </c>
      <c r="J296" s="100">
        <v>0</v>
      </c>
      <c r="K296" s="100">
        <v>0</v>
      </c>
      <c r="L296" s="100">
        <v>0</v>
      </c>
      <c r="M296" s="102">
        <v>5</v>
      </c>
      <c r="N296" s="102">
        <v>5</v>
      </c>
      <c r="O296" s="102">
        <v>5</v>
      </c>
      <c r="P296" s="102">
        <v>5</v>
      </c>
      <c r="Q296" s="102">
        <v>5</v>
      </c>
      <c r="R296" s="102">
        <v>5</v>
      </c>
      <c r="S296" s="102">
        <v>5</v>
      </c>
      <c r="T296" s="102">
        <v>5</v>
      </c>
      <c r="U296" s="5" t="s">
        <v>6</v>
      </c>
      <c r="V296" s="6">
        <v>5</v>
      </c>
      <c r="W296" s="6">
        <v>4</v>
      </c>
      <c r="X296" s="6">
        <v>4</v>
      </c>
      <c r="Y296" s="6">
        <v>4</v>
      </c>
      <c r="Z296" s="7">
        <v>5</v>
      </c>
      <c r="AA296" s="7">
        <v>5</v>
      </c>
      <c r="AB296" s="7">
        <v>5</v>
      </c>
      <c r="AC296" s="7">
        <v>5</v>
      </c>
      <c r="AD296" s="7">
        <v>5</v>
      </c>
      <c r="AE296" s="8">
        <v>5</v>
      </c>
      <c r="AF296" s="8">
        <v>5</v>
      </c>
      <c r="AG296" s="8">
        <v>5</v>
      </c>
      <c r="AH296" s="8">
        <v>5</v>
      </c>
      <c r="AI296" s="8">
        <v>5</v>
      </c>
      <c r="AJ296" s="8">
        <v>5</v>
      </c>
      <c r="AK296" s="9">
        <v>5</v>
      </c>
      <c r="AL296" s="9">
        <v>5</v>
      </c>
      <c r="AM296" s="103"/>
      <c r="AN296" s="5"/>
    </row>
    <row r="297" spans="1:40" ht="72.75" thickBot="1" x14ac:dyDescent="0.6">
      <c r="A297" s="4"/>
      <c r="B297" s="4" t="s">
        <v>55</v>
      </c>
      <c r="C297" s="4"/>
      <c r="D297" s="4"/>
      <c r="E297" s="4" t="s">
        <v>39</v>
      </c>
      <c r="F297" s="4" t="s">
        <v>59</v>
      </c>
      <c r="G297" s="4"/>
      <c r="H297" s="100">
        <v>0</v>
      </c>
      <c r="I297" s="100">
        <v>0</v>
      </c>
      <c r="J297" s="100">
        <v>0</v>
      </c>
      <c r="K297" s="100">
        <v>0</v>
      </c>
      <c r="L297" s="100">
        <v>1</v>
      </c>
      <c r="M297" s="102">
        <v>5</v>
      </c>
      <c r="N297" s="102">
        <v>5</v>
      </c>
      <c r="O297" s="102">
        <v>5</v>
      </c>
      <c r="P297" s="102">
        <v>5</v>
      </c>
      <c r="Q297" s="102">
        <v>5</v>
      </c>
      <c r="R297" s="102">
        <v>5</v>
      </c>
      <c r="S297" s="102">
        <v>5</v>
      </c>
      <c r="T297" s="102">
        <v>5</v>
      </c>
      <c r="U297" s="5" t="s">
        <v>38</v>
      </c>
      <c r="V297" s="6">
        <v>5</v>
      </c>
      <c r="W297" s="6">
        <v>4</v>
      </c>
      <c r="X297" s="6">
        <v>4</v>
      </c>
      <c r="Y297" s="6">
        <v>4</v>
      </c>
      <c r="Z297" s="7">
        <v>5</v>
      </c>
      <c r="AA297" s="7">
        <v>5</v>
      </c>
      <c r="AB297" s="7">
        <v>5</v>
      </c>
      <c r="AC297" s="7">
        <v>5</v>
      </c>
      <c r="AD297" s="7">
        <v>5</v>
      </c>
      <c r="AE297" s="8">
        <v>5</v>
      </c>
      <c r="AF297" s="8">
        <v>5</v>
      </c>
      <c r="AG297" s="8">
        <v>5</v>
      </c>
      <c r="AH297" s="8">
        <v>5</v>
      </c>
      <c r="AI297" s="8">
        <v>5</v>
      </c>
      <c r="AJ297" s="8">
        <v>5</v>
      </c>
      <c r="AK297" s="9">
        <v>5</v>
      </c>
      <c r="AL297" s="9">
        <v>5</v>
      </c>
      <c r="AM297" s="103"/>
      <c r="AN297" s="5"/>
    </row>
    <row r="298" spans="1:40" ht="48.75" thickBot="1" x14ac:dyDescent="0.6">
      <c r="A298" s="4">
        <v>141</v>
      </c>
      <c r="B298" s="4" t="s">
        <v>55</v>
      </c>
      <c r="C298" s="4"/>
      <c r="D298" s="4"/>
      <c r="E298" s="4" t="s">
        <v>39</v>
      </c>
      <c r="F298" s="4" t="s">
        <v>59</v>
      </c>
      <c r="G298" s="4"/>
      <c r="H298" s="100">
        <v>0</v>
      </c>
      <c r="I298" s="100">
        <v>1</v>
      </c>
      <c r="J298" s="100">
        <v>0</v>
      </c>
      <c r="K298" s="100">
        <v>0</v>
      </c>
      <c r="L298" s="100">
        <v>0</v>
      </c>
      <c r="M298" s="102">
        <v>5</v>
      </c>
      <c r="N298" s="102">
        <v>5</v>
      </c>
      <c r="O298" s="102">
        <v>5</v>
      </c>
      <c r="P298" s="102">
        <v>5</v>
      </c>
      <c r="Q298" s="102">
        <v>5</v>
      </c>
      <c r="R298" s="102">
        <v>5</v>
      </c>
      <c r="S298" s="102">
        <v>5</v>
      </c>
      <c r="T298" s="102">
        <v>5</v>
      </c>
      <c r="U298" s="5" t="s">
        <v>6</v>
      </c>
      <c r="V298" s="6">
        <v>5</v>
      </c>
      <c r="W298" s="6">
        <v>4</v>
      </c>
      <c r="X298" s="6">
        <v>4</v>
      </c>
      <c r="Y298" s="6">
        <v>4</v>
      </c>
      <c r="Z298" s="7">
        <v>5</v>
      </c>
      <c r="AA298" s="7">
        <v>5</v>
      </c>
      <c r="AB298" s="7">
        <v>5</v>
      </c>
      <c r="AC298" s="7">
        <v>5</v>
      </c>
      <c r="AD298" s="7">
        <v>5</v>
      </c>
      <c r="AE298" s="8">
        <v>5</v>
      </c>
      <c r="AF298" s="8">
        <v>5</v>
      </c>
      <c r="AG298" s="8">
        <v>5</v>
      </c>
      <c r="AH298" s="8">
        <v>5</v>
      </c>
      <c r="AI298" s="8">
        <v>5</v>
      </c>
      <c r="AJ298" s="8">
        <v>5</v>
      </c>
      <c r="AK298" s="9">
        <v>5</v>
      </c>
      <c r="AL298" s="9">
        <v>5</v>
      </c>
      <c r="AM298" s="103"/>
      <c r="AN298" s="5"/>
    </row>
    <row r="299" spans="1:40" ht="48.75" thickBot="1" x14ac:dyDescent="0.6">
      <c r="A299" s="4">
        <v>142</v>
      </c>
      <c r="B299" s="4" t="s">
        <v>55</v>
      </c>
      <c r="C299" s="4"/>
      <c r="D299" s="4"/>
      <c r="E299" s="4" t="s">
        <v>39</v>
      </c>
      <c r="F299" s="4" t="s">
        <v>59</v>
      </c>
      <c r="G299" s="4"/>
      <c r="H299" s="100">
        <v>0</v>
      </c>
      <c r="I299" s="100">
        <v>1</v>
      </c>
      <c r="J299" s="100">
        <v>0</v>
      </c>
      <c r="K299" s="100">
        <v>0</v>
      </c>
      <c r="L299" s="100">
        <v>0</v>
      </c>
      <c r="M299" s="102">
        <v>5</v>
      </c>
      <c r="N299" s="102">
        <v>5</v>
      </c>
      <c r="O299" s="102">
        <v>5</v>
      </c>
      <c r="P299" s="102">
        <v>5</v>
      </c>
      <c r="Q299" s="102">
        <v>5</v>
      </c>
      <c r="R299" s="102">
        <v>5</v>
      </c>
      <c r="S299" s="102">
        <v>5</v>
      </c>
      <c r="T299" s="102">
        <v>5</v>
      </c>
      <c r="U299" s="5" t="s">
        <v>6</v>
      </c>
      <c r="V299" s="6">
        <v>5</v>
      </c>
      <c r="W299" s="6">
        <v>4</v>
      </c>
      <c r="X299" s="6">
        <v>4</v>
      </c>
      <c r="Y299" s="6">
        <v>4</v>
      </c>
      <c r="Z299" s="7">
        <v>5</v>
      </c>
      <c r="AA299" s="7">
        <v>5</v>
      </c>
      <c r="AB299" s="7">
        <v>5</v>
      </c>
      <c r="AC299" s="7">
        <v>5</v>
      </c>
      <c r="AD299" s="7">
        <v>5</v>
      </c>
      <c r="AE299" s="8">
        <v>5</v>
      </c>
      <c r="AF299" s="8">
        <v>5</v>
      </c>
      <c r="AG299" s="8">
        <v>5</v>
      </c>
      <c r="AH299" s="8">
        <v>5</v>
      </c>
      <c r="AI299" s="8">
        <v>5</v>
      </c>
      <c r="AJ299" s="8">
        <v>5</v>
      </c>
      <c r="AK299" s="9">
        <v>5</v>
      </c>
      <c r="AL299" s="9">
        <v>5</v>
      </c>
      <c r="AM299" s="103"/>
      <c r="AN299" s="5"/>
    </row>
    <row r="300" spans="1:40" ht="48.75" thickBot="1" x14ac:dyDescent="0.6">
      <c r="A300" s="4">
        <v>143</v>
      </c>
      <c r="B300" s="4" t="s">
        <v>55</v>
      </c>
      <c r="C300" s="4"/>
      <c r="D300" s="4"/>
      <c r="E300" s="4" t="s">
        <v>39</v>
      </c>
      <c r="F300" s="4" t="s">
        <v>59</v>
      </c>
      <c r="G300" s="4"/>
      <c r="H300" s="100">
        <v>0</v>
      </c>
      <c r="I300" s="100">
        <v>1</v>
      </c>
      <c r="J300" s="100">
        <v>0</v>
      </c>
      <c r="K300" s="100">
        <v>0</v>
      </c>
      <c r="L300" s="100">
        <v>0</v>
      </c>
      <c r="M300" s="102">
        <v>5</v>
      </c>
      <c r="N300" s="102">
        <v>5</v>
      </c>
      <c r="O300" s="102">
        <v>5</v>
      </c>
      <c r="P300" s="102">
        <v>5</v>
      </c>
      <c r="Q300" s="102">
        <v>5</v>
      </c>
      <c r="R300" s="102">
        <v>5</v>
      </c>
      <c r="S300" s="102">
        <v>5</v>
      </c>
      <c r="T300" s="102">
        <v>5</v>
      </c>
      <c r="U300" s="5" t="s">
        <v>6</v>
      </c>
      <c r="V300" s="6">
        <v>5</v>
      </c>
      <c r="W300" s="6">
        <v>4</v>
      </c>
      <c r="X300" s="6">
        <v>4</v>
      </c>
      <c r="Y300" s="6">
        <v>4</v>
      </c>
      <c r="Z300" s="7">
        <v>5</v>
      </c>
      <c r="AA300" s="7">
        <v>5</v>
      </c>
      <c r="AB300" s="7">
        <v>5</v>
      </c>
      <c r="AC300" s="7">
        <v>5</v>
      </c>
      <c r="AD300" s="7">
        <v>5</v>
      </c>
      <c r="AE300" s="8">
        <v>5</v>
      </c>
      <c r="AF300" s="8">
        <v>5</v>
      </c>
      <c r="AG300" s="8">
        <v>5</v>
      </c>
      <c r="AH300" s="8">
        <v>5</v>
      </c>
      <c r="AI300" s="8">
        <v>5</v>
      </c>
      <c r="AJ300" s="8">
        <v>5</v>
      </c>
      <c r="AK300" s="9">
        <v>5</v>
      </c>
      <c r="AL300" s="9">
        <v>5</v>
      </c>
      <c r="AM300" s="103"/>
      <c r="AN300" s="5"/>
    </row>
    <row r="301" spans="1:40" ht="48.75" thickBot="1" x14ac:dyDescent="0.6">
      <c r="A301" s="4">
        <v>144</v>
      </c>
      <c r="B301" s="4" t="s">
        <v>55</v>
      </c>
      <c r="C301" s="4"/>
      <c r="D301" s="4"/>
      <c r="E301" s="4" t="s">
        <v>39</v>
      </c>
      <c r="F301" s="4" t="s">
        <v>59</v>
      </c>
      <c r="G301" s="4"/>
      <c r="H301" s="100">
        <v>0</v>
      </c>
      <c r="I301" s="100">
        <v>1</v>
      </c>
      <c r="J301" s="100">
        <v>0</v>
      </c>
      <c r="K301" s="100">
        <v>0</v>
      </c>
      <c r="L301" s="100">
        <v>0</v>
      </c>
      <c r="M301" s="102">
        <v>5</v>
      </c>
      <c r="N301" s="102">
        <v>5</v>
      </c>
      <c r="O301" s="102">
        <v>5</v>
      </c>
      <c r="P301" s="102">
        <v>5</v>
      </c>
      <c r="Q301" s="102">
        <v>5</v>
      </c>
      <c r="R301" s="102">
        <v>5</v>
      </c>
      <c r="S301" s="102">
        <v>5</v>
      </c>
      <c r="T301" s="102">
        <v>5</v>
      </c>
      <c r="U301" s="5" t="s">
        <v>6</v>
      </c>
      <c r="V301" s="6">
        <v>5</v>
      </c>
      <c r="W301" s="6">
        <v>4</v>
      </c>
      <c r="X301" s="6">
        <v>4</v>
      </c>
      <c r="Y301" s="6">
        <v>4</v>
      </c>
      <c r="Z301" s="7">
        <v>5</v>
      </c>
      <c r="AA301" s="7">
        <v>5</v>
      </c>
      <c r="AB301" s="7">
        <v>5</v>
      </c>
      <c r="AC301" s="7">
        <v>5</v>
      </c>
      <c r="AD301" s="7">
        <v>5</v>
      </c>
      <c r="AE301" s="8">
        <v>5</v>
      </c>
      <c r="AF301" s="8">
        <v>5</v>
      </c>
      <c r="AG301" s="8">
        <v>5</v>
      </c>
      <c r="AH301" s="8">
        <v>5</v>
      </c>
      <c r="AI301" s="8">
        <v>5</v>
      </c>
      <c r="AJ301" s="8">
        <v>5</v>
      </c>
      <c r="AK301" s="9">
        <v>5</v>
      </c>
      <c r="AL301" s="9">
        <v>5</v>
      </c>
      <c r="AM301" s="103"/>
      <c r="AN301" s="5"/>
    </row>
    <row r="302" spans="1:40" ht="48.75" thickBot="1" x14ac:dyDescent="0.6">
      <c r="A302" s="4">
        <v>145</v>
      </c>
      <c r="B302" s="4" t="s">
        <v>55</v>
      </c>
      <c r="C302" s="4"/>
      <c r="D302" s="4"/>
      <c r="E302" s="4" t="s">
        <v>39</v>
      </c>
      <c r="F302" s="4" t="s">
        <v>59</v>
      </c>
      <c r="G302" s="4"/>
      <c r="H302" s="100">
        <v>0</v>
      </c>
      <c r="I302" s="100">
        <v>1</v>
      </c>
      <c r="J302" s="100">
        <v>0</v>
      </c>
      <c r="K302" s="100">
        <v>0</v>
      </c>
      <c r="L302" s="100">
        <v>0</v>
      </c>
      <c r="M302" s="102">
        <v>5</v>
      </c>
      <c r="N302" s="102">
        <v>5</v>
      </c>
      <c r="O302" s="102">
        <v>5</v>
      </c>
      <c r="P302" s="102">
        <v>5</v>
      </c>
      <c r="Q302" s="102">
        <v>5</v>
      </c>
      <c r="R302" s="102">
        <v>5</v>
      </c>
      <c r="S302" s="102">
        <v>5</v>
      </c>
      <c r="T302" s="102">
        <v>5</v>
      </c>
      <c r="U302" s="5" t="s">
        <v>6</v>
      </c>
      <c r="V302" s="6">
        <v>5</v>
      </c>
      <c r="W302" s="6">
        <v>4</v>
      </c>
      <c r="X302" s="6">
        <v>4</v>
      </c>
      <c r="Y302" s="6">
        <v>4</v>
      </c>
      <c r="Z302" s="7">
        <v>5</v>
      </c>
      <c r="AA302" s="7">
        <v>5</v>
      </c>
      <c r="AB302" s="7">
        <v>5</v>
      </c>
      <c r="AC302" s="7">
        <v>5</v>
      </c>
      <c r="AD302" s="7">
        <v>5</v>
      </c>
      <c r="AE302" s="8">
        <v>5</v>
      </c>
      <c r="AF302" s="8">
        <v>5</v>
      </c>
      <c r="AG302" s="8">
        <v>5</v>
      </c>
      <c r="AH302" s="8">
        <v>5</v>
      </c>
      <c r="AI302" s="8">
        <v>5</v>
      </c>
      <c r="AJ302" s="8">
        <v>5</v>
      </c>
      <c r="AK302" s="9">
        <v>5</v>
      </c>
      <c r="AL302" s="9">
        <v>5</v>
      </c>
      <c r="AM302" s="103"/>
      <c r="AN302" s="5"/>
    </row>
    <row r="303" spans="1:40" ht="48.75" thickBot="1" x14ac:dyDescent="0.6">
      <c r="A303" s="4">
        <v>146</v>
      </c>
      <c r="B303" s="4" t="s">
        <v>55</v>
      </c>
      <c r="C303" s="4"/>
      <c r="D303" s="4"/>
      <c r="E303" s="4" t="s">
        <v>39</v>
      </c>
      <c r="F303" s="4" t="s">
        <v>59</v>
      </c>
      <c r="G303" s="4"/>
      <c r="H303" s="100">
        <v>0</v>
      </c>
      <c r="I303" s="100">
        <v>1</v>
      </c>
      <c r="J303" s="100">
        <v>0</v>
      </c>
      <c r="K303" s="100">
        <v>0</v>
      </c>
      <c r="L303" s="100">
        <v>0</v>
      </c>
      <c r="M303" s="102">
        <v>5</v>
      </c>
      <c r="N303" s="102">
        <v>5</v>
      </c>
      <c r="O303" s="102">
        <v>5</v>
      </c>
      <c r="P303" s="102">
        <v>5</v>
      </c>
      <c r="Q303" s="102">
        <v>5</v>
      </c>
      <c r="R303" s="102">
        <v>5</v>
      </c>
      <c r="S303" s="102">
        <v>5</v>
      </c>
      <c r="T303" s="102">
        <v>5</v>
      </c>
      <c r="U303" s="5" t="s">
        <v>6</v>
      </c>
      <c r="V303" s="6">
        <v>5</v>
      </c>
      <c r="W303" s="6">
        <v>4</v>
      </c>
      <c r="X303" s="6">
        <v>4</v>
      </c>
      <c r="Y303" s="6">
        <v>4</v>
      </c>
      <c r="Z303" s="7">
        <v>5</v>
      </c>
      <c r="AA303" s="7">
        <v>5</v>
      </c>
      <c r="AB303" s="7">
        <v>5</v>
      </c>
      <c r="AC303" s="7">
        <v>5</v>
      </c>
      <c r="AD303" s="7">
        <v>5</v>
      </c>
      <c r="AE303" s="8">
        <v>5</v>
      </c>
      <c r="AF303" s="8">
        <v>5</v>
      </c>
      <c r="AG303" s="8">
        <v>5</v>
      </c>
      <c r="AH303" s="8">
        <v>5</v>
      </c>
      <c r="AI303" s="8">
        <v>5</v>
      </c>
      <c r="AJ303" s="8">
        <v>5</v>
      </c>
      <c r="AK303" s="9">
        <v>5</v>
      </c>
      <c r="AL303" s="9">
        <v>5</v>
      </c>
      <c r="AM303" s="103"/>
      <c r="AN303" s="5"/>
    </row>
    <row r="304" spans="1:40" ht="48.75" thickBot="1" x14ac:dyDescent="0.6">
      <c r="A304" s="4">
        <v>147</v>
      </c>
      <c r="B304" s="4" t="s">
        <v>56</v>
      </c>
      <c r="C304" s="4"/>
      <c r="D304" s="4"/>
      <c r="E304" s="4" t="s">
        <v>39</v>
      </c>
      <c r="F304" s="4" t="s">
        <v>59</v>
      </c>
      <c r="G304" s="4"/>
      <c r="H304" s="100">
        <v>0</v>
      </c>
      <c r="I304" s="100">
        <v>1</v>
      </c>
      <c r="J304" s="100">
        <v>0</v>
      </c>
      <c r="K304" s="100">
        <v>0</v>
      </c>
      <c r="L304" s="100">
        <v>0</v>
      </c>
      <c r="M304" s="102">
        <v>4</v>
      </c>
      <c r="N304" s="102">
        <v>4</v>
      </c>
      <c r="O304" s="102">
        <v>4</v>
      </c>
      <c r="P304" s="102">
        <v>4</v>
      </c>
      <c r="Q304" s="102">
        <v>4</v>
      </c>
      <c r="R304" s="102">
        <v>0</v>
      </c>
      <c r="S304" s="102">
        <v>0</v>
      </c>
      <c r="T304" s="102">
        <v>0</v>
      </c>
      <c r="U304" s="5" t="s">
        <v>6</v>
      </c>
      <c r="V304" s="6">
        <v>4</v>
      </c>
      <c r="W304" s="6">
        <v>4</v>
      </c>
      <c r="X304" s="6">
        <v>4</v>
      </c>
      <c r="Y304" s="6">
        <v>4</v>
      </c>
      <c r="Z304" s="7">
        <v>4</v>
      </c>
      <c r="AA304" s="7">
        <v>4</v>
      </c>
      <c r="AB304" s="7">
        <v>4</v>
      </c>
      <c r="AC304" s="7">
        <v>4</v>
      </c>
      <c r="AD304" s="7">
        <v>4</v>
      </c>
      <c r="AE304" s="8">
        <v>4</v>
      </c>
      <c r="AF304" s="8">
        <v>4</v>
      </c>
      <c r="AG304" s="8">
        <v>4</v>
      </c>
      <c r="AH304" s="8">
        <v>4</v>
      </c>
      <c r="AI304" s="8">
        <v>4</v>
      </c>
      <c r="AJ304" s="8">
        <v>4</v>
      </c>
      <c r="AK304" s="9">
        <v>4</v>
      </c>
      <c r="AL304" s="9">
        <v>4</v>
      </c>
      <c r="AM304" s="103"/>
      <c r="AN304" s="5"/>
    </row>
    <row r="305" spans="1:40" ht="72.75" thickBot="1" x14ac:dyDescent="0.6">
      <c r="A305" s="4"/>
      <c r="B305" s="4" t="s">
        <v>56</v>
      </c>
      <c r="C305" s="4"/>
      <c r="D305" s="4"/>
      <c r="E305" s="4" t="s">
        <v>39</v>
      </c>
      <c r="F305" s="4" t="s">
        <v>59</v>
      </c>
      <c r="G305" s="4"/>
      <c r="H305" s="100">
        <v>0</v>
      </c>
      <c r="I305" s="100">
        <v>0</v>
      </c>
      <c r="J305" s="100">
        <v>0</v>
      </c>
      <c r="K305" s="100">
        <v>1</v>
      </c>
      <c r="L305" s="100">
        <v>0</v>
      </c>
      <c r="M305" s="102">
        <v>4</v>
      </c>
      <c r="N305" s="102">
        <v>4</v>
      </c>
      <c r="O305" s="102">
        <v>4</v>
      </c>
      <c r="P305" s="102">
        <v>4</v>
      </c>
      <c r="Q305" s="102">
        <v>4</v>
      </c>
      <c r="R305" s="102">
        <v>0</v>
      </c>
      <c r="S305" s="102">
        <v>0</v>
      </c>
      <c r="T305" s="102">
        <v>0</v>
      </c>
      <c r="U305" s="5" t="s">
        <v>34</v>
      </c>
      <c r="V305" s="6">
        <v>4</v>
      </c>
      <c r="W305" s="6">
        <v>4</v>
      </c>
      <c r="X305" s="6">
        <v>4</v>
      </c>
      <c r="Y305" s="6">
        <v>4</v>
      </c>
      <c r="Z305" s="7">
        <v>4</v>
      </c>
      <c r="AA305" s="7">
        <v>4</v>
      </c>
      <c r="AB305" s="7">
        <v>4</v>
      </c>
      <c r="AC305" s="7">
        <v>4</v>
      </c>
      <c r="AD305" s="7">
        <v>4</v>
      </c>
      <c r="AE305" s="8">
        <v>4</v>
      </c>
      <c r="AF305" s="8">
        <v>4</v>
      </c>
      <c r="AG305" s="8">
        <v>4</v>
      </c>
      <c r="AH305" s="8">
        <v>4</v>
      </c>
      <c r="AI305" s="8">
        <v>4</v>
      </c>
      <c r="AJ305" s="8">
        <v>4</v>
      </c>
      <c r="AK305" s="9">
        <v>4</v>
      </c>
      <c r="AL305" s="9">
        <v>4</v>
      </c>
      <c r="AM305" s="103"/>
      <c r="AN305" s="5"/>
    </row>
    <row r="306" spans="1:40" ht="72.75" thickBot="1" x14ac:dyDescent="0.6">
      <c r="A306" s="4">
        <v>148</v>
      </c>
      <c r="B306" s="4" t="s">
        <v>56</v>
      </c>
      <c r="C306" s="4"/>
      <c r="D306" s="4"/>
      <c r="E306" s="4" t="s">
        <v>39</v>
      </c>
      <c r="F306" s="4" t="s">
        <v>201</v>
      </c>
      <c r="G306" s="4"/>
      <c r="H306" s="100">
        <v>0</v>
      </c>
      <c r="I306" s="100">
        <v>0</v>
      </c>
      <c r="J306" s="100">
        <v>0</v>
      </c>
      <c r="K306" s="100">
        <v>1</v>
      </c>
      <c r="L306" s="100">
        <v>0</v>
      </c>
      <c r="M306" s="102">
        <v>5</v>
      </c>
      <c r="N306" s="102">
        <v>5</v>
      </c>
      <c r="O306" s="102">
        <v>5</v>
      </c>
      <c r="P306" s="102">
        <v>5</v>
      </c>
      <c r="Q306" s="102">
        <v>5</v>
      </c>
      <c r="R306" s="102">
        <v>0</v>
      </c>
      <c r="S306" s="102">
        <v>0</v>
      </c>
      <c r="T306" s="102">
        <v>0</v>
      </c>
      <c r="U306" s="5" t="s">
        <v>34</v>
      </c>
      <c r="V306" s="6">
        <v>5</v>
      </c>
      <c r="W306" s="6">
        <v>5</v>
      </c>
      <c r="X306" s="6">
        <v>5</v>
      </c>
      <c r="Y306" s="6">
        <v>5</v>
      </c>
      <c r="Z306" s="7">
        <v>5</v>
      </c>
      <c r="AA306" s="7">
        <v>5</v>
      </c>
      <c r="AB306" s="7">
        <v>5</v>
      </c>
      <c r="AC306" s="7">
        <v>5</v>
      </c>
      <c r="AD306" s="7">
        <v>5</v>
      </c>
      <c r="AE306" s="8">
        <v>5</v>
      </c>
      <c r="AF306" s="8">
        <v>5</v>
      </c>
      <c r="AG306" s="8">
        <v>5</v>
      </c>
      <c r="AH306" s="8">
        <v>5</v>
      </c>
      <c r="AI306" s="8">
        <v>5</v>
      </c>
      <c r="AJ306" s="8">
        <v>5</v>
      </c>
      <c r="AK306" s="9">
        <v>5</v>
      </c>
      <c r="AL306" s="9">
        <v>5</v>
      </c>
      <c r="AM306" s="103"/>
      <c r="AN306" s="5"/>
    </row>
    <row r="307" spans="1:40" ht="48.75" thickBot="1" x14ac:dyDescent="0.6">
      <c r="A307" s="4">
        <v>149</v>
      </c>
      <c r="B307" s="4" t="s">
        <v>56</v>
      </c>
      <c r="C307" s="4"/>
      <c r="D307" s="4"/>
      <c r="E307" s="4" t="s">
        <v>39</v>
      </c>
      <c r="F307" s="4" t="s">
        <v>59</v>
      </c>
      <c r="G307" s="4"/>
      <c r="H307" s="100">
        <v>0</v>
      </c>
      <c r="I307" s="100">
        <v>1</v>
      </c>
      <c r="J307" s="100">
        <v>0</v>
      </c>
      <c r="K307" s="100">
        <v>0</v>
      </c>
      <c r="L307" s="100">
        <v>0</v>
      </c>
      <c r="M307" s="102">
        <v>4</v>
      </c>
      <c r="N307" s="102">
        <v>5</v>
      </c>
      <c r="O307" s="102">
        <v>5</v>
      </c>
      <c r="P307" s="102">
        <v>4</v>
      </c>
      <c r="Q307" s="102">
        <v>0</v>
      </c>
      <c r="R307" s="102">
        <v>0</v>
      </c>
      <c r="S307" s="102">
        <v>0</v>
      </c>
      <c r="T307" s="102">
        <v>0</v>
      </c>
      <c r="U307" s="5" t="s">
        <v>6</v>
      </c>
      <c r="V307" s="6">
        <v>4</v>
      </c>
      <c r="W307" s="6">
        <v>4</v>
      </c>
      <c r="X307" s="6">
        <v>4</v>
      </c>
      <c r="Y307" s="6">
        <v>4</v>
      </c>
      <c r="Z307" s="7">
        <v>4</v>
      </c>
      <c r="AA307" s="7">
        <v>4</v>
      </c>
      <c r="AB307" s="7">
        <v>4</v>
      </c>
      <c r="AC307" s="7">
        <v>4</v>
      </c>
      <c r="AD307" s="7">
        <v>4</v>
      </c>
      <c r="AE307" s="8">
        <v>4</v>
      </c>
      <c r="AF307" s="8">
        <v>4</v>
      </c>
      <c r="AG307" s="8">
        <v>4</v>
      </c>
      <c r="AH307" s="8">
        <v>4</v>
      </c>
      <c r="AI307" s="8">
        <v>4</v>
      </c>
      <c r="AJ307" s="8">
        <v>4</v>
      </c>
      <c r="AK307" s="9">
        <v>4</v>
      </c>
      <c r="AL307" s="9">
        <v>4</v>
      </c>
      <c r="AM307" s="103"/>
      <c r="AN307" s="5"/>
    </row>
    <row r="308" spans="1:40" ht="48.75" thickBot="1" x14ac:dyDescent="0.6">
      <c r="A308" s="4">
        <v>150</v>
      </c>
      <c r="B308" s="4" t="s">
        <v>56</v>
      </c>
      <c r="C308" s="4"/>
      <c r="D308" s="4"/>
      <c r="E308" s="4" t="s">
        <v>202</v>
      </c>
      <c r="F308" s="4" t="s">
        <v>60</v>
      </c>
      <c r="G308" s="4" t="s">
        <v>170</v>
      </c>
      <c r="H308" s="100">
        <v>1</v>
      </c>
      <c r="I308" s="100">
        <v>0</v>
      </c>
      <c r="J308" s="100">
        <v>0</v>
      </c>
      <c r="K308" s="100">
        <v>0</v>
      </c>
      <c r="L308" s="100">
        <v>0</v>
      </c>
      <c r="M308" s="102">
        <v>3</v>
      </c>
      <c r="N308" s="102">
        <v>3</v>
      </c>
      <c r="O308" s="102">
        <v>4</v>
      </c>
      <c r="P308" s="102">
        <v>5</v>
      </c>
      <c r="Q308" s="102">
        <v>3</v>
      </c>
      <c r="R308" s="102">
        <v>2</v>
      </c>
      <c r="S308" s="102">
        <v>5</v>
      </c>
      <c r="T308" s="102">
        <v>3</v>
      </c>
      <c r="U308" s="5" t="s">
        <v>5</v>
      </c>
      <c r="V308" s="6">
        <v>4</v>
      </c>
      <c r="W308" s="6">
        <v>5</v>
      </c>
      <c r="X308" s="6">
        <v>4</v>
      </c>
      <c r="Y308" s="6">
        <v>4</v>
      </c>
      <c r="Z308" s="7">
        <v>5</v>
      </c>
      <c r="AA308" s="7">
        <v>4</v>
      </c>
      <c r="AB308" s="7">
        <v>5</v>
      </c>
      <c r="AC308" s="7">
        <v>4</v>
      </c>
      <c r="AD308" s="7">
        <v>4</v>
      </c>
      <c r="AE308" s="8">
        <v>4</v>
      </c>
      <c r="AF308" s="8">
        <v>5</v>
      </c>
      <c r="AG308" s="8">
        <v>4</v>
      </c>
      <c r="AH308" s="8">
        <v>5</v>
      </c>
      <c r="AI308" s="8">
        <v>4</v>
      </c>
      <c r="AJ308" s="8">
        <v>4</v>
      </c>
      <c r="AK308" s="9">
        <v>5</v>
      </c>
      <c r="AL308" s="9">
        <v>5</v>
      </c>
      <c r="AM308" s="103"/>
      <c r="AN308" s="5"/>
    </row>
    <row r="309" spans="1:40" ht="48.75" thickBot="1" x14ac:dyDescent="0.6">
      <c r="A309" s="4"/>
      <c r="B309" s="4" t="s">
        <v>56</v>
      </c>
      <c r="C309" s="4"/>
      <c r="D309" s="4"/>
      <c r="E309" s="4" t="s">
        <v>202</v>
      </c>
      <c r="F309" s="4" t="s">
        <v>60</v>
      </c>
      <c r="G309" s="4" t="s">
        <v>170</v>
      </c>
      <c r="H309" s="100">
        <v>0</v>
      </c>
      <c r="I309" s="100">
        <v>1</v>
      </c>
      <c r="J309" s="100">
        <v>0</v>
      </c>
      <c r="K309" s="100">
        <v>0</v>
      </c>
      <c r="L309" s="100">
        <v>0</v>
      </c>
      <c r="M309" s="102">
        <v>3</v>
      </c>
      <c r="N309" s="102">
        <v>3</v>
      </c>
      <c r="O309" s="102">
        <v>4</v>
      </c>
      <c r="P309" s="102">
        <v>5</v>
      </c>
      <c r="Q309" s="102">
        <v>3</v>
      </c>
      <c r="R309" s="102">
        <v>2</v>
      </c>
      <c r="S309" s="102">
        <v>5</v>
      </c>
      <c r="T309" s="102">
        <v>3</v>
      </c>
      <c r="U309" s="5" t="s">
        <v>6</v>
      </c>
      <c r="V309" s="6">
        <v>4</v>
      </c>
      <c r="W309" s="6">
        <v>5</v>
      </c>
      <c r="X309" s="6">
        <v>4</v>
      </c>
      <c r="Y309" s="6">
        <v>4</v>
      </c>
      <c r="Z309" s="7">
        <v>5</v>
      </c>
      <c r="AA309" s="7">
        <v>5</v>
      </c>
      <c r="AB309" s="7">
        <v>5</v>
      </c>
      <c r="AC309" s="7">
        <v>4</v>
      </c>
      <c r="AD309" s="7">
        <v>5</v>
      </c>
      <c r="AE309" s="8">
        <v>4</v>
      </c>
      <c r="AF309" s="8">
        <v>5</v>
      </c>
      <c r="AG309" s="8">
        <v>4</v>
      </c>
      <c r="AH309" s="8">
        <v>5</v>
      </c>
      <c r="AI309" s="8">
        <v>4</v>
      </c>
      <c r="AJ309" s="8">
        <v>4</v>
      </c>
      <c r="AK309" s="9">
        <v>5</v>
      </c>
      <c r="AL309" s="9">
        <v>5</v>
      </c>
      <c r="AM309" s="103"/>
      <c r="AN309" s="5"/>
    </row>
    <row r="310" spans="1:40" ht="72.75" thickBot="1" x14ac:dyDescent="0.6">
      <c r="A310" s="4"/>
      <c r="B310" s="4" t="s">
        <v>56</v>
      </c>
      <c r="C310" s="4"/>
      <c r="D310" s="4"/>
      <c r="E310" s="4" t="s">
        <v>202</v>
      </c>
      <c r="F310" s="4" t="s">
        <v>60</v>
      </c>
      <c r="G310" s="4" t="s">
        <v>170</v>
      </c>
      <c r="H310" s="100">
        <v>0</v>
      </c>
      <c r="I310" s="100">
        <v>0</v>
      </c>
      <c r="J310" s="100">
        <v>1</v>
      </c>
      <c r="K310" s="100">
        <v>0</v>
      </c>
      <c r="L310" s="100">
        <v>0</v>
      </c>
      <c r="M310" s="102">
        <v>3</v>
      </c>
      <c r="N310" s="102">
        <v>3</v>
      </c>
      <c r="O310" s="102">
        <v>4</v>
      </c>
      <c r="P310" s="102">
        <v>5</v>
      </c>
      <c r="Q310" s="102">
        <v>3</v>
      </c>
      <c r="R310" s="102">
        <v>2</v>
      </c>
      <c r="S310" s="102">
        <v>5</v>
      </c>
      <c r="T310" s="102">
        <v>3</v>
      </c>
      <c r="U310" s="5" t="s">
        <v>36</v>
      </c>
      <c r="V310" s="6">
        <v>4</v>
      </c>
      <c r="W310" s="6">
        <v>5</v>
      </c>
      <c r="X310" s="6">
        <v>4</v>
      </c>
      <c r="Y310" s="6">
        <v>4</v>
      </c>
      <c r="Z310" s="7">
        <v>5</v>
      </c>
      <c r="AA310" s="7">
        <v>4</v>
      </c>
      <c r="AB310" s="7">
        <v>5</v>
      </c>
      <c r="AC310" s="7">
        <v>5</v>
      </c>
      <c r="AD310" s="7">
        <v>5</v>
      </c>
      <c r="AE310" s="8">
        <v>4</v>
      </c>
      <c r="AF310" s="8">
        <v>5</v>
      </c>
      <c r="AG310" s="8">
        <v>5</v>
      </c>
      <c r="AH310" s="8">
        <v>5</v>
      </c>
      <c r="AI310" s="8">
        <v>4</v>
      </c>
      <c r="AJ310" s="8">
        <v>4</v>
      </c>
      <c r="AK310" s="9">
        <v>5</v>
      </c>
      <c r="AL310" s="9">
        <v>5</v>
      </c>
      <c r="AM310" s="103"/>
      <c r="AN310" s="5"/>
    </row>
    <row r="311" spans="1:40" ht="72.75" thickBot="1" x14ac:dyDescent="0.6">
      <c r="A311" s="4"/>
      <c r="B311" s="4" t="s">
        <v>56</v>
      </c>
      <c r="C311" s="4"/>
      <c r="D311" s="4"/>
      <c r="E311" s="4" t="s">
        <v>202</v>
      </c>
      <c r="F311" s="4" t="s">
        <v>60</v>
      </c>
      <c r="G311" s="4" t="s">
        <v>170</v>
      </c>
      <c r="H311" s="100">
        <v>0</v>
      </c>
      <c r="I311" s="100">
        <v>0</v>
      </c>
      <c r="J311" s="100">
        <v>0</v>
      </c>
      <c r="K311" s="100">
        <v>1</v>
      </c>
      <c r="L311" s="100">
        <v>0</v>
      </c>
      <c r="M311" s="102">
        <v>3</v>
      </c>
      <c r="N311" s="102">
        <v>3</v>
      </c>
      <c r="O311" s="102">
        <v>4</v>
      </c>
      <c r="P311" s="102">
        <v>5</v>
      </c>
      <c r="Q311" s="102">
        <v>3</v>
      </c>
      <c r="R311" s="102">
        <v>2</v>
      </c>
      <c r="S311" s="102">
        <v>5</v>
      </c>
      <c r="T311" s="102">
        <v>3</v>
      </c>
      <c r="U311" s="5" t="s">
        <v>34</v>
      </c>
      <c r="V311" s="6">
        <v>4</v>
      </c>
      <c r="W311" s="6">
        <v>5</v>
      </c>
      <c r="X311" s="6">
        <v>4</v>
      </c>
      <c r="Y311" s="6">
        <v>4</v>
      </c>
      <c r="Z311" s="7">
        <v>5</v>
      </c>
      <c r="AA311" s="7">
        <v>5</v>
      </c>
      <c r="AB311" s="7">
        <v>5</v>
      </c>
      <c r="AC311" s="7">
        <v>5</v>
      </c>
      <c r="AD311" s="7">
        <v>5</v>
      </c>
      <c r="AE311" s="8">
        <v>4</v>
      </c>
      <c r="AF311" s="8">
        <v>5</v>
      </c>
      <c r="AG311" s="8">
        <v>5</v>
      </c>
      <c r="AH311" s="8">
        <v>5</v>
      </c>
      <c r="AI311" s="8">
        <v>5</v>
      </c>
      <c r="AJ311" s="8">
        <v>4</v>
      </c>
      <c r="AK311" s="9">
        <v>5</v>
      </c>
      <c r="AL311" s="9">
        <v>5</v>
      </c>
      <c r="AM311" s="103"/>
      <c r="AN311" s="5"/>
    </row>
    <row r="312" spans="1:40" ht="72.75" thickBot="1" x14ac:dyDescent="0.6">
      <c r="A312" s="4"/>
      <c r="B312" s="4" t="s">
        <v>56</v>
      </c>
      <c r="C312" s="4"/>
      <c r="D312" s="4"/>
      <c r="E312" s="4" t="s">
        <v>202</v>
      </c>
      <c r="F312" s="4" t="s">
        <v>60</v>
      </c>
      <c r="G312" s="4" t="s">
        <v>170</v>
      </c>
      <c r="H312" s="100">
        <v>0</v>
      </c>
      <c r="I312" s="100">
        <v>0</v>
      </c>
      <c r="J312" s="100">
        <v>0</v>
      </c>
      <c r="K312" s="100">
        <v>0</v>
      </c>
      <c r="L312" s="100">
        <v>1</v>
      </c>
      <c r="M312" s="102">
        <v>3</v>
      </c>
      <c r="N312" s="102">
        <v>3</v>
      </c>
      <c r="O312" s="102">
        <v>4</v>
      </c>
      <c r="P312" s="102">
        <v>5</v>
      </c>
      <c r="Q312" s="102">
        <v>3</v>
      </c>
      <c r="R312" s="102">
        <v>2</v>
      </c>
      <c r="S312" s="102">
        <v>5</v>
      </c>
      <c r="T312" s="102">
        <v>3</v>
      </c>
      <c r="U312" s="5" t="s">
        <v>38</v>
      </c>
      <c r="V312" s="6">
        <v>5</v>
      </c>
      <c r="W312" s="6">
        <v>5</v>
      </c>
      <c r="X312" s="6">
        <v>5</v>
      </c>
      <c r="Y312" s="6">
        <v>3</v>
      </c>
      <c r="Z312" s="7">
        <v>5</v>
      </c>
      <c r="AA312" s="7">
        <v>5</v>
      </c>
      <c r="AB312" s="7">
        <v>5</v>
      </c>
      <c r="AC312" s="7">
        <v>5</v>
      </c>
      <c r="AD312" s="7">
        <v>5</v>
      </c>
      <c r="AE312" s="8">
        <v>4</v>
      </c>
      <c r="AF312" s="8">
        <v>5</v>
      </c>
      <c r="AG312" s="8">
        <v>5</v>
      </c>
      <c r="AH312" s="8">
        <v>5</v>
      </c>
      <c r="AI312" s="8">
        <v>4</v>
      </c>
      <c r="AJ312" s="8">
        <v>4</v>
      </c>
      <c r="AK312" s="9">
        <v>5</v>
      </c>
      <c r="AL312" s="9">
        <v>5</v>
      </c>
      <c r="AM312" s="103"/>
      <c r="AN312" s="5"/>
    </row>
    <row r="313" spans="1:40" ht="48.75" thickBot="1" x14ac:dyDescent="0.6">
      <c r="A313" s="4">
        <v>151</v>
      </c>
      <c r="B313" s="4" t="s">
        <v>56</v>
      </c>
      <c r="C313" s="4"/>
      <c r="D313" s="4"/>
      <c r="E313" s="4" t="s">
        <v>202</v>
      </c>
      <c r="F313" s="4" t="s">
        <v>60</v>
      </c>
      <c r="G313" s="4" t="s">
        <v>170</v>
      </c>
      <c r="H313" s="100">
        <v>0</v>
      </c>
      <c r="I313" s="100">
        <v>1</v>
      </c>
      <c r="J313" s="100">
        <v>0</v>
      </c>
      <c r="K313" s="100">
        <v>0</v>
      </c>
      <c r="L313" s="100">
        <v>0</v>
      </c>
      <c r="M313" s="102">
        <v>5</v>
      </c>
      <c r="N313" s="102">
        <v>4</v>
      </c>
      <c r="O313" s="102">
        <v>5</v>
      </c>
      <c r="P313" s="102">
        <v>5</v>
      </c>
      <c r="Q313" s="102">
        <v>5</v>
      </c>
      <c r="R313" s="102">
        <v>5</v>
      </c>
      <c r="S313" s="102">
        <v>5</v>
      </c>
      <c r="T313" s="102">
        <v>5</v>
      </c>
      <c r="U313" s="5" t="s">
        <v>6</v>
      </c>
      <c r="V313" s="6">
        <v>4</v>
      </c>
      <c r="W313" s="6">
        <v>4</v>
      </c>
      <c r="X313" s="6">
        <v>4</v>
      </c>
      <c r="Y313" s="6">
        <v>5</v>
      </c>
      <c r="Z313" s="7">
        <v>5</v>
      </c>
      <c r="AA313" s="7">
        <v>5</v>
      </c>
      <c r="AB313" s="7">
        <v>5</v>
      </c>
      <c r="AC313" s="7">
        <v>5</v>
      </c>
      <c r="AD313" s="7">
        <v>5</v>
      </c>
      <c r="AE313" s="8">
        <v>5</v>
      </c>
      <c r="AF313" s="8">
        <v>5</v>
      </c>
      <c r="AG313" s="8">
        <v>5</v>
      </c>
      <c r="AH313" s="8">
        <v>5</v>
      </c>
      <c r="AI313" s="8">
        <v>5</v>
      </c>
      <c r="AJ313" s="8">
        <v>5</v>
      </c>
      <c r="AK313" s="9">
        <v>5</v>
      </c>
      <c r="AL313" s="9">
        <v>5</v>
      </c>
      <c r="AM313" s="103"/>
      <c r="AN313" s="5"/>
    </row>
    <row r="314" spans="1:40" ht="48.75" thickBot="1" x14ac:dyDescent="0.6">
      <c r="A314" s="4">
        <v>152</v>
      </c>
      <c r="B314" s="4" t="s">
        <v>56</v>
      </c>
      <c r="C314" s="4"/>
      <c r="D314" s="4"/>
      <c r="E314" s="4" t="s">
        <v>202</v>
      </c>
      <c r="F314" s="4" t="s">
        <v>60</v>
      </c>
      <c r="G314" s="4" t="s">
        <v>170</v>
      </c>
      <c r="H314" s="100">
        <v>0</v>
      </c>
      <c r="I314" s="100">
        <v>1</v>
      </c>
      <c r="J314" s="100">
        <v>0</v>
      </c>
      <c r="K314" s="100">
        <v>0</v>
      </c>
      <c r="L314" s="100">
        <v>0</v>
      </c>
      <c r="M314" s="102">
        <v>4</v>
      </c>
      <c r="N314" s="102">
        <v>4</v>
      </c>
      <c r="O314" s="102">
        <v>5</v>
      </c>
      <c r="P314" s="102">
        <v>5</v>
      </c>
      <c r="Q314" s="102">
        <v>5</v>
      </c>
      <c r="R314" s="102">
        <v>5</v>
      </c>
      <c r="S314" s="102">
        <v>4</v>
      </c>
      <c r="T314" s="102">
        <v>4</v>
      </c>
      <c r="U314" s="5" t="s">
        <v>6</v>
      </c>
      <c r="V314" s="6">
        <v>4</v>
      </c>
      <c r="W314" s="6">
        <v>4</v>
      </c>
      <c r="X314" s="6">
        <v>5</v>
      </c>
      <c r="Y314" s="6">
        <v>4</v>
      </c>
      <c r="Z314" s="7">
        <v>5</v>
      </c>
      <c r="AA314" s="7">
        <v>4</v>
      </c>
      <c r="AB314" s="7">
        <v>5</v>
      </c>
      <c r="AC314" s="7">
        <v>5</v>
      </c>
      <c r="AD314" s="7">
        <v>4</v>
      </c>
      <c r="AE314" s="8">
        <v>5</v>
      </c>
      <c r="AF314" s="8">
        <v>5</v>
      </c>
      <c r="AG314" s="8">
        <v>4</v>
      </c>
      <c r="AH314" s="8">
        <v>4</v>
      </c>
      <c r="AI314" s="8">
        <v>4</v>
      </c>
      <c r="AJ314" s="8">
        <v>5</v>
      </c>
      <c r="AK314" s="9">
        <v>5</v>
      </c>
      <c r="AL314" s="9">
        <v>5</v>
      </c>
      <c r="AM314" s="103"/>
      <c r="AN314" s="5"/>
    </row>
    <row r="315" spans="1:40" ht="48.75" thickBot="1" x14ac:dyDescent="0.6">
      <c r="A315" s="4">
        <v>153</v>
      </c>
      <c r="B315" s="4" t="s">
        <v>55</v>
      </c>
      <c r="C315" s="4"/>
      <c r="D315" s="4"/>
      <c r="E315" s="4" t="s">
        <v>202</v>
      </c>
      <c r="F315" s="4" t="s">
        <v>60</v>
      </c>
      <c r="G315" s="4" t="s">
        <v>170</v>
      </c>
      <c r="H315" s="100">
        <v>1</v>
      </c>
      <c r="I315" s="100">
        <v>0</v>
      </c>
      <c r="J315" s="100">
        <v>0</v>
      </c>
      <c r="K315" s="100">
        <v>0</v>
      </c>
      <c r="L315" s="100">
        <v>0</v>
      </c>
      <c r="M315" s="102">
        <v>5</v>
      </c>
      <c r="N315" s="102">
        <v>5</v>
      </c>
      <c r="O315" s="102">
        <v>5</v>
      </c>
      <c r="P315" s="102">
        <v>5</v>
      </c>
      <c r="Q315" s="102">
        <v>5</v>
      </c>
      <c r="R315" s="102">
        <v>5</v>
      </c>
      <c r="S315" s="102">
        <v>5</v>
      </c>
      <c r="T315" s="102">
        <v>5</v>
      </c>
      <c r="U315" s="5" t="s">
        <v>5</v>
      </c>
      <c r="V315" s="6">
        <v>4</v>
      </c>
      <c r="W315" s="6">
        <v>4</v>
      </c>
      <c r="X315" s="6">
        <v>4</v>
      </c>
      <c r="Y315" s="6">
        <v>5</v>
      </c>
      <c r="Z315" s="7">
        <v>5</v>
      </c>
      <c r="AA315" s="7">
        <v>5</v>
      </c>
      <c r="AB315" s="7">
        <v>4</v>
      </c>
      <c r="AC315" s="7">
        <v>5</v>
      </c>
      <c r="AD315" s="7">
        <v>5</v>
      </c>
      <c r="AE315" s="8">
        <v>5</v>
      </c>
      <c r="AF315" s="8">
        <v>4</v>
      </c>
      <c r="AG315" s="8">
        <v>4</v>
      </c>
      <c r="AH315" s="8">
        <v>4</v>
      </c>
      <c r="AI315" s="8">
        <v>5</v>
      </c>
      <c r="AJ315" s="8">
        <v>4</v>
      </c>
      <c r="AK315" s="9">
        <v>4</v>
      </c>
      <c r="AL315" s="9">
        <v>4</v>
      </c>
      <c r="AM315" s="103"/>
      <c r="AN315" s="5"/>
    </row>
    <row r="316" spans="1:40" ht="48.75" thickBot="1" x14ac:dyDescent="0.6">
      <c r="A316" s="4"/>
      <c r="B316" s="4" t="s">
        <v>55</v>
      </c>
      <c r="C316" s="4"/>
      <c r="D316" s="4"/>
      <c r="E316" s="4" t="s">
        <v>202</v>
      </c>
      <c r="F316" s="4" t="s">
        <v>60</v>
      </c>
      <c r="G316" s="4" t="s">
        <v>170</v>
      </c>
      <c r="H316" s="100">
        <v>0</v>
      </c>
      <c r="I316" s="100">
        <v>1</v>
      </c>
      <c r="J316" s="100">
        <v>0</v>
      </c>
      <c r="K316" s="100">
        <v>0</v>
      </c>
      <c r="L316" s="100">
        <v>0</v>
      </c>
      <c r="M316" s="102">
        <v>5</v>
      </c>
      <c r="N316" s="102">
        <v>5</v>
      </c>
      <c r="O316" s="102">
        <v>5</v>
      </c>
      <c r="P316" s="102">
        <v>5</v>
      </c>
      <c r="Q316" s="102">
        <v>5</v>
      </c>
      <c r="R316" s="102">
        <v>5</v>
      </c>
      <c r="S316" s="102">
        <v>5</v>
      </c>
      <c r="T316" s="102">
        <v>5</v>
      </c>
      <c r="U316" s="5" t="s">
        <v>6</v>
      </c>
      <c r="V316" s="6">
        <v>4</v>
      </c>
      <c r="W316" s="6">
        <v>4</v>
      </c>
      <c r="X316" s="6">
        <v>4</v>
      </c>
      <c r="Y316" s="6">
        <v>5</v>
      </c>
      <c r="Z316" s="7">
        <v>5</v>
      </c>
      <c r="AA316" s="7">
        <v>5</v>
      </c>
      <c r="AB316" s="7">
        <v>4</v>
      </c>
      <c r="AC316" s="7">
        <v>5</v>
      </c>
      <c r="AD316" s="7">
        <v>5</v>
      </c>
      <c r="AE316" s="8">
        <v>4</v>
      </c>
      <c r="AF316" s="8">
        <v>4</v>
      </c>
      <c r="AG316" s="8">
        <v>4</v>
      </c>
      <c r="AH316" s="8">
        <v>5</v>
      </c>
      <c r="AI316" s="8">
        <v>4</v>
      </c>
      <c r="AJ316" s="8">
        <v>4</v>
      </c>
      <c r="AK316" s="9">
        <v>4</v>
      </c>
      <c r="AL316" s="9">
        <v>4</v>
      </c>
      <c r="AM316" s="103"/>
      <c r="AN316" s="5"/>
    </row>
    <row r="317" spans="1:40" ht="48.75" thickBot="1" x14ac:dyDescent="0.6">
      <c r="A317" s="4">
        <v>154</v>
      </c>
      <c r="B317" s="4" t="s">
        <v>55</v>
      </c>
      <c r="C317" s="4"/>
      <c r="D317" s="4"/>
      <c r="E317" s="4" t="s">
        <v>202</v>
      </c>
      <c r="F317" s="4" t="s">
        <v>60</v>
      </c>
      <c r="G317" s="4" t="s">
        <v>170</v>
      </c>
      <c r="H317" s="100">
        <v>0</v>
      </c>
      <c r="I317" s="100">
        <v>1</v>
      </c>
      <c r="J317" s="100">
        <v>0</v>
      </c>
      <c r="K317" s="100">
        <v>0</v>
      </c>
      <c r="L317" s="100">
        <v>0</v>
      </c>
      <c r="M317" s="102">
        <v>5</v>
      </c>
      <c r="N317" s="102">
        <v>5</v>
      </c>
      <c r="O317" s="102">
        <v>5</v>
      </c>
      <c r="P317" s="102">
        <v>5</v>
      </c>
      <c r="Q317" s="102">
        <v>5</v>
      </c>
      <c r="R317" s="102">
        <v>5</v>
      </c>
      <c r="S317" s="102">
        <v>5</v>
      </c>
      <c r="T317" s="102">
        <v>5</v>
      </c>
      <c r="U317" s="5" t="s">
        <v>6</v>
      </c>
      <c r="V317" s="6">
        <v>0</v>
      </c>
      <c r="W317" s="6">
        <v>4</v>
      </c>
      <c r="X317" s="6">
        <v>4</v>
      </c>
      <c r="Y317" s="6">
        <v>0</v>
      </c>
      <c r="Z317" s="7">
        <v>5</v>
      </c>
      <c r="AA317" s="7">
        <v>5</v>
      </c>
      <c r="AB317" s="7">
        <v>5</v>
      </c>
      <c r="AC317" s="7">
        <v>5</v>
      </c>
      <c r="AD317" s="7">
        <v>5</v>
      </c>
      <c r="AE317" s="8">
        <v>5</v>
      </c>
      <c r="AF317" s="8">
        <v>0</v>
      </c>
      <c r="AG317" s="8">
        <v>4</v>
      </c>
      <c r="AH317" s="8">
        <v>4</v>
      </c>
      <c r="AI317" s="8">
        <v>0</v>
      </c>
      <c r="AJ317" s="8">
        <v>0</v>
      </c>
      <c r="AK317" s="9">
        <v>0</v>
      </c>
      <c r="AL317" s="9">
        <v>0</v>
      </c>
      <c r="AM317" s="103"/>
      <c r="AN317" s="5"/>
    </row>
    <row r="318" spans="1:40" ht="72.75" thickBot="1" x14ac:dyDescent="0.6">
      <c r="A318" s="4"/>
      <c r="B318" s="4" t="s">
        <v>55</v>
      </c>
      <c r="C318" s="4"/>
      <c r="D318" s="4"/>
      <c r="E318" s="4" t="s">
        <v>202</v>
      </c>
      <c r="F318" s="4" t="s">
        <v>60</v>
      </c>
      <c r="G318" s="4" t="s">
        <v>170</v>
      </c>
      <c r="H318" s="100">
        <v>0</v>
      </c>
      <c r="I318" s="100">
        <v>0</v>
      </c>
      <c r="J318" s="100">
        <v>0</v>
      </c>
      <c r="K318" s="100">
        <v>0</v>
      </c>
      <c r="L318" s="100">
        <v>1</v>
      </c>
      <c r="M318" s="102">
        <v>5</v>
      </c>
      <c r="N318" s="102">
        <v>5</v>
      </c>
      <c r="O318" s="102">
        <v>5</v>
      </c>
      <c r="P318" s="102">
        <v>5</v>
      </c>
      <c r="Q318" s="102">
        <v>5</v>
      </c>
      <c r="R318" s="102">
        <v>5</v>
      </c>
      <c r="S318" s="102">
        <v>5</v>
      </c>
      <c r="T318" s="102">
        <v>5</v>
      </c>
      <c r="U318" s="5" t="s">
        <v>38</v>
      </c>
      <c r="V318" s="6">
        <v>4</v>
      </c>
      <c r="W318" s="6">
        <v>0</v>
      </c>
      <c r="X318" s="6">
        <v>0</v>
      </c>
      <c r="Y318" s="6">
        <v>0</v>
      </c>
      <c r="Z318" s="7">
        <v>4</v>
      </c>
      <c r="AA318" s="7">
        <v>0</v>
      </c>
      <c r="AB318" s="7">
        <v>0</v>
      </c>
      <c r="AC318" s="7">
        <v>0</v>
      </c>
      <c r="AD318" s="7">
        <v>0</v>
      </c>
      <c r="AE318" s="8">
        <v>4</v>
      </c>
      <c r="AF318" s="8">
        <v>4</v>
      </c>
      <c r="AG318" s="8">
        <v>4</v>
      </c>
      <c r="AH318" s="8">
        <v>4</v>
      </c>
      <c r="AI318" s="8">
        <v>4</v>
      </c>
      <c r="AJ318" s="8">
        <v>4</v>
      </c>
      <c r="AK318" s="9">
        <v>4</v>
      </c>
      <c r="AL318" s="9">
        <v>4</v>
      </c>
      <c r="AM318" s="103"/>
      <c r="AN318" s="5"/>
    </row>
    <row r="319" spans="1:40" ht="48.75" thickBot="1" x14ac:dyDescent="0.6">
      <c r="A319" s="4">
        <v>155</v>
      </c>
      <c r="B319" s="4" t="s">
        <v>55</v>
      </c>
      <c r="C319" s="4"/>
      <c r="D319" s="4"/>
      <c r="E319" s="4" t="s">
        <v>202</v>
      </c>
      <c r="F319" s="4" t="s">
        <v>60</v>
      </c>
      <c r="G319" s="4" t="s">
        <v>170</v>
      </c>
      <c r="H319" s="100">
        <v>0</v>
      </c>
      <c r="I319" s="100">
        <v>1</v>
      </c>
      <c r="J319" s="100">
        <v>0</v>
      </c>
      <c r="K319" s="100">
        <v>0</v>
      </c>
      <c r="L319" s="100">
        <v>0</v>
      </c>
      <c r="M319" s="102">
        <v>4</v>
      </c>
      <c r="N319" s="102">
        <v>4</v>
      </c>
      <c r="O319" s="102">
        <v>4</v>
      </c>
      <c r="P319" s="102">
        <v>4</v>
      </c>
      <c r="Q319" s="102">
        <v>4</v>
      </c>
      <c r="R319" s="102">
        <v>4</v>
      </c>
      <c r="S319" s="102">
        <v>4</v>
      </c>
      <c r="T319" s="102">
        <v>4</v>
      </c>
      <c r="U319" s="5" t="s">
        <v>6</v>
      </c>
      <c r="V319" s="6">
        <v>4</v>
      </c>
      <c r="W319" s="6">
        <v>4</v>
      </c>
      <c r="X319" s="6">
        <v>4</v>
      </c>
      <c r="Y319" s="6">
        <v>4</v>
      </c>
      <c r="Z319" s="7">
        <v>4</v>
      </c>
      <c r="AA319" s="7">
        <v>5</v>
      </c>
      <c r="AB319" s="7">
        <v>4</v>
      </c>
      <c r="AC319" s="7">
        <v>4</v>
      </c>
      <c r="AD319" s="7">
        <v>5</v>
      </c>
      <c r="AE319" s="8">
        <v>4</v>
      </c>
      <c r="AF319" s="8">
        <v>4</v>
      </c>
      <c r="AG319" s="8">
        <v>4</v>
      </c>
      <c r="AH319" s="8">
        <v>4</v>
      </c>
      <c r="AI319" s="8">
        <v>4</v>
      </c>
      <c r="AJ319" s="8">
        <v>5</v>
      </c>
      <c r="AK319" s="9">
        <v>5</v>
      </c>
      <c r="AL319" s="9">
        <v>5</v>
      </c>
      <c r="AM319" s="103"/>
      <c r="AN319" s="5"/>
    </row>
    <row r="320" spans="1:40" ht="48.75" thickBot="1" x14ac:dyDescent="0.6">
      <c r="A320" s="4">
        <v>156</v>
      </c>
      <c r="B320" s="4" t="s">
        <v>55</v>
      </c>
      <c r="C320" s="4"/>
      <c r="D320" s="4"/>
      <c r="E320" s="4" t="s">
        <v>202</v>
      </c>
      <c r="F320" s="4" t="s">
        <v>60</v>
      </c>
      <c r="G320" s="4" t="s">
        <v>172</v>
      </c>
      <c r="H320" s="100">
        <v>1</v>
      </c>
      <c r="I320" s="100">
        <v>0</v>
      </c>
      <c r="J320" s="100">
        <v>0</v>
      </c>
      <c r="K320" s="100">
        <v>0</v>
      </c>
      <c r="L320" s="100">
        <v>0</v>
      </c>
      <c r="M320" s="102">
        <v>3</v>
      </c>
      <c r="N320" s="102">
        <v>2</v>
      </c>
      <c r="O320" s="102">
        <v>5</v>
      </c>
      <c r="P320" s="102">
        <v>5</v>
      </c>
      <c r="Q320" s="102">
        <v>4</v>
      </c>
      <c r="R320" s="102">
        <v>1</v>
      </c>
      <c r="S320" s="102">
        <v>1</v>
      </c>
      <c r="T320" s="102">
        <v>4</v>
      </c>
      <c r="U320" s="5" t="s">
        <v>5</v>
      </c>
      <c r="V320" s="6">
        <v>4</v>
      </c>
      <c r="W320" s="6">
        <v>4</v>
      </c>
      <c r="X320" s="6">
        <v>4</v>
      </c>
      <c r="Y320" s="6">
        <v>4</v>
      </c>
      <c r="Z320" s="7">
        <v>4</v>
      </c>
      <c r="AA320" s="7">
        <v>4</v>
      </c>
      <c r="AB320" s="7">
        <v>4</v>
      </c>
      <c r="AC320" s="7">
        <v>4</v>
      </c>
      <c r="AD320" s="7">
        <v>4</v>
      </c>
      <c r="AE320" s="8">
        <v>4</v>
      </c>
      <c r="AF320" s="8">
        <v>4</v>
      </c>
      <c r="AG320" s="8">
        <v>4</v>
      </c>
      <c r="AH320" s="8">
        <v>4</v>
      </c>
      <c r="AI320" s="8">
        <v>4</v>
      </c>
      <c r="AJ320" s="8">
        <v>4</v>
      </c>
      <c r="AK320" s="9">
        <v>4</v>
      </c>
      <c r="AL320" s="9">
        <v>4</v>
      </c>
      <c r="AM320" s="103"/>
      <c r="AN320" s="5"/>
    </row>
    <row r="321" spans="1:40" ht="48.75" thickBot="1" x14ac:dyDescent="0.6">
      <c r="A321" s="4"/>
      <c r="B321" s="4" t="s">
        <v>55</v>
      </c>
      <c r="C321" s="4"/>
      <c r="D321" s="4"/>
      <c r="E321" s="4" t="s">
        <v>202</v>
      </c>
      <c r="F321" s="4" t="s">
        <v>60</v>
      </c>
      <c r="G321" s="4" t="s">
        <v>172</v>
      </c>
      <c r="H321" s="100">
        <v>0</v>
      </c>
      <c r="I321" s="100">
        <v>1</v>
      </c>
      <c r="J321" s="100">
        <v>0</v>
      </c>
      <c r="K321" s="100">
        <v>0</v>
      </c>
      <c r="L321" s="100">
        <v>0</v>
      </c>
      <c r="M321" s="102">
        <v>3</v>
      </c>
      <c r="N321" s="102">
        <v>2</v>
      </c>
      <c r="O321" s="102">
        <v>5</v>
      </c>
      <c r="P321" s="102">
        <v>5</v>
      </c>
      <c r="Q321" s="102">
        <v>4</v>
      </c>
      <c r="R321" s="102">
        <v>1</v>
      </c>
      <c r="S321" s="102">
        <v>1</v>
      </c>
      <c r="T321" s="102">
        <v>4</v>
      </c>
      <c r="U321" s="5" t="s">
        <v>6</v>
      </c>
      <c r="V321" s="6">
        <v>4</v>
      </c>
      <c r="W321" s="6">
        <v>4</v>
      </c>
      <c r="X321" s="6">
        <v>4</v>
      </c>
      <c r="Y321" s="6">
        <v>4</v>
      </c>
      <c r="Z321" s="7">
        <v>4</v>
      </c>
      <c r="AA321" s="7">
        <v>4</v>
      </c>
      <c r="AB321" s="7">
        <v>4</v>
      </c>
      <c r="AC321" s="7">
        <v>4</v>
      </c>
      <c r="AD321" s="7">
        <v>4</v>
      </c>
      <c r="AE321" s="8">
        <v>4</v>
      </c>
      <c r="AF321" s="8">
        <v>4</v>
      </c>
      <c r="AG321" s="8">
        <v>4</v>
      </c>
      <c r="AH321" s="8">
        <v>4</v>
      </c>
      <c r="AI321" s="8">
        <v>4</v>
      </c>
      <c r="AJ321" s="8">
        <v>4</v>
      </c>
      <c r="AK321" s="9">
        <v>4</v>
      </c>
      <c r="AL321" s="9">
        <v>4</v>
      </c>
      <c r="AM321" s="103"/>
      <c r="AN321" s="5"/>
    </row>
    <row r="322" spans="1:40" ht="72.75" thickBot="1" x14ac:dyDescent="0.6">
      <c r="A322" s="4"/>
      <c r="B322" s="4" t="s">
        <v>55</v>
      </c>
      <c r="C322" s="4"/>
      <c r="D322" s="4"/>
      <c r="E322" s="4" t="s">
        <v>202</v>
      </c>
      <c r="F322" s="4" t="s">
        <v>60</v>
      </c>
      <c r="G322" s="4" t="s">
        <v>172</v>
      </c>
      <c r="H322" s="100">
        <v>0</v>
      </c>
      <c r="I322" s="100">
        <v>0</v>
      </c>
      <c r="J322" s="100">
        <v>1</v>
      </c>
      <c r="K322" s="100">
        <v>0</v>
      </c>
      <c r="L322" s="100">
        <v>0</v>
      </c>
      <c r="M322" s="102">
        <v>3</v>
      </c>
      <c r="N322" s="102">
        <v>2</v>
      </c>
      <c r="O322" s="102">
        <v>5</v>
      </c>
      <c r="P322" s="102">
        <v>5</v>
      </c>
      <c r="Q322" s="102">
        <v>4</v>
      </c>
      <c r="R322" s="102">
        <v>1</v>
      </c>
      <c r="S322" s="102">
        <v>1</v>
      </c>
      <c r="T322" s="102">
        <v>4</v>
      </c>
      <c r="U322" s="5" t="s">
        <v>36</v>
      </c>
      <c r="V322" s="6">
        <v>4</v>
      </c>
      <c r="W322" s="6">
        <v>4</v>
      </c>
      <c r="X322" s="6">
        <v>4</v>
      </c>
      <c r="Y322" s="6">
        <v>4</v>
      </c>
      <c r="Z322" s="7">
        <v>4</v>
      </c>
      <c r="AA322" s="7">
        <v>4</v>
      </c>
      <c r="AB322" s="7">
        <v>4</v>
      </c>
      <c r="AC322" s="7">
        <v>4</v>
      </c>
      <c r="AD322" s="7">
        <v>4</v>
      </c>
      <c r="AE322" s="8">
        <v>4</v>
      </c>
      <c r="AF322" s="8">
        <v>4</v>
      </c>
      <c r="AG322" s="8">
        <v>4</v>
      </c>
      <c r="AH322" s="8">
        <v>4</v>
      </c>
      <c r="AI322" s="8">
        <v>4</v>
      </c>
      <c r="AJ322" s="8">
        <v>4</v>
      </c>
      <c r="AK322" s="9">
        <v>4</v>
      </c>
      <c r="AL322" s="9">
        <v>4</v>
      </c>
      <c r="AM322" s="103"/>
      <c r="AN322" s="5"/>
    </row>
    <row r="323" spans="1:40" ht="72.75" thickBot="1" x14ac:dyDescent="0.6">
      <c r="A323" s="4"/>
      <c r="B323" s="4" t="s">
        <v>55</v>
      </c>
      <c r="C323" s="4"/>
      <c r="D323" s="4"/>
      <c r="E323" s="4" t="s">
        <v>202</v>
      </c>
      <c r="F323" s="4" t="s">
        <v>60</v>
      </c>
      <c r="G323" s="4" t="s">
        <v>172</v>
      </c>
      <c r="H323" s="100">
        <v>0</v>
      </c>
      <c r="I323" s="100">
        <v>0</v>
      </c>
      <c r="J323" s="100">
        <v>0</v>
      </c>
      <c r="K323" s="100">
        <v>1</v>
      </c>
      <c r="L323" s="100">
        <v>0</v>
      </c>
      <c r="M323" s="102">
        <v>3</v>
      </c>
      <c r="N323" s="102">
        <v>2</v>
      </c>
      <c r="O323" s="102">
        <v>5</v>
      </c>
      <c r="P323" s="102">
        <v>5</v>
      </c>
      <c r="Q323" s="102">
        <v>4</v>
      </c>
      <c r="R323" s="102">
        <v>1</v>
      </c>
      <c r="S323" s="102">
        <v>1</v>
      </c>
      <c r="T323" s="102">
        <v>4</v>
      </c>
      <c r="U323" s="5" t="s">
        <v>34</v>
      </c>
      <c r="V323" s="6">
        <v>4</v>
      </c>
      <c r="W323" s="6">
        <v>4</v>
      </c>
      <c r="X323" s="6">
        <v>4</v>
      </c>
      <c r="Y323" s="6">
        <v>4</v>
      </c>
      <c r="Z323" s="7">
        <v>4</v>
      </c>
      <c r="AA323" s="7">
        <v>4</v>
      </c>
      <c r="AB323" s="7">
        <v>4</v>
      </c>
      <c r="AC323" s="7">
        <v>4</v>
      </c>
      <c r="AD323" s="7">
        <v>4</v>
      </c>
      <c r="AE323" s="8">
        <v>4</v>
      </c>
      <c r="AF323" s="8">
        <v>4</v>
      </c>
      <c r="AG323" s="8">
        <v>4</v>
      </c>
      <c r="AH323" s="8">
        <v>4</v>
      </c>
      <c r="AI323" s="8">
        <v>4</v>
      </c>
      <c r="AJ323" s="8">
        <v>4</v>
      </c>
      <c r="AK323" s="9">
        <v>4</v>
      </c>
      <c r="AL323" s="9">
        <v>4</v>
      </c>
      <c r="AM323" s="103"/>
      <c r="AN323" s="5"/>
    </row>
    <row r="324" spans="1:40" ht="72.75" thickBot="1" x14ac:dyDescent="0.6">
      <c r="A324" s="4"/>
      <c r="B324" s="4" t="s">
        <v>55</v>
      </c>
      <c r="C324" s="4"/>
      <c r="D324" s="4"/>
      <c r="E324" s="4" t="s">
        <v>202</v>
      </c>
      <c r="F324" s="4" t="s">
        <v>60</v>
      </c>
      <c r="G324" s="4" t="s">
        <v>172</v>
      </c>
      <c r="H324" s="100">
        <v>0</v>
      </c>
      <c r="I324" s="100">
        <v>0</v>
      </c>
      <c r="J324" s="100">
        <v>0</v>
      </c>
      <c r="K324" s="100">
        <v>0</v>
      </c>
      <c r="L324" s="100">
        <v>1</v>
      </c>
      <c r="M324" s="102">
        <v>3</v>
      </c>
      <c r="N324" s="102">
        <v>2</v>
      </c>
      <c r="O324" s="102">
        <v>5</v>
      </c>
      <c r="P324" s="102">
        <v>5</v>
      </c>
      <c r="Q324" s="102">
        <v>4</v>
      </c>
      <c r="R324" s="102">
        <v>1</v>
      </c>
      <c r="S324" s="102">
        <v>1</v>
      </c>
      <c r="T324" s="102">
        <v>4</v>
      </c>
      <c r="U324" s="5" t="s">
        <v>38</v>
      </c>
      <c r="V324" s="6">
        <v>4</v>
      </c>
      <c r="W324" s="6">
        <v>4</v>
      </c>
      <c r="X324" s="6">
        <v>4</v>
      </c>
      <c r="Y324" s="6">
        <v>4</v>
      </c>
      <c r="Z324" s="7">
        <v>4</v>
      </c>
      <c r="AA324" s="7">
        <v>4</v>
      </c>
      <c r="AB324" s="7">
        <v>4</v>
      </c>
      <c r="AC324" s="7">
        <v>4</v>
      </c>
      <c r="AD324" s="7">
        <v>4</v>
      </c>
      <c r="AE324" s="8">
        <v>4</v>
      </c>
      <c r="AF324" s="8">
        <v>4</v>
      </c>
      <c r="AG324" s="8">
        <v>4</v>
      </c>
      <c r="AH324" s="8">
        <v>4</v>
      </c>
      <c r="AI324" s="8">
        <v>4</v>
      </c>
      <c r="AJ324" s="8">
        <v>4</v>
      </c>
      <c r="AK324" s="9">
        <v>4</v>
      </c>
      <c r="AL324" s="9">
        <v>4</v>
      </c>
      <c r="AM324" s="103"/>
      <c r="AN324" s="5"/>
    </row>
    <row r="325" spans="1:40" ht="48.75" thickBot="1" x14ac:dyDescent="0.6">
      <c r="A325" s="4">
        <v>157</v>
      </c>
      <c r="B325" s="4" t="s">
        <v>55</v>
      </c>
      <c r="C325" s="4"/>
      <c r="D325" s="4"/>
      <c r="E325" s="4" t="s">
        <v>202</v>
      </c>
      <c r="F325" s="4" t="s">
        <v>60</v>
      </c>
      <c r="G325" s="4" t="s">
        <v>172</v>
      </c>
      <c r="H325" s="100">
        <v>1</v>
      </c>
      <c r="I325" s="100">
        <v>0</v>
      </c>
      <c r="J325" s="100">
        <v>0</v>
      </c>
      <c r="K325" s="100">
        <v>0</v>
      </c>
      <c r="L325" s="100">
        <v>0</v>
      </c>
      <c r="M325" s="102">
        <v>3</v>
      </c>
      <c r="N325" s="102">
        <v>1</v>
      </c>
      <c r="O325" s="102">
        <v>4</v>
      </c>
      <c r="P325" s="102">
        <v>5</v>
      </c>
      <c r="Q325" s="102">
        <v>5</v>
      </c>
      <c r="R325" s="102">
        <v>1</v>
      </c>
      <c r="S325" s="102">
        <v>2</v>
      </c>
      <c r="T325" s="102">
        <v>3</v>
      </c>
      <c r="U325" s="5" t="s">
        <v>5</v>
      </c>
      <c r="V325" s="6">
        <v>4</v>
      </c>
      <c r="W325" s="6">
        <v>4</v>
      </c>
      <c r="X325" s="6">
        <v>4</v>
      </c>
      <c r="Y325" s="6">
        <v>4</v>
      </c>
      <c r="Z325" s="7">
        <v>5</v>
      </c>
      <c r="AA325" s="7">
        <v>4</v>
      </c>
      <c r="AB325" s="7">
        <v>5</v>
      </c>
      <c r="AC325" s="7">
        <v>4</v>
      </c>
      <c r="AD325" s="7">
        <v>4</v>
      </c>
      <c r="AE325" s="8">
        <v>4</v>
      </c>
      <c r="AF325" s="8">
        <v>4</v>
      </c>
      <c r="AG325" s="8">
        <v>4</v>
      </c>
      <c r="AH325" s="8">
        <v>4</v>
      </c>
      <c r="AI325" s="8">
        <v>4</v>
      </c>
      <c r="AJ325" s="8">
        <v>4</v>
      </c>
      <c r="AK325" s="9">
        <v>4</v>
      </c>
      <c r="AL325" s="9">
        <v>4</v>
      </c>
      <c r="AM325" s="103"/>
      <c r="AN325" s="5"/>
    </row>
    <row r="326" spans="1:40" ht="48.75" thickBot="1" x14ac:dyDescent="0.6">
      <c r="A326" s="4"/>
      <c r="B326" s="4" t="s">
        <v>55</v>
      </c>
      <c r="C326" s="4"/>
      <c r="D326" s="4"/>
      <c r="E326" s="4" t="s">
        <v>202</v>
      </c>
      <c r="F326" s="4" t="s">
        <v>60</v>
      </c>
      <c r="G326" s="4" t="s">
        <v>172</v>
      </c>
      <c r="H326" s="100">
        <v>0</v>
      </c>
      <c r="I326" s="100">
        <v>1</v>
      </c>
      <c r="J326" s="100">
        <v>0</v>
      </c>
      <c r="K326" s="100">
        <v>0</v>
      </c>
      <c r="L326" s="100">
        <v>0</v>
      </c>
      <c r="M326" s="102">
        <v>3</v>
      </c>
      <c r="N326" s="102">
        <v>1</v>
      </c>
      <c r="O326" s="102">
        <v>4</v>
      </c>
      <c r="P326" s="102">
        <v>5</v>
      </c>
      <c r="Q326" s="102">
        <v>5</v>
      </c>
      <c r="R326" s="102">
        <v>1</v>
      </c>
      <c r="S326" s="102">
        <v>2</v>
      </c>
      <c r="T326" s="102">
        <v>3</v>
      </c>
      <c r="U326" s="5" t="s">
        <v>6</v>
      </c>
      <c r="V326" s="6">
        <v>4</v>
      </c>
      <c r="W326" s="6">
        <v>4</v>
      </c>
      <c r="X326" s="6">
        <v>4</v>
      </c>
      <c r="Y326" s="6">
        <v>4</v>
      </c>
      <c r="Z326" s="7">
        <v>5</v>
      </c>
      <c r="AA326" s="7">
        <v>4</v>
      </c>
      <c r="AB326" s="7">
        <v>5</v>
      </c>
      <c r="AC326" s="7">
        <v>4</v>
      </c>
      <c r="AD326" s="7">
        <v>4</v>
      </c>
      <c r="AE326" s="8">
        <v>4</v>
      </c>
      <c r="AF326" s="8">
        <v>4</v>
      </c>
      <c r="AG326" s="8">
        <v>4</v>
      </c>
      <c r="AH326" s="8">
        <v>4</v>
      </c>
      <c r="AI326" s="8">
        <v>4</v>
      </c>
      <c r="AJ326" s="8">
        <v>4</v>
      </c>
      <c r="AK326" s="9">
        <v>4</v>
      </c>
      <c r="AL326" s="9">
        <v>4</v>
      </c>
      <c r="AM326" s="103"/>
      <c r="AN326" s="5"/>
    </row>
    <row r="327" spans="1:40" ht="72.75" thickBot="1" x14ac:dyDescent="0.6">
      <c r="A327" s="4"/>
      <c r="B327" s="4" t="s">
        <v>55</v>
      </c>
      <c r="C327" s="4"/>
      <c r="D327" s="4"/>
      <c r="E327" s="4" t="s">
        <v>202</v>
      </c>
      <c r="F327" s="4" t="s">
        <v>60</v>
      </c>
      <c r="G327" s="4" t="s">
        <v>172</v>
      </c>
      <c r="H327" s="100">
        <v>0</v>
      </c>
      <c r="I327" s="100">
        <v>0</v>
      </c>
      <c r="J327" s="100">
        <v>1</v>
      </c>
      <c r="K327" s="100">
        <v>0</v>
      </c>
      <c r="L327" s="100">
        <v>0</v>
      </c>
      <c r="M327" s="102">
        <v>3</v>
      </c>
      <c r="N327" s="102">
        <v>1</v>
      </c>
      <c r="O327" s="102">
        <v>4</v>
      </c>
      <c r="P327" s="102">
        <v>5</v>
      </c>
      <c r="Q327" s="102">
        <v>5</v>
      </c>
      <c r="R327" s="102">
        <v>1</v>
      </c>
      <c r="S327" s="102">
        <v>2</v>
      </c>
      <c r="T327" s="102">
        <v>3</v>
      </c>
      <c r="U327" s="5" t="s">
        <v>36</v>
      </c>
      <c r="V327" s="6">
        <v>4</v>
      </c>
      <c r="W327" s="6">
        <v>4</v>
      </c>
      <c r="X327" s="6">
        <v>4</v>
      </c>
      <c r="Y327" s="6">
        <v>4</v>
      </c>
      <c r="Z327" s="7">
        <v>5</v>
      </c>
      <c r="AA327" s="7">
        <v>4</v>
      </c>
      <c r="AB327" s="7">
        <v>5</v>
      </c>
      <c r="AC327" s="7">
        <v>4</v>
      </c>
      <c r="AD327" s="7">
        <v>4</v>
      </c>
      <c r="AE327" s="8">
        <v>4</v>
      </c>
      <c r="AF327" s="8">
        <v>4</v>
      </c>
      <c r="AG327" s="8">
        <v>4</v>
      </c>
      <c r="AH327" s="8">
        <v>4</v>
      </c>
      <c r="AI327" s="8">
        <v>4</v>
      </c>
      <c r="AJ327" s="8">
        <v>4</v>
      </c>
      <c r="AK327" s="9">
        <v>4</v>
      </c>
      <c r="AL327" s="9">
        <v>4</v>
      </c>
      <c r="AM327" s="103"/>
      <c r="AN327" s="5"/>
    </row>
    <row r="328" spans="1:40" ht="72.75" thickBot="1" x14ac:dyDescent="0.6">
      <c r="A328" s="4"/>
      <c r="B328" s="4" t="s">
        <v>55</v>
      </c>
      <c r="C328" s="4"/>
      <c r="D328" s="4"/>
      <c r="E328" s="4" t="s">
        <v>202</v>
      </c>
      <c r="F328" s="4" t="s">
        <v>60</v>
      </c>
      <c r="G328" s="4" t="s">
        <v>172</v>
      </c>
      <c r="H328" s="100">
        <v>0</v>
      </c>
      <c r="I328" s="100">
        <v>0</v>
      </c>
      <c r="J328" s="100">
        <v>0</v>
      </c>
      <c r="K328" s="100">
        <v>1</v>
      </c>
      <c r="L328" s="100">
        <v>0</v>
      </c>
      <c r="M328" s="102">
        <v>3</v>
      </c>
      <c r="N328" s="102">
        <v>1</v>
      </c>
      <c r="O328" s="102">
        <v>4</v>
      </c>
      <c r="P328" s="102">
        <v>5</v>
      </c>
      <c r="Q328" s="102">
        <v>5</v>
      </c>
      <c r="R328" s="102">
        <v>1</v>
      </c>
      <c r="S328" s="102">
        <v>2</v>
      </c>
      <c r="T328" s="102">
        <v>3</v>
      </c>
      <c r="U328" s="5" t="s">
        <v>34</v>
      </c>
      <c r="V328" s="6">
        <v>4</v>
      </c>
      <c r="W328" s="6">
        <v>4</v>
      </c>
      <c r="X328" s="6">
        <v>4</v>
      </c>
      <c r="Y328" s="6">
        <v>4</v>
      </c>
      <c r="Z328" s="7">
        <v>5</v>
      </c>
      <c r="AA328" s="7">
        <v>4</v>
      </c>
      <c r="AB328" s="7">
        <v>5</v>
      </c>
      <c r="AC328" s="7">
        <v>4</v>
      </c>
      <c r="AD328" s="7">
        <v>4</v>
      </c>
      <c r="AE328" s="8">
        <v>4</v>
      </c>
      <c r="AF328" s="8">
        <v>4</v>
      </c>
      <c r="AG328" s="8">
        <v>4</v>
      </c>
      <c r="AH328" s="8">
        <v>4</v>
      </c>
      <c r="AI328" s="8">
        <v>4</v>
      </c>
      <c r="AJ328" s="8">
        <v>4</v>
      </c>
      <c r="AK328" s="9">
        <v>4</v>
      </c>
      <c r="AL328" s="9">
        <v>4</v>
      </c>
      <c r="AM328" s="103"/>
      <c r="AN328" s="5"/>
    </row>
    <row r="329" spans="1:40" ht="72.75" thickBot="1" x14ac:dyDescent="0.6">
      <c r="A329" s="4"/>
      <c r="B329" s="4" t="s">
        <v>55</v>
      </c>
      <c r="C329" s="4"/>
      <c r="D329" s="4"/>
      <c r="E329" s="4" t="s">
        <v>202</v>
      </c>
      <c r="F329" s="4" t="s">
        <v>60</v>
      </c>
      <c r="G329" s="4" t="s">
        <v>172</v>
      </c>
      <c r="H329" s="100">
        <v>0</v>
      </c>
      <c r="I329" s="100">
        <v>0</v>
      </c>
      <c r="J329" s="100">
        <v>0</v>
      </c>
      <c r="K329" s="100">
        <v>0</v>
      </c>
      <c r="L329" s="100">
        <v>1</v>
      </c>
      <c r="M329" s="102">
        <v>3</v>
      </c>
      <c r="N329" s="102">
        <v>1</v>
      </c>
      <c r="O329" s="102">
        <v>4</v>
      </c>
      <c r="P329" s="102">
        <v>5</v>
      </c>
      <c r="Q329" s="102">
        <v>5</v>
      </c>
      <c r="R329" s="102">
        <v>1</v>
      </c>
      <c r="S329" s="102">
        <v>2</v>
      </c>
      <c r="T329" s="102">
        <v>3</v>
      </c>
      <c r="U329" s="5" t="s">
        <v>38</v>
      </c>
      <c r="V329" s="6">
        <v>4</v>
      </c>
      <c r="W329" s="6">
        <v>3</v>
      </c>
      <c r="X329" s="6">
        <v>3</v>
      </c>
      <c r="Y329" s="6">
        <v>3</v>
      </c>
      <c r="Z329" s="7">
        <v>5</v>
      </c>
      <c r="AA329" s="7">
        <v>4</v>
      </c>
      <c r="AB329" s="7">
        <v>5</v>
      </c>
      <c r="AC329" s="7">
        <v>4</v>
      </c>
      <c r="AD329" s="7">
        <v>4</v>
      </c>
      <c r="AE329" s="8">
        <v>4</v>
      </c>
      <c r="AF329" s="8">
        <v>4</v>
      </c>
      <c r="AG329" s="8">
        <v>4</v>
      </c>
      <c r="AH329" s="8">
        <v>4</v>
      </c>
      <c r="AI329" s="8">
        <v>4</v>
      </c>
      <c r="AJ329" s="8">
        <v>4</v>
      </c>
      <c r="AK329" s="9">
        <v>4</v>
      </c>
      <c r="AL329" s="9">
        <v>4</v>
      </c>
      <c r="AM329" s="103"/>
      <c r="AN329" s="5"/>
    </row>
    <row r="330" spans="1:40" ht="48.75" thickBot="1" x14ac:dyDescent="0.6">
      <c r="A330" s="4">
        <v>158</v>
      </c>
      <c r="B330" s="4" t="s">
        <v>55</v>
      </c>
      <c r="C330" s="4"/>
      <c r="D330" s="4"/>
      <c r="E330" s="4" t="s">
        <v>54</v>
      </c>
      <c r="F330" s="4" t="s">
        <v>62</v>
      </c>
      <c r="G330" s="4"/>
      <c r="H330" s="100">
        <v>1</v>
      </c>
      <c r="I330" s="100">
        <v>0</v>
      </c>
      <c r="J330" s="100">
        <v>0</v>
      </c>
      <c r="K330" s="100">
        <v>0</v>
      </c>
      <c r="L330" s="100">
        <v>0</v>
      </c>
      <c r="M330" s="102">
        <v>3</v>
      </c>
      <c r="N330" s="102">
        <v>1</v>
      </c>
      <c r="O330" s="102">
        <v>3</v>
      </c>
      <c r="P330" s="102">
        <v>2</v>
      </c>
      <c r="Q330" s="102">
        <v>3</v>
      </c>
      <c r="R330" s="102">
        <v>3</v>
      </c>
      <c r="S330" s="102">
        <v>1</v>
      </c>
      <c r="T330" s="102">
        <v>1</v>
      </c>
      <c r="U330" s="5" t="s">
        <v>5</v>
      </c>
      <c r="V330" s="6">
        <v>5</v>
      </c>
      <c r="W330" s="6">
        <v>5</v>
      </c>
      <c r="X330" s="6">
        <v>5</v>
      </c>
      <c r="Y330" s="6">
        <v>5</v>
      </c>
      <c r="Z330" s="7">
        <v>5</v>
      </c>
      <c r="AA330" s="7">
        <v>5</v>
      </c>
      <c r="AB330" s="7">
        <v>5</v>
      </c>
      <c r="AC330" s="7">
        <v>5</v>
      </c>
      <c r="AD330" s="7">
        <v>5</v>
      </c>
      <c r="AE330" s="8">
        <v>5</v>
      </c>
      <c r="AF330" s="8">
        <v>5</v>
      </c>
      <c r="AG330" s="8">
        <v>5</v>
      </c>
      <c r="AH330" s="8">
        <v>5</v>
      </c>
      <c r="AI330" s="8">
        <v>5</v>
      </c>
      <c r="AJ330" s="8">
        <v>5</v>
      </c>
      <c r="AK330" s="9">
        <v>5</v>
      </c>
      <c r="AL330" s="9">
        <v>5</v>
      </c>
      <c r="AM330" s="103"/>
      <c r="AN330" s="5"/>
    </row>
    <row r="331" spans="1:40" ht="24.75" thickBot="1" x14ac:dyDescent="0.6">
      <c r="A331" s="4"/>
      <c r="B331" s="4" t="s">
        <v>55</v>
      </c>
      <c r="C331" s="4"/>
      <c r="D331" s="4"/>
      <c r="E331" s="4" t="s">
        <v>54</v>
      </c>
      <c r="F331" s="4" t="s">
        <v>62</v>
      </c>
      <c r="G331" s="4"/>
      <c r="H331" s="100">
        <v>0</v>
      </c>
      <c r="I331" s="100">
        <v>1</v>
      </c>
      <c r="J331" s="100">
        <v>0</v>
      </c>
      <c r="K331" s="100">
        <v>0</v>
      </c>
      <c r="L331" s="100">
        <v>0</v>
      </c>
      <c r="M331" s="102">
        <v>3</v>
      </c>
      <c r="N331" s="102">
        <v>1</v>
      </c>
      <c r="O331" s="102">
        <v>3</v>
      </c>
      <c r="P331" s="102">
        <v>2</v>
      </c>
      <c r="Q331" s="102">
        <v>3</v>
      </c>
      <c r="R331" s="102">
        <v>3</v>
      </c>
      <c r="S331" s="102">
        <v>1</v>
      </c>
      <c r="T331" s="102">
        <v>1</v>
      </c>
      <c r="U331" s="5" t="s">
        <v>6</v>
      </c>
      <c r="V331" s="6">
        <v>0</v>
      </c>
      <c r="W331" s="6">
        <v>0</v>
      </c>
      <c r="X331" s="6">
        <v>0</v>
      </c>
      <c r="Y331" s="6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5</v>
      </c>
      <c r="AE331" s="8">
        <v>0</v>
      </c>
      <c r="AF331" s="8">
        <v>0</v>
      </c>
      <c r="AG331" s="8">
        <v>0</v>
      </c>
      <c r="AH331" s="8">
        <v>5</v>
      </c>
      <c r="AI331" s="8">
        <v>0</v>
      </c>
      <c r="AJ331" s="8">
        <v>0</v>
      </c>
      <c r="AK331" s="9">
        <v>0</v>
      </c>
      <c r="AL331" s="9">
        <v>0</v>
      </c>
      <c r="AM331" s="103"/>
      <c r="AN331" s="5"/>
    </row>
    <row r="332" spans="1:40" ht="72.75" thickBot="1" x14ac:dyDescent="0.6">
      <c r="A332" s="4"/>
      <c r="B332" s="4" t="s">
        <v>55</v>
      </c>
      <c r="C332" s="4"/>
      <c r="D332" s="4"/>
      <c r="E332" s="4" t="s">
        <v>54</v>
      </c>
      <c r="F332" s="4" t="s">
        <v>62</v>
      </c>
      <c r="G332" s="4"/>
      <c r="H332" s="100">
        <v>0</v>
      </c>
      <c r="I332" s="100">
        <v>0</v>
      </c>
      <c r="J332" s="100">
        <v>0</v>
      </c>
      <c r="K332" s="100">
        <v>0</v>
      </c>
      <c r="L332" s="100">
        <v>1</v>
      </c>
      <c r="M332" s="102">
        <v>3</v>
      </c>
      <c r="N332" s="102">
        <v>1</v>
      </c>
      <c r="O332" s="102">
        <v>3</v>
      </c>
      <c r="P332" s="102">
        <v>2</v>
      </c>
      <c r="Q332" s="102">
        <v>3</v>
      </c>
      <c r="R332" s="102">
        <v>3</v>
      </c>
      <c r="S332" s="102">
        <v>1</v>
      </c>
      <c r="T332" s="102">
        <v>1</v>
      </c>
      <c r="U332" s="5" t="s">
        <v>38</v>
      </c>
      <c r="V332" s="6">
        <v>0</v>
      </c>
      <c r="W332" s="6">
        <v>0</v>
      </c>
      <c r="X332" s="6">
        <v>0</v>
      </c>
      <c r="Y332" s="6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8">
        <v>0</v>
      </c>
      <c r="AF332" s="8">
        <v>0</v>
      </c>
      <c r="AG332" s="8">
        <v>0</v>
      </c>
      <c r="AH332" s="8">
        <v>5</v>
      </c>
      <c r="AI332" s="8">
        <v>5</v>
      </c>
      <c r="AJ332" s="8">
        <v>0</v>
      </c>
      <c r="AK332" s="9">
        <v>0</v>
      </c>
      <c r="AL332" s="9">
        <v>5</v>
      </c>
      <c r="AM332" s="103"/>
      <c r="AN332" s="5"/>
    </row>
    <row r="333" spans="1:40" ht="72.75" thickBot="1" x14ac:dyDescent="0.6">
      <c r="A333" s="4">
        <v>159</v>
      </c>
      <c r="B333" s="4" t="s">
        <v>56</v>
      </c>
      <c r="C333" s="4"/>
      <c r="D333" s="4"/>
      <c r="E333" s="4" t="s">
        <v>203</v>
      </c>
      <c r="F333" s="4" t="s">
        <v>62</v>
      </c>
      <c r="G333" s="4"/>
      <c r="H333" s="100">
        <v>0</v>
      </c>
      <c r="I333" s="100">
        <v>1</v>
      </c>
      <c r="J333" s="100">
        <v>0</v>
      </c>
      <c r="K333" s="100">
        <v>0</v>
      </c>
      <c r="L333" s="100">
        <v>0</v>
      </c>
      <c r="M333" s="102">
        <v>3</v>
      </c>
      <c r="N333" s="102">
        <v>3</v>
      </c>
      <c r="O333" s="102">
        <v>4</v>
      </c>
      <c r="P333" s="102">
        <v>4</v>
      </c>
      <c r="Q333" s="102">
        <v>4</v>
      </c>
      <c r="R333" s="102">
        <v>3</v>
      </c>
      <c r="S333" s="102">
        <v>3</v>
      </c>
      <c r="T333" s="102">
        <v>4</v>
      </c>
      <c r="U333" s="5" t="s">
        <v>6</v>
      </c>
      <c r="V333" s="6">
        <v>4</v>
      </c>
      <c r="W333" s="6">
        <v>4</v>
      </c>
      <c r="X333" s="6">
        <v>4</v>
      </c>
      <c r="Y333" s="6">
        <v>4</v>
      </c>
      <c r="Z333" s="7">
        <v>5</v>
      </c>
      <c r="AA333" s="7">
        <v>5</v>
      </c>
      <c r="AB333" s="7">
        <v>5</v>
      </c>
      <c r="AC333" s="7">
        <v>4</v>
      </c>
      <c r="AD333" s="7">
        <v>4</v>
      </c>
      <c r="AE333" s="8">
        <v>4</v>
      </c>
      <c r="AF333" s="8">
        <v>4</v>
      </c>
      <c r="AG333" s="8">
        <v>4</v>
      </c>
      <c r="AH333" s="8">
        <v>4</v>
      </c>
      <c r="AI333" s="8">
        <v>4</v>
      </c>
      <c r="AJ333" s="8">
        <v>4</v>
      </c>
      <c r="AK333" s="9">
        <v>4</v>
      </c>
      <c r="AL333" s="9">
        <v>4</v>
      </c>
      <c r="AM333" s="103"/>
      <c r="AN333" s="5"/>
    </row>
    <row r="334" spans="1:40" ht="72.75" thickBot="1" x14ac:dyDescent="0.6">
      <c r="A334" s="4">
        <v>160</v>
      </c>
      <c r="B334" s="4" t="s">
        <v>56</v>
      </c>
      <c r="C334" s="4"/>
      <c r="D334" s="4"/>
      <c r="E334" s="4" t="s">
        <v>203</v>
      </c>
      <c r="F334" s="4" t="s">
        <v>62</v>
      </c>
      <c r="G334" s="4"/>
      <c r="H334" s="100">
        <v>1</v>
      </c>
      <c r="I334" s="100">
        <v>0</v>
      </c>
      <c r="J334" s="100">
        <v>0</v>
      </c>
      <c r="K334" s="100">
        <v>0</v>
      </c>
      <c r="L334" s="100">
        <v>0</v>
      </c>
      <c r="M334" s="102">
        <v>4</v>
      </c>
      <c r="N334" s="102">
        <v>4</v>
      </c>
      <c r="O334" s="102">
        <v>4</v>
      </c>
      <c r="P334" s="102">
        <v>4</v>
      </c>
      <c r="Q334" s="102">
        <v>4</v>
      </c>
      <c r="R334" s="102">
        <v>3</v>
      </c>
      <c r="S334" s="102">
        <v>4</v>
      </c>
      <c r="T334" s="102">
        <v>4</v>
      </c>
      <c r="U334" s="5" t="s">
        <v>5</v>
      </c>
      <c r="V334" s="6">
        <v>4</v>
      </c>
      <c r="W334" s="6">
        <v>4</v>
      </c>
      <c r="X334" s="6">
        <v>4</v>
      </c>
      <c r="Y334" s="6">
        <v>4</v>
      </c>
      <c r="Z334" s="7">
        <v>4</v>
      </c>
      <c r="AA334" s="7">
        <v>4</v>
      </c>
      <c r="AB334" s="7">
        <v>4</v>
      </c>
      <c r="AC334" s="7">
        <v>4</v>
      </c>
      <c r="AD334" s="7">
        <v>4</v>
      </c>
      <c r="AE334" s="8">
        <v>4</v>
      </c>
      <c r="AF334" s="8">
        <v>4</v>
      </c>
      <c r="AG334" s="8">
        <v>4</v>
      </c>
      <c r="AH334" s="8">
        <v>4</v>
      </c>
      <c r="AI334" s="8">
        <v>4</v>
      </c>
      <c r="AJ334" s="8">
        <v>4</v>
      </c>
      <c r="AK334" s="9">
        <v>4</v>
      </c>
      <c r="AL334" s="9">
        <v>4</v>
      </c>
      <c r="AM334" s="103"/>
      <c r="AN334" s="5"/>
    </row>
    <row r="335" spans="1:40" ht="72.75" thickBot="1" x14ac:dyDescent="0.6">
      <c r="A335" s="4"/>
      <c r="B335" s="4" t="s">
        <v>56</v>
      </c>
      <c r="C335" s="4"/>
      <c r="D335" s="4"/>
      <c r="E335" s="4" t="s">
        <v>203</v>
      </c>
      <c r="F335" s="4" t="s">
        <v>62</v>
      </c>
      <c r="G335" s="4"/>
      <c r="H335" s="100">
        <v>0</v>
      </c>
      <c r="I335" s="100">
        <v>1</v>
      </c>
      <c r="J335" s="100">
        <v>0</v>
      </c>
      <c r="K335" s="100">
        <v>0</v>
      </c>
      <c r="L335" s="100">
        <v>0</v>
      </c>
      <c r="M335" s="102">
        <v>4</v>
      </c>
      <c r="N335" s="102">
        <v>4</v>
      </c>
      <c r="O335" s="102">
        <v>4</v>
      </c>
      <c r="P335" s="102">
        <v>4</v>
      </c>
      <c r="Q335" s="102">
        <v>4</v>
      </c>
      <c r="R335" s="102">
        <v>3</v>
      </c>
      <c r="S335" s="102">
        <v>4</v>
      </c>
      <c r="T335" s="102">
        <v>4</v>
      </c>
      <c r="U335" s="5" t="s">
        <v>6</v>
      </c>
      <c r="V335" s="6">
        <v>4</v>
      </c>
      <c r="W335" s="6">
        <v>4</v>
      </c>
      <c r="X335" s="6">
        <v>4</v>
      </c>
      <c r="Y335" s="6">
        <v>4</v>
      </c>
      <c r="Z335" s="7">
        <v>4</v>
      </c>
      <c r="AA335" s="7">
        <v>4</v>
      </c>
      <c r="AB335" s="7">
        <v>4</v>
      </c>
      <c r="AC335" s="7">
        <v>4</v>
      </c>
      <c r="AD335" s="7">
        <v>4</v>
      </c>
      <c r="AE335" s="8">
        <v>4</v>
      </c>
      <c r="AF335" s="8">
        <v>4</v>
      </c>
      <c r="AG335" s="8">
        <v>4</v>
      </c>
      <c r="AH335" s="8">
        <v>4</v>
      </c>
      <c r="AI335" s="8">
        <v>4</v>
      </c>
      <c r="AJ335" s="8">
        <v>4</v>
      </c>
      <c r="AK335" s="9">
        <v>4</v>
      </c>
      <c r="AL335" s="9">
        <v>4</v>
      </c>
      <c r="AM335" s="103"/>
      <c r="AN335" s="5"/>
    </row>
    <row r="336" spans="1:40" ht="72.75" thickBot="1" x14ac:dyDescent="0.6">
      <c r="A336" s="4"/>
      <c r="B336" s="4" t="s">
        <v>56</v>
      </c>
      <c r="C336" s="4"/>
      <c r="D336" s="4"/>
      <c r="E336" s="4" t="s">
        <v>203</v>
      </c>
      <c r="F336" s="4" t="s">
        <v>62</v>
      </c>
      <c r="G336" s="4"/>
      <c r="H336" s="100">
        <v>0</v>
      </c>
      <c r="I336" s="100">
        <v>0</v>
      </c>
      <c r="J336" s="100">
        <v>1</v>
      </c>
      <c r="K336" s="100">
        <v>0</v>
      </c>
      <c r="L336" s="100">
        <v>0</v>
      </c>
      <c r="M336" s="102">
        <v>4</v>
      </c>
      <c r="N336" s="102">
        <v>4</v>
      </c>
      <c r="O336" s="102">
        <v>4</v>
      </c>
      <c r="P336" s="102">
        <v>4</v>
      </c>
      <c r="Q336" s="102">
        <v>4</v>
      </c>
      <c r="R336" s="102">
        <v>3</v>
      </c>
      <c r="S336" s="102">
        <v>4</v>
      </c>
      <c r="T336" s="102">
        <v>4</v>
      </c>
      <c r="U336" s="5" t="s">
        <v>36</v>
      </c>
      <c r="V336" s="6">
        <v>4</v>
      </c>
      <c r="W336" s="6">
        <v>4</v>
      </c>
      <c r="X336" s="6">
        <v>4</v>
      </c>
      <c r="Y336" s="6">
        <v>4</v>
      </c>
      <c r="Z336" s="7">
        <v>4</v>
      </c>
      <c r="AA336" s="7">
        <v>4</v>
      </c>
      <c r="AB336" s="7">
        <v>4</v>
      </c>
      <c r="AC336" s="7">
        <v>4</v>
      </c>
      <c r="AD336" s="7">
        <v>4</v>
      </c>
      <c r="AE336" s="8">
        <v>4</v>
      </c>
      <c r="AF336" s="8">
        <v>4</v>
      </c>
      <c r="AG336" s="8">
        <v>4</v>
      </c>
      <c r="AH336" s="8">
        <v>4</v>
      </c>
      <c r="AI336" s="8">
        <v>4</v>
      </c>
      <c r="AJ336" s="8">
        <v>4</v>
      </c>
      <c r="AK336" s="9">
        <v>4</v>
      </c>
      <c r="AL336" s="9">
        <v>4</v>
      </c>
      <c r="AM336" s="103"/>
      <c r="AN336" s="5"/>
    </row>
    <row r="337" spans="1:40" ht="72.75" thickBot="1" x14ac:dyDescent="0.6">
      <c r="A337" s="4"/>
      <c r="B337" s="4" t="s">
        <v>56</v>
      </c>
      <c r="C337" s="4"/>
      <c r="D337" s="4"/>
      <c r="E337" s="4" t="s">
        <v>203</v>
      </c>
      <c r="F337" s="4" t="s">
        <v>62</v>
      </c>
      <c r="G337" s="4"/>
      <c r="H337" s="100">
        <v>0</v>
      </c>
      <c r="I337" s="100">
        <v>0</v>
      </c>
      <c r="J337" s="100">
        <v>0</v>
      </c>
      <c r="K337" s="100">
        <v>1</v>
      </c>
      <c r="L337" s="100">
        <v>0</v>
      </c>
      <c r="M337" s="102">
        <v>4</v>
      </c>
      <c r="N337" s="102">
        <v>4</v>
      </c>
      <c r="O337" s="102">
        <v>4</v>
      </c>
      <c r="P337" s="102">
        <v>4</v>
      </c>
      <c r="Q337" s="102">
        <v>4</v>
      </c>
      <c r="R337" s="102">
        <v>3</v>
      </c>
      <c r="S337" s="102">
        <v>4</v>
      </c>
      <c r="T337" s="102">
        <v>4</v>
      </c>
      <c r="U337" s="5" t="s">
        <v>34</v>
      </c>
      <c r="V337" s="6">
        <v>4</v>
      </c>
      <c r="W337" s="6">
        <v>4</v>
      </c>
      <c r="X337" s="6">
        <v>4</v>
      </c>
      <c r="Y337" s="6">
        <v>4</v>
      </c>
      <c r="Z337" s="7">
        <v>4</v>
      </c>
      <c r="AA337" s="7">
        <v>4</v>
      </c>
      <c r="AB337" s="7">
        <v>4</v>
      </c>
      <c r="AC337" s="7">
        <v>4</v>
      </c>
      <c r="AD337" s="7">
        <v>4</v>
      </c>
      <c r="AE337" s="8">
        <v>4</v>
      </c>
      <c r="AF337" s="8">
        <v>4</v>
      </c>
      <c r="AG337" s="8">
        <v>4</v>
      </c>
      <c r="AH337" s="8">
        <v>4</v>
      </c>
      <c r="AI337" s="8">
        <v>4</v>
      </c>
      <c r="AJ337" s="8">
        <v>4</v>
      </c>
      <c r="AK337" s="9">
        <v>4</v>
      </c>
      <c r="AL337" s="9">
        <v>4</v>
      </c>
      <c r="AM337" s="103"/>
      <c r="AN337" s="5"/>
    </row>
    <row r="338" spans="1:40" ht="72.75" thickBot="1" x14ac:dyDescent="0.6">
      <c r="A338" s="4"/>
      <c r="B338" s="4" t="s">
        <v>56</v>
      </c>
      <c r="C338" s="4"/>
      <c r="D338" s="4"/>
      <c r="E338" s="4" t="s">
        <v>203</v>
      </c>
      <c r="F338" s="4" t="s">
        <v>62</v>
      </c>
      <c r="G338" s="4"/>
      <c r="H338" s="100">
        <v>0</v>
      </c>
      <c r="I338" s="100">
        <v>0</v>
      </c>
      <c r="J338" s="100">
        <v>0</v>
      </c>
      <c r="K338" s="100">
        <v>0</v>
      </c>
      <c r="L338" s="100">
        <v>1</v>
      </c>
      <c r="M338" s="102">
        <v>4</v>
      </c>
      <c r="N338" s="102">
        <v>4</v>
      </c>
      <c r="O338" s="102">
        <v>4</v>
      </c>
      <c r="P338" s="102">
        <v>4</v>
      </c>
      <c r="Q338" s="102">
        <v>4</v>
      </c>
      <c r="R338" s="102">
        <v>3</v>
      </c>
      <c r="S338" s="102">
        <v>4</v>
      </c>
      <c r="T338" s="102">
        <v>4</v>
      </c>
      <c r="U338" s="5" t="s">
        <v>38</v>
      </c>
      <c r="V338" s="6">
        <v>4</v>
      </c>
      <c r="W338" s="6">
        <v>4</v>
      </c>
      <c r="X338" s="6">
        <v>4</v>
      </c>
      <c r="Y338" s="6">
        <v>4</v>
      </c>
      <c r="Z338" s="7">
        <v>4</v>
      </c>
      <c r="AA338" s="7">
        <v>4</v>
      </c>
      <c r="AB338" s="7">
        <v>4</v>
      </c>
      <c r="AC338" s="7">
        <v>4</v>
      </c>
      <c r="AD338" s="7">
        <v>4</v>
      </c>
      <c r="AE338" s="8">
        <v>4</v>
      </c>
      <c r="AF338" s="8">
        <v>4</v>
      </c>
      <c r="AG338" s="8">
        <v>4</v>
      </c>
      <c r="AH338" s="8">
        <v>4</v>
      </c>
      <c r="AI338" s="8">
        <v>4</v>
      </c>
      <c r="AJ338" s="8">
        <v>4</v>
      </c>
      <c r="AK338" s="9">
        <v>4</v>
      </c>
      <c r="AL338" s="9">
        <v>4</v>
      </c>
      <c r="AM338" s="103"/>
      <c r="AN338" s="5"/>
    </row>
    <row r="339" spans="1:40" ht="72.75" thickBot="1" x14ac:dyDescent="0.6">
      <c r="A339" s="4">
        <v>161</v>
      </c>
      <c r="B339" s="4" t="s">
        <v>55</v>
      </c>
      <c r="C339" s="4"/>
      <c r="D339" s="4"/>
      <c r="E339" s="4" t="s">
        <v>203</v>
      </c>
      <c r="F339" s="4" t="s">
        <v>62</v>
      </c>
      <c r="G339" s="4"/>
      <c r="H339" s="100">
        <v>1</v>
      </c>
      <c r="I339" s="100">
        <v>0</v>
      </c>
      <c r="J339" s="100">
        <v>0</v>
      </c>
      <c r="K339" s="100">
        <v>0</v>
      </c>
      <c r="L339" s="100">
        <v>0</v>
      </c>
      <c r="M339" s="102">
        <v>1</v>
      </c>
      <c r="N339" s="102">
        <v>1</v>
      </c>
      <c r="O339" s="102">
        <v>1</v>
      </c>
      <c r="P339" s="102">
        <v>3</v>
      </c>
      <c r="Q339" s="102">
        <v>1</v>
      </c>
      <c r="R339" s="102">
        <v>1</v>
      </c>
      <c r="S339" s="102">
        <v>3</v>
      </c>
      <c r="T339" s="102">
        <v>1</v>
      </c>
      <c r="U339" s="5" t="s">
        <v>6</v>
      </c>
      <c r="V339" s="6">
        <v>3</v>
      </c>
      <c r="W339" s="6">
        <v>3</v>
      </c>
      <c r="X339" s="6">
        <v>3</v>
      </c>
      <c r="Y339" s="6">
        <v>3</v>
      </c>
      <c r="Z339" s="7">
        <v>3</v>
      </c>
      <c r="AA339" s="7">
        <v>3</v>
      </c>
      <c r="AB339" s="7">
        <v>3</v>
      </c>
      <c r="AC339" s="7">
        <v>3</v>
      </c>
      <c r="AD339" s="7">
        <v>3</v>
      </c>
      <c r="AE339" s="8">
        <v>3</v>
      </c>
      <c r="AF339" s="8">
        <v>3</v>
      </c>
      <c r="AG339" s="8">
        <v>3</v>
      </c>
      <c r="AH339" s="8">
        <v>3</v>
      </c>
      <c r="AI339" s="8">
        <v>3</v>
      </c>
      <c r="AJ339" s="8">
        <v>3</v>
      </c>
      <c r="AK339" s="9">
        <v>3</v>
      </c>
      <c r="AL339" s="9">
        <v>3</v>
      </c>
      <c r="AM339" s="103"/>
      <c r="AN339" s="5"/>
    </row>
    <row r="340" spans="1:40" ht="72.75" thickBot="1" x14ac:dyDescent="0.6">
      <c r="A340" s="4">
        <v>162</v>
      </c>
      <c r="B340" s="4" t="s">
        <v>55</v>
      </c>
      <c r="C340" s="4"/>
      <c r="D340" s="4"/>
      <c r="E340" s="4" t="s">
        <v>203</v>
      </c>
      <c r="F340" s="4" t="s">
        <v>62</v>
      </c>
      <c r="G340" s="4"/>
      <c r="H340" s="100">
        <v>1</v>
      </c>
      <c r="I340" s="100">
        <v>0</v>
      </c>
      <c r="J340" s="100">
        <v>0</v>
      </c>
      <c r="K340" s="100">
        <v>0</v>
      </c>
      <c r="L340" s="100">
        <v>0</v>
      </c>
      <c r="M340" s="102">
        <v>1</v>
      </c>
      <c r="N340" s="102">
        <v>1</v>
      </c>
      <c r="O340" s="102">
        <v>1</v>
      </c>
      <c r="P340" s="102">
        <v>3</v>
      </c>
      <c r="Q340" s="102">
        <v>1</v>
      </c>
      <c r="R340" s="102">
        <v>1</v>
      </c>
      <c r="S340" s="102">
        <v>3</v>
      </c>
      <c r="T340" s="102">
        <v>1</v>
      </c>
      <c r="U340" s="5" t="s">
        <v>6</v>
      </c>
      <c r="V340" s="6">
        <v>3</v>
      </c>
      <c r="W340" s="6">
        <v>3</v>
      </c>
      <c r="X340" s="6">
        <v>3</v>
      </c>
      <c r="Y340" s="6">
        <v>3</v>
      </c>
      <c r="Z340" s="7">
        <v>3</v>
      </c>
      <c r="AA340" s="7">
        <v>3</v>
      </c>
      <c r="AB340" s="7">
        <v>3</v>
      </c>
      <c r="AC340" s="7">
        <v>3</v>
      </c>
      <c r="AD340" s="7">
        <v>3</v>
      </c>
      <c r="AE340" s="8">
        <v>3</v>
      </c>
      <c r="AF340" s="8">
        <v>3</v>
      </c>
      <c r="AG340" s="8">
        <v>3</v>
      </c>
      <c r="AH340" s="8">
        <v>3</v>
      </c>
      <c r="AI340" s="8">
        <v>3</v>
      </c>
      <c r="AJ340" s="8">
        <v>3</v>
      </c>
      <c r="AK340" s="9">
        <v>3</v>
      </c>
      <c r="AL340" s="9">
        <v>3</v>
      </c>
      <c r="AM340" s="103"/>
      <c r="AN340" s="5"/>
    </row>
    <row r="341" spans="1:40" ht="72.75" thickBot="1" x14ac:dyDescent="0.6">
      <c r="A341" s="4">
        <v>163</v>
      </c>
      <c r="B341" s="4" t="s">
        <v>56</v>
      </c>
      <c r="C341" s="4"/>
      <c r="D341" s="4"/>
      <c r="E341" s="4" t="s">
        <v>203</v>
      </c>
      <c r="F341" s="4" t="s">
        <v>62</v>
      </c>
      <c r="G341" s="4"/>
      <c r="H341" s="100">
        <v>1</v>
      </c>
      <c r="I341" s="100">
        <v>0</v>
      </c>
      <c r="J341" s="100">
        <v>0</v>
      </c>
      <c r="K341" s="100">
        <v>0</v>
      </c>
      <c r="L341" s="100">
        <v>0</v>
      </c>
      <c r="M341" s="102">
        <v>3</v>
      </c>
      <c r="N341" s="102">
        <v>1</v>
      </c>
      <c r="O341" s="102">
        <v>2</v>
      </c>
      <c r="P341" s="102">
        <v>3</v>
      </c>
      <c r="Q341" s="102">
        <v>4</v>
      </c>
      <c r="R341" s="102">
        <v>4</v>
      </c>
      <c r="S341" s="102">
        <v>2</v>
      </c>
      <c r="T341" s="102">
        <v>2</v>
      </c>
      <c r="U341" s="5" t="s">
        <v>5</v>
      </c>
      <c r="V341" s="6">
        <v>3</v>
      </c>
      <c r="W341" s="6">
        <v>3</v>
      </c>
      <c r="X341" s="6">
        <v>3</v>
      </c>
      <c r="Y341" s="6">
        <v>3</v>
      </c>
      <c r="Z341" s="7">
        <v>3</v>
      </c>
      <c r="AA341" s="7">
        <v>3</v>
      </c>
      <c r="AB341" s="7">
        <v>3</v>
      </c>
      <c r="AC341" s="7">
        <v>3</v>
      </c>
      <c r="AD341" s="7">
        <v>3</v>
      </c>
      <c r="AE341" s="8">
        <v>3</v>
      </c>
      <c r="AF341" s="8">
        <v>5</v>
      </c>
      <c r="AG341" s="8">
        <v>4</v>
      </c>
      <c r="AH341" s="8">
        <v>4</v>
      </c>
      <c r="AI341" s="8">
        <v>4</v>
      </c>
      <c r="AJ341" s="8">
        <v>4</v>
      </c>
      <c r="AK341" s="9">
        <v>3</v>
      </c>
      <c r="AL341" s="9">
        <v>3</v>
      </c>
      <c r="AM341" s="103"/>
      <c r="AN341" s="5"/>
    </row>
    <row r="342" spans="1:40" ht="72.75" thickBot="1" x14ac:dyDescent="0.6">
      <c r="A342" s="4">
        <v>164</v>
      </c>
      <c r="B342" s="4" t="s">
        <v>56</v>
      </c>
      <c r="C342" s="4"/>
      <c r="D342" s="4"/>
      <c r="E342" s="4" t="s">
        <v>203</v>
      </c>
      <c r="F342" s="4" t="s">
        <v>59</v>
      </c>
      <c r="G342" s="4"/>
      <c r="H342" s="100">
        <v>1</v>
      </c>
      <c r="I342" s="100">
        <v>0</v>
      </c>
      <c r="J342" s="100">
        <v>0</v>
      </c>
      <c r="K342" s="100">
        <v>0</v>
      </c>
      <c r="L342" s="100">
        <v>0</v>
      </c>
      <c r="M342" s="102">
        <v>3</v>
      </c>
      <c r="N342" s="102">
        <v>1</v>
      </c>
      <c r="O342" s="102">
        <v>2</v>
      </c>
      <c r="P342" s="102">
        <v>3</v>
      </c>
      <c r="Q342" s="102">
        <v>4</v>
      </c>
      <c r="R342" s="102">
        <v>1</v>
      </c>
      <c r="S342" s="102">
        <v>1</v>
      </c>
      <c r="T342" s="102">
        <v>1</v>
      </c>
      <c r="U342" s="5" t="s">
        <v>5</v>
      </c>
      <c r="V342" s="6">
        <v>5</v>
      </c>
      <c r="W342" s="6">
        <v>0</v>
      </c>
      <c r="X342" s="6">
        <v>5</v>
      </c>
      <c r="Y342" s="6">
        <v>0</v>
      </c>
      <c r="Z342" s="7">
        <v>5</v>
      </c>
      <c r="AA342" s="7">
        <v>0</v>
      </c>
      <c r="AB342" s="7">
        <v>0</v>
      </c>
      <c r="AC342" s="7">
        <v>0</v>
      </c>
      <c r="AD342" s="7">
        <v>0</v>
      </c>
      <c r="AE342" s="8">
        <v>0</v>
      </c>
      <c r="AF342" s="8">
        <v>0</v>
      </c>
      <c r="AG342" s="8">
        <v>5</v>
      </c>
      <c r="AH342" s="8">
        <v>0</v>
      </c>
      <c r="AI342" s="8">
        <v>0</v>
      </c>
      <c r="AJ342" s="8">
        <v>0</v>
      </c>
      <c r="AK342" s="9">
        <v>0</v>
      </c>
      <c r="AL342" s="9">
        <v>0</v>
      </c>
      <c r="AM342" s="103"/>
      <c r="AN342" s="5"/>
    </row>
    <row r="343" spans="1:40" ht="72.75" thickBot="1" x14ac:dyDescent="0.6">
      <c r="A343" s="4"/>
      <c r="B343" s="4" t="s">
        <v>56</v>
      </c>
      <c r="C343" s="4"/>
      <c r="D343" s="4"/>
      <c r="E343" s="4" t="s">
        <v>203</v>
      </c>
      <c r="F343" s="4" t="s">
        <v>59</v>
      </c>
      <c r="G343" s="4"/>
      <c r="H343" s="100">
        <v>0</v>
      </c>
      <c r="I343" s="100">
        <v>0</v>
      </c>
      <c r="J343" s="100">
        <v>0</v>
      </c>
      <c r="K343" s="100">
        <v>1</v>
      </c>
      <c r="L343" s="100">
        <v>0</v>
      </c>
      <c r="M343" s="102">
        <v>3</v>
      </c>
      <c r="N343" s="102">
        <v>1</v>
      </c>
      <c r="O343" s="102">
        <v>2</v>
      </c>
      <c r="P343" s="102">
        <v>3</v>
      </c>
      <c r="Q343" s="102">
        <v>4</v>
      </c>
      <c r="R343" s="102">
        <v>1</v>
      </c>
      <c r="S343" s="102">
        <v>1</v>
      </c>
      <c r="T343" s="102">
        <v>1</v>
      </c>
      <c r="U343" s="5" t="s">
        <v>34</v>
      </c>
      <c r="V343" s="6">
        <v>0</v>
      </c>
      <c r="W343" s="6">
        <v>0</v>
      </c>
      <c r="X343" s="6">
        <v>0</v>
      </c>
      <c r="Y343" s="6">
        <v>5</v>
      </c>
      <c r="Z343" s="7">
        <v>0</v>
      </c>
      <c r="AA343" s="7">
        <v>5</v>
      </c>
      <c r="AB343" s="7">
        <v>5</v>
      </c>
      <c r="AC343" s="7">
        <v>0</v>
      </c>
      <c r="AD343" s="7">
        <v>0</v>
      </c>
      <c r="AE343" s="8">
        <v>0</v>
      </c>
      <c r="AF343" s="8">
        <v>0</v>
      </c>
      <c r="AG343" s="8">
        <v>0</v>
      </c>
      <c r="AH343" s="8">
        <v>5</v>
      </c>
      <c r="AI343" s="8">
        <v>5</v>
      </c>
      <c r="AJ343" s="8">
        <v>0</v>
      </c>
      <c r="AK343" s="9">
        <v>0</v>
      </c>
      <c r="AL343" s="9">
        <v>0</v>
      </c>
      <c r="AM343" s="103"/>
      <c r="AN343" s="5"/>
    </row>
    <row r="344" spans="1:40" ht="72.75" thickBot="1" x14ac:dyDescent="0.6">
      <c r="A344" s="4">
        <v>165</v>
      </c>
      <c r="B344" s="4" t="s">
        <v>56</v>
      </c>
      <c r="C344" s="4"/>
      <c r="D344" s="4"/>
      <c r="E344" s="4" t="s">
        <v>203</v>
      </c>
      <c r="F344" s="4" t="s">
        <v>59</v>
      </c>
      <c r="G344" s="4"/>
      <c r="H344" s="100">
        <v>0</v>
      </c>
      <c r="I344" s="100">
        <v>1</v>
      </c>
      <c r="J344" s="100">
        <v>0</v>
      </c>
      <c r="K344" s="100">
        <v>0</v>
      </c>
      <c r="L344" s="100">
        <v>0</v>
      </c>
      <c r="M344" s="102">
        <v>0</v>
      </c>
      <c r="N344" s="102">
        <v>0</v>
      </c>
      <c r="O344" s="102">
        <v>0</v>
      </c>
      <c r="P344" s="102">
        <v>0</v>
      </c>
      <c r="Q344" s="102">
        <v>0</v>
      </c>
      <c r="R344" s="102">
        <v>0</v>
      </c>
      <c r="S344" s="102">
        <v>0</v>
      </c>
      <c r="T344" s="102">
        <v>0</v>
      </c>
      <c r="U344" s="5" t="s">
        <v>6</v>
      </c>
      <c r="V344" s="6">
        <v>3</v>
      </c>
      <c r="W344" s="6">
        <v>4</v>
      </c>
      <c r="X344" s="6">
        <v>4</v>
      </c>
      <c r="Y344" s="6">
        <v>4</v>
      </c>
      <c r="Z344" s="7">
        <v>5</v>
      </c>
      <c r="AA344" s="7">
        <v>4</v>
      </c>
      <c r="AB344" s="7">
        <v>4</v>
      </c>
      <c r="AC344" s="7">
        <v>4</v>
      </c>
      <c r="AD344" s="7">
        <v>5</v>
      </c>
      <c r="AE344" s="8">
        <v>4</v>
      </c>
      <c r="AF344" s="8">
        <v>4</v>
      </c>
      <c r="AG344" s="8">
        <v>4</v>
      </c>
      <c r="AH344" s="8">
        <v>4</v>
      </c>
      <c r="AI344" s="8">
        <v>4</v>
      </c>
      <c r="AJ344" s="8">
        <v>4</v>
      </c>
      <c r="AK344" s="9">
        <v>4</v>
      </c>
      <c r="AL344" s="9">
        <v>4</v>
      </c>
      <c r="AM344" s="103"/>
      <c r="AN344" s="5"/>
    </row>
    <row r="345" spans="1:40" ht="72.75" thickBot="1" x14ac:dyDescent="0.6">
      <c r="A345" s="4">
        <v>166</v>
      </c>
      <c r="B345" s="4" t="s">
        <v>56</v>
      </c>
      <c r="C345" s="4"/>
      <c r="D345" s="4"/>
      <c r="E345" s="4" t="s">
        <v>203</v>
      </c>
      <c r="F345" s="4" t="s">
        <v>59</v>
      </c>
      <c r="G345" s="4"/>
      <c r="H345" s="100">
        <v>0</v>
      </c>
      <c r="I345" s="100">
        <v>1</v>
      </c>
      <c r="J345" s="100">
        <v>0</v>
      </c>
      <c r="K345" s="100">
        <v>0</v>
      </c>
      <c r="L345" s="100">
        <v>0</v>
      </c>
      <c r="M345" s="102">
        <v>4</v>
      </c>
      <c r="N345" s="102">
        <v>4</v>
      </c>
      <c r="O345" s="102">
        <v>4</v>
      </c>
      <c r="P345" s="102">
        <v>0</v>
      </c>
      <c r="Q345" s="102">
        <v>0</v>
      </c>
      <c r="R345" s="102">
        <v>0</v>
      </c>
      <c r="S345" s="102">
        <v>0</v>
      </c>
      <c r="T345" s="102">
        <v>0</v>
      </c>
      <c r="U345" s="5" t="s">
        <v>6</v>
      </c>
      <c r="V345" s="6">
        <v>3</v>
      </c>
      <c r="W345" s="6">
        <v>4</v>
      </c>
      <c r="X345" s="6">
        <v>4</v>
      </c>
      <c r="Y345" s="6">
        <v>4</v>
      </c>
      <c r="Z345" s="7">
        <v>5</v>
      </c>
      <c r="AA345" s="7">
        <v>4</v>
      </c>
      <c r="AB345" s="7">
        <v>4</v>
      </c>
      <c r="AC345" s="7">
        <v>4</v>
      </c>
      <c r="AD345" s="7">
        <v>5</v>
      </c>
      <c r="AE345" s="8">
        <v>4</v>
      </c>
      <c r="AF345" s="8">
        <v>4</v>
      </c>
      <c r="AG345" s="8">
        <v>4</v>
      </c>
      <c r="AH345" s="8">
        <v>4</v>
      </c>
      <c r="AI345" s="8">
        <v>4</v>
      </c>
      <c r="AJ345" s="8">
        <v>4</v>
      </c>
      <c r="AK345" s="9">
        <v>4</v>
      </c>
      <c r="AL345" s="9">
        <v>4</v>
      </c>
      <c r="AM345" s="103"/>
      <c r="AN345" s="5"/>
    </row>
    <row r="346" spans="1:40" ht="72.75" thickBot="1" x14ac:dyDescent="0.6">
      <c r="A346" s="4">
        <v>167</v>
      </c>
      <c r="B346" s="4" t="s">
        <v>56</v>
      </c>
      <c r="C346" s="4"/>
      <c r="D346" s="4"/>
      <c r="E346" s="4" t="s">
        <v>203</v>
      </c>
      <c r="F346" s="4" t="s">
        <v>59</v>
      </c>
      <c r="G346" s="4"/>
      <c r="H346" s="100">
        <v>1</v>
      </c>
      <c r="I346" s="100">
        <v>0</v>
      </c>
      <c r="J346" s="100">
        <v>0</v>
      </c>
      <c r="K346" s="100">
        <v>0</v>
      </c>
      <c r="L346" s="100">
        <v>0</v>
      </c>
      <c r="M346" s="102">
        <v>3</v>
      </c>
      <c r="N346" s="102">
        <v>3</v>
      </c>
      <c r="O346" s="102">
        <v>3</v>
      </c>
      <c r="P346" s="102">
        <v>3</v>
      </c>
      <c r="Q346" s="102">
        <v>3</v>
      </c>
      <c r="R346" s="102">
        <v>3</v>
      </c>
      <c r="S346" s="102">
        <v>3</v>
      </c>
      <c r="T346" s="102">
        <v>3</v>
      </c>
      <c r="U346" s="5" t="s">
        <v>5</v>
      </c>
      <c r="V346" s="6">
        <v>3</v>
      </c>
      <c r="W346" s="6">
        <v>3</v>
      </c>
      <c r="X346" s="6">
        <v>3</v>
      </c>
      <c r="Y346" s="6">
        <v>3</v>
      </c>
      <c r="Z346" s="7">
        <v>3</v>
      </c>
      <c r="AA346" s="7">
        <v>3</v>
      </c>
      <c r="AB346" s="7">
        <v>3</v>
      </c>
      <c r="AC346" s="7">
        <v>3</v>
      </c>
      <c r="AD346" s="7">
        <v>3</v>
      </c>
      <c r="AE346" s="8">
        <v>3</v>
      </c>
      <c r="AF346" s="8">
        <v>3</v>
      </c>
      <c r="AG346" s="8">
        <v>3</v>
      </c>
      <c r="AH346" s="8">
        <v>3</v>
      </c>
      <c r="AI346" s="8">
        <v>3</v>
      </c>
      <c r="AJ346" s="8">
        <v>3</v>
      </c>
      <c r="AK346" s="9">
        <v>3</v>
      </c>
      <c r="AL346" s="9">
        <v>3</v>
      </c>
      <c r="AM346" s="103"/>
      <c r="AN346" s="5"/>
    </row>
    <row r="347" spans="1:40" ht="72.75" thickBot="1" x14ac:dyDescent="0.6">
      <c r="A347" s="4">
        <v>168</v>
      </c>
      <c r="B347" s="4" t="s">
        <v>55</v>
      </c>
      <c r="C347" s="4"/>
      <c r="D347" s="4"/>
      <c r="E347" s="4" t="s">
        <v>203</v>
      </c>
      <c r="F347" s="4" t="s">
        <v>62</v>
      </c>
      <c r="G347" s="4"/>
      <c r="H347" s="100">
        <v>1</v>
      </c>
      <c r="I347" s="100">
        <v>0</v>
      </c>
      <c r="J347" s="100">
        <v>0</v>
      </c>
      <c r="K347" s="100">
        <v>0</v>
      </c>
      <c r="L347" s="100">
        <v>0</v>
      </c>
      <c r="M347" s="102">
        <v>4</v>
      </c>
      <c r="N347" s="102">
        <v>4</v>
      </c>
      <c r="O347" s="102">
        <v>4</v>
      </c>
      <c r="P347" s="102">
        <v>4</v>
      </c>
      <c r="Q347" s="102">
        <v>4</v>
      </c>
      <c r="R347" s="102">
        <v>4</v>
      </c>
      <c r="S347" s="102">
        <v>4</v>
      </c>
      <c r="T347" s="102">
        <v>4</v>
      </c>
      <c r="U347" s="5" t="s">
        <v>5</v>
      </c>
      <c r="V347" s="6">
        <v>4</v>
      </c>
      <c r="W347" s="6">
        <v>4</v>
      </c>
      <c r="X347" s="6">
        <v>4</v>
      </c>
      <c r="Y347" s="6">
        <v>3</v>
      </c>
      <c r="Z347" s="7">
        <v>4</v>
      </c>
      <c r="AA347" s="7">
        <v>4</v>
      </c>
      <c r="AB347" s="7">
        <v>4</v>
      </c>
      <c r="AC347" s="7">
        <v>4</v>
      </c>
      <c r="AD347" s="7">
        <v>4</v>
      </c>
      <c r="AE347" s="8">
        <v>4</v>
      </c>
      <c r="AF347" s="8">
        <v>4</v>
      </c>
      <c r="AG347" s="8">
        <v>4</v>
      </c>
      <c r="AH347" s="8">
        <v>4</v>
      </c>
      <c r="AI347" s="8">
        <v>4</v>
      </c>
      <c r="AJ347" s="8">
        <v>4</v>
      </c>
      <c r="AK347" s="9">
        <v>4</v>
      </c>
      <c r="AL347" s="9">
        <v>4</v>
      </c>
      <c r="AM347" s="103"/>
      <c r="AN347" s="5"/>
    </row>
    <row r="348" spans="1:40" ht="72.75" thickBot="1" x14ac:dyDescent="0.6">
      <c r="A348" s="4"/>
      <c r="B348" s="4" t="s">
        <v>55</v>
      </c>
      <c r="C348" s="4"/>
      <c r="D348" s="4"/>
      <c r="E348" s="4" t="s">
        <v>203</v>
      </c>
      <c r="F348" s="4" t="s">
        <v>62</v>
      </c>
      <c r="G348" s="4"/>
      <c r="H348" s="100">
        <v>0</v>
      </c>
      <c r="I348" s="100">
        <v>1</v>
      </c>
      <c r="J348" s="100">
        <v>0</v>
      </c>
      <c r="K348" s="100">
        <v>0</v>
      </c>
      <c r="L348" s="100">
        <v>0</v>
      </c>
      <c r="M348" s="102">
        <v>4</v>
      </c>
      <c r="N348" s="102">
        <v>4</v>
      </c>
      <c r="O348" s="102">
        <v>4</v>
      </c>
      <c r="P348" s="102">
        <v>4</v>
      </c>
      <c r="Q348" s="102">
        <v>4</v>
      </c>
      <c r="R348" s="102">
        <v>4</v>
      </c>
      <c r="S348" s="102">
        <v>4</v>
      </c>
      <c r="T348" s="102">
        <v>4</v>
      </c>
      <c r="U348" s="5" t="s">
        <v>6</v>
      </c>
      <c r="V348" s="6">
        <v>4</v>
      </c>
      <c r="W348" s="6">
        <v>4</v>
      </c>
      <c r="X348" s="6">
        <v>4</v>
      </c>
      <c r="Y348" s="6">
        <v>3</v>
      </c>
      <c r="Z348" s="7">
        <v>4</v>
      </c>
      <c r="AA348" s="7">
        <v>4</v>
      </c>
      <c r="AB348" s="7">
        <v>4</v>
      </c>
      <c r="AC348" s="7">
        <v>4</v>
      </c>
      <c r="AD348" s="7">
        <v>4</v>
      </c>
      <c r="AE348" s="8">
        <v>4</v>
      </c>
      <c r="AF348" s="8">
        <v>4</v>
      </c>
      <c r="AG348" s="8">
        <v>4</v>
      </c>
      <c r="AH348" s="8">
        <v>4</v>
      </c>
      <c r="AI348" s="8">
        <v>4</v>
      </c>
      <c r="AJ348" s="8">
        <v>4</v>
      </c>
      <c r="AK348" s="9">
        <v>4</v>
      </c>
      <c r="AL348" s="9">
        <v>4</v>
      </c>
      <c r="AM348" s="103"/>
      <c r="AN348" s="5"/>
    </row>
    <row r="349" spans="1:40" ht="72.75" thickBot="1" x14ac:dyDescent="0.6">
      <c r="A349" s="4"/>
      <c r="B349" s="4" t="s">
        <v>55</v>
      </c>
      <c r="C349" s="4"/>
      <c r="D349" s="4"/>
      <c r="E349" s="4" t="s">
        <v>203</v>
      </c>
      <c r="F349" s="4" t="s">
        <v>62</v>
      </c>
      <c r="G349" s="4"/>
      <c r="H349" s="100">
        <v>0</v>
      </c>
      <c r="I349" s="100">
        <v>0</v>
      </c>
      <c r="J349" s="100">
        <v>1</v>
      </c>
      <c r="K349" s="100">
        <v>0</v>
      </c>
      <c r="L349" s="100">
        <v>0</v>
      </c>
      <c r="M349" s="102">
        <v>4</v>
      </c>
      <c r="N349" s="102">
        <v>4</v>
      </c>
      <c r="O349" s="102">
        <v>4</v>
      </c>
      <c r="P349" s="102">
        <v>4</v>
      </c>
      <c r="Q349" s="102">
        <v>4</v>
      </c>
      <c r="R349" s="102">
        <v>4</v>
      </c>
      <c r="S349" s="102">
        <v>4</v>
      </c>
      <c r="T349" s="102">
        <v>4</v>
      </c>
      <c r="U349" s="5" t="s">
        <v>36</v>
      </c>
      <c r="V349" s="6">
        <v>4</v>
      </c>
      <c r="W349" s="6">
        <v>4</v>
      </c>
      <c r="X349" s="6">
        <v>4</v>
      </c>
      <c r="Y349" s="6">
        <v>3</v>
      </c>
      <c r="Z349" s="7">
        <v>4</v>
      </c>
      <c r="AA349" s="7">
        <v>4</v>
      </c>
      <c r="AB349" s="7">
        <v>4</v>
      </c>
      <c r="AC349" s="7">
        <v>4</v>
      </c>
      <c r="AD349" s="7">
        <v>4</v>
      </c>
      <c r="AE349" s="8">
        <v>4</v>
      </c>
      <c r="AF349" s="8">
        <v>4</v>
      </c>
      <c r="AG349" s="8">
        <v>4</v>
      </c>
      <c r="AH349" s="8">
        <v>4</v>
      </c>
      <c r="AI349" s="8">
        <v>4</v>
      </c>
      <c r="AJ349" s="8">
        <v>4</v>
      </c>
      <c r="AK349" s="9">
        <v>4</v>
      </c>
      <c r="AL349" s="9">
        <v>4</v>
      </c>
      <c r="AM349" s="103"/>
      <c r="AN349" s="5"/>
    </row>
    <row r="350" spans="1:40" ht="72.75" thickBot="1" x14ac:dyDescent="0.6">
      <c r="A350" s="4"/>
      <c r="B350" s="4" t="s">
        <v>55</v>
      </c>
      <c r="C350" s="4"/>
      <c r="D350" s="4"/>
      <c r="E350" s="4" t="s">
        <v>203</v>
      </c>
      <c r="F350" s="4" t="s">
        <v>62</v>
      </c>
      <c r="G350" s="4"/>
      <c r="H350" s="100">
        <v>0</v>
      </c>
      <c r="I350" s="100">
        <v>0</v>
      </c>
      <c r="J350" s="100">
        <v>0</v>
      </c>
      <c r="K350" s="100">
        <v>1</v>
      </c>
      <c r="L350" s="100">
        <v>0</v>
      </c>
      <c r="M350" s="102">
        <v>4</v>
      </c>
      <c r="N350" s="102">
        <v>4</v>
      </c>
      <c r="O350" s="102">
        <v>4</v>
      </c>
      <c r="P350" s="102">
        <v>4</v>
      </c>
      <c r="Q350" s="102">
        <v>4</v>
      </c>
      <c r="R350" s="102">
        <v>4</v>
      </c>
      <c r="S350" s="102">
        <v>4</v>
      </c>
      <c r="T350" s="102">
        <v>4</v>
      </c>
      <c r="U350" s="5" t="s">
        <v>34</v>
      </c>
      <c r="V350" s="6">
        <v>4</v>
      </c>
      <c r="W350" s="6">
        <v>4</v>
      </c>
      <c r="X350" s="6">
        <v>4</v>
      </c>
      <c r="Y350" s="6">
        <v>3</v>
      </c>
      <c r="Z350" s="7">
        <v>4</v>
      </c>
      <c r="AA350" s="7">
        <v>4</v>
      </c>
      <c r="AB350" s="7">
        <v>4</v>
      </c>
      <c r="AC350" s="7">
        <v>4</v>
      </c>
      <c r="AD350" s="7">
        <v>4</v>
      </c>
      <c r="AE350" s="8">
        <v>4</v>
      </c>
      <c r="AF350" s="8">
        <v>4</v>
      </c>
      <c r="AG350" s="8">
        <v>4</v>
      </c>
      <c r="AH350" s="8">
        <v>4</v>
      </c>
      <c r="AI350" s="8">
        <v>4</v>
      </c>
      <c r="AJ350" s="8">
        <v>4</v>
      </c>
      <c r="AK350" s="9">
        <v>4</v>
      </c>
      <c r="AL350" s="9">
        <v>4</v>
      </c>
      <c r="AM350" s="103"/>
      <c r="AN350" s="5"/>
    </row>
    <row r="351" spans="1:40" ht="72.75" thickBot="1" x14ac:dyDescent="0.6">
      <c r="A351" s="4"/>
      <c r="B351" s="4" t="s">
        <v>55</v>
      </c>
      <c r="C351" s="4"/>
      <c r="D351" s="4"/>
      <c r="E351" s="4" t="s">
        <v>203</v>
      </c>
      <c r="F351" s="4" t="s">
        <v>62</v>
      </c>
      <c r="G351" s="4"/>
      <c r="H351" s="100">
        <v>0</v>
      </c>
      <c r="I351" s="100">
        <v>0</v>
      </c>
      <c r="J351" s="100">
        <v>0</v>
      </c>
      <c r="K351" s="100">
        <v>0</v>
      </c>
      <c r="L351" s="100">
        <v>1</v>
      </c>
      <c r="M351" s="102">
        <v>4</v>
      </c>
      <c r="N351" s="102">
        <v>4</v>
      </c>
      <c r="O351" s="102">
        <v>4</v>
      </c>
      <c r="P351" s="102">
        <v>4</v>
      </c>
      <c r="Q351" s="102">
        <v>4</v>
      </c>
      <c r="R351" s="102">
        <v>4</v>
      </c>
      <c r="S351" s="102">
        <v>4</v>
      </c>
      <c r="T351" s="102">
        <v>4</v>
      </c>
      <c r="U351" s="5" t="s">
        <v>38</v>
      </c>
      <c r="V351" s="6">
        <v>4</v>
      </c>
      <c r="W351" s="6">
        <v>4</v>
      </c>
      <c r="X351" s="6">
        <v>4</v>
      </c>
      <c r="Y351" s="6">
        <v>3</v>
      </c>
      <c r="Z351" s="7">
        <v>4</v>
      </c>
      <c r="AA351" s="7">
        <v>4</v>
      </c>
      <c r="AB351" s="7">
        <v>4</v>
      </c>
      <c r="AC351" s="7">
        <v>4</v>
      </c>
      <c r="AD351" s="7">
        <v>4</v>
      </c>
      <c r="AE351" s="8">
        <v>4</v>
      </c>
      <c r="AF351" s="8">
        <v>4</v>
      </c>
      <c r="AG351" s="8">
        <v>4</v>
      </c>
      <c r="AH351" s="8">
        <v>4</v>
      </c>
      <c r="AI351" s="8">
        <v>4</v>
      </c>
      <c r="AJ351" s="8">
        <v>4</v>
      </c>
      <c r="AK351" s="9">
        <v>4</v>
      </c>
      <c r="AL351" s="9">
        <v>4</v>
      </c>
      <c r="AM351" s="103"/>
      <c r="AN351" s="5"/>
    </row>
    <row r="352" spans="1:40" ht="48.75" thickBot="1" x14ac:dyDescent="0.6">
      <c r="A352" s="4">
        <v>169</v>
      </c>
      <c r="B352" s="4" t="s">
        <v>56</v>
      </c>
      <c r="C352" s="4"/>
      <c r="D352" s="4"/>
      <c r="E352" s="4" t="s">
        <v>44</v>
      </c>
      <c r="F352" s="4" t="s">
        <v>62</v>
      </c>
      <c r="G352" s="4"/>
      <c r="H352" s="100">
        <v>1</v>
      </c>
      <c r="I352" s="100">
        <v>0</v>
      </c>
      <c r="J352" s="100">
        <v>0</v>
      </c>
      <c r="K352" s="100">
        <v>0</v>
      </c>
      <c r="L352" s="100">
        <v>0</v>
      </c>
      <c r="M352" s="102">
        <v>5</v>
      </c>
      <c r="N352" s="102">
        <v>0</v>
      </c>
      <c r="O352" s="102">
        <v>4</v>
      </c>
      <c r="P352" s="102">
        <v>0</v>
      </c>
      <c r="Q352" s="102">
        <v>0</v>
      </c>
      <c r="R352" s="102">
        <v>0</v>
      </c>
      <c r="S352" s="102">
        <v>0</v>
      </c>
      <c r="T352" s="102">
        <v>0</v>
      </c>
      <c r="U352" s="5" t="s">
        <v>5</v>
      </c>
      <c r="V352" s="6">
        <v>0</v>
      </c>
      <c r="W352" s="6">
        <v>0</v>
      </c>
      <c r="X352" s="6">
        <v>0</v>
      </c>
      <c r="Y352" s="6">
        <v>0</v>
      </c>
      <c r="Z352" s="7">
        <v>5</v>
      </c>
      <c r="AA352" s="7">
        <v>4</v>
      </c>
      <c r="AB352" s="7">
        <v>5</v>
      </c>
      <c r="AC352" s="7">
        <v>5</v>
      </c>
      <c r="AD352" s="7">
        <v>4</v>
      </c>
      <c r="AE352" s="8">
        <v>4</v>
      </c>
      <c r="AF352" s="8">
        <v>4</v>
      </c>
      <c r="AG352" s="8">
        <v>4</v>
      </c>
      <c r="AH352" s="8">
        <v>4</v>
      </c>
      <c r="AI352" s="8">
        <v>4</v>
      </c>
      <c r="AJ352" s="8">
        <v>4</v>
      </c>
      <c r="AK352" s="9">
        <v>4</v>
      </c>
      <c r="AL352" s="9">
        <v>4</v>
      </c>
      <c r="AM352" s="103"/>
      <c r="AN352" s="5"/>
    </row>
    <row r="353" spans="1:40" ht="96.75" thickBot="1" x14ac:dyDescent="0.6">
      <c r="A353" s="4">
        <v>170</v>
      </c>
      <c r="B353" s="4" t="s">
        <v>56</v>
      </c>
      <c r="C353" s="4"/>
      <c r="D353" s="4"/>
      <c r="E353" s="4" t="s">
        <v>44</v>
      </c>
      <c r="F353" s="4" t="s">
        <v>183</v>
      </c>
      <c r="G353" s="4"/>
      <c r="H353" s="100">
        <v>1</v>
      </c>
      <c r="I353" s="100">
        <v>0</v>
      </c>
      <c r="J353" s="100">
        <v>0</v>
      </c>
      <c r="K353" s="100">
        <v>0</v>
      </c>
      <c r="L353" s="100">
        <v>0</v>
      </c>
      <c r="M353" s="102">
        <v>4</v>
      </c>
      <c r="N353" s="102">
        <v>4</v>
      </c>
      <c r="O353" s="102">
        <v>4</v>
      </c>
      <c r="P353" s="102">
        <v>4</v>
      </c>
      <c r="Q353" s="102">
        <v>4</v>
      </c>
      <c r="R353" s="102">
        <v>4</v>
      </c>
      <c r="S353" s="102">
        <v>4</v>
      </c>
      <c r="T353" s="102">
        <v>4</v>
      </c>
      <c r="U353" s="5" t="s">
        <v>5</v>
      </c>
      <c r="V353" s="6">
        <v>5</v>
      </c>
      <c r="W353" s="6">
        <v>5</v>
      </c>
      <c r="X353" s="6">
        <v>5</v>
      </c>
      <c r="Y353" s="6">
        <v>5</v>
      </c>
      <c r="Z353" s="7">
        <v>5</v>
      </c>
      <c r="AA353" s="7">
        <v>5</v>
      </c>
      <c r="AB353" s="7">
        <v>5</v>
      </c>
      <c r="AC353" s="7">
        <v>5</v>
      </c>
      <c r="AD353" s="7">
        <v>5</v>
      </c>
      <c r="AE353" s="8">
        <v>5</v>
      </c>
      <c r="AF353" s="8">
        <v>5</v>
      </c>
      <c r="AG353" s="8">
        <v>5</v>
      </c>
      <c r="AH353" s="8">
        <v>5</v>
      </c>
      <c r="AI353" s="8">
        <v>5</v>
      </c>
      <c r="AJ353" s="8">
        <v>5</v>
      </c>
      <c r="AK353" s="9">
        <v>5</v>
      </c>
      <c r="AL353" s="9">
        <v>5</v>
      </c>
      <c r="AM353" s="103"/>
      <c r="AN353" s="5"/>
    </row>
    <row r="354" spans="1:40" ht="96.75" thickBot="1" x14ac:dyDescent="0.6">
      <c r="A354" s="4"/>
      <c r="B354" s="4" t="s">
        <v>56</v>
      </c>
      <c r="C354" s="4"/>
      <c r="D354" s="4"/>
      <c r="E354" s="4" t="s">
        <v>44</v>
      </c>
      <c r="F354" s="4" t="s">
        <v>183</v>
      </c>
      <c r="G354" s="4"/>
      <c r="H354" s="100">
        <v>0</v>
      </c>
      <c r="I354" s="100">
        <v>1</v>
      </c>
      <c r="J354" s="100">
        <v>0</v>
      </c>
      <c r="K354" s="100">
        <v>0</v>
      </c>
      <c r="L354" s="100">
        <v>0</v>
      </c>
      <c r="M354" s="102">
        <v>4</v>
      </c>
      <c r="N354" s="102">
        <v>4</v>
      </c>
      <c r="O354" s="102">
        <v>4</v>
      </c>
      <c r="P354" s="102">
        <v>4</v>
      </c>
      <c r="Q354" s="102">
        <v>4</v>
      </c>
      <c r="R354" s="102">
        <v>4</v>
      </c>
      <c r="S354" s="102">
        <v>4</v>
      </c>
      <c r="T354" s="102">
        <v>4</v>
      </c>
      <c r="U354" s="5" t="s">
        <v>6</v>
      </c>
      <c r="V354" s="6">
        <v>5</v>
      </c>
      <c r="W354" s="6">
        <v>5</v>
      </c>
      <c r="X354" s="6">
        <v>5</v>
      </c>
      <c r="Y354" s="6">
        <v>5</v>
      </c>
      <c r="Z354" s="7">
        <v>5</v>
      </c>
      <c r="AA354" s="7">
        <v>5</v>
      </c>
      <c r="AB354" s="7">
        <v>5</v>
      </c>
      <c r="AC354" s="7">
        <v>5</v>
      </c>
      <c r="AD354" s="7">
        <v>5</v>
      </c>
      <c r="AE354" s="8">
        <v>5</v>
      </c>
      <c r="AF354" s="8">
        <v>5</v>
      </c>
      <c r="AG354" s="8">
        <v>5</v>
      </c>
      <c r="AH354" s="8">
        <v>5</v>
      </c>
      <c r="AI354" s="8">
        <v>5</v>
      </c>
      <c r="AJ354" s="8">
        <v>5</v>
      </c>
      <c r="AK354" s="9">
        <v>5</v>
      </c>
      <c r="AL354" s="9">
        <v>5</v>
      </c>
      <c r="AM354" s="103"/>
      <c r="AN354" s="5"/>
    </row>
    <row r="355" spans="1:40" ht="72.75" thickBot="1" x14ac:dyDescent="0.6">
      <c r="A355" s="4">
        <v>171</v>
      </c>
      <c r="B355" s="4" t="s">
        <v>55</v>
      </c>
      <c r="C355" s="4"/>
      <c r="D355" s="4"/>
      <c r="E355" s="4" t="s">
        <v>51</v>
      </c>
      <c r="F355" s="4" t="s">
        <v>184</v>
      </c>
      <c r="G355" s="4"/>
      <c r="H355" s="100">
        <v>0</v>
      </c>
      <c r="I355" s="100">
        <v>1</v>
      </c>
      <c r="J355" s="100">
        <v>0</v>
      </c>
      <c r="K355" s="100">
        <v>0</v>
      </c>
      <c r="L355" s="100">
        <v>0</v>
      </c>
      <c r="M355" s="102">
        <v>0</v>
      </c>
      <c r="N355" s="102">
        <v>0</v>
      </c>
      <c r="O355" s="102">
        <v>0</v>
      </c>
      <c r="P355" s="102">
        <v>1</v>
      </c>
      <c r="Q355" s="102">
        <v>0</v>
      </c>
      <c r="R355" s="102">
        <v>0</v>
      </c>
      <c r="S355" s="102">
        <v>0</v>
      </c>
      <c r="T355" s="102">
        <v>0</v>
      </c>
      <c r="U355" s="5" t="s">
        <v>6</v>
      </c>
      <c r="V355" s="6">
        <v>4</v>
      </c>
      <c r="W355" s="6">
        <v>4</v>
      </c>
      <c r="X355" s="6">
        <v>0</v>
      </c>
      <c r="Y355" s="6">
        <v>0</v>
      </c>
      <c r="Z355" s="7">
        <v>5</v>
      </c>
      <c r="AA355" s="7">
        <v>5</v>
      </c>
      <c r="AB355" s="7">
        <v>5</v>
      </c>
      <c r="AC355" s="7">
        <v>5</v>
      </c>
      <c r="AD355" s="7">
        <v>5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9">
        <v>0</v>
      </c>
      <c r="AL355" s="9">
        <v>0</v>
      </c>
      <c r="AM355" s="103"/>
      <c r="AN355" s="5"/>
    </row>
    <row r="356" spans="1:40" ht="24.75" thickBot="1" x14ac:dyDescent="0.6">
      <c r="A356" s="4">
        <v>172</v>
      </c>
      <c r="B356" s="4" t="s">
        <v>56</v>
      </c>
      <c r="C356" s="4"/>
      <c r="D356" s="4"/>
      <c r="E356" s="4" t="s">
        <v>51</v>
      </c>
      <c r="F356" s="4" t="s">
        <v>62</v>
      </c>
      <c r="G356" s="4"/>
      <c r="H356" s="100">
        <v>0</v>
      </c>
      <c r="I356" s="100">
        <v>1</v>
      </c>
      <c r="J356" s="100">
        <v>0</v>
      </c>
      <c r="K356" s="100">
        <v>0</v>
      </c>
      <c r="L356" s="100">
        <v>0</v>
      </c>
      <c r="M356" s="102">
        <v>4</v>
      </c>
      <c r="N356" s="102">
        <v>3</v>
      </c>
      <c r="O356" s="102">
        <v>3</v>
      </c>
      <c r="P356" s="102">
        <v>3</v>
      </c>
      <c r="Q356" s="102">
        <v>4</v>
      </c>
      <c r="R356" s="102">
        <v>3</v>
      </c>
      <c r="S356" s="102">
        <v>3</v>
      </c>
      <c r="T356" s="102">
        <v>3</v>
      </c>
      <c r="U356" s="5" t="s">
        <v>6</v>
      </c>
      <c r="V356" s="6">
        <v>4</v>
      </c>
      <c r="W356" s="6">
        <v>3</v>
      </c>
      <c r="X356" s="6">
        <v>3</v>
      </c>
      <c r="Y356" s="6">
        <v>4</v>
      </c>
      <c r="Z356" s="7">
        <v>4</v>
      </c>
      <c r="AA356" s="7">
        <v>4</v>
      </c>
      <c r="AB356" s="7">
        <v>4</v>
      </c>
      <c r="AC356" s="7">
        <v>3</v>
      </c>
      <c r="AD356" s="7">
        <v>4</v>
      </c>
      <c r="AE356" s="8">
        <v>4</v>
      </c>
      <c r="AF356" s="8">
        <v>4</v>
      </c>
      <c r="AG356" s="8">
        <v>4</v>
      </c>
      <c r="AH356" s="8">
        <v>5</v>
      </c>
      <c r="AI356" s="8">
        <v>5</v>
      </c>
      <c r="AJ356" s="8">
        <v>4</v>
      </c>
      <c r="AK356" s="9">
        <v>4</v>
      </c>
      <c r="AL356" s="9">
        <v>4</v>
      </c>
      <c r="AM356" s="103"/>
      <c r="AN356" s="5"/>
    </row>
    <row r="357" spans="1:40" ht="48.75" thickBot="1" x14ac:dyDescent="0.6">
      <c r="A357" s="4">
        <v>173</v>
      </c>
      <c r="B357" s="4" t="s">
        <v>56</v>
      </c>
      <c r="C357" s="4"/>
      <c r="D357" s="4"/>
      <c r="E357" s="4" t="s">
        <v>51</v>
      </c>
      <c r="F357" s="4" t="s">
        <v>59</v>
      </c>
      <c r="G357" s="4"/>
      <c r="H357" s="100">
        <v>0</v>
      </c>
      <c r="I357" s="100">
        <v>1</v>
      </c>
      <c r="J357" s="100">
        <v>0</v>
      </c>
      <c r="K357" s="100">
        <v>0</v>
      </c>
      <c r="L357" s="100">
        <v>0</v>
      </c>
      <c r="M357" s="102">
        <v>3</v>
      </c>
      <c r="N357" s="102">
        <v>4</v>
      </c>
      <c r="O357" s="102">
        <v>4</v>
      </c>
      <c r="P357" s="102">
        <v>3</v>
      </c>
      <c r="Q357" s="102">
        <v>2</v>
      </c>
      <c r="R357" s="102">
        <v>2</v>
      </c>
      <c r="S357" s="102">
        <v>2</v>
      </c>
      <c r="T357" s="102">
        <v>2</v>
      </c>
      <c r="U357" s="5" t="s">
        <v>6</v>
      </c>
      <c r="V357" s="6">
        <v>3</v>
      </c>
      <c r="W357" s="6">
        <v>3</v>
      </c>
      <c r="X357" s="6">
        <v>4</v>
      </c>
      <c r="Y357" s="6">
        <v>3</v>
      </c>
      <c r="Z357" s="7">
        <v>4</v>
      </c>
      <c r="AA357" s="7">
        <v>3</v>
      </c>
      <c r="AB357" s="7">
        <v>4</v>
      </c>
      <c r="AC357" s="7">
        <v>3</v>
      </c>
      <c r="AD357" s="7">
        <v>3</v>
      </c>
      <c r="AE357" s="8">
        <v>4</v>
      </c>
      <c r="AF357" s="8">
        <v>4</v>
      </c>
      <c r="AG357" s="8">
        <v>3</v>
      </c>
      <c r="AH357" s="8">
        <v>3</v>
      </c>
      <c r="AI357" s="8">
        <v>3</v>
      </c>
      <c r="AJ357" s="8">
        <v>4</v>
      </c>
      <c r="AK357" s="9">
        <v>4</v>
      </c>
      <c r="AL357" s="9">
        <v>4</v>
      </c>
      <c r="AM357" s="103"/>
      <c r="AN357" s="5"/>
    </row>
    <row r="358" spans="1:40" ht="72.75" thickBot="1" x14ac:dyDescent="0.6">
      <c r="A358" s="4">
        <v>174</v>
      </c>
      <c r="B358" s="4" t="s">
        <v>56</v>
      </c>
      <c r="C358" s="4"/>
      <c r="D358" s="4"/>
      <c r="E358" s="4" t="s">
        <v>51</v>
      </c>
      <c r="F358" s="4" t="s">
        <v>184</v>
      </c>
      <c r="G358" s="4"/>
      <c r="H358" s="100">
        <v>0</v>
      </c>
      <c r="I358" s="100">
        <v>1</v>
      </c>
      <c r="J358" s="100">
        <v>0</v>
      </c>
      <c r="K358" s="100">
        <v>0</v>
      </c>
      <c r="L358" s="100">
        <v>0</v>
      </c>
      <c r="M358" s="102">
        <v>4</v>
      </c>
      <c r="N358" s="102">
        <v>4</v>
      </c>
      <c r="O358" s="102">
        <v>4</v>
      </c>
      <c r="P358" s="102">
        <v>4</v>
      </c>
      <c r="Q358" s="102">
        <v>4</v>
      </c>
      <c r="R358" s="102">
        <v>4</v>
      </c>
      <c r="S358" s="102">
        <v>4</v>
      </c>
      <c r="T358" s="102">
        <v>4</v>
      </c>
      <c r="U358" s="5" t="s">
        <v>6</v>
      </c>
      <c r="V358" s="6">
        <v>3</v>
      </c>
      <c r="W358" s="6">
        <v>3</v>
      </c>
      <c r="X358" s="6">
        <v>3</v>
      </c>
      <c r="Y358" s="6">
        <v>4</v>
      </c>
      <c r="Z358" s="7">
        <v>4</v>
      </c>
      <c r="AA358" s="7">
        <v>4</v>
      </c>
      <c r="AB358" s="7">
        <v>4</v>
      </c>
      <c r="AC358" s="7">
        <v>4</v>
      </c>
      <c r="AD358" s="7">
        <v>4</v>
      </c>
      <c r="AE358" s="8">
        <v>4</v>
      </c>
      <c r="AF358" s="8">
        <v>4</v>
      </c>
      <c r="AG358" s="8">
        <v>4</v>
      </c>
      <c r="AH358" s="8">
        <v>4</v>
      </c>
      <c r="AI358" s="8">
        <v>4</v>
      </c>
      <c r="AJ358" s="8">
        <v>4</v>
      </c>
      <c r="AK358" s="9">
        <v>4</v>
      </c>
      <c r="AL358" s="9">
        <v>4</v>
      </c>
      <c r="AM358" s="103"/>
      <c r="AN358" s="5"/>
    </row>
    <row r="359" spans="1:40" ht="72.75" thickBot="1" x14ac:dyDescent="0.6">
      <c r="A359" s="4"/>
      <c r="B359" s="4" t="s">
        <v>56</v>
      </c>
      <c r="C359" s="4"/>
      <c r="D359" s="4"/>
      <c r="E359" s="4" t="s">
        <v>51</v>
      </c>
      <c r="F359" s="4" t="s">
        <v>184</v>
      </c>
      <c r="G359" s="4"/>
      <c r="H359" s="100">
        <v>0</v>
      </c>
      <c r="I359" s="100">
        <v>0</v>
      </c>
      <c r="J359" s="100">
        <v>0</v>
      </c>
      <c r="K359" s="100">
        <v>0</v>
      </c>
      <c r="L359" s="100">
        <v>1</v>
      </c>
      <c r="M359" s="102">
        <v>4</v>
      </c>
      <c r="N359" s="102">
        <v>4</v>
      </c>
      <c r="O359" s="102">
        <v>4</v>
      </c>
      <c r="P359" s="102">
        <v>4</v>
      </c>
      <c r="Q359" s="102">
        <v>4</v>
      </c>
      <c r="R359" s="102">
        <v>4</v>
      </c>
      <c r="S359" s="102">
        <v>4</v>
      </c>
      <c r="T359" s="102">
        <v>4</v>
      </c>
      <c r="U359" s="5" t="s">
        <v>38</v>
      </c>
      <c r="V359" s="6">
        <v>4</v>
      </c>
      <c r="W359" s="6">
        <v>4</v>
      </c>
      <c r="X359" s="6">
        <v>4</v>
      </c>
      <c r="Y359" s="6">
        <v>4</v>
      </c>
      <c r="Z359" s="7">
        <v>4</v>
      </c>
      <c r="AA359" s="7">
        <v>4</v>
      </c>
      <c r="AB359" s="7">
        <v>4</v>
      </c>
      <c r="AC359" s="7">
        <v>4</v>
      </c>
      <c r="AD359" s="7">
        <v>4</v>
      </c>
      <c r="AE359" s="8">
        <v>5</v>
      </c>
      <c r="AF359" s="8">
        <v>5</v>
      </c>
      <c r="AG359" s="8">
        <v>5</v>
      </c>
      <c r="AH359" s="8">
        <v>5</v>
      </c>
      <c r="AI359" s="8">
        <v>5</v>
      </c>
      <c r="AJ359" s="8">
        <v>5</v>
      </c>
      <c r="AK359" s="9">
        <v>4</v>
      </c>
      <c r="AL359" s="9">
        <v>4</v>
      </c>
      <c r="AM359" s="103"/>
      <c r="AN359" s="5"/>
    </row>
    <row r="360" spans="1:40" ht="24.75" thickBot="1" x14ac:dyDescent="0.6">
      <c r="A360" s="4"/>
      <c r="B360" s="4"/>
      <c r="C360" s="4"/>
      <c r="D360" s="4"/>
      <c r="E360" s="4"/>
      <c r="F360" s="4"/>
      <c r="G360" s="4"/>
      <c r="H360" s="65">
        <f>COUNTIF(H2:H359,1)</f>
        <v>72</v>
      </c>
      <c r="I360" s="65">
        <f t="shared" ref="I360:T360" si="0">COUNTIF(I2:I359,1)</f>
        <v>144</v>
      </c>
      <c r="J360" s="65">
        <f t="shared" si="0"/>
        <v>39</v>
      </c>
      <c r="K360" s="65">
        <f t="shared" si="0"/>
        <v>60</v>
      </c>
      <c r="L360" s="65">
        <f t="shared" si="0"/>
        <v>44</v>
      </c>
      <c r="M360" s="65">
        <f t="shared" si="0"/>
        <v>9</v>
      </c>
      <c r="N360" s="65">
        <f t="shared" si="0"/>
        <v>44</v>
      </c>
      <c r="O360" s="65">
        <f t="shared" si="0"/>
        <v>5</v>
      </c>
      <c r="P360" s="65">
        <f t="shared" si="0"/>
        <v>2</v>
      </c>
      <c r="Q360" s="65">
        <f t="shared" si="0"/>
        <v>6</v>
      </c>
      <c r="R360" s="65">
        <f t="shared" si="0"/>
        <v>63</v>
      </c>
      <c r="S360" s="65">
        <f t="shared" si="0"/>
        <v>37</v>
      </c>
      <c r="T360" s="65">
        <f t="shared" si="0"/>
        <v>35</v>
      </c>
      <c r="U360" s="5"/>
      <c r="V360" s="110">
        <f>AVERAGE(V2:V359)</f>
        <v>3.8938547486033519</v>
      </c>
      <c r="W360" s="110">
        <f t="shared" ref="W360:AL360" si="1">AVERAGE(W2:W359)</f>
        <v>3.7960893854748603</v>
      </c>
      <c r="X360" s="110">
        <f t="shared" si="1"/>
        <v>3.9106145251396649</v>
      </c>
      <c r="Y360" s="110">
        <f t="shared" si="1"/>
        <v>3.6983240223463687</v>
      </c>
      <c r="Z360" s="110">
        <f t="shared" si="1"/>
        <v>4.1340782122905031</v>
      </c>
      <c r="AA360" s="110">
        <f t="shared" si="1"/>
        <v>3.8938547486033519</v>
      </c>
      <c r="AB360" s="110">
        <f t="shared" si="1"/>
        <v>3.9553072625698324</v>
      </c>
      <c r="AC360" s="110">
        <f t="shared" si="1"/>
        <v>3.9162011173184359</v>
      </c>
      <c r="AD360" s="110">
        <f t="shared" si="1"/>
        <v>3.941340782122905</v>
      </c>
      <c r="AE360" s="110">
        <f t="shared" si="1"/>
        <v>3.8659217877094973</v>
      </c>
      <c r="AF360" s="110">
        <f t="shared" si="1"/>
        <v>3.9273743016759775</v>
      </c>
      <c r="AG360" s="110">
        <f t="shared" si="1"/>
        <v>3.8240223463687153</v>
      </c>
      <c r="AH360" s="110">
        <f t="shared" si="1"/>
        <v>3.9050279329608939</v>
      </c>
      <c r="AI360" s="110">
        <f t="shared" si="1"/>
        <v>3.9329608938547485</v>
      </c>
      <c r="AJ360" s="110">
        <f t="shared" si="1"/>
        <v>3.9411764705882355</v>
      </c>
      <c r="AK360" s="110">
        <f t="shared" si="1"/>
        <v>3.9608938547486034</v>
      </c>
      <c r="AL360" s="110">
        <f t="shared" si="1"/>
        <v>4.0197740112994351</v>
      </c>
      <c r="AM360" s="113">
        <f>AVERAGE(V360:AD360,AE360:AL360)</f>
        <v>3.9127539060985517</v>
      </c>
      <c r="AN360" s="5"/>
    </row>
    <row r="361" spans="1:40" ht="24.75" thickBot="1" x14ac:dyDescent="0.6">
      <c r="A361" s="4"/>
      <c r="B361" s="5"/>
      <c r="C361" s="5"/>
      <c r="D361" s="5"/>
      <c r="E361" s="5"/>
      <c r="F361" s="5"/>
      <c r="G361" s="103"/>
      <c r="H361" s="66">
        <f>STDEV(H1:H359)</f>
        <v>0.40139655738666308</v>
      </c>
      <c r="I361" s="66">
        <f t="shared" ref="I361:T361" si="2">STDEV(I1:I359)</f>
        <v>0.49103507063105351</v>
      </c>
      <c r="J361" s="66">
        <f t="shared" si="2"/>
        <v>0.31199815344586029</v>
      </c>
      <c r="K361" s="66">
        <f t="shared" si="2"/>
        <v>0.37403146289194394</v>
      </c>
      <c r="L361" s="66">
        <f t="shared" si="2"/>
        <v>0.3287876839163798</v>
      </c>
      <c r="M361" s="66">
        <f t="shared" si="2"/>
        <v>1.4495031625286923</v>
      </c>
      <c r="N361" s="66">
        <f t="shared" si="2"/>
        <v>1.7001879123023729</v>
      </c>
      <c r="O361" s="66">
        <f t="shared" si="2"/>
        <v>1.2528608327907664</v>
      </c>
      <c r="P361" s="66">
        <f t="shared" si="2"/>
        <v>1.2857777483915807</v>
      </c>
      <c r="Q361" s="66">
        <f t="shared" si="2"/>
        <v>1.5259749658048409</v>
      </c>
      <c r="R361" s="66">
        <f t="shared" si="2"/>
        <v>1.8219408798176535</v>
      </c>
      <c r="S361" s="66">
        <f t="shared" si="2"/>
        <v>1.8264102861287763</v>
      </c>
      <c r="T361" s="66">
        <f t="shared" si="2"/>
        <v>1.7862145051541045</v>
      </c>
      <c r="U361" s="5"/>
      <c r="V361" s="110">
        <f>STDEVA(V2:V359)</f>
        <v>1.0124802179440784</v>
      </c>
      <c r="W361" s="110">
        <f t="shared" ref="W361:AL361" si="3">STDEVA(W2:W359)</f>
        <v>1.0950800658085571</v>
      </c>
      <c r="X361" s="110">
        <f t="shared" si="3"/>
        <v>1.1090911119878248</v>
      </c>
      <c r="Y361" s="110">
        <f t="shared" si="3"/>
        <v>1.1294615786916515</v>
      </c>
      <c r="Z361" s="110">
        <f t="shared" si="3"/>
        <v>1.0201942005083424</v>
      </c>
      <c r="AA361" s="110">
        <f t="shared" si="3"/>
        <v>1.1424658579345011</v>
      </c>
      <c r="AB361" s="110">
        <f t="shared" si="3"/>
        <v>1.1067464571668204</v>
      </c>
      <c r="AC361" s="110">
        <f t="shared" si="3"/>
        <v>1.0891443375466592</v>
      </c>
      <c r="AD361" s="110">
        <f t="shared" si="3"/>
        <v>1.0997429753508594</v>
      </c>
      <c r="AE361" s="110">
        <f t="shared" si="3"/>
        <v>1.1923709941554419</v>
      </c>
      <c r="AF361" s="110">
        <f t="shared" si="3"/>
        <v>1.2231562834239469</v>
      </c>
      <c r="AG361" s="110">
        <f t="shared" si="3"/>
        <v>1.2297814793263881</v>
      </c>
      <c r="AH361" s="110">
        <f t="shared" si="3"/>
        <v>1.1111491890047744</v>
      </c>
      <c r="AI361" s="110">
        <f t="shared" si="3"/>
        <v>1.013067369065229</v>
      </c>
      <c r="AJ361" s="110">
        <f t="shared" si="3"/>
        <v>1.0219016007874746</v>
      </c>
      <c r="AK361" s="110">
        <f t="shared" si="3"/>
        <v>1.1195393635155169</v>
      </c>
      <c r="AL361" s="110">
        <f t="shared" si="3"/>
        <v>1.1251208080189081</v>
      </c>
      <c r="AM361" s="113">
        <f>AVERAGE(V361:AE361,AF361:AL361)</f>
        <v>1.1082643464845277</v>
      </c>
      <c r="AN361" s="5"/>
    </row>
    <row r="362" spans="1:40" ht="24.75" thickBot="1" x14ac:dyDescent="0.6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67"/>
      <c r="W362" s="67"/>
      <c r="X362" s="67"/>
      <c r="Y362" s="110">
        <f>AVERAGE(V2:Y359)</f>
        <v>3.8247206703910615</v>
      </c>
      <c r="Z362" s="68"/>
      <c r="AA362" s="68"/>
      <c r="AB362" s="68"/>
      <c r="AC362" s="68"/>
      <c r="AD362" s="110">
        <f>AVERAGE(Z2:AD359)</f>
        <v>3.9681564245810055</v>
      </c>
      <c r="AE362" s="69"/>
      <c r="AF362" s="69"/>
      <c r="AG362" s="69"/>
      <c r="AH362" s="69"/>
      <c r="AI362" s="69"/>
      <c r="AJ362" s="110">
        <f>AVERAGE(AE2:AJ359)</f>
        <v>3.8993945039590128</v>
      </c>
      <c r="AK362" s="70"/>
      <c r="AL362" s="110">
        <f>AVERAGE(AK2:AL359)</f>
        <v>3.9901685393258428</v>
      </c>
      <c r="AM362" s="5"/>
      <c r="AN362" s="5"/>
    </row>
    <row r="363" spans="1:40" ht="24.75" thickBot="1" x14ac:dyDescent="0.6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67"/>
      <c r="W363" s="67"/>
      <c r="X363" s="67"/>
      <c r="Y363" s="110">
        <f>STDEVA(V2:Y359)</f>
        <v>1.0896260997353298</v>
      </c>
      <c r="Z363" s="68"/>
      <c r="AA363" s="68"/>
      <c r="AB363" s="68"/>
      <c r="AC363" s="68"/>
      <c r="AD363" s="110">
        <f>STDEVA(Z2:AD359)</f>
        <v>1.094522394112424</v>
      </c>
      <c r="AE363" s="69"/>
      <c r="AF363" s="69"/>
      <c r="AG363" s="69"/>
      <c r="AH363" s="69"/>
      <c r="AI363" s="69"/>
      <c r="AJ363" s="110">
        <f>STDEVA(AE2:AJ359)</f>
        <v>1.1349462901298744</v>
      </c>
      <c r="AK363" s="70"/>
      <c r="AL363" s="110">
        <f>STDEVA(AK2:AL359)</f>
        <v>1.1219151672210432</v>
      </c>
      <c r="AM363" s="5"/>
      <c r="AN363" s="5"/>
    </row>
    <row r="364" spans="1:40" ht="24.75" thickBot="1" x14ac:dyDescent="0.6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</row>
    <row r="365" spans="1:40" s="13" customFormat="1" x14ac:dyDescent="0.55000000000000004">
      <c r="A365" s="10" t="s">
        <v>4</v>
      </c>
      <c r="B365" s="10"/>
      <c r="C365" s="71"/>
    </row>
    <row r="366" spans="1:40" s="13" customFormat="1" x14ac:dyDescent="0.55000000000000004">
      <c r="A366" s="72" t="s">
        <v>55</v>
      </c>
      <c r="B366" s="72">
        <v>35</v>
      </c>
      <c r="C366" s="73">
        <f>B366*100/B$368</f>
        <v>26.717557251908396</v>
      </c>
    </row>
    <row r="367" spans="1:40" s="13" customFormat="1" x14ac:dyDescent="0.55000000000000004">
      <c r="A367" s="72" t="s">
        <v>56</v>
      </c>
      <c r="B367" s="72">
        <v>96</v>
      </c>
      <c r="C367" s="73">
        <f t="shared" ref="C367:C368" si="4">B367*100/B$368</f>
        <v>73.282442748091597</v>
      </c>
    </row>
    <row r="368" spans="1:40" s="13" customFormat="1" ht="24.75" thickBot="1" x14ac:dyDescent="0.6">
      <c r="A368" s="10"/>
      <c r="B368" s="74">
        <f>SUM(B366:B367)</f>
        <v>131</v>
      </c>
      <c r="C368" s="75">
        <f t="shared" si="4"/>
        <v>100</v>
      </c>
    </row>
    <row r="369" spans="1:40" ht="24.75" thickBot="1" x14ac:dyDescent="0.6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</row>
    <row r="370" spans="1:40" s="13" customFormat="1" x14ac:dyDescent="0.55000000000000004">
      <c r="A370" s="79" t="s">
        <v>58</v>
      </c>
      <c r="B370" s="79"/>
      <c r="C370" s="79"/>
      <c r="D370" s="77"/>
    </row>
    <row r="371" spans="1:40" s="13" customFormat="1" x14ac:dyDescent="0.55000000000000004">
      <c r="A371" s="72" t="s">
        <v>61</v>
      </c>
      <c r="C371" s="72">
        <v>6</v>
      </c>
      <c r="D371" s="11">
        <f>C371*100/C$376</f>
        <v>4.5801526717557248</v>
      </c>
    </row>
    <row r="372" spans="1:40" s="13" customFormat="1" x14ac:dyDescent="0.55000000000000004">
      <c r="A372" s="72" t="s">
        <v>59</v>
      </c>
      <c r="C372" s="72">
        <v>10</v>
      </c>
      <c r="D372" s="11">
        <f t="shared" ref="D372:D376" si="5">C372*100/C$376</f>
        <v>7.6335877862595423</v>
      </c>
    </row>
    <row r="373" spans="1:40" s="13" customFormat="1" x14ac:dyDescent="0.55000000000000004">
      <c r="A373" s="72" t="s">
        <v>62</v>
      </c>
      <c r="C373" s="72">
        <v>67</v>
      </c>
      <c r="D373" s="11">
        <f t="shared" si="5"/>
        <v>51.145038167938928</v>
      </c>
    </row>
    <row r="374" spans="1:40" s="13" customFormat="1" x14ac:dyDescent="0.55000000000000004">
      <c r="A374" s="72" t="s">
        <v>60</v>
      </c>
      <c r="C374" s="72">
        <v>43</v>
      </c>
      <c r="D374" s="11">
        <f t="shared" si="5"/>
        <v>32.824427480916029</v>
      </c>
    </row>
    <row r="375" spans="1:40" s="13" customFormat="1" x14ac:dyDescent="0.55000000000000004">
      <c r="A375" s="72" t="s">
        <v>57</v>
      </c>
      <c r="C375" s="72">
        <v>5</v>
      </c>
      <c r="D375" s="11">
        <f t="shared" si="5"/>
        <v>3.8167938931297711</v>
      </c>
    </row>
    <row r="376" spans="1:40" s="13" customFormat="1" ht="24.75" thickBot="1" x14ac:dyDescent="0.6">
      <c r="A376" s="79"/>
      <c r="B376" s="77"/>
      <c r="C376" s="78">
        <f>SUBTOTAL(9,C371:C375)</f>
        <v>131</v>
      </c>
      <c r="D376" s="12">
        <f t="shared" si="5"/>
        <v>100</v>
      </c>
    </row>
    <row r="377" spans="1:40" ht="24.75" thickBot="1" x14ac:dyDescent="0.6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</row>
    <row r="378" spans="1:40" ht="24.75" thickBot="1" x14ac:dyDescent="0.6">
      <c r="A378" s="4"/>
      <c r="B378" s="80" t="s">
        <v>110</v>
      </c>
      <c r="C378" s="7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</row>
    <row r="379" spans="1:40" ht="24.75" thickBot="1" x14ac:dyDescent="0.6">
      <c r="A379" s="4"/>
      <c r="B379" s="81" t="s">
        <v>45</v>
      </c>
      <c r="C379" s="82">
        <v>5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</row>
    <row r="380" spans="1:40" ht="48.75" thickBot="1" x14ac:dyDescent="0.6">
      <c r="A380" s="4"/>
      <c r="B380" s="81" t="s">
        <v>111</v>
      </c>
      <c r="C380" s="82">
        <f>COUNTIF(E63:E64,"Nuce")</f>
        <v>0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</row>
    <row r="381" spans="1:40" ht="24.75" thickBot="1" x14ac:dyDescent="0.6">
      <c r="A381" s="4"/>
      <c r="B381" s="81" t="s">
        <v>51</v>
      </c>
      <c r="C381" s="82">
        <v>26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</row>
    <row r="382" spans="1:40" ht="24.75" thickBot="1" x14ac:dyDescent="0.6">
      <c r="A382" s="4"/>
      <c r="B382" s="81" t="s">
        <v>49</v>
      </c>
      <c r="C382" s="82">
        <f>COUNTIF(E71:E73,"กองกฎหมาย")</f>
        <v>0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</row>
    <row r="383" spans="1:40" ht="24.75" thickBot="1" x14ac:dyDescent="0.6">
      <c r="A383" s="4"/>
      <c r="B383" s="82" t="s">
        <v>44</v>
      </c>
      <c r="C383" s="82">
        <v>6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</row>
    <row r="384" spans="1:40" ht="24.75" thickBot="1" x14ac:dyDescent="0.6">
      <c r="A384" s="4"/>
      <c r="B384" s="82" t="s">
        <v>54</v>
      </c>
      <c r="C384" s="82">
        <v>1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</row>
    <row r="385" spans="1:40" ht="24.75" thickBot="1" x14ac:dyDescent="0.6">
      <c r="A385" s="4"/>
      <c r="B385" s="82" t="s">
        <v>48</v>
      </c>
      <c r="C385" s="82">
        <v>1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</row>
    <row r="386" spans="1:40" ht="24.75" thickBot="1" x14ac:dyDescent="0.6">
      <c r="A386" s="4"/>
      <c r="B386" s="82" t="s">
        <v>43</v>
      </c>
      <c r="C386" s="82">
        <f>COUNTIF(E35,"กองบริการการศึกษา")</f>
        <v>0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</row>
    <row r="387" spans="1:40" ht="24.75" thickBot="1" x14ac:dyDescent="0.6">
      <c r="A387" s="4"/>
      <c r="B387" s="82" t="s">
        <v>41</v>
      </c>
      <c r="C387" s="82">
        <v>4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</row>
    <row r="388" spans="1:40" ht="48.75" thickBot="1" x14ac:dyDescent="0.6">
      <c r="A388" s="4"/>
      <c r="B388" s="82" t="s">
        <v>35</v>
      </c>
      <c r="C388" s="82">
        <v>6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</row>
    <row r="389" spans="1:40" ht="48.75" thickBot="1" x14ac:dyDescent="0.6">
      <c r="A389" s="4"/>
      <c r="B389" s="82" t="s">
        <v>47</v>
      </c>
      <c r="C389" s="82">
        <f>COUNTIF(E58:E61,"กองพัฒนาศิษย์เก่าสัมพันธ์")</f>
        <v>0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</row>
    <row r="390" spans="1:40" ht="24.75" thickBot="1" x14ac:dyDescent="0.6">
      <c r="A390" s="4"/>
      <c r="B390" s="82" t="s">
        <v>37</v>
      </c>
      <c r="C390" s="82">
        <v>13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</row>
    <row r="391" spans="1:40" ht="24.75" thickBot="1" x14ac:dyDescent="0.6">
      <c r="A391" s="4"/>
      <c r="B391" s="82" t="s">
        <v>39</v>
      </c>
      <c r="C391" s="82">
        <v>4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</row>
    <row r="392" spans="1:40" ht="48.75" thickBot="1" x14ac:dyDescent="0.6">
      <c r="A392" s="4"/>
      <c r="B392" s="82" t="s">
        <v>40</v>
      </c>
      <c r="C392" s="82">
        <v>3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</row>
    <row r="393" spans="1:40" ht="24.75" thickBot="1" x14ac:dyDescent="0.6">
      <c r="A393" s="4"/>
      <c r="B393" s="82" t="s">
        <v>53</v>
      </c>
      <c r="C393" s="82">
        <v>12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</row>
    <row r="394" spans="1:40" ht="24.75" thickBot="1" x14ac:dyDescent="0.6">
      <c r="A394" s="4"/>
      <c r="B394" s="82" t="s">
        <v>50</v>
      </c>
      <c r="C394" s="82">
        <v>15</v>
      </c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</row>
    <row r="395" spans="1:40" ht="24.75" thickBot="1" x14ac:dyDescent="0.6">
      <c r="A395" s="4"/>
      <c r="B395" s="82" t="s">
        <v>46</v>
      </c>
      <c r="C395" s="82">
        <v>6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</row>
    <row r="396" spans="1:40" ht="24.75" thickBot="1" x14ac:dyDescent="0.6">
      <c r="A396" s="4"/>
      <c r="B396" s="82" t="s">
        <v>52</v>
      </c>
      <c r="C396" s="82">
        <v>9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</row>
    <row r="397" spans="1:40" ht="24.75" thickBot="1" x14ac:dyDescent="0.6">
      <c r="A397" s="4"/>
      <c r="B397" s="82" t="s">
        <v>42</v>
      </c>
      <c r="C397" s="82">
        <v>10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</row>
    <row r="398" spans="1:40" ht="24.75" thickBot="1" x14ac:dyDescent="0.6">
      <c r="A398" s="4"/>
      <c r="B398" s="82"/>
      <c r="C398" s="83">
        <f>SUBTOTAL(9,C379:C397)</f>
        <v>121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</row>
    <row r="399" spans="1:40" ht="24.75" thickBot="1" x14ac:dyDescent="0.6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</row>
    <row r="400" spans="1:40" ht="24.75" thickBot="1" x14ac:dyDescent="0.6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</row>
    <row r="401" spans="1:40" ht="24.75" thickBot="1" x14ac:dyDescent="0.6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</row>
    <row r="402" spans="1:40" ht="24.75" thickBot="1" x14ac:dyDescent="0.6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</row>
    <row r="403" spans="1:40" ht="24.75" thickBot="1" x14ac:dyDescent="0.6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</row>
    <row r="404" spans="1:40" ht="24.75" thickBot="1" x14ac:dyDescent="0.6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</row>
    <row r="405" spans="1:40" ht="24.75" thickBot="1" x14ac:dyDescent="0.6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</row>
    <row r="406" spans="1:40" ht="24.75" thickBot="1" x14ac:dyDescent="0.6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</row>
    <row r="407" spans="1:40" ht="24.75" thickBot="1" x14ac:dyDescent="0.6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</row>
    <row r="408" spans="1:40" ht="24.75" thickBot="1" x14ac:dyDescent="0.6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</row>
    <row r="409" spans="1:40" ht="24.75" thickBot="1" x14ac:dyDescent="0.6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</row>
    <row r="410" spans="1:40" ht="24.75" thickBot="1" x14ac:dyDescent="0.6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</row>
    <row r="411" spans="1:40" ht="24.75" thickBot="1" x14ac:dyDescent="0.6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</row>
    <row r="412" spans="1:40" ht="24.75" thickBot="1" x14ac:dyDescent="0.6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</row>
    <row r="413" spans="1:40" ht="24.75" thickBot="1" x14ac:dyDescent="0.6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</row>
    <row r="414" spans="1:40" ht="24.75" thickBot="1" x14ac:dyDescent="0.6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</row>
    <row r="415" spans="1:40" ht="24.75" thickBot="1" x14ac:dyDescent="0.6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</row>
    <row r="416" spans="1:40" ht="24.75" thickBot="1" x14ac:dyDescent="0.6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</row>
    <row r="417" spans="1:40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</row>
    <row r="418" spans="1:40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</row>
    <row r="419" spans="1:40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</row>
    <row r="420" spans="1:40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</row>
    <row r="421" spans="1:40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</row>
    <row r="422" spans="1:40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</row>
    <row r="423" spans="1:40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</row>
    <row r="424" spans="1:40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</row>
    <row r="425" spans="1:40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</row>
    <row r="426" spans="1:40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</row>
    <row r="427" spans="1:40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</row>
    <row r="428" spans="1:40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</row>
    <row r="429" spans="1:40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</row>
    <row r="430" spans="1:40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</row>
    <row r="431" spans="1:40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</row>
    <row r="432" spans="1:40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</row>
    <row r="433" spans="1:40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</row>
    <row r="434" spans="1:40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</row>
    <row r="435" spans="1:40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</row>
    <row r="436" spans="1:40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</row>
    <row r="437" spans="1:40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</row>
    <row r="438" spans="1:40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</row>
    <row r="439" spans="1:40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</row>
    <row r="440" spans="1:40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</row>
    <row r="441" spans="1:40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</row>
    <row r="442" spans="1:40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</row>
    <row r="443" spans="1:40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</row>
    <row r="444" spans="1:40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</row>
    <row r="445" spans="1:40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</row>
    <row r="446" spans="1:40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</row>
    <row r="447" spans="1:40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</row>
    <row r="448" spans="1:40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</row>
    <row r="449" spans="1:40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</row>
    <row r="450" spans="1:40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</row>
    <row r="451" spans="1:40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</row>
    <row r="452" spans="1:40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</row>
    <row r="453" spans="1:40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</row>
    <row r="454" spans="1:40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</row>
    <row r="455" spans="1:40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</row>
    <row r="456" spans="1:40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67"/>
      <c r="W456" s="67"/>
      <c r="X456" s="67"/>
      <c r="Y456" s="67"/>
      <c r="Z456" s="68"/>
      <c r="AA456" s="68"/>
      <c r="AB456" s="68"/>
      <c r="AC456" s="68"/>
      <c r="AD456" s="68"/>
      <c r="AE456" s="69"/>
      <c r="AF456" s="69"/>
      <c r="AG456" s="69"/>
      <c r="AH456" s="69"/>
      <c r="AI456" s="69"/>
      <c r="AJ456" s="69"/>
      <c r="AK456" s="70"/>
      <c r="AL456" s="70"/>
      <c r="AM456" s="5"/>
      <c r="AN456" s="5"/>
    </row>
    <row r="457" spans="1:40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67"/>
      <c r="W457" s="67"/>
      <c r="X457" s="67"/>
      <c r="Y457" s="67"/>
      <c r="Z457" s="68"/>
      <c r="AA457" s="68"/>
      <c r="AB457" s="68"/>
      <c r="AC457" s="68"/>
      <c r="AD457" s="68"/>
      <c r="AE457" s="69"/>
      <c r="AF457" s="69"/>
      <c r="AG457" s="69"/>
      <c r="AH457" s="69"/>
      <c r="AI457" s="69"/>
      <c r="AJ457" s="69"/>
      <c r="AK457" s="70"/>
      <c r="AL457" s="70"/>
      <c r="AM457" s="5"/>
      <c r="AN457" s="5"/>
    </row>
    <row r="458" spans="1:40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67"/>
      <c r="W458" s="67"/>
      <c r="X458" s="67"/>
      <c r="Y458" s="67"/>
      <c r="Z458" s="68"/>
      <c r="AA458" s="68"/>
      <c r="AB458" s="68"/>
      <c r="AC458" s="68"/>
      <c r="AD458" s="68"/>
      <c r="AE458" s="69"/>
      <c r="AF458" s="69"/>
      <c r="AG458" s="69"/>
      <c r="AH458" s="69"/>
      <c r="AI458" s="69"/>
      <c r="AJ458" s="69"/>
      <c r="AK458" s="70"/>
      <c r="AL458" s="70"/>
      <c r="AM458" s="5"/>
      <c r="AN458" s="5"/>
    </row>
    <row r="459" spans="1:40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67"/>
      <c r="W459" s="67"/>
      <c r="X459" s="67"/>
      <c r="Y459" s="67"/>
      <c r="Z459" s="68"/>
      <c r="AA459" s="68"/>
      <c r="AB459" s="68"/>
      <c r="AC459" s="68"/>
      <c r="AD459" s="68"/>
      <c r="AE459" s="69"/>
      <c r="AF459" s="69"/>
      <c r="AG459" s="69"/>
      <c r="AH459" s="69"/>
      <c r="AI459" s="69"/>
      <c r="AJ459" s="69"/>
      <c r="AK459" s="70"/>
      <c r="AL459" s="70"/>
      <c r="AM459" s="5"/>
      <c r="AN459" s="5"/>
    </row>
    <row r="460" spans="1:40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67"/>
      <c r="W460" s="67"/>
      <c r="X460" s="67"/>
      <c r="Y460" s="67"/>
      <c r="Z460" s="68"/>
      <c r="AA460" s="68"/>
      <c r="AB460" s="68"/>
      <c r="AC460" s="68"/>
      <c r="AD460" s="68"/>
      <c r="AE460" s="69"/>
      <c r="AF460" s="69"/>
      <c r="AG460" s="69"/>
      <c r="AH460" s="69"/>
      <c r="AI460" s="69"/>
      <c r="AJ460" s="69"/>
      <c r="AK460" s="70"/>
      <c r="AL460" s="70"/>
      <c r="AM460" s="5"/>
      <c r="AN460" s="5"/>
    </row>
    <row r="461" spans="1:40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67"/>
      <c r="W461" s="67"/>
      <c r="X461" s="67"/>
      <c r="Y461" s="67"/>
      <c r="Z461" s="68"/>
      <c r="AA461" s="68"/>
      <c r="AB461" s="68"/>
      <c r="AC461" s="68"/>
      <c r="AD461" s="68"/>
      <c r="AE461" s="69"/>
      <c r="AF461" s="69"/>
      <c r="AG461" s="69"/>
      <c r="AH461" s="69"/>
      <c r="AI461" s="69"/>
      <c r="AJ461" s="69"/>
      <c r="AK461" s="70"/>
      <c r="AL461" s="70"/>
      <c r="AM461" s="5"/>
      <c r="AN461" s="5"/>
    </row>
    <row r="462" spans="1:40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67"/>
      <c r="W462" s="67"/>
      <c r="X462" s="67"/>
      <c r="Y462" s="67"/>
      <c r="Z462" s="68"/>
      <c r="AA462" s="68"/>
      <c r="AB462" s="68"/>
      <c r="AC462" s="68"/>
      <c r="AD462" s="68"/>
      <c r="AE462" s="69"/>
      <c r="AF462" s="69"/>
      <c r="AG462" s="69"/>
      <c r="AH462" s="69"/>
      <c r="AI462" s="69"/>
      <c r="AJ462" s="69"/>
      <c r="AK462" s="70"/>
      <c r="AL462" s="70"/>
      <c r="AM462" s="5"/>
      <c r="AN462" s="5"/>
    </row>
    <row r="463" spans="1:40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67"/>
      <c r="W463" s="67"/>
      <c r="X463" s="67"/>
      <c r="Y463" s="67"/>
      <c r="Z463" s="68"/>
      <c r="AA463" s="68"/>
      <c r="AB463" s="68"/>
      <c r="AC463" s="68"/>
      <c r="AD463" s="68"/>
      <c r="AE463" s="69"/>
      <c r="AF463" s="69"/>
      <c r="AG463" s="69"/>
      <c r="AH463" s="69"/>
      <c r="AI463" s="69"/>
      <c r="AJ463" s="69"/>
      <c r="AK463" s="70"/>
      <c r="AL463" s="70"/>
      <c r="AM463" s="5"/>
      <c r="AN463" s="5"/>
    </row>
    <row r="464" spans="1:40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67"/>
      <c r="W464" s="67"/>
      <c r="X464" s="67"/>
      <c r="Y464" s="67"/>
      <c r="Z464" s="68"/>
      <c r="AA464" s="68"/>
      <c r="AB464" s="68"/>
      <c r="AC464" s="68"/>
      <c r="AD464" s="68"/>
      <c r="AE464" s="69"/>
      <c r="AF464" s="69"/>
      <c r="AG464" s="69"/>
      <c r="AH464" s="69"/>
      <c r="AI464" s="69"/>
      <c r="AJ464" s="69"/>
      <c r="AK464" s="70"/>
      <c r="AL464" s="70"/>
      <c r="AM464" s="5"/>
      <c r="AN464" s="5"/>
    </row>
    <row r="465" spans="1:40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67"/>
      <c r="W465" s="67"/>
      <c r="X465" s="67"/>
      <c r="Y465" s="67"/>
      <c r="Z465" s="68"/>
      <c r="AA465" s="68"/>
      <c r="AB465" s="68"/>
      <c r="AC465" s="68"/>
      <c r="AD465" s="68"/>
      <c r="AE465" s="69"/>
      <c r="AF465" s="69"/>
      <c r="AG465" s="69"/>
      <c r="AH465" s="69"/>
      <c r="AI465" s="69"/>
      <c r="AJ465" s="69"/>
      <c r="AK465" s="70"/>
      <c r="AL465" s="70"/>
      <c r="AM465" s="5"/>
      <c r="AN465" s="5"/>
    </row>
    <row r="466" spans="1:40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67"/>
      <c r="W466" s="67"/>
      <c r="X466" s="67"/>
      <c r="Y466" s="67"/>
      <c r="Z466" s="68"/>
      <c r="AA466" s="68"/>
      <c r="AB466" s="68"/>
      <c r="AC466" s="68"/>
      <c r="AD466" s="68"/>
      <c r="AE466" s="69"/>
      <c r="AF466" s="69"/>
      <c r="AG466" s="69"/>
      <c r="AH466" s="69"/>
      <c r="AI466" s="69"/>
      <c r="AJ466" s="69"/>
      <c r="AK466" s="70"/>
      <c r="AL466" s="70"/>
      <c r="AM466" s="5"/>
      <c r="AN466" s="5"/>
    </row>
    <row r="467" spans="1:40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67"/>
      <c r="W467" s="67"/>
      <c r="X467" s="67"/>
      <c r="Y467" s="67"/>
      <c r="Z467" s="68"/>
      <c r="AA467" s="68"/>
      <c r="AB467" s="68"/>
      <c r="AC467" s="68"/>
      <c r="AD467" s="68"/>
      <c r="AE467" s="69"/>
      <c r="AF467" s="69"/>
      <c r="AG467" s="69"/>
      <c r="AH467" s="69"/>
      <c r="AI467" s="69"/>
      <c r="AJ467" s="69"/>
      <c r="AK467" s="70"/>
      <c r="AL467" s="70"/>
      <c r="AM467" s="5"/>
      <c r="AN467" s="5"/>
    </row>
    <row r="468" spans="1:40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67"/>
      <c r="W468" s="67"/>
      <c r="X468" s="67"/>
      <c r="Y468" s="67"/>
      <c r="Z468" s="68"/>
      <c r="AA468" s="68"/>
      <c r="AB468" s="68"/>
      <c r="AC468" s="68"/>
      <c r="AD468" s="68"/>
      <c r="AE468" s="69"/>
      <c r="AF468" s="69"/>
      <c r="AG468" s="69"/>
      <c r="AH468" s="69"/>
      <c r="AI468" s="69"/>
      <c r="AJ468" s="69"/>
      <c r="AK468" s="70"/>
      <c r="AL468" s="70"/>
      <c r="AM468" s="5"/>
      <c r="AN468" s="5"/>
    </row>
    <row r="469" spans="1:40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67"/>
      <c r="W469" s="67"/>
      <c r="X469" s="67"/>
      <c r="Y469" s="67"/>
      <c r="Z469" s="68"/>
      <c r="AA469" s="68"/>
      <c r="AB469" s="68"/>
      <c r="AC469" s="68"/>
      <c r="AD469" s="68"/>
      <c r="AE469" s="69"/>
      <c r="AF469" s="69"/>
      <c r="AG469" s="69"/>
      <c r="AH469" s="69"/>
      <c r="AI469" s="69"/>
      <c r="AJ469" s="69"/>
      <c r="AK469" s="70"/>
      <c r="AL469" s="70"/>
      <c r="AM469" s="5"/>
      <c r="AN469" s="5"/>
    </row>
    <row r="470" spans="1:40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67"/>
      <c r="W470" s="67"/>
      <c r="X470" s="67"/>
      <c r="Y470" s="67"/>
      <c r="Z470" s="68"/>
      <c r="AA470" s="68"/>
      <c r="AB470" s="68"/>
      <c r="AC470" s="68"/>
      <c r="AD470" s="68"/>
      <c r="AE470" s="69"/>
      <c r="AF470" s="69"/>
      <c r="AG470" s="69"/>
      <c r="AH470" s="69"/>
      <c r="AI470" s="69"/>
      <c r="AJ470" s="69"/>
      <c r="AK470" s="70"/>
      <c r="AL470" s="70"/>
      <c r="AM470" s="5"/>
      <c r="AN470" s="5"/>
    </row>
    <row r="471" spans="1:40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67"/>
      <c r="W471" s="67"/>
      <c r="X471" s="67"/>
      <c r="Y471" s="67"/>
      <c r="Z471" s="68"/>
      <c r="AA471" s="68"/>
      <c r="AB471" s="68"/>
      <c r="AC471" s="68"/>
      <c r="AD471" s="68"/>
      <c r="AE471" s="69"/>
      <c r="AF471" s="69"/>
      <c r="AG471" s="69"/>
      <c r="AH471" s="69"/>
      <c r="AI471" s="69"/>
      <c r="AJ471" s="69"/>
      <c r="AK471" s="70"/>
      <c r="AL471" s="70"/>
      <c r="AM471" s="5"/>
      <c r="AN471" s="5"/>
    </row>
    <row r="472" spans="1:40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67"/>
      <c r="W472" s="67"/>
      <c r="X472" s="67"/>
      <c r="Y472" s="67"/>
      <c r="Z472" s="68"/>
      <c r="AA472" s="68"/>
      <c r="AB472" s="68"/>
      <c r="AC472" s="68"/>
      <c r="AD472" s="68"/>
      <c r="AE472" s="69"/>
      <c r="AF472" s="69"/>
      <c r="AG472" s="69"/>
      <c r="AH472" s="69"/>
      <c r="AI472" s="69"/>
      <c r="AJ472" s="69"/>
      <c r="AK472" s="70"/>
      <c r="AL472" s="70"/>
      <c r="AM472" s="5"/>
      <c r="AN472" s="5"/>
    </row>
    <row r="473" spans="1:40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67"/>
      <c r="W473" s="67"/>
      <c r="X473" s="67"/>
      <c r="Y473" s="67"/>
      <c r="Z473" s="68"/>
      <c r="AA473" s="68"/>
      <c r="AB473" s="68"/>
      <c r="AC473" s="68"/>
      <c r="AD473" s="68"/>
      <c r="AE473" s="69"/>
      <c r="AF473" s="69"/>
      <c r="AG473" s="69"/>
      <c r="AH473" s="69"/>
      <c r="AI473" s="69"/>
      <c r="AJ473" s="69"/>
      <c r="AK473" s="70"/>
      <c r="AL473" s="70"/>
      <c r="AM473" s="5"/>
      <c r="AN473" s="5"/>
    </row>
    <row r="474" spans="1:40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67"/>
      <c r="W474" s="67"/>
      <c r="X474" s="67"/>
      <c r="Y474" s="67"/>
      <c r="Z474" s="68"/>
      <c r="AA474" s="68"/>
      <c r="AB474" s="68"/>
      <c r="AC474" s="68"/>
      <c r="AD474" s="68"/>
      <c r="AE474" s="69"/>
      <c r="AF474" s="69"/>
      <c r="AG474" s="69"/>
      <c r="AH474" s="69"/>
      <c r="AI474" s="69"/>
      <c r="AJ474" s="69"/>
      <c r="AK474" s="70"/>
      <c r="AL474" s="70"/>
      <c r="AM474" s="5"/>
      <c r="AN474" s="5"/>
    </row>
    <row r="475" spans="1:40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67"/>
      <c r="W475" s="67"/>
      <c r="X475" s="67"/>
      <c r="Y475" s="67"/>
      <c r="Z475" s="68"/>
      <c r="AA475" s="68"/>
      <c r="AB475" s="68"/>
      <c r="AC475" s="68"/>
      <c r="AD475" s="68"/>
      <c r="AE475" s="69"/>
      <c r="AF475" s="69"/>
      <c r="AG475" s="69"/>
      <c r="AH475" s="69"/>
      <c r="AI475" s="69"/>
      <c r="AJ475" s="69"/>
      <c r="AK475" s="70"/>
      <c r="AL475" s="70"/>
      <c r="AM475" s="5"/>
      <c r="AN475" s="5"/>
    </row>
    <row r="476" spans="1:40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67"/>
      <c r="W476" s="67"/>
      <c r="X476" s="67"/>
      <c r="Y476" s="67"/>
      <c r="Z476" s="68"/>
      <c r="AA476" s="68"/>
      <c r="AB476" s="68"/>
      <c r="AC476" s="68"/>
      <c r="AD476" s="68"/>
      <c r="AE476" s="69"/>
      <c r="AF476" s="69"/>
      <c r="AG476" s="69"/>
      <c r="AH476" s="69"/>
      <c r="AI476" s="69"/>
      <c r="AJ476" s="69"/>
      <c r="AK476" s="70"/>
      <c r="AL476" s="70"/>
      <c r="AM476" s="5"/>
      <c r="AN476" s="5"/>
    </row>
    <row r="477" spans="1:40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67"/>
      <c r="W477" s="67"/>
      <c r="X477" s="67"/>
      <c r="Y477" s="67"/>
      <c r="Z477" s="68"/>
      <c r="AA477" s="68"/>
      <c r="AB477" s="68"/>
      <c r="AC477" s="68"/>
      <c r="AD477" s="68"/>
      <c r="AE477" s="69"/>
      <c r="AF477" s="69"/>
      <c r="AG477" s="69"/>
      <c r="AH477" s="69"/>
      <c r="AI477" s="69"/>
      <c r="AJ477" s="69"/>
      <c r="AK477" s="70"/>
      <c r="AL477" s="70"/>
      <c r="AM477" s="5"/>
      <c r="AN477" s="5"/>
    </row>
    <row r="478" spans="1:40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67"/>
      <c r="W478" s="67"/>
      <c r="X478" s="67"/>
      <c r="Y478" s="67"/>
      <c r="Z478" s="68"/>
      <c r="AA478" s="68"/>
      <c r="AB478" s="68"/>
      <c r="AC478" s="68"/>
      <c r="AD478" s="68"/>
      <c r="AE478" s="69"/>
      <c r="AF478" s="69"/>
      <c r="AG478" s="69"/>
      <c r="AH478" s="69"/>
      <c r="AI478" s="69"/>
      <c r="AJ478" s="69"/>
      <c r="AK478" s="70"/>
      <c r="AL478" s="70"/>
      <c r="AM478" s="5"/>
      <c r="AN478" s="5"/>
    </row>
    <row r="479" spans="1:40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67"/>
      <c r="W479" s="67"/>
      <c r="X479" s="67"/>
      <c r="Y479" s="67"/>
      <c r="Z479" s="68"/>
      <c r="AA479" s="68"/>
      <c r="AB479" s="68"/>
      <c r="AC479" s="68"/>
      <c r="AD479" s="68"/>
      <c r="AE479" s="69"/>
      <c r="AF479" s="69"/>
      <c r="AG479" s="69"/>
      <c r="AH479" s="69"/>
      <c r="AI479" s="69"/>
      <c r="AJ479" s="69"/>
      <c r="AK479" s="70"/>
      <c r="AL479" s="70"/>
      <c r="AM479" s="5"/>
      <c r="AN479" s="5"/>
    </row>
    <row r="480" spans="1:40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67"/>
      <c r="W480" s="67"/>
      <c r="X480" s="67"/>
      <c r="Y480" s="67"/>
      <c r="Z480" s="68"/>
      <c r="AA480" s="68"/>
      <c r="AB480" s="68"/>
      <c r="AC480" s="68"/>
      <c r="AD480" s="68"/>
      <c r="AE480" s="69"/>
      <c r="AF480" s="69"/>
      <c r="AG480" s="69"/>
      <c r="AH480" s="69"/>
      <c r="AI480" s="69"/>
      <c r="AJ480" s="69"/>
      <c r="AK480" s="70"/>
      <c r="AL480" s="70"/>
      <c r="AM480" s="5"/>
      <c r="AN480" s="5"/>
    </row>
    <row r="481" spans="1:40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67"/>
      <c r="W481" s="67"/>
      <c r="X481" s="67"/>
      <c r="Y481" s="67"/>
      <c r="Z481" s="68"/>
      <c r="AA481" s="68"/>
      <c r="AB481" s="68"/>
      <c r="AC481" s="68"/>
      <c r="AD481" s="68"/>
      <c r="AE481" s="69"/>
      <c r="AF481" s="69"/>
      <c r="AG481" s="69"/>
      <c r="AH481" s="69"/>
      <c r="AI481" s="69"/>
      <c r="AJ481" s="69"/>
      <c r="AK481" s="70"/>
      <c r="AL481" s="70"/>
      <c r="AM481" s="5"/>
      <c r="AN481" s="5"/>
    </row>
    <row r="482" spans="1:40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67"/>
      <c r="W482" s="67"/>
      <c r="X482" s="67"/>
      <c r="Y482" s="67"/>
      <c r="Z482" s="68"/>
      <c r="AA482" s="68"/>
      <c r="AB482" s="68"/>
      <c r="AC482" s="68"/>
      <c r="AD482" s="68"/>
      <c r="AE482" s="69"/>
      <c r="AF482" s="69"/>
      <c r="AG482" s="69"/>
      <c r="AH482" s="69"/>
      <c r="AI482" s="69"/>
      <c r="AJ482" s="69"/>
      <c r="AK482" s="70"/>
      <c r="AL482" s="70"/>
      <c r="AM482" s="5"/>
      <c r="AN482" s="5"/>
    </row>
    <row r="483" spans="1:40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67"/>
      <c r="W483" s="67"/>
      <c r="X483" s="67"/>
      <c r="Y483" s="67"/>
      <c r="Z483" s="68"/>
      <c r="AA483" s="68"/>
      <c r="AB483" s="68"/>
      <c r="AC483" s="68"/>
      <c r="AD483" s="68"/>
      <c r="AE483" s="69"/>
      <c r="AF483" s="69"/>
      <c r="AG483" s="69"/>
      <c r="AH483" s="69"/>
      <c r="AI483" s="69"/>
      <c r="AJ483" s="69"/>
      <c r="AK483" s="70"/>
      <c r="AL483" s="70"/>
      <c r="AM483" s="5"/>
      <c r="AN483" s="5"/>
    </row>
    <row r="484" spans="1:40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67"/>
      <c r="W484" s="67"/>
      <c r="X484" s="67"/>
      <c r="Y484" s="67"/>
      <c r="Z484" s="68"/>
      <c r="AA484" s="68"/>
      <c r="AB484" s="68"/>
      <c r="AC484" s="68"/>
      <c r="AD484" s="68"/>
      <c r="AE484" s="69"/>
      <c r="AF484" s="69"/>
      <c r="AG484" s="69"/>
      <c r="AH484" s="69"/>
      <c r="AI484" s="69"/>
      <c r="AJ484" s="69"/>
      <c r="AK484" s="70"/>
      <c r="AL484" s="70"/>
      <c r="AM484" s="5"/>
      <c r="AN484" s="5"/>
    </row>
    <row r="485" spans="1:40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67"/>
      <c r="W485" s="67"/>
      <c r="X485" s="67"/>
      <c r="Y485" s="67"/>
      <c r="Z485" s="68"/>
      <c r="AA485" s="68"/>
      <c r="AB485" s="68"/>
      <c r="AC485" s="68"/>
      <c r="AD485" s="68"/>
      <c r="AE485" s="69"/>
      <c r="AF485" s="69"/>
      <c r="AG485" s="69"/>
      <c r="AH485" s="69"/>
      <c r="AI485" s="69"/>
      <c r="AJ485" s="69"/>
      <c r="AK485" s="70"/>
      <c r="AL485" s="70"/>
      <c r="AM485" s="5"/>
      <c r="AN485" s="5"/>
    </row>
    <row r="486" spans="1:40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67"/>
      <c r="W486" s="67"/>
      <c r="X486" s="67"/>
      <c r="Y486" s="67"/>
      <c r="Z486" s="68"/>
      <c r="AA486" s="68"/>
      <c r="AB486" s="68"/>
      <c r="AC486" s="68"/>
      <c r="AD486" s="68"/>
      <c r="AE486" s="69"/>
      <c r="AF486" s="69"/>
      <c r="AG486" s="69"/>
      <c r="AH486" s="69"/>
      <c r="AI486" s="69"/>
      <c r="AJ486" s="69"/>
      <c r="AK486" s="70"/>
      <c r="AL486" s="70"/>
      <c r="AM486" s="5"/>
      <c r="AN486" s="5"/>
    </row>
    <row r="487" spans="1:40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67"/>
      <c r="W487" s="67"/>
      <c r="X487" s="67"/>
      <c r="Y487" s="67"/>
      <c r="Z487" s="68"/>
      <c r="AA487" s="68"/>
      <c r="AB487" s="68"/>
      <c r="AC487" s="68"/>
      <c r="AD487" s="68"/>
      <c r="AE487" s="69"/>
      <c r="AF487" s="69"/>
      <c r="AG487" s="69"/>
      <c r="AH487" s="69"/>
      <c r="AI487" s="69"/>
      <c r="AJ487" s="69"/>
      <c r="AK487" s="70"/>
      <c r="AL487" s="70"/>
      <c r="AM487" s="5"/>
      <c r="AN487" s="5"/>
    </row>
    <row r="488" spans="1:40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67"/>
      <c r="W488" s="67"/>
      <c r="X488" s="67"/>
      <c r="Y488" s="67"/>
      <c r="Z488" s="68"/>
      <c r="AA488" s="68"/>
      <c r="AB488" s="68"/>
      <c r="AC488" s="68"/>
      <c r="AD488" s="68"/>
      <c r="AE488" s="69"/>
      <c r="AF488" s="69"/>
      <c r="AG488" s="69"/>
      <c r="AH488" s="69"/>
      <c r="AI488" s="69"/>
      <c r="AJ488" s="69"/>
      <c r="AK488" s="70"/>
      <c r="AL488" s="70"/>
      <c r="AM488" s="5"/>
      <c r="AN488" s="5"/>
    </row>
    <row r="489" spans="1:40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67"/>
      <c r="W489" s="67"/>
      <c r="X489" s="67"/>
      <c r="Y489" s="67"/>
      <c r="Z489" s="68"/>
      <c r="AA489" s="68"/>
      <c r="AB489" s="68"/>
      <c r="AC489" s="68"/>
      <c r="AD489" s="68"/>
      <c r="AE489" s="69"/>
      <c r="AF489" s="69"/>
      <c r="AG489" s="69"/>
      <c r="AH489" s="69"/>
      <c r="AI489" s="69"/>
      <c r="AJ489" s="69"/>
      <c r="AK489" s="70"/>
      <c r="AL489" s="70"/>
      <c r="AM489" s="5"/>
      <c r="AN489" s="5"/>
    </row>
    <row r="490" spans="1:40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67"/>
      <c r="W490" s="67"/>
      <c r="X490" s="67"/>
      <c r="Y490" s="67"/>
      <c r="Z490" s="68"/>
      <c r="AA490" s="68"/>
      <c r="AB490" s="68"/>
      <c r="AC490" s="68"/>
      <c r="AD490" s="68"/>
      <c r="AE490" s="69"/>
      <c r="AF490" s="69"/>
      <c r="AG490" s="69"/>
      <c r="AH490" s="69"/>
      <c r="AI490" s="69"/>
      <c r="AJ490" s="69"/>
      <c r="AK490" s="70"/>
      <c r="AL490" s="70"/>
      <c r="AM490" s="5"/>
      <c r="AN490" s="5"/>
    </row>
    <row r="491" spans="1:40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67"/>
      <c r="W491" s="67"/>
      <c r="X491" s="67"/>
      <c r="Y491" s="67"/>
      <c r="Z491" s="68"/>
      <c r="AA491" s="68"/>
      <c r="AB491" s="68"/>
      <c r="AC491" s="68"/>
      <c r="AD491" s="68"/>
      <c r="AE491" s="69"/>
      <c r="AF491" s="69"/>
      <c r="AG491" s="69"/>
      <c r="AH491" s="69"/>
      <c r="AI491" s="69"/>
      <c r="AJ491" s="69"/>
      <c r="AK491" s="70"/>
      <c r="AL491" s="70"/>
      <c r="AM491" s="5"/>
      <c r="AN491" s="5"/>
    </row>
    <row r="492" spans="1:40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67"/>
      <c r="W492" s="67"/>
      <c r="X492" s="67"/>
      <c r="Y492" s="67"/>
      <c r="Z492" s="68"/>
      <c r="AA492" s="68"/>
      <c r="AB492" s="68"/>
      <c r="AC492" s="68"/>
      <c r="AD492" s="68"/>
      <c r="AE492" s="69"/>
      <c r="AF492" s="69"/>
      <c r="AG492" s="69"/>
      <c r="AH492" s="69"/>
      <c r="AI492" s="69"/>
      <c r="AJ492" s="69"/>
      <c r="AK492" s="70"/>
      <c r="AL492" s="70"/>
      <c r="AM492" s="5"/>
      <c r="AN492" s="5"/>
    </row>
    <row r="493" spans="1:40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67"/>
      <c r="W493" s="67"/>
      <c r="X493" s="67"/>
      <c r="Y493" s="67"/>
      <c r="Z493" s="68"/>
      <c r="AA493" s="68"/>
      <c r="AB493" s="68"/>
      <c r="AC493" s="68"/>
      <c r="AD493" s="68"/>
      <c r="AE493" s="69"/>
      <c r="AF493" s="69"/>
      <c r="AG493" s="69"/>
      <c r="AH493" s="69"/>
      <c r="AI493" s="69"/>
      <c r="AJ493" s="69"/>
      <c r="AK493" s="70"/>
      <c r="AL493" s="70"/>
      <c r="AM493" s="5"/>
      <c r="AN493" s="5"/>
    </row>
    <row r="494" spans="1:40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67"/>
      <c r="W494" s="67"/>
      <c r="X494" s="67"/>
      <c r="Y494" s="67"/>
      <c r="Z494" s="68"/>
      <c r="AA494" s="68"/>
      <c r="AB494" s="68"/>
      <c r="AC494" s="68"/>
      <c r="AD494" s="68"/>
      <c r="AE494" s="69"/>
      <c r="AF494" s="69"/>
      <c r="AG494" s="69"/>
      <c r="AH494" s="69"/>
      <c r="AI494" s="69"/>
      <c r="AJ494" s="69"/>
      <c r="AK494" s="70"/>
      <c r="AL494" s="70"/>
      <c r="AM494" s="5"/>
      <c r="AN494" s="5"/>
    </row>
    <row r="495" spans="1:40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67"/>
      <c r="W495" s="67"/>
      <c r="X495" s="67"/>
      <c r="Y495" s="67"/>
      <c r="Z495" s="68"/>
      <c r="AA495" s="68"/>
      <c r="AB495" s="68"/>
      <c r="AC495" s="68"/>
      <c r="AD495" s="68"/>
      <c r="AE495" s="69"/>
      <c r="AF495" s="69"/>
      <c r="AG495" s="69"/>
      <c r="AH495" s="69"/>
      <c r="AI495" s="69"/>
      <c r="AJ495" s="69"/>
      <c r="AK495" s="70"/>
      <c r="AL495" s="70"/>
      <c r="AM495" s="5"/>
      <c r="AN495" s="5"/>
    </row>
    <row r="496" spans="1:40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67"/>
      <c r="W496" s="67"/>
      <c r="X496" s="67"/>
      <c r="Y496" s="67"/>
      <c r="Z496" s="68"/>
      <c r="AA496" s="68"/>
      <c r="AB496" s="68"/>
      <c r="AC496" s="68"/>
      <c r="AD496" s="68"/>
      <c r="AE496" s="69"/>
      <c r="AF496" s="69"/>
      <c r="AG496" s="69"/>
      <c r="AH496" s="69"/>
      <c r="AI496" s="69"/>
      <c r="AJ496" s="69"/>
      <c r="AK496" s="70"/>
      <c r="AL496" s="70"/>
      <c r="AM496" s="5"/>
      <c r="AN496" s="5"/>
    </row>
    <row r="497" spans="1:40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67"/>
      <c r="W497" s="67"/>
      <c r="X497" s="67"/>
      <c r="Y497" s="67"/>
      <c r="Z497" s="68"/>
      <c r="AA497" s="68"/>
      <c r="AB497" s="68"/>
      <c r="AC497" s="68"/>
      <c r="AD497" s="68"/>
      <c r="AE497" s="69"/>
      <c r="AF497" s="69"/>
      <c r="AG497" s="69"/>
      <c r="AH497" s="69"/>
      <c r="AI497" s="69"/>
      <c r="AJ497" s="69"/>
      <c r="AK497" s="70"/>
      <c r="AL497" s="70"/>
      <c r="AM497" s="5"/>
      <c r="AN497" s="5"/>
    </row>
    <row r="498" spans="1:40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67"/>
      <c r="W498" s="67"/>
      <c r="X498" s="67"/>
      <c r="Y498" s="67"/>
      <c r="Z498" s="68"/>
      <c r="AA498" s="68"/>
      <c r="AB498" s="68"/>
      <c r="AC498" s="68"/>
      <c r="AD498" s="68"/>
      <c r="AE498" s="69"/>
      <c r="AF498" s="69"/>
      <c r="AG498" s="69"/>
      <c r="AH498" s="69"/>
      <c r="AI498" s="69"/>
      <c r="AJ498" s="69"/>
      <c r="AK498" s="70"/>
      <c r="AL498" s="70"/>
      <c r="AM498" s="5"/>
      <c r="AN498" s="5"/>
    </row>
    <row r="499" spans="1:40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67"/>
      <c r="W499" s="67"/>
      <c r="X499" s="67"/>
      <c r="Y499" s="67"/>
      <c r="Z499" s="68"/>
      <c r="AA499" s="68"/>
      <c r="AB499" s="68"/>
      <c r="AC499" s="68"/>
      <c r="AD499" s="68"/>
      <c r="AE499" s="69"/>
      <c r="AF499" s="69"/>
      <c r="AG499" s="69"/>
      <c r="AH499" s="69"/>
      <c r="AI499" s="69"/>
      <c r="AJ499" s="69"/>
      <c r="AK499" s="70"/>
      <c r="AL499" s="70"/>
      <c r="AM499" s="5"/>
      <c r="AN499" s="5"/>
    </row>
    <row r="500" spans="1:40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67"/>
      <c r="W500" s="67"/>
      <c r="X500" s="67"/>
      <c r="Y500" s="67"/>
      <c r="Z500" s="68"/>
      <c r="AA500" s="68"/>
      <c r="AB500" s="68"/>
      <c r="AC500" s="68"/>
      <c r="AD500" s="68"/>
      <c r="AE500" s="69"/>
      <c r="AF500" s="69"/>
      <c r="AG500" s="69"/>
      <c r="AH500" s="69"/>
      <c r="AI500" s="69"/>
      <c r="AJ500" s="69"/>
      <c r="AK500" s="70"/>
      <c r="AL500" s="70"/>
      <c r="AM500" s="5"/>
      <c r="AN500" s="5"/>
    </row>
    <row r="501" spans="1:40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67"/>
      <c r="W501" s="67"/>
      <c r="X501" s="67"/>
      <c r="Y501" s="67"/>
      <c r="Z501" s="68"/>
      <c r="AA501" s="68"/>
      <c r="AB501" s="68"/>
      <c r="AC501" s="68"/>
      <c r="AD501" s="68"/>
      <c r="AE501" s="69"/>
      <c r="AF501" s="69"/>
      <c r="AG501" s="69"/>
      <c r="AH501" s="69"/>
      <c r="AI501" s="69"/>
      <c r="AJ501" s="69"/>
      <c r="AK501" s="70"/>
      <c r="AL501" s="70"/>
      <c r="AM501" s="5"/>
      <c r="AN501" s="5"/>
    </row>
    <row r="502" spans="1:40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67"/>
      <c r="W502" s="67"/>
      <c r="X502" s="67"/>
      <c r="Y502" s="67"/>
      <c r="Z502" s="68"/>
      <c r="AA502" s="68"/>
      <c r="AB502" s="68"/>
      <c r="AC502" s="68"/>
      <c r="AD502" s="68"/>
      <c r="AE502" s="69"/>
      <c r="AF502" s="69"/>
      <c r="AG502" s="69"/>
      <c r="AH502" s="69"/>
      <c r="AI502" s="69"/>
      <c r="AJ502" s="69"/>
      <c r="AK502" s="70"/>
      <c r="AL502" s="70"/>
      <c r="AM502" s="5"/>
      <c r="AN502" s="5"/>
    </row>
    <row r="503" spans="1:40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67"/>
      <c r="W503" s="67"/>
      <c r="X503" s="67"/>
      <c r="Y503" s="67"/>
      <c r="Z503" s="68"/>
      <c r="AA503" s="68"/>
      <c r="AB503" s="68"/>
      <c r="AC503" s="68"/>
      <c r="AD503" s="68"/>
      <c r="AE503" s="69"/>
      <c r="AF503" s="69"/>
      <c r="AG503" s="69"/>
      <c r="AH503" s="69"/>
      <c r="AI503" s="69"/>
      <c r="AJ503" s="69"/>
      <c r="AK503" s="70"/>
      <c r="AL503" s="70"/>
      <c r="AM503" s="5"/>
      <c r="AN503" s="5"/>
    </row>
    <row r="504" spans="1:40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67"/>
      <c r="W504" s="67"/>
      <c r="X504" s="67"/>
      <c r="Y504" s="67"/>
      <c r="Z504" s="68"/>
      <c r="AA504" s="68"/>
      <c r="AB504" s="68"/>
      <c r="AC504" s="68"/>
      <c r="AD504" s="68"/>
      <c r="AE504" s="69"/>
      <c r="AF504" s="69"/>
      <c r="AG504" s="69"/>
      <c r="AH504" s="69"/>
      <c r="AI504" s="69"/>
      <c r="AJ504" s="69"/>
      <c r="AK504" s="70"/>
      <c r="AL504" s="70"/>
      <c r="AM504" s="5"/>
      <c r="AN504" s="5"/>
    </row>
    <row r="505" spans="1:40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67"/>
      <c r="W505" s="67"/>
      <c r="X505" s="67"/>
      <c r="Y505" s="67"/>
      <c r="Z505" s="68"/>
      <c r="AA505" s="68"/>
      <c r="AB505" s="68"/>
      <c r="AC505" s="68"/>
      <c r="AD505" s="68"/>
      <c r="AE505" s="69"/>
      <c r="AF505" s="69"/>
      <c r="AG505" s="69"/>
      <c r="AH505" s="69"/>
      <c r="AI505" s="69"/>
      <c r="AJ505" s="69"/>
      <c r="AK505" s="70"/>
      <c r="AL505" s="70"/>
      <c r="AM505" s="5"/>
      <c r="AN505" s="5"/>
    </row>
    <row r="506" spans="1:40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67"/>
      <c r="W506" s="67"/>
      <c r="X506" s="67"/>
      <c r="Y506" s="67"/>
      <c r="Z506" s="68"/>
      <c r="AA506" s="68"/>
      <c r="AB506" s="68"/>
      <c r="AC506" s="68"/>
      <c r="AD506" s="68"/>
      <c r="AE506" s="69"/>
      <c r="AF506" s="69"/>
      <c r="AG506" s="69"/>
      <c r="AH506" s="69"/>
      <c r="AI506" s="69"/>
      <c r="AJ506" s="69"/>
      <c r="AK506" s="70"/>
      <c r="AL506" s="70"/>
      <c r="AM506" s="5"/>
      <c r="AN506" s="5"/>
    </row>
    <row r="507" spans="1:40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67"/>
      <c r="W507" s="67"/>
      <c r="X507" s="67"/>
      <c r="Y507" s="67"/>
      <c r="Z507" s="68"/>
      <c r="AA507" s="68"/>
      <c r="AB507" s="68"/>
      <c r="AC507" s="68"/>
      <c r="AD507" s="68"/>
      <c r="AE507" s="69"/>
      <c r="AF507" s="69"/>
      <c r="AG507" s="69"/>
      <c r="AH507" s="69"/>
      <c r="AI507" s="69"/>
      <c r="AJ507" s="69"/>
      <c r="AK507" s="70"/>
      <c r="AL507" s="70"/>
      <c r="AM507" s="5"/>
      <c r="AN507" s="5"/>
    </row>
    <row r="508" spans="1:40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67"/>
      <c r="W508" s="67"/>
      <c r="X508" s="67"/>
      <c r="Y508" s="67"/>
      <c r="Z508" s="68"/>
      <c r="AA508" s="68"/>
      <c r="AB508" s="68"/>
      <c r="AC508" s="68"/>
      <c r="AD508" s="68"/>
      <c r="AE508" s="69"/>
      <c r="AF508" s="69"/>
      <c r="AG508" s="69"/>
      <c r="AH508" s="69"/>
      <c r="AI508" s="69"/>
      <c r="AJ508" s="69"/>
      <c r="AK508" s="70"/>
      <c r="AL508" s="70"/>
      <c r="AM508" s="5"/>
      <c r="AN508" s="5"/>
    </row>
    <row r="509" spans="1:40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67"/>
      <c r="W509" s="67"/>
      <c r="X509" s="67"/>
      <c r="Y509" s="67"/>
      <c r="Z509" s="68"/>
      <c r="AA509" s="68"/>
      <c r="AB509" s="68"/>
      <c r="AC509" s="68"/>
      <c r="AD509" s="68"/>
      <c r="AE509" s="69"/>
      <c r="AF509" s="69"/>
      <c r="AG509" s="69"/>
      <c r="AH509" s="69"/>
      <c r="AI509" s="69"/>
      <c r="AJ509" s="69"/>
      <c r="AK509" s="70"/>
      <c r="AL509" s="70"/>
      <c r="AM509" s="5"/>
      <c r="AN509" s="5"/>
    </row>
    <row r="510" spans="1:40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67"/>
      <c r="W510" s="67"/>
      <c r="X510" s="67"/>
      <c r="Y510" s="67"/>
      <c r="Z510" s="68"/>
      <c r="AA510" s="68"/>
      <c r="AB510" s="68"/>
      <c r="AC510" s="68"/>
      <c r="AD510" s="68"/>
      <c r="AE510" s="69"/>
      <c r="AF510" s="69"/>
      <c r="AG510" s="69"/>
      <c r="AH510" s="69"/>
      <c r="AI510" s="69"/>
      <c r="AJ510" s="69"/>
      <c r="AK510" s="70"/>
      <c r="AL510" s="70"/>
      <c r="AM510" s="5"/>
      <c r="AN510" s="5"/>
    </row>
    <row r="511" spans="1:40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67"/>
      <c r="W511" s="67"/>
      <c r="X511" s="67"/>
      <c r="Y511" s="67"/>
      <c r="Z511" s="68"/>
      <c r="AA511" s="68"/>
      <c r="AB511" s="68"/>
      <c r="AC511" s="68"/>
      <c r="AD511" s="68"/>
      <c r="AE511" s="69"/>
      <c r="AF511" s="69"/>
      <c r="AG511" s="69"/>
      <c r="AH511" s="69"/>
      <c r="AI511" s="69"/>
      <c r="AJ511" s="69"/>
      <c r="AK511" s="70"/>
      <c r="AL511" s="70"/>
      <c r="AM511" s="5"/>
      <c r="AN511" s="5"/>
    </row>
    <row r="512" spans="1:40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67"/>
      <c r="W512" s="67"/>
      <c r="X512" s="67"/>
      <c r="Y512" s="67"/>
      <c r="Z512" s="68"/>
      <c r="AA512" s="68"/>
      <c r="AB512" s="68"/>
      <c r="AC512" s="68"/>
      <c r="AD512" s="68"/>
      <c r="AE512" s="69"/>
      <c r="AF512" s="69"/>
      <c r="AG512" s="69"/>
      <c r="AH512" s="69"/>
      <c r="AI512" s="69"/>
      <c r="AJ512" s="69"/>
      <c r="AK512" s="70"/>
      <c r="AL512" s="70"/>
      <c r="AM512" s="5"/>
      <c r="AN512" s="5"/>
    </row>
    <row r="513" spans="1:40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67"/>
      <c r="W513" s="67"/>
      <c r="X513" s="67"/>
      <c r="Y513" s="67"/>
      <c r="Z513" s="68"/>
      <c r="AA513" s="68"/>
      <c r="AB513" s="68"/>
      <c r="AC513" s="68"/>
      <c r="AD513" s="68"/>
      <c r="AE513" s="69"/>
      <c r="AF513" s="69"/>
      <c r="AG513" s="69"/>
      <c r="AH513" s="69"/>
      <c r="AI513" s="69"/>
      <c r="AJ513" s="69"/>
      <c r="AK513" s="70"/>
      <c r="AL513" s="70"/>
      <c r="AM513" s="5"/>
      <c r="AN513" s="5"/>
    </row>
    <row r="514" spans="1:40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67"/>
      <c r="W514" s="67"/>
      <c r="X514" s="67"/>
      <c r="Y514" s="67"/>
      <c r="Z514" s="68"/>
      <c r="AA514" s="68"/>
      <c r="AB514" s="68"/>
      <c r="AC514" s="68"/>
      <c r="AD514" s="68"/>
      <c r="AE514" s="69"/>
      <c r="AF514" s="69"/>
      <c r="AG514" s="69"/>
      <c r="AH514" s="69"/>
      <c r="AI514" s="69"/>
      <c r="AJ514" s="69"/>
      <c r="AK514" s="70"/>
      <c r="AL514" s="70"/>
      <c r="AM514" s="5"/>
      <c r="AN514" s="5"/>
    </row>
    <row r="515" spans="1:40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67"/>
      <c r="W515" s="67"/>
      <c r="X515" s="67"/>
      <c r="Y515" s="67"/>
      <c r="Z515" s="68"/>
      <c r="AA515" s="68"/>
      <c r="AB515" s="68"/>
      <c r="AC515" s="68"/>
      <c r="AD515" s="68"/>
      <c r="AE515" s="69"/>
      <c r="AF515" s="69"/>
      <c r="AG515" s="69"/>
      <c r="AH515" s="69"/>
      <c r="AI515" s="69"/>
      <c r="AJ515" s="69"/>
      <c r="AK515" s="70"/>
      <c r="AL515" s="70"/>
      <c r="AM515" s="5"/>
      <c r="AN515" s="5"/>
    </row>
    <row r="516" spans="1:40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67"/>
      <c r="W516" s="67"/>
      <c r="X516" s="67"/>
      <c r="Y516" s="67"/>
      <c r="Z516" s="68"/>
      <c r="AA516" s="68"/>
      <c r="AB516" s="68"/>
      <c r="AC516" s="68"/>
      <c r="AD516" s="68"/>
      <c r="AE516" s="69"/>
      <c r="AF516" s="69"/>
      <c r="AG516" s="69"/>
      <c r="AH516" s="69"/>
      <c r="AI516" s="69"/>
      <c r="AJ516" s="69"/>
      <c r="AK516" s="70"/>
      <c r="AL516" s="70"/>
      <c r="AM516" s="5"/>
      <c r="AN516" s="5"/>
    </row>
    <row r="517" spans="1:40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67"/>
      <c r="W517" s="67"/>
      <c r="X517" s="67"/>
      <c r="Y517" s="67"/>
      <c r="Z517" s="68"/>
      <c r="AA517" s="68"/>
      <c r="AB517" s="68"/>
      <c r="AC517" s="68"/>
      <c r="AD517" s="68"/>
      <c r="AE517" s="69"/>
      <c r="AF517" s="69"/>
      <c r="AG517" s="69"/>
      <c r="AH517" s="69"/>
      <c r="AI517" s="69"/>
      <c r="AJ517" s="69"/>
      <c r="AK517" s="70"/>
      <c r="AL517" s="70"/>
      <c r="AM517" s="5"/>
      <c r="AN517" s="5"/>
    </row>
    <row r="518" spans="1:40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67"/>
      <c r="W518" s="67"/>
      <c r="X518" s="67"/>
      <c r="Y518" s="67"/>
      <c r="Z518" s="68"/>
      <c r="AA518" s="68"/>
      <c r="AB518" s="68"/>
      <c r="AC518" s="68"/>
      <c r="AD518" s="68"/>
      <c r="AE518" s="69"/>
      <c r="AF518" s="69"/>
      <c r="AG518" s="69"/>
      <c r="AH518" s="69"/>
      <c r="AI518" s="69"/>
      <c r="AJ518" s="69"/>
      <c r="AK518" s="70"/>
      <c r="AL518" s="70"/>
      <c r="AM518" s="5"/>
      <c r="AN518" s="5"/>
    </row>
    <row r="519" spans="1:40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67"/>
      <c r="W519" s="67"/>
      <c r="X519" s="67"/>
      <c r="Y519" s="67"/>
      <c r="Z519" s="68"/>
      <c r="AA519" s="68"/>
      <c r="AB519" s="68"/>
      <c r="AC519" s="68"/>
      <c r="AD519" s="68"/>
      <c r="AE519" s="69"/>
      <c r="AF519" s="69"/>
      <c r="AG519" s="69"/>
      <c r="AH519" s="69"/>
      <c r="AI519" s="69"/>
      <c r="AJ519" s="69"/>
      <c r="AK519" s="70"/>
      <c r="AL519" s="70"/>
      <c r="AM519" s="5"/>
      <c r="AN519" s="5"/>
    </row>
    <row r="520" spans="1:40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67"/>
      <c r="W520" s="67"/>
      <c r="X520" s="67"/>
      <c r="Y520" s="67"/>
      <c r="Z520" s="68"/>
      <c r="AA520" s="68"/>
      <c r="AB520" s="68"/>
      <c r="AC520" s="68"/>
      <c r="AD520" s="68"/>
      <c r="AE520" s="69"/>
      <c r="AF520" s="69"/>
      <c r="AG520" s="69"/>
      <c r="AH520" s="69"/>
      <c r="AI520" s="69"/>
      <c r="AJ520" s="69"/>
      <c r="AK520" s="70"/>
      <c r="AL520" s="70"/>
      <c r="AM520" s="5"/>
      <c r="AN520" s="5"/>
    </row>
    <row r="521" spans="1:40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67"/>
      <c r="W521" s="67"/>
      <c r="X521" s="67"/>
      <c r="Y521" s="67"/>
      <c r="Z521" s="68"/>
      <c r="AA521" s="68"/>
      <c r="AB521" s="68"/>
      <c r="AC521" s="68"/>
      <c r="AD521" s="68"/>
      <c r="AE521" s="69"/>
      <c r="AF521" s="69"/>
      <c r="AG521" s="69"/>
      <c r="AH521" s="69"/>
      <c r="AI521" s="69"/>
      <c r="AJ521" s="69"/>
      <c r="AK521" s="70"/>
      <c r="AL521" s="70"/>
      <c r="AM521" s="5"/>
      <c r="AN521" s="5"/>
    </row>
    <row r="522" spans="1:40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67"/>
      <c r="W522" s="67"/>
      <c r="X522" s="67"/>
      <c r="Y522" s="67"/>
      <c r="Z522" s="68"/>
      <c r="AA522" s="68"/>
      <c r="AB522" s="68"/>
      <c r="AC522" s="68"/>
      <c r="AD522" s="68"/>
      <c r="AE522" s="69"/>
      <c r="AF522" s="69"/>
      <c r="AG522" s="69"/>
      <c r="AH522" s="69"/>
      <c r="AI522" s="69"/>
      <c r="AJ522" s="69"/>
      <c r="AK522" s="70"/>
      <c r="AL522" s="70"/>
      <c r="AM522" s="5"/>
      <c r="AN522" s="5"/>
    </row>
    <row r="523" spans="1:40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67"/>
      <c r="W523" s="67"/>
      <c r="X523" s="67"/>
      <c r="Y523" s="67"/>
      <c r="Z523" s="68"/>
      <c r="AA523" s="68"/>
      <c r="AB523" s="68"/>
      <c r="AC523" s="68"/>
      <c r="AD523" s="68"/>
      <c r="AE523" s="69"/>
      <c r="AF523" s="69"/>
      <c r="AG523" s="69"/>
      <c r="AH523" s="69"/>
      <c r="AI523" s="69"/>
      <c r="AJ523" s="69"/>
      <c r="AK523" s="70"/>
      <c r="AL523" s="70"/>
      <c r="AM523" s="5"/>
      <c r="AN523" s="5"/>
    </row>
    <row r="524" spans="1:40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67"/>
      <c r="W524" s="67"/>
      <c r="X524" s="67"/>
      <c r="Y524" s="67"/>
      <c r="Z524" s="68"/>
      <c r="AA524" s="68"/>
      <c r="AB524" s="68"/>
      <c r="AC524" s="68"/>
      <c r="AD524" s="68"/>
      <c r="AE524" s="69"/>
      <c r="AF524" s="69"/>
      <c r="AG524" s="69"/>
      <c r="AH524" s="69"/>
      <c r="AI524" s="69"/>
      <c r="AJ524" s="69"/>
      <c r="AK524" s="70"/>
      <c r="AL524" s="70"/>
      <c r="AM524" s="5"/>
      <c r="AN524" s="5"/>
    </row>
    <row r="525" spans="1:40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67"/>
      <c r="W525" s="67"/>
      <c r="X525" s="67"/>
      <c r="Y525" s="67"/>
      <c r="Z525" s="68"/>
      <c r="AA525" s="68"/>
      <c r="AB525" s="68"/>
      <c r="AC525" s="68"/>
      <c r="AD525" s="68"/>
      <c r="AE525" s="69"/>
      <c r="AF525" s="69"/>
      <c r="AG525" s="69"/>
      <c r="AH525" s="69"/>
      <c r="AI525" s="69"/>
      <c r="AJ525" s="69"/>
      <c r="AK525" s="70"/>
      <c r="AL525" s="70"/>
      <c r="AM525" s="5"/>
      <c r="AN525" s="5"/>
    </row>
    <row r="526" spans="1:40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67"/>
      <c r="W526" s="67"/>
      <c r="X526" s="67"/>
      <c r="Y526" s="67"/>
      <c r="Z526" s="68"/>
      <c r="AA526" s="68"/>
      <c r="AB526" s="68"/>
      <c r="AC526" s="68"/>
      <c r="AD526" s="68"/>
      <c r="AE526" s="69"/>
      <c r="AF526" s="69"/>
      <c r="AG526" s="69"/>
      <c r="AH526" s="69"/>
      <c r="AI526" s="69"/>
      <c r="AJ526" s="69"/>
      <c r="AK526" s="70"/>
      <c r="AL526" s="70"/>
      <c r="AM526" s="5"/>
      <c r="AN526" s="5"/>
    </row>
    <row r="527" spans="1:40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67"/>
      <c r="W527" s="67"/>
      <c r="X527" s="67"/>
      <c r="Y527" s="67"/>
      <c r="Z527" s="68"/>
      <c r="AA527" s="68"/>
      <c r="AB527" s="68"/>
      <c r="AC527" s="68"/>
      <c r="AD527" s="68"/>
      <c r="AE527" s="69"/>
      <c r="AF527" s="69"/>
      <c r="AG527" s="69"/>
      <c r="AH527" s="69"/>
      <c r="AI527" s="69"/>
      <c r="AJ527" s="69"/>
      <c r="AK527" s="70"/>
      <c r="AL527" s="70"/>
      <c r="AM527" s="5"/>
      <c r="AN527" s="5"/>
    </row>
    <row r="528" spans="1:40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67"/>
      <c r="W528" s="67"/>
      <c r="X528" s="67"/>
      <c r="Y528" s="67"/>
      <c r="Z528" s="68"/>
      <c r="AA528" s="68"/>
      <c r="AB528" s="68"/>
      <c r="AC528" s="68"/>
      <c r="AD528" s="68"/>
      <c r="AE528" s="69"/>
      <c r="AF528" s="69"/>
      <c r="AG528" s="69"/>
      <c r="AH528" s="69"/>
      <c r="AI528" s="69"/>
      <c r="AJ528" s="69"/>
      <c r="AK528" s="70"/>
      <c r="AL528" s="70"/>
      <c r="AM528" s="5"/>
      <c r="AN528" s="5"/>
    </row>
    <row r="529" spans="1:40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67"/>
      <c r="W529" s="67"/>
      <c r="X529" s="67"/>
      <c r="Y529" s="67"/>
      <c r="Z529" s="68"/>
      <c r="AA529" s="68"/>
      <c r="AB529" s="68"/>
      <c r="AC529" s="68"/>
      <c r="AD529" s="68"/>
      <c r="AE529" s="69"/>
      <c r="AF529" s="69"/>
      <c r="AG529" s="69"/>
      <c r="AH529" s="69"/>
      <c r="AI529" s="69"/>
      <c r="AJ529" s="69"/>
      <c r="AK529" s="70"/>
      <c r="AL529" s="70"/>
      <c r="AM529" s="5"/>
      <c r="AN529" s="5"/>
    </row>
    <row r="530" spans="1:40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67"/>
      <c r="W530" s="67"/>
      <c r="X530" s="67"/>
      <c r="Y530" s="67"/>
      <c r="Z530" s="68"/>
      <c r="AA530" s="68"/>
      <c r="AB530" s="68"/>
      <c r="AC530" s="68"/>
      <c r="AD530" s="68"/>
      <c r="AE530" s="69"/>
      <c r="AF530" s="69"/>
      <c r="AG530" s="69"/>
      <c r="AH530" s="69"/>
      <c r="AI530" s="69"/>
      <c r="AJ530" s="69"/>
      <c r="AK530" s="70"/>
      <c r="AL530" s="70"/>
      <c r="AM530" s="5"/>
      <c r="AN530" s="5"/>
    </row>
    <row r="531" spans="1:40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67"/>
      <c r="W531" s="67"/>
      <c r="X531" s="67"/>
      <c r="Y531" s="67"/>
      <c r="Z531" s="68"/>
      <c r="AA531" s="68"/>
      <c r="AB531" s="68"/>
      <c r="AC531" s="68"/>
      <c r="AD531" s="68"/>
      <c r="AE531" s="69"/>
      <c r="AF531" s="69"/>
      <c r="AG531" s="69"/>
      <c r="AH531" s="69"/>
      <c r="AI531" s="69"/>
      <c r="AJ531" s="69"/>
      <c r="AK531" s="70"/>
      <c r="AL531" s="70"/>
      <c r="AM531" s="5"/>
      <c r="AN531" s="5"/>
    </row>
    <row r="532" spans="1:40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67"/>
      <c r="W532" s="67"/>
      <c r="X532" s="67"/>
      <c r="Y532" s="67"/>
      <c r="Z532" s="68"/>
      <c r="AA532" s="68"/>
      <c r="AB532" s="68"/>
      <c r="AC532" s="68"/>
      <c r="AD532" s="68"/>
      <c r="AE532" s="69"/>
      <c r="AF532" s="69"/>
      <c r="AG532" s="69"/>
      <c r="AH532" s="69"/>
      <c r="AI532" s="69"/>
      <c r="AJ532" s="69"/>
      <c r="AK532" s="70"/>
      <c r="AL532" s="70"/>
      <c r="AM532" s="5"/>
      <c r="AN532" s="5"/>
    </row>
    <row r="533" spans="1:40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67"/>
      <c r="W533" s="67"/>
      <c r="X533" s="67"/>
      <c r="Y533" s="67"/>
      <c r="Z533" s="68"/>
      <c r="AA533" s="68"/>
      <c r="AB533" s="68"/>
      <c r="AC533" s="68"/>
      <c r="AD533" s="68"/>
      <c r="AE533" s="69"/>
      <c r="AF533" s="69"/>
      <c r="AG533" s="69"/>
      <c r="AH533" s="69"/>
      <c r="AI533" s="69"/>
      <c r="AJ533" s="69"/>
      <c r="AK533" s="70"/>
      <c r="AL533" s="70"/>
      <c r="AM533" s="5"/>
      <c r="AN533" s="5"/>
    </row>
    <row r="534" spans="1:40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67"/>
      <c r="W534" s="67"/>
      <c r="X534" s="67"/>
      <c r="Y534" s="67"/>
      <c r="Z534" s="68"/>
      <c r="AA534" s="68"/>
      <c r="AB534" s="68"/>
      <c r="AC534" s="68"/>
      <c r="AD534" s="68"/>
      <c r="AE534" s="69"/>
      <c r="AF534" s="69"/>
      <c r="AG534" s="69"/>
      <c r="AH534" s="69"/>
      <c r="AI534" s="69"/>
      <c r="AJ534" s="69"/>
      <c r="AK534" s="70"/>
      <c r="AL534" s="70"/>
      <c r="AM534" s="5"/>
      <c r="AN534" s="5"/>
    </row>
    <row r="535" spans="1:40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7"/>
      <c r="W535" s="67"/>
      <c r="X535" s="67"/>
      <c r="Y535" s="67"/>
      <c r="Z535" s="68"/>
      <c r="AA535" s="68"/>
      <c r="AB535" s="68"/>
      <c r="AC535" s="68"/>
      <c r="AD535" s="68"/>
      <c r="AE535" s="69"/>
      <c r="AF535" s="69"/>
      <c r="AG535" s="69"/>
      <c r="AH535" s="69"/>
      <c r="AI535" s="69"/>
      <c r="AJ535" s="69"/>
      <c r="AK535" s="70"/>
      <c r="AL535" s="70"/>
      <c r="AM535" s="5"/>
      <c r="AN535" s="5"/>
    </row>
    <row r="536" spans="1:40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67"/>
      <c r="W536" s="67"/>
      <c r="X536" s="67"/>
      <c r="Y536" s="67"/>
      <c r="Z536" s="68"/>
      <c r="AA536" s="68"/>
      <c r="AB536" s="68"/>
      <c r="AC536" s="68"/>
      <c r="AD536" s="68"/>
      <c r="AE536" s="69"/>
      <c r="AF536" s="69"/>
      <c r="AG536" s="69"/>
      <c r="AH536" s="69"/>
      <c r="AI536" s="69"/>
      <c r="AJ536" s="69"/>
      <c r="AK536" s="70"/>
      <c r="AL536" s="70"/>
      <c r="AM536" s="5"/>
      <c r="AN536" s="5"/>
    </row>
    <row r="537" spans="1:40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67"/>
      <c r="W537" s="67"/>
      <c r="X537" s="67"/>
      <c r="Y537" s="67"/>
      <c r="Z537" s="68"/>
      <c r="AA537" s="68"/>
      <c r="AB537" s="68"/>
      <c r="AC537" s="68"/>
      <c r="AD537" s="68"/>
      <c r="AE537" s="69"/>
      <c r="AF537" s="69"/>
      <c r="AG537" s="69"/>
      <c r="AH537" s="69"/>
      <c r="AI537" s="69"/>
      <c r="AJ537" s="69"/>
      <c r="AK537" s="70"/>
      <c r="AL537" s="70"/>
      <c r="AM537" s="5"/>
      <c r="AN537" s="5"/>
    </row>
    <row r="538" spans="1:40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67"/>
      <c r="W538" s="67"/>
      <c r="X538" s="67"/>
      <c r="Y538" s="67"/>
      <c r="Z538" s="68"/>
      <c r="AA538" s="68"/>
      <c r="AB538" s="68"/>
      <c r="AC538" s="68"/>
      <c r="AD538" s="68"/>
      <c r="AE538" s="69"/>
      <c r="AF538" s="69"/>
      <c r="AG538" s="69"/>
      <c r="AH538" s="69"/>
      <c r="AI538" s="69"/>
      <c r="AJ538" s="69"/>
      <c r="AK538" s="70"/>
      <c r="AL538" s="70"/>
      <c r="AM538" s="5"/>
      <c r="AN538" s="5"/>
    </row>
    <row r="539" spans="1:40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67"/>
      <c r="W539" s="67"/>
      <c r="X539" s="67"/>
      <c r="Y539" s="67"/>
      <c r="Z539" s="68"/>
      <c r="AA539" s="68"/>
      <c r="AB539" s="68"/>
      <c r="AC539" s="68"/>
      <c r="AD539" s="68"/>
      <c r="AE539" s="69"/>
      <c r="AF539" s="69"/>
      <c r="AG539" s="69"/>
      <c r="AH539" s="69"/>
      <c r="AI539" s="69"/>
      <c r="AJ539" s="69"/>
      <c r="AK539" s="70"/>
      <c r="AL539" s="70"/>
      <c r="AM539" s="5"/>
      <c r="AN539" s="5"/>
    </row>
    <row r="540" spans="1:40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67"/>
      <c r="W540" s="67"/>
      <c r="X540" s="67"/>
      <c r="Y540" s="67"/>
      <c r="Z540" s="68"/>
      <c r="AA540" s="68"/>
      <c r="AB540" s="68"/>
      <c r="AC540" s="68"/>
      <c r="AD540" s="68"/>
      <c r="AE540" s="69"/>
      <c r="AF540" s="69"/>
      <c r="AG540" s="69"/>
      <c r="AH540" s="69"/>
      <c r="AI540" s="69"/>
      <c r="AJ540" s="69"/>
      <c r="AK540" s="70"/>
      <c r="AL540" s="70"/>
      <c r="AM540" s="5"/>
      <c r="AN540" s="5"/>
    </row>
    <row r="541" spans="1:40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67"/>
      <c r="W541" s="67"/>
      <c r="X541" s="67"/>
      <c r="Y541" s="67"/>
      <c r="Z541" s="68"/>
      <c r="AA541" s="68"/>
      <c r="AB541" s="68"/>
      <c r="AC541" s="68"/>
      <c r="AD541" s="68"/>
      <c r="AE541" s="69"/>
      <c r="AF541" s="69"/>
      <c r="AG541" s="69"/>
      <c r="AH541" s="69"/>
      <c r="AI541" s="69"/>
      <c r="AJ541" s="69"/>
      <c r="AK541" s="70"/>
      <c r="AL541" s="70"/>
      <c r="AM541" s="5"/>
      <c r="AN541" s="5"/>
    </row>
    <row r="542" spans="1:40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67"/>
      <c r="W542" s="67"/>
      <c r="X542" s="67"/>
      <c r="Y542" s="67"/>
      <c r="Z542" s="68"/>
      <c r="AA542" s="68"/>
      <c r="AB542" s="68"/>
      <c r="AC542" s="68"/>
      <c r="AD542" s="68"/>
      <c r="AE542" s="69"/>
      <c r="AF542" s="69"/>
      <c r="AG542" s="69"/>
      <c r="AH542" s="69"/>
      <c r="AI542" s="69"/>
      <c r="AJ542" s="69"/>
      <c r="AK542" s="70"/>
      <c r="AL542" s="70"/>
      <c r="AM542" s="5"/>
      <c r="AN542" s="5"/>
    </row>
    <row r="543" spans="1:40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67"/>
      <c r="W543" s="67"/>
      <c r="X543" s="67"/>
      <c r="Y543" s="67"/>
      <c r="Z543" s="68"/>
      <c r="AA543" s="68"/>
      <c r="AB543" s="68"/>
      <c r="AC543" s="68"/>
      <c r="AD543" s="68"/>
      <c r="AE543" s="69"/>
      <c r="AF543" s="69"/>
      <c r="AG543" s="69"/>
      <c r="AH543" s="69"/>
      <c r="AI543" s="69"/>
      <c r="AJ543" s="69"/>
      <c r="AK543" s="70"/>
      <c r="AL543" s="70"/>
      <c r="AM543" s="5"/>
      <c r="AN543" s="5"/>
    </row>
    <row r="544" spans="1:40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67"/>
      <c r="W544" s="67"/>
      <c r="X544" s="67"/>
      <c r="Y544" s="67"/>
      <c r="Z544" s="68"/>
      <c r="AA544" s="68"/>
      <c r="AB544" s="68"/>
      <c r="AC544" s="68"/>
      <c r="AD544" s="68"/>
      <c r="AE544" s="69"/>
      <c r="AF544" s="69"/>
      <c r="AG544" s="69"/>
      <c r="AH544" s="69"/>
      <c r="AI544" s="69"/>
      <c r="AJ544" s="69"/>
      <c r="AK544" s="70"/>
      <c r="AL544" s="70"/>
      <c r="AM544" s="5"/>
      <c r="AN544" s="5"/>
    </row>
    <row r="545" spans="1:40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67"/>
      <c r="W545" s="67"/>
      <c r="X545" s="67"/>
      <c r="Y545" s="67"/>
      <c r="Z545" s="68"/>
      <c r="AA545" s="68"/>
      <c r="AB545" s="68"/>
      <c r="AC545" s="68"/>
      <c r="AD545" s="68"/>
      <c r="AE545" s="69"/>
      <c r="AF545" s="69"/>
      <c r="AG545" s="69"/>
      <c r="AH545" s="69"/>
      <c r="AI545" s="69"/>
      <c r="AJ545" s="69"/>
      <c r="AK545" s="70"/>
      <c r="AL545" s="70"/>
      <c r="AM545" s="5"/>
      <c r="AN545" s="5"/>
    </row>
    <row r="546" spans="1:40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67"/>
      <c r="W546" s="67"/>
      <c r="X546" s="67"/>
      <c r="Y546" s="67"/>
      <c r="Z546" s="68"/>
      <c r="AA546" s="68"/>
      <c r="AB546" s="68"/>
      <c r="AC546" s="68"/>
      <c r="AD546" s="68"/>
      <c r="AE546" s="69"/>
      <c r="AF546" s="69"/>
      <c r="AG546" s="69"/>
      <c r="AH546" s="69"/>
      <c r="AI546" s="69"/>
      <c r="AJ546" s="69"/>
      <c r="AK546" s="70"/>
      <c r="AL546" s="70"/>
      <c r="AM546" s="5"/>
      <c r="AN546" s="5"/>
    </row>
    <row r="547" spans="1:40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67"/>
      <c r="W547" s="67"/>
      <c r="X547" s="67"/>
      <c r="Y547" s="67"/>
      <c r="Z547" s="68"/>
      <c r="AA547" s="68"/>
      <c r="AB547" s="68"/>
      <c r="AC547" s="68"/>
      <c r="AD547" s="68"/>
      <c r="AE547" s="69"/>
      <c r="AF547" s="69"/>
      <c r="AG547" s="69"/>
      <c r="AH547" s="69"/>
      <c r="AI547" s="69"/>
      <c r="AJ547" s="69"/>
      <c r="AK547" s="70"/>
      <c r="AL547" s="70"/>
      <c r="AM547" s="5"/>
      <c r="AN547" s="5"/>
    </row>
    <row r="548" spans="1:40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67"/>
      <c r="W548" s="67"/>
      <c r="X548" s="67"/>
      <c r="Y548" s="67"/>
      <c r="Z548" s="68"/>
      <c r="AA548" s="68"/>
      <c r="AB548" s="68"/>
      <c r="AC548" s="68"/>
      <c r="AD548" s="68"/>
      <c r="AE548" s="69"/>
      <c r="AF548" s="69"/>
      <c r="AG548" s="69"/>
      <c r="AH548" s="69"/>
      <c r="AI548" s="69"/>
      <c r="AJ548" s="69"/>
      <c r="AK548" s="70"/>
      <c r="AL548" s="70"/>
      <c r="AM548" s="5"/>
      <c r="AN548" s="5"/>
    </row>
    <row r="549" spans="1:40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67"/>
      <c r="W549" s="67"/>
      <c r="X549" s="67"/>
      <c r="Y549" s="67"/>
      <c r="Z549" s="68"/>
      <c r="AA549" s="68"/>
      <c r="AB549" s="68"/>
      <c r="AC549" s="68"/>
      <c r="AD549" s="68"/>
      <c r="AE549" s="69"/>
      <c r="AF549" s="69"/>
      <c r="AG549" s="69"/>
      <c r="AH549" s="69"/>
      <c r="AI549" s="69"/>
      <c r="AJ549" s="69"/>
      <c r="AK549" s="70"/>
      <c r="AL549" s="70"/>
      <c r="AM549" s="5"/>
      <c r="AN549" s="5"/>
    </row>
    <row r="550" spans="1:40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67"/>
      <c r="W550" s="67"/>
      <c r="X550" s="67"/>
      <c r="Y550" s="67"/>
      <c r="Z550" s="68"/>
      <c r="AA550" s="68"/>
      <c r="AB550" s="68"/>
      <c r="AC550" s="68"/>
      <c r="AD550" s="68"/>
      <c r="AE550" s="69"/>
      <c r="AF550" s="69"/>
      <c r="AG550" s="69"/>
      <c r="AH550" s="69"/>
      <c r="AI550" s="69"/>
      <c r="AJ550" s="69"/>
      <c r="AK550" s="70"/>
      <c r="AL550" s="70"/>
      <c r="AM550" s="5"/>
      <c r="AN550" s="5"/>
    </row>
    <row r="551" spans="1:40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67"/>
      <c r="W551" s="67"/>
      <c r="X551" s="67"/>
      <c r="Y551" s="67"/>
      <c r="Z551" s="68"/>
      <c r="AA551" s="68"/>
      <c r="AB551" s="68"/>
      <c r="AC551" s="68"/>
      <c r="AD551" s="68"/>
      <c r="AE551" s="69"/>
      <c r="AF551" s="69"/>
      <c r="AG551" s="69"/>
      <c r="AH551" s="69"/>
      <c r="AI551" s="69"/>
      <c r="AJ551" s="69"/>
      <c r="AK551" s="70"/>
      <c r="AL551" s="70"/>
      <c r="AM551" s="5"/>
      <c r="AN551" s="5"/>
    </row>
    <row r="552" spans="1:40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67"/>
      <c r="W552" s="67"/>
      <c r="X552" s="67"/>
      <c r="Y552" s="67"/>
      <c r="Z552" s="68"/>
      <c r="AA552" s="68"/>
      <c r="AB552" s="68"/>
      <c r="AC552" s="68"/>
      <c r="AD552" s="68"/>
      <c r="AE552" s="69"/>
      <c r="AF552" s="69"/>
      <c r="AG552" s="69"/>
      <c r="AH552" s="69"/>
      <c r="AI552" s="69"/>
      <c r="AJ552" s="69"/>
      <c r="AK552" s="70"/>
      <c r="AL552" s="70"/>
      <c r="AM552" s="5"/>
      <c r="AN552" s="5"/>
    </row>
    <row r="553" spans="1:40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67"/>
      <c r="W553" s="67"/>
      <c r="X553" s="67"/>
      <c r="Y553" s="67"/>
      <c r="Z553" s="68"/>
      <c r="AA553" s="68"/>
      <c r="AB553" s="68"/>
      <c r="AC553" s="68"/>
      <c r="AD553" s="68"/>
      <c r="AE553" s="69"/>
      <c r="AF553" s="69"/>
      <c r="AG553" s="69"/>
      <c r="AH553" s="69"/>
      <c r="AI553" s="69"/>
      <c r="AJ553" s="69"/>
      <c r="AK553" s="70"/>
      <c r="AL553" s="70"/>
      <c r="AM553" s="5"/>
      <c r="AN553" s="5"/>
    </row>
    <row r="554" spans="1:40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67"/>
      <c r="W554" s="67"/>
      <c r="X554" s="67"/>
      <c r="Y554" s="67"/>
      <c r="Z554" s="68"/>
      <c r="AA554" s="68"/>
      <c r="AB554" s="68"/>
      <c r="AC554" s="68"/>
      <c r="AD554" s="68"/>
      <c r="AE554" s="69"/>
      <c r="AF554" s="69"/>
      <c r="AG554" s="69"/>
      <c r="AH554" s="69"/>
      <c r="AI554" s="69"/>
      <c r="AJ554" s="69"/>
      <c r="AK554" s="70"/>
      <c r="AL554" s="70"/>
      <c r="AM554" s="5"/>
      <c r="AN554" s="5"/>
    </row>
    <row r="555" spans="1:40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67"/>
      <c r="W555" s="67"/>
      <c r="X555" s="67"/>
      <c r="Y555" s="67"/>
      <c r="Z555" s="68"/>
      <c r="AA555" s="68"/>
      <c r="AB555" s="68"/>
      <c r="AC555" s="68"/>
      <c r="AD555" s="68"/>
      <c r="AE555" s="69"/>
      <c r="AF555" s="69"/>
      <c r="AG555" s="69"/>
      <c r="AH555" s="69"/>
      <c r="AI555" s="69"/>
      <c r="AJ555" s="69"/>
      <c r="AK555" s="70"/>
      <c r="AL555" s="70"/>
      <c r="AM555" s="5"/>
      <c r="AN555" s="5"/>
    </row>
    <row r="556" spans="1:40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67"/>
      <c r="W556" s="67"/>
      <c r="X556" s="67"/>
      <c r="Y556" s="67"/>
      <c r="Z556" s="68"/>
      <c r="AA556" s="68"/>
      <c r="AB556" s="68"/>
      <c r="AC556" s="68"/>
      <c r="AD556" s="68"/>
      <c r="AE556" s="69"/>
      <c r="AF556" s="69"/>
      <c r="AG556" s="69"/>
      <c r="AH556" s="69"/>
      <c r="AI556" s="69"/>
      <c r="AJ556" s="69"/>
      <c r="AK556" s="70"/>
      <c r="AL556" s="70"/>
      <c r="AM556" s="5"/>
      <c r="AN556" s="5"/>
    </row>
    <row r="557" spans="1:40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67"/>
      <c r="W557" s="67"/>
      <c r="X557" s="67"/>
      <c r="Y557" s="67"/>
      <c r="Z557" s="68"/>
      <c r="AA557" s="68"/>
      <c r="AB557" s="68"/>
      <c r="AC557" s="68"/>
      <c r="AD557" s="68"/>
      <c r="AE557" s="69"/>
      <c r="AF557" s="69"/>
      <c r="AG557" s="69"/>
      <c r="AH557" s="69"/>
      <c r="AI557" s="69"/>
      <c r="AJ557" s="69"/>
      <c r="AK557" s="70"/>
      <c r="AL557" s="70"/>
      <c r="AM557" s="5"/>
      <c r="AN557" s="5"/>
    </row>
    <row r="558" spans="1:40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67"/>
      <c r="W558" s="67"/>
      <c r="X558" s="67"/>
      <c r="Y558" s="67"/>
      <c r="Z558" s="68"/>
      <c r="AA558" s="68"/>
      <c r="AB558" s="68"/>
      <c r="AC558" s="68"/>
      <c r="AD558" s="68"/>
      <c r="AE558" s="69"/>
      <c r="AF558" s="69"/>
      <c r="AG558" s="69"/>
      <c r="AH558" s="69"/>
      <c r="AI558" s="69"/>
      <c r="AJ558" s="69"/>
      <c r="AK558" s="70"/>
      <c r="AL558" s="70"/>
      <c r="AM558" s="5"/>
      <c r="AN558" s="5"/>
    </row>
    <row r="559" spans="1:40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67"/>
      <c r="W559" s="67"/>
      <c r="X559" s="67"/>
      <c r="Y559" s="67"/>
      <c r="Z559" s="68"/>
      <c r="AA559" s="68"/>
      <c r="AB559" s="68"/>
      <c r="AC559" s="68"/>
      <c r="AD559" s="68"/>
      <c r="AE559" s="69"/>
      <c r="AF559" s="69"/>
      <c r="AG559" s="69"/>
      <c r="AH559" s="69"/>
      <c r="AI559" s="69"/>
      <c r="AJ559" s="69"/>
      <c r="AK559" s="70"/>
      <c r="AL559" s="70"/>
      <c r="AM559" s="5"/>
      <c r="AN559" s="5"/>
    </row>
    <row r="560" spans="1:40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67"/>
      <c r="W560" s="67"/>
      <c r="X560" s="67"/>
      <c r="Y560" s="67"/>
      <c r="Z560" s="68"/>
      <c r="AA560" s="68"/>
      <c r="AB560" s="68"/>
      <c r="AC560" s="68"/>
      <c r="AD560" s="68"/>
      <c r="AE560" s="69"/>
      <c r="AF560" s="69"/>
      <c r="AG560" s="69"/>
      <c r="AH560" s="69"/>
      <c r="AI560" s="69"/>
      <c r="AJ560" s="69"/>
      <c r="AK560" s="70"/>
      <c r="AL560" s="70"/>
      <c r="AM560" s="5"/>
      <c r="AN560" s="5"/>
    </row>
    <row r="561" spans="1:40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67"/>
      <c r="W561" s="67"/>
      <c r="X561" s="67"/>
      <c r="Y561" s="67"/>
      <c r="Z561" s="68"/>
      <c r="AA561" s="68"/>
      <c r="AB561" s="68"/>
      <c r="AC561" s="68"/>
      <c r="AD561" s="68"/>
      <c r="AE561" s="69"/>
      <c r="AF561" s="69"/>
      <c r="AG561" s="69"/>
      <c r="AH561" s="69"/>
      <c r="AI561" s="69"/>
      <c r="AJ561" s="69"/>
      <c r="AK561" s="70"/>
      <c r="AL561" s="70"/>
      <c r="AM561" s="5"/>
      <c r="AN561" s="5"/>
    </row>
    <row r="562" spans="1:40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67"/>
      <c r="W562" s="67"/>
      <c r="X562" s="67"/>
      <c r="Y562" s="67"/>
      <c r="Z562" s="68"/>
      <c r="AA562" s="68"/>
      <c r="AB562" s="68"/>
      <c r="AC562" s="68"/>
      <c r="AD562" s="68"/>
      <c r="AE562" s="69"/>
      <c r="AF562" s="69"/>
      <c r="AG562" s="69"/>
      <c r="AH562" s="69"/>
      <c r="AI562" s="69"/>
      <c r="AJ562" s="69"/>
      <c r="AK562" s="70"/>
      <c r="AL562" s="70"/>
      <c r="AM562" s="5"/>
      <c r="AN562" s="5"/>
    </row>
    <row r="563" spans="1:40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67"/>
      <c r="W563" s="67"/>
      <c r="X563" s="67"/>
      <c r="Y563" s="67"/>
      <c r="Z563" s="68"/>
      <c r="AA563" s="68"/>
      <c r="AB563" s="68"/>
      <c r="AC563" s="68"/>
      <c r="AD563" s="68"/>
      <c r="AE563" s="69"/>
      <c r="AF563" s="69"/>
      <c r="AG563" s="69"/>
      <c r="AH563" s="69"/>
      <c r="AI563" s="69"/>
      <c r="AJ563" s="69"/>
      <c r="AK563" s="70"/>
      <c r="AL563" s="70"/>
      <c r="AM563" s="5"/>
      <c r="AN563" s="5"/>
    </row>
    <row r="564" spans="1:40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67"/>
      <c r="W564" s="67"/>
      <c r="X564" s="67"/>
      <c r="Y564" s="67"/>
      <c r="Z564" s="68"/>
      <c r="AA564" s="68"/>
      <c r="AB564" s="68"/>
      <c r="AC564" s="68"/>
      <c r="AD564" s="68"/>
      <c r="AE564" s="69"/>
      <c r="AF564" s="69"/>
      <c r="AG564" s="69"/>
      <c r="AH564" s="69"/>
      <c r="AI564" s="69"/>
      <c r="AJ564" s="69"/>
      <c r="AK564" s="70"/>
      <c r="AL564" s="70"/>
      <c r="AM564" s="5"/>
      <c r="AN564" s="5"/>
    </row>
    <row r="565" spans="1:40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67"/>
      <c r="W565" s="67"/>
      <c r="X565" s="67"/>
      <c r="Y565" s="67"/>
      <c r="Z565" s="68"/>
      <c r="AA565" s="68"/>
      <c r="AB565" s="68"/>
      <c r="AC565" s="68"/>
      <c r="AD565" s="68"/>
      <c r="AE565" s="69"/>
      <c r="AF565" s="69"/>
      <c r="AG565" s="69"/>
      <c r="AH565" s="69"/>
      <c r="AI565" s="69"/>
      <c r="AJ565" s="69"/>
      <c r="AK565" s="70"/>
      <c r="AL565" s="70"/>
      <c r="AM565" s="5"/>
      <c r="AN565" s="5"/>
    </row>
    <row r="566" spans="1:40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67"/>
      <c r="W566" s="67"/>
      <c r="X566" s="67"/>
      <c r="Y566" s="67"/>
      <c r="Z566" s="68"/>
      <c r="AA566" s="68"/>
      <c r="AB566" s="68"/>
      <c r="AC566" s="68"/>
      <c r="AD566" s="68"/>
      <c r="AE566" s="69"/>
      <c r="AF566" s="69"/>
      <c r="AG566" s="69"/>
      <c r="AH566" s="69"/>
      <c r="AI566" s="69"/>
      <c r="AJ566" s="69"/>
      <c r="AK566" s="70"/>
      <c r="AL566" s="70"/>
      <c r="AM566" s="5"/>
      <c r="AN566" s="5"/>
    </row>
    <row r="567" spans="1:40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67"/>
      <c r="W567" s="67"/>
      <c r="X567" s="67"/>
      <c r="Y567" s="67"/>
      <c r="Z567" s="68"/>
      <c r="AA567" s="68"/>
      <c r="AB567" s="68"/>
      <c r="AC567" s="68"/>
      <c r="AD567" s="68"/>
      <c r="AE567" s="69"/>
      <c r="AF567" s="69"/>
      <c r="AG567" s="69"/>
      <c r="AH567" s="69"/>
      <c r="AI567" s="69"/>
      <c r="AJ567" s="69"/>
      <c r="AK567" s="70"/>
      <c r="AL567" s="70"/>
      <c r="AM567" s="5"/>
      <c r="AN567" s="5"/>
    </row>
    <row r="568" spans="1:40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67"/>
      <c r="W568" s="67"/>
      <c r="X568" s="67"/>
      <c r="Y568" s="67"/>
      <c r="Z568" s="68"/>
      <c r="AA568" s="68"/>
      <c r="AB568" s="68"/>
      <c r="AC568" s="68"/>
      <c r="AD568" s="68"/>
      <c r="AE568" s="69"/>
      <c r="AF568" s="69"/>
      <c r="AG568" s="69"/>
      <c r="AH568" s="69"/>
      <c r="AI568" s="69"/>
      <c r="AJ568" s="69"/>
      <c r="AK568" s="70"/>
      <c r="AL568" s="70"/>
      <c r="AM568" s="5"/>
      <c r="AN568" s="5"/>
    </row>
    <row r="569" spans="1:40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67"/>
      <c r="W569" s="67"/>
      <c r="X569" s="67"/>
      <c r="Y569" s="67"/>
      <c r="Z569" s="68"/>
      <c r="AA569" s="68"/>
      <c r="AB569" s="68"/>
      <c r="AC569" s="68"/>
      <c r="AD569" s="68"/>
      <c r="AE569" s="69"/>
      <c r="AF569" s="69"/>
      <c r="AG569" s="69"/>
      <c r="AH569" s="69"/>
      <c r="AI569" s="69"/>
      <c r="AJ569" s="69"/>
      <c r="AK569" s="70"/>
      <c r="AL569" s="70"/>
      <c r="AM569" s="5"/>
      <c r="AN569" s="5"/>
    </row>
    <row r="570" spans="1:40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67"/>
      <c r="W570" s="67"/>
      <c r="X570" s="67"/>
      <c r="Y570" s="67"/>
      <c r="Z570" s="68"/>
      <c r="AA570" s="68"/>
      <c r="AB570" s="68"/>
      <c r="AC570" s="68"/>
      <c r="AD570" s="68"/>
      <c r="AE570" s="69"/>
      <c r="AF570" s="69"/>
      <c r="AG570" s="69"/>
      <c r="AH570" s="69"/>
      <c r="AI570" s="69"/>
      <c r="AJ570" s="69"/>
      <c r="AK570" s="70"/>
      <c r="AL570" s="70"/>
      <c r="AM570" s="5"/>
      <c r="AN570" s="5"/>
    </row>
    <row r="571" spans="1:40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67"/>
      <c r="W571" s="67"/>
      <c r="X571" s="67"/>
      <c r="Y571" s="67"/>
      <c r="Z571" s="68"/>
      <c r="AA571" s="68"/>
      <c r="AB571" s="68"/>
      <c r="AC571" s="68"/>
      <c r="AD571" s="68"/>
      <c r="AE571" s="69"/>
      <c r="AF571" s="69"/>
      <c r="AG571" s="69"/>
      <c r="AH571" s="69"/>
      <c r="AI571" s="69"/>
      <c r="AJ571" s="69"/>
      <c r="AK571" s="70"/>
      <c r="AL571" s="70"/>
      <c r="AM571" s="5"/>
      <c r="AN571" s="5"/>
    </row>
    <row r="572" spans="1:40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67"/>
      <c r="W572" s="67"/>
      <c r="X572" s="67"/>
      <c r="Y572" s="67"/>
      <c r="Z572" s="68"/>
      <c r="AA572" s="68"/>
      <c r="AB572" s="68"/>
      <c r="AC572" s="68"/>
      <c r="AD572" s="68"/>
      <c r="AE572" s="69"/>
      <c r="AF572" s="69"/>
      <c r="AG572" s="69"/>
      <c r="AH572" s="69"/>
      <c r="AI572" s="69"/>
      <c r="AJ572" s="69"/>
      <c r="AK572" s="70"/>
      <c r="AL572" s="70"/>
      <c r="AM572" s="5"/>
      <c r="AN572" s="5"/>
    </row>
    <row r="573" spans="1:40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67"/>
      <c r="W573" s="67"/>
      <c r="X573" s="67"/>
      <c r="Y573" s="67"/>
      <c r="Z573" s="68"/>
      <c r="AA573" s="68"/>
      <c r="AB573" s="68"/>
      <c r="AC573" s="68"/>
      <c r="AD573" s="68"/>
      <c r="AE573" s="69"/>
      <c r="AF573" s="69"/>
      <c r="AG573" s="69"/>
      <c r="AH573" s="69"/>
      <c r="AI573" s="69"/>
      <c r="AJ573" s="69"/>
      <c r="AK573" s="70"/>
      <c r="AL573" s="70"/>
      <c r="AM573" s="5"/>
      <c r="AN573" s="5"/>
    </row>
    <row r="574" spans="1:40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67"/>
      <c r="W574" s="67"/>
      <c r="X574" s="67"/>
      <c r="Y574" s="67"/>
      <c r="Z574" s="68"/>
      <c r="AA574" s="68"/>
      <c r="AB574" s="68"/>
      <c r="AC574" s="68"/>
      <c r="AD574" s="68"/>
      <c r="AE574" s="69"/>
      <c r="AF574" s="69"/>
      <c r="AG574" s="69"/>
      <c r="AH574" s="69"/>
      <c r="AI574" s="69"/>
      <c r="AJ574" s="69"/>
      <c r="AK574" s="70"/>
      <c r="AL574" s="70"/>
      <c r="AM574" s="5"/>
      <c r="AN574" s="5"/>
    </row>
    <row r="575" spans="1:40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67"/>
      <c r="W575" s="67"/>
      <c r="X575" s="67"/>
      <c r="Y575" s="67"/>
      <c r="Z575" s="68"/>
      <c r="AA575" s="68"/>
      <c r="AB575" s="68"/>
      <c r="AC575" s="68"/>
      <c r="AD575" s="68"/>
      <c r="AE575" s="69"/>
      <c r="AF575" s="69"/>
      <c r="AG575" s="69"/>
      <c r="AH575" s="69"/>
      <c r="AI575" s="69"/>
      <c r="AJ575" s="69"/>
      <c r="AK575" s="70"/>
      <c r="AL575" s="70"/>
      <c r="AM575" s="5"/>
      <c r="AN575" s="5"/>
    </row>
    <row r="576" spans="1:40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67"/>
      <c r="W576" s="67"/>
      <c r="X576" s="67"/>
      <c r="Y576" s="67"/>
      <c r="Z576" s="68"/>
      <c r="AA576" s="68"/>
      <c r="AB576" s="68"/>
      <c r="AC576" s="68"/>
      <c r="AD576" s="68"/>
      <c r="AE576" s="69"/>
      <c r="AF576" s="69"/>
      <c r="AG576" s="69"/>
      <c r="AH576" s="69"/>
      <c r="AI576" s="69"/>
      <c r="AJ576" s="69"/>
      <c r="AK576" s="70"/>
      <c r="AL576" s="70"/>
      <c r="AM576" s="5"/>
      <c r="AN576" s="5"/>
    </row>
    <row r="577" spans="1:40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67"/>
      <c r="W577" s="67"/>
      <c r="X577" s="67"/>
      <c r="Y577" s="67"/>
      <c r="Z577" s="68"/>
      <c r="AA577" s="68"/>
      <c r="AB577" s="68"/>
      <c r="AC577" s="68"/>
      <c r="AD577" s="68"/>
      <c r="AE577" s="69"/>
      <c r="AF577" s="69"/>
      <c r="AG577" s="69"/>
      <c r="AH577" s="69"/>
      <c r="AI577" s="69"/>
      <c r="AJ577" s="69"/>
      <c r="AK577" s="70"/>
      <c r="AL577" s="70"/>
      <c r="AM577" s="5"/>
      <c r="AN577" s="5"/>
    </row>
    <row r="578" spans="1:40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67"/>
      <c r="W578" s="67"/>
      <c r="X578" s="67"/>
      <c r="Y578" s="67"/>
      <c r="Z578" s="68"/>
      <c r="AA578" s="68"/>
      <c r="AB578" s="68"/>
      <c r="AC578" s="68"/>
      <c r="AD578" s="68"/>
      <c r="AE578" s="69"/>
      <c r="AF578" s="69"/>
      <c r="AG578" s="69"/>
      <c r="AH578" s="69"/>
      <c r="AI578" s="69"/>
      <c r="AJ578" s="69"/>
      <c r="AK578" s="70"/>
      <c r="AL578" s="70"/>
      <c r="AM578" s="5"/>
      <c r="AN578" s="5"/>
    </row>
    <row r="579" spans="1:40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67"/>
      <c r="W579" s="67"/>
      <c r="X579" s="67"/>
      <c r="Y579" s="67"/>
      <c r="Z579" s="68"/>
      <c r="AA579" s="68"/>
      <c r="AB579" s="68"/>
      <c r="AC579" s="68"/>
      <c r="AD579" s="68"/>
      <c r="AE579" s="69"/>
      <c r="AF579" s="69"/>
      <c r="AG579" s="69"/>
      <c r="AH579" s="69"/>
      <c r="AI579" s="69"/>
      <c r="AJ579" s="69"/>
      <c r="AK579" s="70"/>
      <c r="AL579" s="70"/>
      <c r="AM579" s="5"/>
      <c r="AN579" s="5"/>
    </row>
    <row r="580" spans="1:40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67"/>
      <c r="W580" s="67"/>
      <c r="X580" s="67"/>
      <c r="Y580" s="67"/>
      <c r="Z580" s="68"/>
      <c r="AA580" s="68"/>
      <c r="AB580" s="68"/>
      <c r="AC580" s="68"/>
      <c r="AD580" s="68"/>
      <c r="AE580" s="69"/>
      <c r="AF580" s="69"/>
      <c r="AG580" s="69"/>
      <c r="AH580" s="69"/>
      <c r="AI580" s="69"/>
      <c r="AJ580" s="69"/>
      <c r="AK580" s="70"/>
      <c r="AL580" s="70"/>
      <c r="AM580" s="5"/>
      <c r="AN580" s="5"/>
    </row>
    <row r="581" spans="1:40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67"/>
      <c r="W581" s="67"/>
      <c r="X581" s="67"/>
      <c r="Y581" s="67"/>
      <c r="Z581" s="68"/>
      <c r="AA581" s="68"/>
      <c r="AB581" s="68"/>
      <c r="AC581" s="68"/>
      <c r="AD581" s="68"/>
      <c r="AE581" s="69"/>
      <c r="AF581" s="69"/>
      <c r="AG581" s="69"/>
      <c r="AH581" s="69"/>
      <c r="AI581" s="69"/>
      <c r="AJ581" s="69"/>
      <c r="AK581" s="70"/>
      <c r="AL581" s="70"/>
      <c r="AM581" s="5"/>
      <c r="AN581" s="5"/>
    </row>
    <row r="582" spans="1:40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67"/>
      <c r="W582" s="67"/>
      <c r="X582" s="67"/>
      <c r="Y582" s="67"/>
      <c r="Z582" s="68"/>
      <c r="AA582" s="68"/>
      <c r="AB582" s="68"/>
      <c r="AC582" s="68"/>
      <c r="AD582" s="68"/>
      <c r="AE582" s="69"/>
      <c r="AF582" s="69"/>
      <c r="AG582" s="69"/>
      <c r="AH582" s="69"/>
      <c r="AI582" s="69"/>
      <c r="AJ582" s="69"/>
      <c r="AK582" s="70"/>
      <c r="AL582" s="70"/>
      <c r="AM582" s="5"/>
      <c r="AN582" s="5"/>
    </row>
    <row r="583" spans="1:40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67"/>
      <c r="W583" s="67"/>
      <c r="X583" s="67"/>
      <c r="Y583" s="67"/>
      <c r="Z583" s="68"/>
      <c r="AA583" s="68"/>
      <c r="AB583" s="68"/>
      <c r="AC583" s="68"/>
      <c r="AD583" s="68"/>
      <c r="AE583" s="69"/>
      <c r="AF583" s="69"/>
      <c r="AG583" s="69"/>
      <c r="AH583" s="69"/>
      <c r="AI583" s="69"/>
      <c r="AJ583" s="69"/>
      <c r="AK583" s="70"/>
      <c r="AL583" s="70"/>
      <c r="AM583" s="5"/>
      <c r="AN583" s="5"/>
    </row>
    <row r="584" spans="1:40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67"/>
      <c r="W584" s="67"/>
      <c r="X584" s="67"/>
      <c r="Y584" s="67"/>
      <c r="Z584" s="68"/>
      <c r="AA584" s="68"/>
      <c r="AB584" s="68"/>
      <c r="AC584" s="68"/>
      <c r="AD584" s="68"/>
      <c r="AE584" s="69"/>
      <c r="AF584" s="69"/>
      <c r="AG584" s="69"/>
      <c r="AH584" s="69"/>
      <c r="AI584" s="69"/>
      <c r="AJ584" s="69"/>
      <c r="AK584" s="70"/>
      <c r="AL584" s="70"/>
      <c r="AM584" s="5"/>
      <c r="AN584" s="5"/>
    </row>
    <row r="585" spans="1:40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67"/>
      <c r="W585" s="67"/>
      <c r="X585" s="67"/>
      <c r="Y585" s="67"/>
      <c r="Z585" s="68"/>
      <c r="AA585" s="68"/>
      <c r="AB585" s="68"/>
      <c r="AC585" s="68"/>
      <c r="AD585" s="68"/>
      <c r="AE585" s="69"/>
      <c r="AF585" s="69"/>
      <c r="AG585" s="69"/>
      <c r="AH585" s="69"/>
      <c r="AI585" s="69"/>
      <c r="AJ585" s="69"/>
      <c r="AK585" s="70"/>
      <c r="AL585" s="70"/>
      <c r="AM585" s="5"/>
      <c r="AN585" s="5"/>
    </row>
    <row r="586" spans="1:40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67"/>
      <c r="W586" s="67"/>
      <c r="X586" s="67"/>
      <c r="Y586" s="67"/>
      <c r="Z586" s="68"/>
      <c r="AA586" s="68"/>
      <c r="AB586" s="68"/>
      <c r="AC586" s="68"/>
      <c r="AD586" s="68"/>
      <c r="AE586" s="69"/>
      <c r="AF586" s="69"/>
      <c r="AG586" s="69"/>
      <c r="AH586" s="69"/>
      <c r="AI586" s="69"/>
      <c r="AJ586" s="69"/>
      <c r="AK586" s="70"/>
      <c r="AL586" s="70"/>
      <c r="AM586" s="5"/>
      <c r="AN586" s="5"/>
    </row>
    <row r="587" spans="1:40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67"/>
      <c r="W587" s="67"/>
      <c r="X587" s="67"/>
      <c r="Y587" s="67"/>
      <c r="Z587" s="68"/>
      <c r="AA587" s="68"/>
      <c r="AB587" s="68"/>
      <c r="AC587" s="68"/>
      <c r="AD587" s="68"/>
      <c r="AE587" s="69"/>
      <c r="AF587" s="69"/>
      <c r="AG587" s="69"/>
      <c r="AH587" s="69"/>
      <c r="AI587" s="69"/>
      <c r="AJ587" s="69"/>
      <c r="AK587" s="70"/>
      <c r="AL587" s="70"/>
      <c r="AM587" s="5"/>
      <c r="AN587" s="5"/>
    </row>
    <row r="588" spans="1:40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67"/>
      <c r="W588" s="67"/>
      <c r="X588" s="67"/>
      <c r="Y588" s="67"/>
      <c r="Z588" s="68"/>
      <c r="AA588" s="68"/>
      <c r="AB588" s="68"/>
      <c r="AC588" s="68"/>
      <c r="AD588" s="68"/>
      <c r="AE588" s="69"/>
      <c r="AF588" s="69"/>
      <c r="AG588" s="69"/>
      <c r="AH588" s="69"/>
      <c r="AI588" s="69"/>
      <c r="AJ588" s="69"/>
      <c r="AK588" s="70"/>
      <c r="AL588" s="70"/>
      <c r="AM588" s="5"/>
      <c r="AN588" s="5"/>
    </row>
    <row r="589" spans="1:40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67"/>
      <c r="W589" s="67"/>
      <c r="X589" s="67"/>
      <c r="Y589" s="67"/>
      <c r="Z589" s="68"/>
      <c r="AA589" s="68"/>
      <c r="AB589" s="68"/>
      <c r="AC589" s="68"/>
      <c r="AD589" s="68"/>
      <c r="AE589" s="69"/>
      <c r="AF589" s="69"/>
      <c r="AG589" s="69"/>
      <c r="AH589" s="69"/>
      <c r="AI589" s="69"/>
      <c r="AJ589" s="69"/>
      <c r="AK589" s="70"/>
      <c r="AL589" s="70"/>
      <c r="AM589" s="5"/>
      <c r="AN589" s="5"/>
    </row>
    <row r="590" spans="1:40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67"/>
      <c r="W590" s="67"/>
      <c r="X590" s="67"/>
      <c r="Y590" s="67"/>
      <c r="Z590" s="68"/>
      <c r="AA590" s="68"/>
      <c r="AB590" s="68"/>
      <c r="AC590" s="68"/>
      <c r="AD590" s="68"/>
      <c r="AE590" s="69"/>
      <c r="AF590" s="69"/>
      <c r="AG590" s="69"/>
      <c r="AH590" s="69"/>
      <c r="AI590" s="69"/>
      <c r="AJ590" s="69"/>
      <c r="AK590" s="70"/>
      <c r="AL590" s="70"/>
      <c r="AM590" s="5"/>
      <c r="AN590" s="5"/>
    </row>
    <row r="591" spans="1:40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67"/>
      <c r="W591" s="67"/>
      <c r="X591" s="67"/>
      <c r="Y591" s="67"/>
      <c r="Z591" s="68"/>
      <c r="AA591" s="68"/>
      <c r="AB591" s="68"/>
      <c r="AC591" s="68"/>
      <c r="AD591" s="68"/>
      <c r="AE591" s="69"/>
      <c r="AF591" s="69"/>
      <c r="AG591" s="69"/>
      <c r="AH591" s="69"/>
      <c r="AI591" s="69"/>
      <c r="AJ591" s="69"/>
      <c r="AK591" s="70"/>
      <c r="AL591" s="70"/>
      <c r="AM591" s="5"/>
      <c r="AN591" s="5"/>
    </row>
    <row r="592" spans="1:40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67"/>
      <c r="W592" s="67"/>
      <c r="X592" s="67"/>
      <c r="Y592" s="67"/>
      <c r="Z592" s="68"/>
      <c r="AA592" s="68"/>
      <c r="AB592" s="68"/>
      <c r="AC592" s="68"/>
      <c r="AD592" s="68"/>
      <c r="AE592" s="69"/>
      <c r="AF592" s="69"/>
      <c r="AG592" s="69"/>
      <c r="AH592" s="69"/>
      <c r="AI592" s="69"/>
      <c r="AJ592" s="69"/>
      <c r="AK592" s="70"/>
      <c r="AL592" s="70"/>
      <c r="AM592" s="5"/>
      <c r="AN592" s="5"/>
    </row>
    <row r="593" spans="1:40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67"/>
      <c r="W593" s="67"/>
      <c r="X593" s="67"/>
      <c r="Y593" s="67"/>
      <c r="Z593" s="68"/>
      <c r="AA593" s="68"/>
      <c r="AB593" s="68"/>
      <c r="AC593" s="68"/>
      <c r="AD593" s="68"/>
      <c r="AE593" s="69"/>
      <c r="AF593" s="69"/>
      <c r="AG593" s="69"/>
      <c r="AH593" s="69"/>
      <c r="AI593" s="69"/>
      <c r="AJ593" s="69"/>
      <c r="AK593" s="70"/>
      <c r="AL593" s="70"/>
      <c r="AM593" s="5"/>
      <c r="AN593" s="5"/>
    </row>
    <row r="594" spans="1:40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67"/>
      <c r="W594" s="67"/>
      <c r="X594" s="67"/>
      <c r="Y594" s="67"/>
      <c r="Z594" s="68"/>
      <c r="AA594" s="68"/>
      <c r="AB594" s="68"/>
      <c r="AC594" s="68"/>
      <c r="AD594" s="68"/>
      <c r="AE594" s="69"/>
      <c r="AF594" s="69"/>
      <c r="AG594" s="69"/>
      <c r="AH594" s="69"/>
      <c r="AI594" s="69"/>
      <c r="AJ594" s="69"/>
      <c r="AK594" s="70"/>
      <c r="AL594" s="70"/>
      <c r="AM594" s="5"/>
      <c r="AN594" s="5"/>
    </row>
    <row r="595" spans="1:40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67"/>
      <c r="W595" s="67"/>
      <c r="X595" s="67"/>
      <c r="Y595" s="67"/>
      <c r="Z595" s="68"/>
      <c r="AA595" s="68"/>
      <c r="AB595" s="68"/>
      <c r="AC595" s="68"/>
      <c r="AD595" s="68"/>
      <c r="AE595" s="69"/>
      <c r="AF595" s="69"/>
      <c r="AG595" s="69"/>
      <c r="AH595" s="69"/>
      <c r="AI595" s="69"/>
      <c r="AJ595" s="69"/>
      <c r="AK595" s="70"/>
      <c r="AL595" s="70"/>
      <c r="AM595" s="5"/>
      <c r="AN595" s="5"/>
    </row>
    <row r="596" spans="1:40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67"/>
      <c r="W596" s="67"/>
      <c r="X596" s="67"/>
      <c r="Y596" s="67"/>
      <c r="Z596" s="68"/>
      <c r="AA596" s="68"/>
      <c r="AB596" s="68"/>
      <c r="AC596" s="68"/>
      <c r="AD596" s="68"/>
      <c r="AE596" s="69"/>
      <c r="AF596" s="69"/>
      <c r="AG596" s="69"/>
      <c r="AH596" s="69"/>
      <c r="AI596" s="69"/>
      <c r="AJ596" s="69"/>
      <c r="AK596" s="70"/>
      <c r="AL596" s="70"/>
      <c r="AM596" s="5"/>
      <c r="AN596" s="5"/>
    </row>
    <row r="597" spans="1:40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67"/>
      <c r="W597" s="67"/>
      <c r="X597" s="67"/>
      <c r="Y597" s="67"/>
      <c r="Z597" s="68"/>
      <c r="AA597" s="68"/>
      <c r="AB597" s="68"/>
      <c r="AC597" s="68"/>
      <c r="AD597" s="68"/>
      <c r="AE597" s="69"/>
      <c r="AF597" s="69"/>
      <c r="AG597" s="69"/>
      <c r="AH597" s="69"/>
      <c r="AI597" s="69"/>
      <c r="AJ597" s="69"/>
      <c r="AK597" s="70"/>
      <c r="AL597" s="70"/>
      <c r="AM597" s="5"/>
      <c r="AN597" s="5"/>
    </row>
    <row r="598" spans="1:40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67"/>
      <c r="W598" s="67"/>
      <c r="X598" s="67"/>
      <c r="Y598" s="67"/>
      <c r="Z598" s="68"/>
      <c r="AA598" s="68"/>
      <c r="AB598" s="68"/>
      <c r="AC598" s="68"/>
      <c r="AD598" s="68"/>
      <c r="AE598" s="69"/>
      <c r="AF598" s="69"/>
      <c r="AG598" s="69"/>
      <c r="AH598" s="69"/>
      <c r="AI598" s="69"/>
      <c r="AJ598" s="69"/>
      <c r="AK598" s="70"/>
      <c r="AL598" s="70"/>
      <c r="AM598" s="5"/>
      <c r="AN598" s="5"/>
    </row>
    <row r="599" spans="1:40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67"/>
      <c r="W599" s="67"/>
      <c r="X599" s="67"/>
      <c r="Y599" s="67"/>
      <c r="Z599" s="68"/>
      <c r="AA599" s="68"/>
      <c r="AB599" s="68"/>
      <c r="AC599" s="68"/>
      <c r="AD599" s="68"/>
      <c r="AE599" s="69"/>
      <c r="AF599" s="69"/>
      <c r="AG599" s="69"/>
      <c r="AH599" s="69"/>
      <c r="AI599" s="69"/>
      <c r="AJ599" s="69"/>
      <c r="AK599" s="70"/>
      <c r="AL599" s="70"/>
      <c r="AM599" s="5"/>
      <c r="AN599" s="5"/>
    </row>
    <row r="600" spans="1:40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67"/>
      <c r="W600" s="67"/>
      <c r="X600" s="67"/>
      <c r="Y600" s="67"/>
      <c r="Z600" s="68"/>
      <c r="AA600" s="68"/>
      <c r="AB600" s="68"/>
      <c r="AC600" s="68"/>
      <c r="AD600" s="68"/>
      <c r="AE600" s="69"/>
      <c r="AF600" s="69"/>
      <c r="AG600" s="69"/>
      <c r="AH600" s="69"/>
      <c r="AI600" s="69"/>
      <c r="AJ600" s="69"/>
      <c r="AK600" s="70"/>
      <c r="AL600" s="70"/>
      <c r="AM600" s="5"/>
      <c r="AN600" s="5"/>
    </row>
    <row r="601" spans="1:40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67"/>
      <c r="W601" s="67"/>
      <c r="X601" s="67"/>
      <c r="Y601" s="67"/>
      <c r="Z601" s="68"/>
      <c r="AA601" s="68"/>
      <c r="AB601" s="68"/>
      <c r="AC601" s="68"/>
      <c r="AD601" s="68"/>
      <c r="AE601" s="69"/>
      <c r="AF601" s="69"/>
      <c r="AG601" s="69"/>
      <c r="AH601" s="69"/>
      <c r="AI601" s="69"/>
      <c r="AJ601" s="69"/>
      <c r="AK601" s="70"/>
      <c r="AL601" s="70"/>
      <c r="AM601" s="5"/>
      <c r="AN601" s="5"/>
    </row>
    <row r="602" spans="1:40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67"/>
      <c r="W602" s="67"/>
      <c r="X602" s="67"/>
      <c r="Y602" s="67"/>
      <c r="Z602" s="68"/>
      <c r="AA602" s="68"/>
      <c r="AB602" s="68"/>
      <c r="AC602" s="68"/>
      <c r="AD602" s="68"/>
      <c r="AE602" s="69"/>
      <c r="AF602" s="69"/>
      <c r="AG602" s="69"/>
      <c r="AH602" s="69"/>
      <c r="AI602" s="69"/>
      <c r="AJ602" s="69"/>
      <c r="AK602" s="70"/>
      <c r="AL602" s="70"/>
      <c r="AM602" s="5"/>
      <c r="AN602" s="5"/>
    </row>
    <row r="603" spans="1:40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67"/>
      <c r="W603" s="67"/>
      <c r="X603" s="67"/>
      <c r="Y603" s="67"/>
      <c r="Z603" s="68"/>
      <c r="AA603" s="68"/>
      <c r="AB603" s="68"/>
      <c r="AC603" s="68"/>
      <c r="AD603" s="68"/>
      <c r="AE603" s="69"/>
      <c r="AF603" s="69"/>
      <c r="AG603" s="69"/>
      <c r="AH603" s="69"/>
      <c r="AI603" s="69"/>
      <c r="AJ603" s="69"/>
      <c r="AK603" s="70"/>
      <c r="AL603" s="70"/>
      <c r="AM603" s="5"/>
      <c r="AN603" s="5"/>
    </row>
    <row r="604" spans="1:40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67"/>
      <c r="W604" s="67"/>
      <c r="X604" s="67"/>
      <c r="Y604" s="67"/>
      <c r="Z604" s="68"/>
      <c r="AA604" s="68"/>
      <c r="AB604" s="68"/>
      <c r="AC604" s="68"/>
      <c r="AD604" s="68"/>
      <c r="AE604" s="69"/>
      <c r="AF604" s="69"/>
      <c r="AG604" s="69"/>
      <c r="AH604" s="69"/>
      <c r="AI604" s="69"/>
      <c r="AJ604" s="69"/>
      <c r="AK604" s="70"/>
      <c r="AL604" s="70"/>
      <c r="AM604" s="5"/>
      <c r="AN604" s="5"/>
    </row>
    <row r="605" spans="1:40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67"/>
      <c r="W605" s="67"/>
      <c r="X605" s="67"/>
      <c r="Y605" s="67"/>
      <c r="Z605" s="68"/>
      <c r="AA605" s="68"/>
      <c r="AB605" s="68"/>
      <c r="AC605" s="68"/>
      <c r="AD605" s="68"/>
      <c r="AE605" s="69"/>
      <c r="AF605" s="69"/>
      <c r="AG605" s="69"/>
      <c r="AH605" s="69"/>
      <c r="AI605" s="69"/>
      <c r="AJ605" s="69"/>
      <c r="AK605" s="70"/>
      <c r="AL605" s="70"/>
      <c r="AM605" s="5"/>
      <c r="AN605" s="5"/>
    </row>
    <row r="606" spans="1:40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67"/>
      <c r="W606" s="67"/>
      <c r="X606" s="67"/>
      <c r="Y606" s="67"/>
      <c r="Z606" s="68"/>
      <c r="AA606" s="68"/>
      <c r="AB606" s="68"/>
      <c r="AC606" s="68"/>
      <c r="AD606" s="68"/>
      <c r="AE606" s="69"/>
      <c r="AF606" s="69"/>
      <c r="AG606" s="69"/>
      <c r="AH606" s="69"/>
      <c r="AI606" s="69"/>
      <c r="AJ606" s="69"/>
      <c r="AK606" s="70"/>
      <c r="AL606" s="70"/>
      <c r="AM606" s="5"/>
      <c r="AN606" s="5"/>
    </row>
    <row r="607" spans="1:40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67"/>
      <c r="W607" s="67"/>
      <c r="X607" s="67"/>
      <c r="Y607" s="67"/>
      <c r="Z607" s="68"/>
      <c r="AA607" s="68"/>
      <c r="AB607" s="68"/>
      <c r="AC607" s="68"/>
      <c r="AD607" s="68"/>
      <c r="AE607" s="69"/>
      <c r="AF607" s="69"/>
      <c r="AG607" s="69"/>
      <c r="AH607" s="69"/>
      <c r="AI607" s="69"/>
      <c r="AJ607" s="69"/>
      <c r="AK607" s="70"/>
      <c r="AL607" s="70"/>
      <c r="AM607" s="5"/>
      <c r="AN607" s="5"/>
    </row>
    <row r="608" spans="1:40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67"/>
      <c r="W608" s="67"/>
      <c r="X608" s="67"/>
      <c r="Y608" s="67"/>
      <c r="Z608" s="68"/>
      <c r="AA608" s="68"/>
      <c r="AB608" s="68"/>
      <c r="AC608" s="68"/>
      <c r="AD608" s="68"/>
      <c r="AE608" s="69"/>
      <c r="AF608" s="69"/>
      <c r="AG608" s="69"/>
      <c r="AH608" s="69"/>
      <c r="AI608" s="69"/>
      <c r="AJ608" s="69"/>
      <c r="AK608" s="70"/>
      <c r="AL608" s="70"/>
      <c r="AM608" s="5"/>
      <c r="AN608" s="5"/>
    </row>
    <row r="609" spans="1:40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67"/>
      <c r="W609" s="67"/>
      <c r="X609" s="67"/>
      <c r="Y609" s="67"/>
      <c r="Z609" s="68"/>
      <c r="AA609" s="68"/>
      <c r="AB609" s="68"/>
      <c r="AC609" s="68"/>
      <c r="AD609" s="68"/>
      <c r="AE609" s="69"/>
      <c r="AF609" s="69"/>
      <c r="AG609" s="69"/>
      <c r="AH609" s="69"/>
      <c r="AI609" s="69"/>
      <c r="AJ609" s="69"/>
      <c r="AK609" s="70"/>
      <c r="AL609" s="70"/>
      <c r="AM609" s="5"/>
      <c r="AN609" s="5"/>
    </row>
    <row r="610" spans="1:40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67"/>
      <c r="W610" s="67"/>
      <c r="X610" s="67"/>
      <c r="Y610" s="67"/>
      <c r="Z610" s="68"/>
      <c r="AA610" s="68"/>
      <c r="AB610" s="68"/>
      <c r="AC610" s="68"/>
      <c r="AD610" s="68"/>
      <c r="AE610" s="69"/>
      <c r="AF610" s="69"/>
      <c r="AG610" s="69"/>
      <c r="AH610" s="69"/>
      <c r="AI610" s="69"/>
      <c r="AJ610" s="69"/>
      <c r="AK610" s="70"/>
      <c r="AL610" s="70"/>
      <c r="AM610" s="5"/>
      <c r="AN610" s="5"/>
    </row>
    <row r="611" spans="1:40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67"/>
      <c r="W611" s="67"/>
      <c r="X611" s="67"/>
      <c r="Y611" s="67"/>
      <c r="Z611" s="68"/>
      <c r="AA611" s="68"/>
      <c r="AB611" s="68"/>
      <c r="AC611" s="68"/>
      <c r="AD611" s="68"/>
      <c r="AE611" s="69"/>
      <c r="AF611" s="69"/>
      <c r="AG611" s="69"/>
      <c r="AH611" s="69"/>
      <c r="AI611" s="69"/>
      <c r="AJ611" s="69"/>
      <c r="AK611" s="70"/>
      <c r="AL611" s="70"/>
      <c r="AM611" s="5"/>
      <c r="AN611" s="5"/>
    </row>
    <row r="612" spans="1:40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67"/>
      <c r="W612" s="67"/>
      <c r="X612" s="67"/>
      <c r="Y612" s="67"/>
      <c r="Z612" s="68"/>
      <c r="AA612" s="68"/>
      <c r="AB612" s="68"/>
      <c r="AC612" s="68"/>
      <c r="AD612" s="68"/>
      <c r="AE612" s="69"/>
      <c r="AF612" s="69"/>
      <c r="AG612" s="69"/>
      <c r="AH612" s="69"/>
      <c r="AI612" s="69"/>
      <c r="AJ612" s="69"/>
      <c r="AK612" s="70"/>
      <c r="AL612" s="70"/>
      <c r="AM612" s="5"/>
      <c r="AN612" s="5"/>
    </row>
    <row r="613" spans="1:40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67"/>
      <c r="W613" s="67"/>
      <c r="X613" s="67"/>
      <c r="Y613" s="67"/>
      <c r="Z613" s="68"/>
      <c r="AA613" s="68"/>
      <c r="AB613" s="68"/>
      <c r="AC613" s="68"/>
      <c r="AD613" s="68"/>
      <c r="AE613" s="69"/>
      <c r="AF613" s="69"/>
      <c r="AG613" s="69"/>
      <c r="AH613" s="69"/>
      <c r="AI613" s="69"/>
      <c r="AJ613" s="69"/>
      <c r="AK613" s="70"/>
      <c r="AL613" s="70"/>
      <c r="AM613" s="5"/>
      <c r="AN613" s="5"/>
    </row>
    <row r="614" spans="1:40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67"/>
      <c r="W614" s="67"/>
      <c r="X614" s="67"/>
      <c r="Y614" s="67"/>
      <c r="Z614" s="68"/>
      <c r="AA614" s="68"/>
      <c r="AB614" s="68"/>
      <c r="AC614" s="68"/>
      <c r="AD614" s="68"/>
      <c r="AE614" s="69"/>
      <c r="AF614" s="69"/>
      <c r="AG614" s="69"/>
      <c r="AH614" s="69"/>
      <c r="AI614" s="69"/>
      <c r="AJ614" s="69"/>
      <c r="AK614" s="70"/>
      <c r="AL614" s="70"/>
      <c r="AM614" s="5"/>
      <c r="AN614" s="5"/>
    </row>
    <row r="615" spans="1:40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67"/>
      <c r="W615" s="67"/>
      <c r="X615" s="67"/>
      <c r="Y615" s="67"/>
      <c r="Z615" s="68"/>
      <c r="AA615" s="68"/>
      <c r="AB615" s="68"/>
      <c r="AC615" s="68"/>
      <c r="AD615" s="68"/>
      <c r="AE615" s="69"/>
      <c r="AF615" s="69"/>
      <c r="AG615" s="69"/>
      <c r="AH615" s="69"/>
      <c r="AI615" s="69"/>
      <c r="AJ615" s="69"/>
      <c r="AK615" s="70"/>
      <c r="AL615" s="70"/>
      <c r="AM615" s="5"/>
      <c r="AN615" s="5"/>
    </row>
    <row r="616" spans="1:40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67"/>
      <c r="W616" s="67"/>
      <c r="X616" s="67"/>
      <c r="Y616" s="67"/>
      <c r="Z616" s="68"/>
      <c r="AA616" s="68"/>
      <c r="AB616" s="68"/>
      <c r="AC616" s="68"/>
      <c r="AD616" s="68"/>
      <c r="AE616" s="69"/>
      <c r="AF616" s="69"/>
      <c r="AG616" s="69"/>
      <c r="AH616" s="69"/>
      <c r="AI616" s="69"/>
      <c r="AJ616" s="69"/>
      <c r="AK616" s="70"/>
      <c r="AL616" s="70"/>
      <c r="AM616" s="5"/>
      <c r="AN616" s="5"/>
    </row>
    <row r="617" spans="1:40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67"/>
      <c r="W617" s="67"/>
      <c r="X617" s="67"/>
      <c r="Y617" s="67"/>
      <c r="Z617" s="68"/>
      <c r="AA617" s="68"/>
      <c r="AB617" s="68"/>
      <c r="AC617" s="68"/>
      <c r="AD617" s="68"/>
      <c r="AE617" s="69"/>
      <c r="AF617" s="69"/>
      <c r="AG617" s="69"/>
      <c r="AH617" s="69"/>
      <c r="AI617" s="69"/>
      <c r="AJ617" s="69"/>
      <c r="AK617" s="70"/>
      <c r="AL617" s="70"/>
      <c r="AM617" s="5"/>
      <c r="AN617" s="5"/>
    </row>
    <row r="618" spans="1:40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67"/>
      <c r="W618" s="67"/>
      <c r="X618" s="67"/>
      <c r="Y618" s="67"/>
      <c r="Z618" s="68"/>
      <c r="AA618" s="68"/>
      <c r="AB618" s="68"/>
      <c r="AC618" s="68"/>
      <c r="AD618" s="68"/>
      <c r="AE618" s="69"/>
      <c r="AF618" s="69"/>
      <c r="AG618" s="69"/>
      <c r="AH618" s="69"/>
      <c r="AI618" s="69"/>
      <c r="AJ618" s="69"/>
      <c r="AK618" s="70"/>
      <c r="AL618" s="70"/>
      <c r="AM618" s="5"/>
      <c r="AN618" s="5"/>
    </row>
    <row r="619" spans="1:40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67"/>
      <c r="W619" s="67"/>
      <c r="X619" s="67"/>
      <c r="Y619" s="67"/>
      <c r="Z619" s="68"/>
      <c r="AA619" s="68"/>
      <c r="AB619" s="68"/>
      <c r="AC619" s="68"/>
      <c r="AD619" s="68"/>
      <c r="AE619" s="69"/>
      <c r="AF619" s="69"/>
      <c r="AG619" s="69"/>
      <c r="AH619" s="69"/>
      <c r="AI619" s="69"/>
      <c r="AJ619" s="69"/>
      <c r="AK619" s="70"/>
      <c r="AL619" s="70"/>
      <c r="AM619" s="5"/>
      <c r="AN619" s="5"/>
    </row>
    <row r="620" spans="1:40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67"/>
      <c r="W620" s="67"/>
      <c r="X620" s="67"/>
      <c r="Y620" s="67"/>
      <c r="Z620" s="68"/>
      <c r="AA620" s="68"/>
      <c r="AB620" s="68"/>
      <c r="AC620" s="68"/>
      <c r="AD620" s="68"/>
      <c r="AE620" s="69"/>
      <c r="AF620" s="69"/>
      <c r="AG620" s="69"/>
      <c r="AH620" s="69"/>
      <c r="AI620" s="69"/>
      <c r="AJ620" s="69"/>
      <c r="AK620" s="70"/>
      <c r="AL620" s="70"/>
      <c r="AM620" s="5"/>
      <c r="AN620" s="5"/>
    </row>
    <row r="621" spans="1:40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67"/>
      <c r="W621" s="67"/>
      <c r="X621" s="67"/>
      <c r="Y621" s="67"/>
      <c r="Z621" s="68"/>
      <c r="AA621" s="68"/>
      <c r="AB621" s="68"/>
      <c r="AC621" s="68"/>
      <c r="AD621" s="68"/>
      <c r="AE621" s="69"/>
      <c r="AF621" s="69"/>
      <c r="AG621" s="69"/>
      <c r="AH621" s="69"/>
      <c r="AI621" s="69"/>
      <c r="AJ621" s="69"/>
      <c r="AK621" s="70"/>
      <c r="AL621" s="70"/>
      <c r="AM621" s="5"/>
      <c r="AN621" s="5"/>
    </row>
    <row r="622" spans="1:40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67"/>
      <c r="W622" s="67"/>
      <c r="X622" s="67"/>
      <c r="Y622" s="67"/>
      <c r="Z622" s="68"/>
      <c r="AA622" s="68"/>
      <c r="AB622" s="68"/>
      <c r="AC622" s="68"/>
      <c r="AD622" s="68"/>
      <c r="AE622" s="69"/>
      <c r="AF622" s="69"/>
      <c r="AG622" s="69"/>
      <c r="AH622" s="69"/>
      <c r="AI622" s="69"/>
      <c r="AJ622" s="69"/>
      <c r="AK622" s="70"/>
      <c r="AL622" s="70"/>
      <c r="AM622" s="5"/>
      <c r="AN622" s="5"/>
    </row>
    <row r="623" spans="1:40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67"/>
      <c r="W623" s="67"/>
      <c r="X623" s="67"/>
      <c r="Y623" s="67"/>
      <c r="Z623" s="68"/>
      <c r="AA623" s="68"/>
      <c r="AB623" s="68"/>
      <c r="AC623" s="68"/>
      <c r="AD623" s="68"/>
      <c r="AE623" s="69"/>
      <c r="AF623" s="69"/>
      <c r="AG623" s="69"/>
      <c r="AH623" s="69"/>
      <c r="AI623" s="69"/>
      <c r="AJ623" s="69"/>
      <c r="AK623" s="70"/>
      <c r="AL623" s="70"/>
      <c r="AM623" s="5"/>
      <c r="AN623" s="5"/>
    </row>
    <row r="624" spans="1:40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67"/>
      <c r="W624" s="67"/>
      <c r="X624" s="67"/>
      <c r="Y624" s="67"/>
      <c r="Z624" s="68"/>
      <c r="AA624" s="68"/>
      <c r="AB624" s="68"/>
      <c r="AC624" s="68"/>
      <c r="AD624" s="68"/>
      <c r="AE624" s="69"/>
      <c r="AF624" s="69"/>
      <c r="AG624" s="69"/>
      <c r="AH624" s="69"/>
      <c r="AI624" s="69"/>
      <c r="AJ624" s="69"/>
      <c r="AK624" s="70"/>
      <c r="AL624" s="70"/>
      <c r="AM624" s="5"/>
      <c r="AN624" s="5"/>
    </row>
    <row r="625" spans="1:40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67"/>
      <c r="W625" s="67"/>
      <c r="X625" s="67"/>
      <c r="Y625" s="67"/>
      <c r="Z625" s="68"/>
      <c r="AA625" s="68"/>
      <c r="AB625" s="68"/>
      <c r="AC625" s="68"/>
      <c r="AD625" s="68"/>
      <c r="AE625" s="69"/>
      <c r="AF625" s="69"/>
      <c r="AG625" s="69"/>
      <c r="AH625" s="69"/>
      <c r="AI625" s="69"/>
      <c r="AJ625" s="69"/>
      <c r="AK625" s="70"/>
      <c r="AL625" s="70"/>
      <c r="AM625" s="5"/>
      <c r="AN625" s="5"/>
    </row>
    <row r="626" spans="1:40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67"/>
      <c r="W626" s="67"/>
      <c r="X626" s="67"/>
      <c r="Y626" s="67"/>
      <c r="Z626" s="68"/>
      <c r="AA626" s="68"/>
      <c r="AB626" s="68"/>
      <c r="AC626" s="68"/>
      <c r="AD626" s="68"/>
      <c r="AE626" s="69"/>
      <c r="AF626" s="69"/>
      <c r="AG626" s="69"/>
      <c r="AH626" s="69"/>
      <c r="AI626" s="69"/>
      <c r="AJ626" s="69"/>
      <c r="AK626" s="70"/>
      <c r="AL626" s="70"/>
      <c r="AM626" s="5"/>
      <c r="AN626" s="5"/>
    </row>
    <row r="627" spans="1:40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67"/>
      <c r="W627" s="67"/>
      <c r="X627" s="67"/>
      <c r="Y627" s="67"/>
      <c r="Z627" s="68"/>
      <c r="AA627" s="68"/>
      <c r="AB627" s="68"/>
      <c r="AC627" s="68"/>
      <c r="AD627" s="68"/>
      <c r="AE627" s="69"/>
      <c r="AF627" s="69"/>
      <c r="AG627" s="69"/>
      <c r="AH627" s="69"/>
      <c r="AI627" s="69"/>
      <c r="AJ627" s="69"/>
      <c r="AK627" s="70"/>
      <c r="AL627" s="70"/>
      <c r="AM627" s="5"/>
      <c r="AN627" s="5"/>
    </row>
    <row r="628" spans="1:40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67"/>
      <c r="W628" s="67"/>
      <c r="X628" s="67"/>
      <c r="Y628" s="67"/>
      <c r="Z628" s="68"/>
      <c r="AA628" s="68"/>
      <c r="AB628" s="68"/>
      <c r="AC628" s="68"/>
      <c r="AD628" s="68"/>
      <c r="AE628" s="69"/>
      <c r="AF628" s="69"/>
      <c r="AG628" s="69"/>
      <c r="AH628" s="69"/>
      <c r="AI628" s="69"/>
      <c r="AJ628" s="69"/>
      <c r="AK628" s="70"/>
      <c r="AL628" s="70"/>
      <c r="AM628" s="5"/>
      <c r="AN628" s="5"/>
    </row>
    <row r="629" spans="1:40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67"/>
      <c r="W629" s="67"/>
      <c r="X629" s="67"/>
      <c r="Y629" s="67"/>
      <c r="Z629" s="68"/>
      <c r="AA629" s="68"/>
      <c r="AB629" s="68"/>
      <c r="AC629" s="68"/>
      <c r="AD629" s="68"/>
      <c r="AE629" s="69"/>
      <c r="AF629" s="69"/>
      <c r="AG629" s="69"/>
      <c r="AH629" s="69"/>
      <c r="AI629" s="69"/>
      <c r="AJ629" s="69"/>
      <c r="AK629" s="70"/>
      <c r="AL629" s="70"/>
      <c r="AM629" s="5"/>
      <c r="AN629" s="5"/>
    </row>
    <row r="630" spans="1:40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67"/>
      <c r="W630" s="67"/>
      <c r="X630" s="67"/>
      <c r="Y630" s="67"/>
      <c r="Z630" s="68"/>
      <c r="AA630" s="68"/>
      <c r="AB630" s="68"/>
      <c r="AC630" s="68"/>
      <c r="AD630" s="68"/>
      <c r="AE630" s="69"/>
      <c r="AF630" s="69"/>
      <c r="AG630" s="69"/>
      <c r="AH630" s="69"/>
      <c r="AI630" s="69"/>
      <c r="AJ630" s="69"/>
      <c r="AK630" s="70"/>
      <c r="AL630" s="70"/>
      <c r="AM630" s="5"/>
      <c r="AN630" s="5"/>
    </row>
    <row r="631" spans="1:40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67"/>
      <c r="W631" s="67"/>
      <c r="X631" s="67"/>
      <c r="Y631" s="67"/>
      <c r="Z631" s="68"/>
      <c r="AA631" s="68"/>
      <c r="AB631" s="68"/>
      <c r="AC631" s="68"/>
      <c r="AD631" s="68"/>
      <c r="AE631" s="69"/>
      <c r="AF631" s="69"/>
      <c r="AG631" s="69"/>
      <c r="AH631" s="69"/>
      <c r="AI631" s="69"/>
      <c r="AJ631" s="69"/>
      <c r="AK631" s="70"/>
      <c r="AL631" s="70"/>
      <c r="AM631" s="5"/>
      <c r="AN631" s="5"/>
    </row>
    <row r="632" spans="1:40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67"/>
      <c r="W632" s="67"/>
      <c r="X632" s="67"/>
      <c r="Y632" s="67"/>
      <c r="Z632" s="68"/>
      <c r="AA632" s="68"/>
      <c r="AB632" s="68"/>
      <c r="AC632" s="68"/>
      <c r="AD632" s="68"/>
      <c r="AE632" s="69"/>
      <c r="AF632" s="69"/>
      <c r="AG632" s="69"/>
      <c r="AH632" s="69"/>
      <c r="AI632" s="69"/>
      <c r="AJ632" s="69"/>
      <c r="AK632" s="70"/>
      <c r="AL632" s="70"/>
      <c r="AM632" s="5"/>
      <c r="AN632" s="5"/>
    </row>
    <row r="633" spans="1:40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67"/>
      <c r="W633" s="67"/>
      <c r="X633" s="67"/>
      <c r="Y633" s="67"/>
      <c r="Z633" s="68"/>
      <c r="AA633" s="68"/>
      <c r="AB633" s="68"/>
      <c r="AC633" s="68"/>
      <c r="AD633" s="68"/>
      <c r="AE633" s="69"/>
      <c r="AF633" s="69"/>
      <c r="AG633" s="69"/>
      <c r="AH633" s="69"/>
      <c r="AI633" s="69"/>
      <c r="AJ633" s="69"/>
      <c r="AK633" s="70"/>
      <c r="AL633" s="70"/>
      <c r="AM633" s="5"/>
      <c r="AN633" s="5"/>
    </row>
    <row r="634" spans="1:40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67"/>
      <c r="W634" s="67"/>
      <c r="X634" s="67"/>
      <c r="Y634" s="67"/>
      <c r="Z634" s="68"/>
      <c r="AA634" s="68"/>
      <c r="AB634" s="68"/>
      <c r="AC634" s="68"/>
      <c r="AD634" s="68"/>
      <c r="AE634" s="69"/>
      <c r="AF634" s="69"/>
      <c r="AG634" s="69"/>
      <c r="AH634" s="69"/>
      <c r="AI634" s="69"/>
      <c r="AJ634" s="69"/>
      <c r="AK634" s="70"/>
      <c r="AL634" s="70"/>
      <c r="AM634" s="5"/>
      <c r="AN634" s="5"/>
    </row>
    <row r="635" spans="1:40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67"/>
      <c r="W635" s="67"/>
      <c r="X635" s="67"/>
      <c r="Y635" s="67"/>
      <c r="Z635" s="68"/>
      <c r="AA635" s="68"/>
      <c r="AB635" s="68"/>
      <c r="AC635" s="68"/>
      <c r="AD635" s="68"/>
      <c r="AE635" s="69"/>
      <c r="AF635" s="69"/>
      <c r="AG635" s="69"/>
      <c r="AH635" s="69"/>
      <c r="AI635" s="69"/>
      <c r="AJ635" s="69"/>
      <c r="AK635" s="70"/>
      <c r="AL635" s="70"/>
      <c r="AM635" s="5"/>
      <c r="AN635" s="5"/>
    </row>
    <row r="636" spans="1:40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67"/>
      <c r="W636" s="67"/>
      <c r="X636" s="67"/>
      <c r="Y636" s="67"/>
      <c r="Z636" s="68"/>
      <c r="AA636" s="68"/>
      <c r="AB636" s="68"/>
      <c r="AC636" s="68"/>
      <c r="AD636" s="68"/>
      <c r="AE636" s="69"/>
      <c r="AF636" s="69"/>
      <c r="AG636" s="69"/>
      <c r="AH636" s="69"/>
      <c r="AI636" s="69"/>
      <c r="AJ636" s="69"/>
      <c r="AK636" s="70"/>
      <c r="AL636" s="70"/>
      <c r="AM636" s="5"/>
      <c r="AN636" s="5"/>
    </row>
    <row r="637" spans="1:40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67"/>
      <c r="W637" s="67"/>
      <c r="X637" s="67"/>
      <c r="Y637" s="67"/>
      <c r="Z637" s="68"/>
      <c r="AA637" s="68"/>
      <c r="AB637" s="68"/>
      <c r="AC637" s="68"/>
      <c r="AD637" s="68"/>
      <c r="AE637" s="69"/>
      <c r="AF637" s="69"/>
      <c r="AG637" s="69"/>
      <c r="AH637" s="69"/>
      <c r="AI637" s="69"/>
      <c r="AJ637" s="69"/>
      <c r="AK637" s="70"/>
      <c r="AL637" s="70"/>
      <c r="AM637" s="5"/>
      <c r="AN637" s="5"/>
    </row>
    <row r="638" spans="1:40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67"/>
      <c r="W638" s="67"/>
      <c r="X638" s="67"/>
      <c r="Y638" s="67"/>
      <c r="Z638" s="68"/>
      <c r="AA638" s="68"/>
      <c r="AB638" s="68"/>
      <c r="AC638" s="68"/>
      <c r="AD638" s="68"/>
      <c r="AE638" s="69"/>
      <c r="AF638" s="69"/>
      <c r="AG638" s="69"/>
      <c r="AH638" s="69"/>
      <c r="AI638" s="69"/>
      <c r="AJ638" s="69"/>
      <c r="AK638" s="70"/>
      <c r="AL638" s="70"/>
      <c r="AM638" s="5"/>
      <c r="AN638" s="5"/>
    </row>
    <row r="639" spans="1:40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67"/>
      <c r="W639" s="67"/>
      <c r="X639" s="67"/>
      <c r="Y639" s="67"/>
      <c r="Z639" s="68"/>
      <c r="AA639" s="68"/>
      <c r="AB639" s="68"/>
      <c r="AC639" s="68"/>
      <c r="AD639" s="68"/>
      <c r="AE639" s="69"/>
      <c r="AF639" s="69"/>
      <c r="AG639" s="69"/>
      <c r="AH639" s="69"/>
      <c r="AI639" s="69"/>
      <c r="AJ639" s="69"/>
      <c r="AK639" s="70"/>
      <c r="AL639" s="70"/>
      <c r="AM639" s="5"/>
      <c r="AN639" s="5"/>
    </row>
    <row r="640" spans="1:40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67"/>
      <c r="W640" s="67"/>
      <c r="X640" s="67"/>
      <c r="Y640" s="67"/>
      <c r="Z640" s="68"/>
      <c r="AA640" s="68"/>
      <c r="AB640" s="68"/>
      <c r="AC640" s="68"/>
      <c r="AD640" s="68"/>
      <c r="AE640" s="69"/>
      <c r="AF640" s="69"/>
      <c r="AG640" s="69"/>
      <c r="AH640" s="69"/>
      <c r="AI640" s="69"/>
      <c r="AJ640" s="69"/>
      <c r="AK640" s="70"/>
      <c r="AL640" s="70"/>
      <c r="AM640" s="5"/>
      <c r="AN640" s="5"/>
    </row>
    <row r="641" spans="1:40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67"/>
      <c r="W641" s="67"/>
      <c r="X641" s="67"/>
      <c r="Y641" s="67"/>
      <c r="Z641" s="68"/>
      <c r="AA641" s="68"/>
      <c r="AB641" s="68"/>
      <c r="AC641" s="68"/>
      <c r="AD641" s="68"/>
      <c r="AE641" s="69"/>
      <c r="AF641" s="69"/>
      <c r="AG641" s="69"/>
      <c r="AH641" s="69"/>
      <c r="AI641" s="69"/>
      <c r="AJ641" s="69"/>
      <c r="AK641" s="70"/>
      <c r="AL641" s="70"/>
      <c r="AM641" s="5"/>
      <c r="AN641" s="5"/>
    </row>
    <row r="642" spans="1:40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67"/>
      <c r="W642" s="67"/>
      <c r="X642" s="67"/>
      <c r="Y642" s="67"/>
      <c r="Z642" s="68"/>
      <c r="AA642" s="68"/>
      <c r="AB642" s="68"/>
      <c r="AC642" s="68"/>
      <c r="AD642" s="68"/>
      <c r="AE642" s="69"/>
      <c r="AF642" s="69"/>
      <c r="AG642" s="69"/>
      <c r="AH642" s="69"/>
      <c r="AI642" s="69"/>
      <c r="AJ642" s="69"/>
      <c r="AK642" s="70"/>
      <c r="AL642" s="70"/>
      <c r="AM642" s="5"/>
      <c r="AN642" s="5"/>
    </row>
    <row r="643" spans="1:40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67"/>
      <c r="W643" s="67"/>
      <c r="X643" s="67"/>
      <c r="Y643" s="67"/>
      <c r="Z643" s="68"/>
      <c r="AA643" s="68"/>
      <c r="AB643" s="68"/>
      <c r="AC643" s="68"/>
      <c r="AD643" s="68"/>
      <c r="AE643" s="69"/>
      <c r="AF643" s="69"/>
      <c r="AG643" s="69"/>
      <c r="AH643" s="69"/>
      <c r="AI643" s="69"/>
      <c r="AJ643" s="69"/>
      <c r="AK643" s="70"/>
      <c r="AL643" s="70"/>
      <c r="AM643" s="5"/>
      <c r="AN643" s="5"/>
    </row>
    <row r="644" spans="1:40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67"/>
      <c r="W644" s="67"/>
      <c r="X644" s="67"/>
      <c r="Y644" s="67"/>
      <c r="Z644" s="68"/>
      <c r="AA644" s="68"/>
      <c r="AB644" s="68"/>
      <c r="AC644" s="68"/>
      <c r="AD644" s="68"/>
      <c r="AE644" s="69"/>
      <c r="AF644" s="69"/>
      <c r="AG644" s="69"/>
      <c r="AH644" s="69"/>
      <c r="AI644" s="69"/>
      <c r="AJ644" s="69"/>
      <c r="AK644" s="70"/>
      <c r="AL644" s="70"/>
      <c r="AM644" s="5"/>
      <c r="AN644" s="5"/>
    </row>
    <row r="645" spans="1:40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67"/>
      <c r="W645" s="67"/>
      <c r="X645" s="67"/>
      <c r="Y645" s="67"/>
      <c r="Z645" s="68"/>
      <c r="AA645" s="68"/>
      <c r="AB645" s="68"/>
      <c r="AC645" s="68"/>
      <c r="AD645" s="68"/>
      <c r="AE645" s="69"/>
      <c r="AF645" s="69"/>
      <c r="AG645" s="69"/>
      <c r="AH645" s="69"/>
      <c r="AI645" s="69"/>
      <c r="AJ645" s="69"/>
      <c r="AK645" s="70"/>
      <c r="AL645" s="70"/>
      <c r="AM645" s="5"/>
      <c r="AN645" s="5"/>
    </row>
    <row r="646" spans="1:40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67"/>
      <c r="W646" s="67"/>
      <c r="X646" s="67"/>
      <c r="Y646" s="67"/>
      <c r="Z646" s="68"/>
      <c r="AA646" s="68"/>
      <c r="AB646" s="68"/>
      <c r="AC646" s="68"/>
      <c r="AD646" s="68"/>
      <c r="AE646" s="69"/>
      <c r="AF646" s="69"/>
      <c r="AG646" s="69"/>
      <c r="AH646" s="69"/>
      <c r="AI646" s="69"/>
      <c r="AJ646" s="69"/>
      <c r="AK646" s="70"/>
      <c r="AL646" s="70"/>
      <c r="AM646" s="5"/>
      <c r="AN646" s="5"/>
    </row>
    <row r="647" spans="1:40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67"/>
      <c r="W647" s="67"/>
      <c r="X647" s="67"/>
      <c r="Y647" s="67"/>
      <c r="Z647" s="68"/>
      <c r="AA647" s="68"/>
      <c r="AB647" s="68"/>
      <c r="AC647" s="68"/>
      <c r="AD647" s="68"/>
      <c r="AE647" s="69"/>
      <c r="AF647" s="69"/>
      <c r="AG647" s="69"/>
      <c r="AH647" s="69"/>
      <c r="AI647" s="69"/>
      <c r="AJ647" s="69"/>
      <c r="AK647" s="70"/>
      <c r="AL647" s="70"/>
      <c r="AM647" s="5"/>
      <c r="AN647" s="5"/>
    </row>
    <row r="648" spans="1:40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67"/>
      <c r="W648" s="67"/>
      <c r="X648" s="67"/>
      <c r="Y648" s="67"/>
      <c r="Z648" s="68"/>
      <c r="AA648" s="68"/>
      <c r="AB648" s="68"/>
      <c r="AC648" s="68"/>
      <c r="AD648" s="68"/>
      <c r="AE648" s="69"/>
      <c r="AF648" s="69"/>
      <c r="AG648" s="69"/>
      <c r="AH648" s="69"/>
      <c r="AI648" s="69"/>
      <c r="AJ648" s="69"/>
      <c r="AK648" s="70"/>
      <c r="AL648" s="70"/>
      <c r="AM648" s="5"/>
      <c r="AN648" s="5"/>
    </row>
    <row r="649" spans="1:40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67"/>
      <c r="W649" s="67"/>
      <c r="X649" s="67"/>
      <c r="Y649" s="67"/>
      <c r="Z649" s="68"/>
      <c r="AA649" s="68"/>
      <c r="AB649" s="68"/>
      <c r="AC649" s="68"/>
      <c r="AD649" s="68"/>
      <c r="AE649" s="69"/>
      <c r="AF649" s="69"/>
      <c r="AG649" s="69"/>
      <c r="AH649" s="69"/>
      <c r="AI649" s="69"/>
      <c r="AJ649" s="69"/>
      <c r="AK649" s="70"/>
      <c r="AL649" s="70"/>
      <c r="AM649" s="5"/>
      <c r="AN649" s="5"/>
    </row>
    <row r="650" spans="1:40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67"/>
      <c r="W650" s="67"/>
      <c r="X650" s="67"/>
      <c r="Y650" s="67"/>
      <c r="Z650" s="68"/>
      <c r="AA650" s="68"/>
      <c r="AB650" s="68"/>
      <c r="AC650" s="68"/>
      <c r="AD650" s="68"/>
      <c r="AE650" s="69"/>
      <c r="AF650" s="69"/>
      <c r="AG650" s="69"/>
      <c r="AH650" s="69"/>
      <c r="AI650" s="69"/>
      <c r="AJ650" s="69"/>
      <c r="AK650" s="70"/>
      <c r="AL650" s="70"/>
      <c r="AM650" s="5"/>
      <c r="AN650" s="5"/>
    </row>
    <row r="651" spans="1:40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67"/>
      <c r="W651" s="67"/>
      <c r="X651" s="67"/>
      <c r="Y651" s="67"/>
      <c r="Z651" s="68"/>
      <c r="AA651" s="68"/>
      <c r="AB651" s="68"/>
      <c r="AC651" s="68"/>
      <c r="AD651" s="68"/>
      <c r="AE651" s="69"/>
      <c r="AF651" s="69"/>
      <c r="AG651" s="69"/>
      <c r="AH651" s="69"/>
      <c r="AI651" s="69"/>
      <c r="AJ651" s="69"/>
      <c r="AK651" s="70"/>
      <c r="AL651" s="70"/>
      <c r="AM651" s="5"/>
      <c r="AN651" s="5"/>
    </row>
    <row r="652" spans="1:40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67"/>
      <c r="W652" s="67"/>
      <c r="X652" s="67"/>
      <c r="Y652" s="67"/>
      <c r="Z652" s="68"/>
      <c r="AA652" s="68"/>
      <c r="AB652" s="68"/>
      <c r="AC652" s="68"/>
      <c r="AD652" s="68"/>
      <c r="AE652" s="69"/>
      <c r="AF652" s="69"/>
      <c r="AG652" s="69"/>
      <c r="AH652" s="69"/>
      <c r="AI652" s="69"/>
      <c r="AJ652" s="69"/>
      <c r="AK652" s="70"/>
      <c r="AL652" s="70"/>
      <c r="AM652" s="5"/>
      <c r="AN652" s="5"/>
    </row>
    <row r="653" spans="1:40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67"/>
      <c r="W653" s="67"/>
      <c r="X653" s="67"/>
      <c r="Y653" s="67"/>
      <c r="Z653" s="68"/>
      <c r="AA653" s="68"/>
      <c r="AB653" s="68"/>
      <c r="AC653" s="68"/>
      <c r="AD653" s="68"/>
      <c r="AE653" s="69"/>
      <c r="AF653" s="69"/>
      <c r="AG653" s="69"/>
      <c r="AH653" s="69"/>
      <c r="AI653" s="69"/>
      <c r="AJ653" s="69"/>
      <c r="AK653" s="70"/>
      <c r="AL653" s="70"/>
      <c r="AM653" s="5"/>
      <c r="AN653" s="5"/>
    </row>
    <row r="654" spans="1:40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67"/>
      <c r="W654" s="67"/>
      <c r="X654" s="67"/>
      <c r="Y654" s="67"/>
      <c r="Z654" s="68"/>
      <c r="AA654" s="68"/>
      <c r="AB654" s="68"/>
      <c r="AC654" s="68"/>
      <c r="AD654" s="68"/>
      <c r="AE654" s="69"/>
      <c r="AF654" s="69"/>
      <c r="AG654" s="69"/>
      <c r="AH654" s="69"/>
      <c r="AI654" s="69"/>
      <c r="AJ654" s="69"/>
      <c r="AK654" s="70"/>
      <c r="AL654" s="70"/>
      <c r="AM654" s="5"/>
      <c r="AN654" s="5"/>
    </row>
    <row r="655" spans="1:40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67"/>
      <c r="W655" s="67"/>
      <c r="X655" s="67"/>
      <c r="Y655" s="67"/>
      <c r="Z655" s="68"/>
      <c r="AA655" s="68"/>
      <c r="AB655" s="68"/>
      <c r="AC655" s="68"/>
      <c r="AD655" s="68"/>
      <c r="AE655" s="69"/>
      <c r="AF655" s="69"/>
      <c r="AG655" s="69"/>
      <c r="AH655" s="69"/>
      <c r="AI655" s="69"/>
      <c r="AJ655" s="69"/>
      <c r="AK655" s="70"/>
      <c r="AL655" s="70"/>
      <c r="AM655" s="5"/>
      <c r="AN655" s="5"/>
    </row>
    <row r="656" spans="1:40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67"/>
      <c r="W656" s="67"/>
      <c r="X656" s="67"/>
      <c r="Y656" s="67"/>
      <c r="Z656" s="68"/>
      <c r="AA656" s="68"/>
      <c r="AB656" s="68"/>
      <c r="AC656" s="68"/>
      <c r="AD656" s="68"/>
      <c r="AE656" s="69"/>
      <c r="AF656" s="69"/>
      <c r="AG656" s="69"/>
      <c r="AH656" s="69"/>
      <c r="AI656" s="69"/>
      <c r="AJ656" s="69"/>
      <c r="AK656" s="70"/>
      <c r="AL656" s="70"/>
      <c r="AM656" s="5"/>
      <c r="AN656" s="5"/>
    </row>
    <row r="657" spans="1:40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67"/>
      <c r="W657" s="67"/>
      <c r="X657" s="67"/>
      <c r="Y657" s="67"/>
      <c r="Z657" s="68"/>
      <c r="AA657" s="68"/>
      <c r="AB657" s="68"/>
      <c r="AC657" s="68"/>
      <c r="AD657" s="68"/>
      <c r="AE657" s="69"/>
      <c r="AF657" s="69"/>
      <c r="AG657" s="69"/>
      <c r="AH657" s="69"/>
      <c r="AI657" s="69"/>
      <c r="AJ657" s="69"/>
      <c r="AK657" s="70"/>
      <c r="AL657" s="70"/>
      <c r="AM657" s="5"/>
      <c r="AN657" s="5"/>
    </row>
    <row r="658" spans="1:40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67"/>
      <c r="W658" s="67"/>
      <c r="X658" s="67"/>
      <c r="Y658" s="67"/>
      <c r="Z658" s="68"/>
      <c r="AA658" s="68"/>
      <c r="AB658" s="68"/>
      <c r="AC658" s="68"/>
      <c r="AD658" s="68"/>
      <c r="AE658" s="69"/>
      <c r="AF658" s="69"/>
      <c r="AG658" s="69"/>
      <c r="AH658" s="69"/>
      <c r="AI658" s="69"/>
      <c r="AJ658" s="69"/>
      <c r="AK658" s="70"/>
      <c r="AL658" s="70"/>
      <c r="AM658" s="5"/>
      <c r="AN658" s="5"/>
    </row>
    <row r="659" spans="1:40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67"/>
      <c r="W659" s="67"/>
      <c r="X659" s="67"/>
      <c r="Y659" s="67"/>
      <c r="Z659" s="68"/>
      <c r="AA659" s="68"/>
      <c r="AB659" s="68"/>
      <c r="AC659" s="68"/>
      <c r="AD659" s="68"/>
      <c r="AE659" s="69"/>
      <c r="AF659" s="69"/>
      <c r="AG659" s="69"/>
      <c r="AH659" s="69"/>
      <c r="AI659" s="69"/>
      <c r="AJ659" s="69"/>
      <c r="AK659" s="70"/>
      <c r="AL659" s="70"/>
      <c r="AM659" s="5"/>
      <c r="AN659" s="5"/>
    </row>
    <row r="660" spans="1:40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67"/>
      <c r="W660" s="67"/>
      <c r="X660" s="67"/>
      <c r="Y660" s="67"/>
      <c r="Z660" s="68"/>
      <c r="AA660" s="68"/>
      <c r="AB660" s="68"/>
      <c r="AC660" s="68"/>
      <c r="AD660" s="68"/>
      <c r="AE660" s="69"/>
      <c r="AF660" s="69"/>
      <c r="AG660" s="69"/>
      <c r="AH660" s="69"/>
      <c r="AI660" s="69"/>
      <c r="AJ660" s="69"/>
      <c r="AK660" s="70"/>
      <c r="AL660" s="70"/>
      <c r="AM660" s="5"/>
      <c r="AN660" s="5"/>
    </row>
    <row r="661" spans="1:40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67"/>
      <c r="W661" s="67"/>
      <c r="X661" s="67"/>
      <c r="Y661" s="67"/>
      <c r="Z661" s="68"/>
      <c r="AA661" s="68"/>
      <c r="AB661" s="68"/>
      <c r="AC661" s="68"/>
      <c r="AD661" s="68"/>
      <c r="AE661" s="69"/>
      <c r="AF661" s="69"/>
      <c r="AG661" s="69"/>
      <c r="AH661" s="69"/>
      <c r="AI661" s="69"/>
      <c r="AJ661" s="69"/>
      <c r="AK661" s="70"/>
      <c r="AL661" s="70"/>
      <c r="AM661" s="5"/>
      <c r="AN661" s="5"/>
    </row>
    <row r="662" spans="1:40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67"/>
      <c r="W662" s="67"/>
      <c r="X662" s="67"/>
      <c r="Y662" s="67"/>
      <c r="Z662" s="68"/>
      <c r="AA662" s="68"/>
      <c r="AB662" s="68"/>
      <c r="AC662" s="68"/>
      <c r="AD662" s="68"/>
      <c r="AE662" s="69"/>
      <c r="AF662" s="69"/>
      <c r="AG662" s="69"/>
      <c r="AH662" s="69"/>
      <c r="AI662" s="69"/>
      <c r="AJ662" s="69"/>
      <c r="AK662" s="70"/>
      <c r="AL662" s="70"/>
      <c r="AM662" s="5"/>
      <c r="AN662" s="5"/>
    </row>
    <row r="663" spans="1:40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67"/>
      <c r="W663" s="67"/>
      <c r="X663" s="67"/>
      <c r="Y663" s="67"/>
      <c r="Z663" s="68"/>
      <c r="AA663" s="68"/>
      <c r="AB663" s="68"/>
      <c r="AC663" s="68"/>
      <c r="AD663" s="68"/>
      <c r="AE663" s="69"/>
      <c r="AF663" s="69"/>
      <c r="AG663" s="69"/>
      <c r="AH663" s="69"/>
      <c r="AI663" s="69"/>
      <c r="AJ663" s="69"/>
      <c r="AK663" s="70"/>
      <c r="AL663" s="70"/>
      <c r="AM663" s="5"/>
      <c r="AN663" s="5"/>
    </row>
    <row r="664" spans="1:40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67"/>
      <c r="W664" s="67"/>
      <c r="X664" s="67"/>
      <c r="Y664" s="67"/>
      <c r="Z664" s="68"/>
      <c r="AA664" s="68"/>
      <c r="AB664" s="68"/>
      <c r="AC664" s="68"/>
      <c r="AD664" s="68"/>
      <c r="AE664" s="69"/>
      <c r="AF664" s="69"/>
      <c r="AG664" s="69"/>
      <c r="AH664" s="69"/>
      <c r="AI664" s="69"/>
      <c r="AJ664" s="69"/>
      <c r="AK664" s="70"/>
      <c r="AL664" s="70"/>
      <c r="AM664" s="5"/>
      <c r="AN664" s="5"/>
    </row>
    <row r="665" spans="1:40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67"/>
      <c r="W665" s="67"/>
      <c r="X665" s="67"/>
      <c r="Y665" s="67"/>
      <c r="Z665" s="68"/>
      <c r="AA665" s="68"/>
      <c r="AB665" s="68"/>
      <c r="AC665" s="68"/>
      <c r="AD665" s="68"/>
      <c r="AE665" s="69"/>
      <c r="AF665" s="69"/>
      <c r="AG665" s="69"/>
      <c r="AH665" s="69"/>
      <c r="AI665" s="69"/>
      <c r="AJ665" s="69"/>
      <c r="AK665" s="70"/>
      <c r="AL665" s="70"/>
      <c r="AM665" s="5"/>
      <c r="AN665" s="5"/>
    </row>
    <row r="666" spans="1:40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67"/>
      <c r="W666" s="67"/>
      <c r="X666" s="67"/>
      <c r="Y666" s="67"/>
      <c r="Z666" s="68"/>
      <c r="AA666" s="68"/>
      <c r="AB666" s="68"/>
      <c r="AC666" s="68"/>
      <c r="AD666" s="68"/>
      <c r="AE666" s="69"/>
      <c r="AF666" s="69"/>
      <c r="AG666" s="69"/>
      <c r="AH666" s="69"/>
      <c r="AI666" s="69"/>
      <c r="AJ666" s="69"/>
      <c r="AK666" s="70"/>
      <c r="AL666" s="70"/>
      <c r="AM666" s="5"/>
      <c r="AN666" s="5"/>
    </row>
    <row r="667" spans="1:40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67"/>
      <c r="W667" s="67"/>
      <c r="X667" s="67"/>
      <c r="Y667" s="67"/>
      <c r="Z667" s="68"/>
      <c r="AA667" s="68"/>
      <c r="AB667" s="68"/>
      <c r="AC667" s="68"/>
      <c r="AD667" s="68"/>
      <c r="AE667" s="69"/>
      <c r="AF667" s="69"/>
      <c r="AG667" s="69"/>
      <c r="AH667" s="69"/>
      <c r="AI667" s="69"/>
      <c r="AJ667" s="69"/>
      <c r="AK667" s="70"/>
      <c r="AL667" s="70"/>
      <c r="AM667" s="5"/>
      <c r="AN667" s="5"/>
    </row>
    <row r="668" spans="1:40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67"/>
      <c r="W668" s="67"/>
      <c r="X668" s="67"/>
      <c r="Y668" s="67"/>
      <c r="Z668" s="68"/>
      <c r="AA668" s="68"/>
      <c r="AB668" s="68"/>
      <c r="AC668" s="68"/>
      <c r="AD668" s="68"/>
      <c r="AE668" s="69"/>
      <c r="AF668" s="69"/>
      <c r="AG668" s="69"/>
      <c r="AH668" s="69"/>
      <c r="AI668" s="69"/>
      <c r="AJ668" s="69"/>
      <c r="AK668" s="70"/>
      <c r="AL668" s="70"/>
      <c r="AM668" s="5"/>
      <c r="AN668" s="5"/>
    </row>
    <row r="669" spans="1:40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67"/>
      <c r="W669" s="67"/>
      <c r="X669" s="67"/>
      <c r="Y669" s="67"/>
      <c r="Z669" s="68"/>
      <c r="AA669" s="68"/>
      <c r="AB669" s="68"/>
      <c r="AC669" s="68"/>
      <c r="AD669" s="68"/>
      <c r="AE669" s="69"/>
      <c r="AF669" s="69"/>
      <c r="AG669" s="69"/>
      <c r="AH669" s="69"/>
      <c r="AI669" s="69"/>
      <c r="AJ669" s="69"/>
      <c r="AK669" s="70"/>
      <c r="AL669" s="70"/>
      <c r="AM669" s="5"/>
      <c r="AN669" s="5"/>
    </row>
    <row r="670" spans="1:40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67"/>
      <c r="W670" s="67"/>
      <c r="X670" s="67"/>
      <c r="Y670" s="67"/>
      <c r="Z670" s="68"/>
      <c r="AA670" s="68"/>
      <c r="AB670" s="68"/>
      <c r="AC670" s="68"/>
      <c r="AD670" s="68"/>
      <c r="AE670" s="69"/>
      <c r="AF670" s="69"/>
      <c r="AG670" s="69"/>
      <c r="AH670" s="69"/>
      <c r="AI670" s="69"/>
      <c r="AJ670" s="69"/>
      <c r="AK670" s="70"/>
      <c r="AL670" s="70"/>
      <c r="AM670" s="5"/>
      <c r="AN670" s="5"/>
    </row>
    <row r="671" spans="1:40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67"/>
      <c r="W671" s="67"/>
      <c r="X671" s="67"/>
      <c r="Y671" s="67"/>
      <c r="Z671" s="68"/>
      <c r="AA671" s="68"/>
      <c r="AB671" s="68"/>
      <c r="AC671" s="68"/>
      <c r="AD671" s="68"/>
      <c r="AE671" s="69"/>
      <c r="AF671" s="69"/>
      <c r="AG671" s="69"/>
      <c r="AH671" s="69"/>
      <c r="AI671" s="69"/>
      <c r="AJ671" s="69"/>
      <c r="AK671" s="70"/>
      <c r="AL671" s="70"/>
      <c r="AM671" s="5"/>
      <c r="AN671" s="5"/>
    </row>
    <row r="672" spans="1:40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67"/>
      <c r="W672" s="67"/>
      <c r="X672" s="67"/>
      <c r="Y672" s="67"/>
      <c r="Z672" s="68"/>
      <c r="AA672" s="68"/>
      <c r="AB672" s="68"/>
      <c r="AC672" s="68"/>
      <c r="AD672" s="68"/>
      <c r="AE672" s="69"/>
      <c r="AF672" s="69"/>
      <c r="AG672" s="69"/>
      <c r="AH672" s="69"/>
      <c r="AI672" s="69"/>
      <c r="AJ672" s="69"/>
      <c r="AK672" s="70"/>
      <c r="AL672" s="70"/>
      <c r="AM672" s="5"/>
      <c r="AN672" s="5"/>
    </row>
    <row r="673" spans="1:40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67"/>
      <c r="W673" s="67"/>
      <c r="X673" s="67"/>
      <c r="Y673" s="67"/>
      <c r="Z673" s="68"/>
      <c r="AA673" s="68"/>
      <c r="AB673" s="68"/>
      <c r="AC673" s="68"/>
      <c r="AD673" s="68"/>
      <c r="AE673" s="69"/>
      <c r="AF673" s="69"/>
      <c r="AG673" s="69"/>
      <c r="AH673" s="69"/>
      <c r="AI673" s="69"/>
      <c r="AJ673" s="69"/>
      <c r="AK673" s="70"/>
      <c r="AL673" s="70"/>
      <c r="AM673" s="5"/>
      <c r="AN673" s="5"/>
    </row>
    <row r="674" spans="1:40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67"/>
      <c r="W674" s="67"/>
      <c r="X674" s="67"/>
      <c r="Y674" s="67"/>
      <c r="Z674" s="68"/>
      <c r="AA674" s="68"/>
      <c r="AB674" s="68"/>
      <c r="AC674" s="68"/>
      <c r="AD674" s="68"/>
      <c r="AE674" s="69"/>
      <c r="AF674" s="69"/>
      <c r="AG674" s="69"/>
      <c r="AH674" s="69"/>
      <c r="AI674" s="69"/>
      <c r="AJ674" s="69"/>
      <c r="AK674" s="70"/>
      <c r="AL674" s="70"/>
      <c r="AM674" s="5"/>
      <c r="AN674" s="5"/>
    </row>
    <row r="675" spans="1:40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67"/>
      <c r="W675" s="67"/>
      <c r="X675" s="67"/>
      <c r="Y675" s="67"/>
      <c r="Z675" s="68"/>
      <c r="AA675" s="68"/>
      <c r="AB675" s="68"/>
      <c r="AC675" s="68"/>
      <c r="AD675" s="68"/>
      <c r="AE675" s="69"/>
      <c r="AF675" s="69"/>
      <c r="AG675" s="69"/>
      <c r="AH675" s="69"/>
      <c r="AI675" s="69"/>
      <c r="AJ675" s="69"/>
      <c r="AK675" s="70"/>
      <c r="AL675" s="70"/>
      <c r="AM675" s="5"/>
      <c r="AN675" s="5"/>
    </row>
    <row r="676" spans="1:40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67"/>
      <c r="W676" s="67"/>
      <c r="X676" s="67"/>
      <c r="Y676" s="67"/>
      <c r="Z676" s="68"/>
      <c r="AA676" s="68"/>
      <c r="AB676" s="68"/>
      <c r="AC676" s="68"/>
      <c r="AD676" s="68"/>
      <c r="AE676" s="69"/>
      <c r="AF676" s="69"/>
      <c r="AG676" s="69"/>
      <c r="AH676" s="69"/>
      <c r="AI676" s="69"/>
      <c r="AJ676" s="69"/>
      <c r="AK676" s="70"/>
      <c r="AL676" s="70"/>
      <c r="AM676" s="5"/>
      <c r="AN676" s="5"/>
    </row>
    <row r="677" spans="1:40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67"/>
      <c r="W677" s="67"/>
      <c r="X677" s="67"/>
      <c r="Y677" s="67"/>
      <c r="Z677" s="68"/>
      <c r="AA677" s="68"/>
      <c r="AB677" s="68"/>
      <c r="AC677" s="68"/>
      <c r="AD677" s="68"/>
      <c r="AE677" s="69"/>
      <c r="AF677" s="69"/>
      <c r="AG677" s="69"/>
      <c r="AH677" s="69"/>
      <c r="AI677" s="69"/>
      <c r="AJ677" s="69"/>
      <c r="AK677" s="70"/>
      <c r="AL677" s="70"/>
      <c r="AM677" s="5"/>
      <c r="AN677" s="5"/>
    </row>
    <row r="678" spans="1:40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67"/>
      <c r="W678" s="67"/>
      <c r="X678" s="67"/>
      <c r="Y678" s="67"/>
      <c r="Z678" s="68"/>
      <c r="AA678" s="68"/>
      <c r="AB678" s="68"/>
      <c r="AC678" s="68"/>
      <c r="AD678" s="68"/>
      <c r="AE678" s="69"/>
      <c r="AF678" s="69"/>
      <c r="AG678" s="69"/>
      <c r="AH678" s="69"/>
      <c r="AI678" s="69"/>
      <c r="AJ678" s="69"/>
      <c r="AK678" s="70"/>
      <c r="AL678" s="70"/>
      <c r="AM678" s="5"/>
      <c r="AN678" s="5"/>
    </row>
    <row r="679" spans="1:40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67"/>
      <c r="W679" s="67"/>
      <c r="X679" s="67"/>
      <c r="Y679" s="67"/>
      <c r="Z679" s="68"/>
      <c r="AA679" s="68"/>
      <c r="AB679" s="68"/>
      <c r="AC679" s="68"/>
      <c r="AD679" s="68"/>
      <c r="AE679" s="69"/>
      <c r="AF679" s="69"/>
      <c r="AG679" s="69"/>
      <c r="AH679" s="69"/>
      <c r="AI679" s="69"/>
      <c r="AJ679" s="69"/>
      <c r="AK679" s="70"/>
      <c r="AL679" s="70"/>
      <c r="AM679" s="5"/>
      <c r="AN679" s="5"/>
    </row>
    <row r="680" spans="1:40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67"/>
      <c r="W680" s="67"/>
      <c r="X680" s="67"/>
      <c r="Y680" s="67"/>
      <c r="Z680" s="68"/>
      <c r="AA680" s="68"/>
      <c r="AB680" s="68"/>
      <c r="AC680" s="68"/>
      <c r="AD680" s="68"/>
      <c r="AE680" s="69"/>
      <c r="AF680" s="69"/>
      <c r="AG680" s="69"/>
      <c r="AH680" s="69"/>
      <c r="AI680" s="69"/>
      <c r="AJ680" s="69"/>
      <c r="AK680" s="70"/>
      <c r="AL680" s="70"/>
      <c r="AM680" s="5"/>
      <c r="AN680" s="5"/>
    </row>
    <row r="681" spans="1:40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67"/>
      <c r="W681" s="67"/>
      <c r="X681" s="67"/>
      <c r="Y681" s="67"/>
      <c r="Z681" s="68"/>
      <c r="AA681" s="68"/>
      <c r="AB681" s="68"/>
      <c r="AC681" s="68"/>
      <c r="AD681" s="68"/>
      <c r="AE681" s="69"/>
      <c r="AF681" s="69"/>
      <c r="AG681" s="69"/>
      <c r="AH681" s="69"/>
      <c r="AI681" s="69"/>
      <c r="AJ681" s="69"/>
      <c r="AK681" s="70"/>
      <c r="AL681" s="70"/>
      <c r="AM681" s="5"/>
      <c r="AN681" s="5"/>
    </row>
    <row r="682" spans="1:40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67"/>
      <c r="W682" s="67"/>
      <c r="X682" s="67"/>
      <c r="Y682" s="67"/>
      <c r="Z682" s="68"/>
      <c r="AA682" s="68"/>
      <c r="AB682" s="68"/>
      <c r="AC682" s="68"/>
      <c r="AD682" s="68"/>
      <c r="AE682" s="69"/>
      <c r="AF682" s="69"/>
      <c r="AG682" s="69"/>
      <c r="AH682" s="69"/>
      <c r="AI682" s="69"/>
      <c r="AJ682" s="69"/>
      <c r="AK682" s="70"/>
      <c r="AL682" s="70"/>
      <c r="AM682" s="5"/>
      <c r="AN682" s="5"/>
    </row>
    <row r="683" spans="1:40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67"/>
      <c r="W683" s="67"/>
      <c r="X683" s="67"/>
      <c r="Y683" s="67"/>
      <c r="Z683" s="68"/>
      <c r="AA683" s="68"/>
      <c r="AB683" s="68"/>
      <c r="AC683" s="68"/>
      <c r="AD683" s="68"/>
      <c r="AE683" s="69"/>
      <c r="AF683" s="69"/>
      <c r="AG683" s="69"/>
      <c r="AH683" s="69"/>
      <c r="AI683" s="69"/>
      <c r="AJ683" s="69"/>
      <c r="AK683" s="70"/>
      <c r="AL683" s="70"/>
      <c r="AM683" s="5"/>
      <c r="AN683" s="5"/>
    </row>
    <row r="684" spans="1:40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67"/>
      <c r="W684" s="67"/>
      <c r="X684" s="67"/>
      <c r="Y684" s="67"/>
      <c r="Z684" s="68"/>
      <c r="AA684" s="68"/>
      <c r="AB684" s="68"/>
      <c r="AC684" s="68"/>
      <c r="AD684" s="68"/>
      <c r="AE684" s="69"/>
      <c r="AF684" s="69"/>
      <c r="AG684" s="69"/>
      <c r="AH684" s="69"/>
      <c r="AI684" s="69"/>
      <c r="AJ684" s="69"/>
      <c r="AK684" s="70"/>
      <c r="AL684" s="70"/>
      <c r="AM684" s="5"/>
      <c r="AN684" s="5"/>
    </row>
    <row r="685" spans="1:40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67"/>
      <c r="W685" s="67"/>
      <c r="X685" s="67"/>
      <c r="Y685" s="67"/>
      <c r="Z685" s="68"/>
      <c r="AA685" s="68"/>
      <c r="AB685" s="68"/>
      <c r="AC685" s="68"/>
      <c r="AD685" s="68"/>
      <c r="AE685" s="69"/>
      <c r="AF685" s="69"/>
      <c r="AG685" s="69"/>
      <c r="AH685" s="69"/>
      <c r="AI685" s="69"/>
      <c r="AJ685" s="69"/>
      <c r="AK685" s="70"/>
      <c r="AL685" s="70"/>
      <c r="AM685" s="5"/>
      <c r="AN685" s="5"/>
    </row>
    <row r="686" spans="1:40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67"/>
      <c r="W686" s="67"/>
      <c r="X686" s="67"/>
      <c r="Y686" s="67"/>
      <c r="Z686" s="68"/>
      <c r="AA686" s="68"/>
      <c r="AB686" s="68"/>
      <c r="AC686" s="68"/>
      <c r="AD686" s="68"/>
      <c r="AE686" s="69"/>
      <c r="AF686" s="69"/>
      <c r="AG686" s="69"/>
      <c r="AH686" s="69"/>
      <c r="AI686" s="69"/>
      <c r="AJ686" s="69"/>
      <c r="AK686" s="70"/>
      <c r="AL686" s="70"/>
      <c r="AM686" s="5"/>
      <c r="AN686" s="5"/>
    </row>
    <row r="687" spans="1:40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67"/>
      <c r="W687" s="67"/>
      <c r="X687" s="67"/>
      <c r="Y687" s="67"/>
      <c r="Z687" s="68"/>
      <c r="AA687" s="68"/>
      <c r="AB687" s="68"/>
      <c r="AC687" s="68"/>
      <c r="AD687" s="68"/>
      <c r="AE687" s="69"/>
      <c r="AF687" s="69"/>
      <c r="AG687" s="69"/>
      <c r="AH687" s="69"/>
      <c r="AI687" s="69"/>
      <c r="AJ687" s="69"/>
      <c r="AK687" s="70"/>
      <c r="AL687" s="70"/>
      <c r="AM687" s="5"/>
      <c r="AN687" s="5"/>
    </row>
    <row r="688" spans="1:40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67"/>
      <c r="W688" s="67"/>
      <c r="X688" s="67"/>
      <c r="Y688" s="67"/>
      <c r="Z688" s="68"/>
      <c r="AA688" s="68"/>
      <c r="AB688" s="68"/>
      <c r="AC688" s="68"/>
      <c r="AD688" s="68"/>
      <c r="AE688" s="69"/>
      <c r="AF688" s="69"/>
      <c r="AG688" s="69"/>
      <c r="AH688" s="69"/>
      <c r="AI688" s="69"/>
      <c r="AJ688" s="69"/>
      <c r="AK688" s="70"/>
      <c r="AL688" s="70"/>
      <c r="AM688" s="5"/>
      <c r="AN688" s="5"/>
    </row>
    <row r="689" spans="1:40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67"/>
      <c r="W689" s="67"/>
      <c r="X689" s="67"/>
      <c r="Y689" s="67"/>
      <c r="Z689" s="68"/>
      <c r="AA689" s="68"/>
      <c r="AB689" s="68"/>
      <c r="AC689" s="68"/>
      <c r="AD689" s="68"/>
      <c r="AE689" s="69"/>
      <c r="AF689" s="69"/>
      <c r="AG689" s="69"/>
      <c r="AH689" s="69"/>
      <c r="AI689" s="69"/>
      <c r="AJ689" s="69"/>
      <c r="AK689" s="70"/>
      <c r="AL689" s="70"/>
      <c r="AM689" s="5"/>
      <c r="AN689" s="5"/>
    </row>
    <row r="690" spans="1:40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67"/>
      <c r="W690" s="67"/>
      <c r="X690" s="67"/>
      <c r="Y690" s="67"/>
      <c r="Z690" s="68"/>
      <c r="AA690" s="68"/>
      <c r="AB690" s="68"/>
      <c r="AC690" s="68"/>
      <c r="AD690" s="68"/>
      <c r="AE690" s="69"/>
      <c r="AF690" s="69"/>
      <c r="AG690" s="69"/>
      <c r="AH690" s="69"/>
      <c r="AI690" s="69"/>
      <c r="AJ690" s="69"/>
      <c r="AK690" s="70"/>
      <c r="AL690" s="70"/>
      <c r="AM690" s="5"/>
      <c r="AN690" s="5"/>
    </row>
    <row r="691" spans="1:40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67"/>
      <c r="W691" s="67"/>
      <c r="X691" s="67"/>
      <c r="Y691" s="67"/>
      <c r="Z691" s="68"/>
      <c r="AA691" s="68"/>
      <c r="AB691" s="68"/>
      <c r="AC691" s="68"/>
      <c r="AD691" s="68"/>
      <c r="AE691" s="69"/>
      <c r="AF691" s="69"/>
      <c r="AG691" s="69"/>
      <c r="AH691" s="69"/>
      <c r="AI691" s="69"/>
      <c r="AJ691" s="69"/>
      <c r="AK691" s="70"/>
      <c r="AL691" s="70"/>
      <c r="AM691" s="5"/>
      <c r="AN691" s="5"/>
    </row>
    <row r="692" spans="1:40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67"/>
      <c r="W692" s="67"/>
      <c r="X692" s="67"/>
      <c r="Y692" s="67"/>
      <c r="Z692" s="68"/>
      <c r="AA692" s="68"/>
      <c r="AB692" s="68"/>
      <c r="AC692" s="68"/>
      <c r="AD692" s="68"/>
      <c r="AE692" s="69"/>
      <c r="AF692" s="69"/>
      <c r="AG692" s="69"/>
      <c r="AH692" s="69"/>
      <c r="AI692" s="69"/>
      <c r="AJ692" s="69"/>
      <c r="AK692" s="70"/>
      <c r="AL692" s="70"/>
      <c r="AM692" s="5"/>
      <c r="AN692" s="5"/>
    </row>
    <row r="693" spans="1:40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67"/>
      <c r="W693" s="67"/>
      <c r="X693" s="67"/>
      <c r="Y693" s="67"/>
      <c r="Z693" s="68"/>
      <c r="AA693" s="68"/>
      <c r="AB693" s="68"/>
      <c r="AC693" s="68"/>
      <c r="AD693" s="68"/>
      <c r="AE693" s="69"/>
      <c r="AF693" s="69"/>
      <c r="AG693" s="69"/>
      <c r="AH693" s="69"/>
      <c r="AI693" s="69"/>
      <c r="AJ693" s="69"/>
      <c r="AK693" s="70"/>
      <c r="AL693" s="70"/>
      <c r="AM693" s="5"/>
      <c r="AN693" s="5"/>
    </row>
    <row r="694" spans="1:40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67"/>
      <c r="W694" s="67"/>
      <c r="X694" s="67"/>
      <c r="Y694" s="67"/>
      <c r="Z694" s="68"/>
      <c r="AA694" s="68"/>
      <c r="AB694" s="68"/>
      <c r="AC694" s="68"/>
      <c r="AD694" s="68"/>
      <c r="AE694" s="69"/>
      <c r="AF694" s="69"/>
      <c r="AG694" s="69"/>
      <c r="AH694" s="69"/>
      <c r="AI694" s="69"/>
      <c r="AJ694" s="69"/>
      <c r="AK694" s="70"/>
      <c r="AL694" s="70"/>
      <c r="AM694" s="5"/>
      <c r="AN694" s="5"/>
    </row>
    <row r="695" spans="1:40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67"/>
      <c r="W695" s="67"/>
      <c r="X695" s="67"/>
      <c r="Y695" s="67"/>
      <c r="Z695" s="68"/>
      <c r="AA695" s="68"/>
      <c r="AB695" s="68"/>
      <c r="AC695" s="68"/>
      <c r="AD695" s="68"/>
      <c r="AE695" s="69"/>
      <c r="AF695" s="69"/>
      <c r="AG695" s="69"/>
      <c r="AH695" s="69"/>
      <c r="AI695" s="69"/>
      <c r="AJ695" s="69"/>
      <c r="AK695" s="70"/>
      <c r="AL695" s="70"/>
      <c r="AM695" s="5"/>
      <c r="AN695" s="5"/>
    </row>
    <row r="696" spans="1:40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67"/>
      <c r="W696" s="67"/>
      <c r="X696" s="67"/>
      <c r="Y696" s="67"/>
      <c r="Z696" s="68"/>
      <c r="AA696" s="68"/>
      <c r="AB696" s="68"/>
      <c r="AC696" s="68"/>
      <c r="AD696" s="68"/>
      <c r="AE696" s="69"/>
      <c r="AF696" s="69"/>
      <c r="AG696" s="69"/>
      <c r="AH696" s="69"/>
      <c r="AI696" s="69"/>
      <c r="AJ696" s="69"/>
      <c r="AK696" s="70"/>
      <c r="AL696" s="70"/>
      <c r="AM696" s="5"/>
      <c r="AN696" s="5"/>
    </row>
    <row r="697" spans="1:40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67"/>
      <c r="W697" s="67"/>
      <c r="X697" s="67"/>
      <c r="Y697" s="67"/>
      <c r="Z697" s="68"/>
      <c r="AA697" s="68"/>
      <c r="AB697" s="68"/>
      <c r="AC697" s="68"/>
      <c r="AD697" s="68"/>
      <c r="AE697" s="69"/>
      <c r="AF697" s="69"/>
      <c r="AG697" s="69"/>
      <c r="AH697" s="69"/>
      <c r="AI697" s="69"/>
      <c r="AJ697" s="69"/>
      <c r="AK697" s="70"/>
      <c r="AL697" s="70"/>
      <c r="AM697" s="5"/>
      <c r="AN697" s="5"/>
    </row>
    <row r="698" spans="1:40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67"/>
      <c r="W698" s="67"/>
      <c r="X698" s="67"/>
      <c r="Y698" s="67"/>
      <c r="Z698" s="68"/>
      <c r="AA698" s="68"/>
      <c r="AB698" s="68"/>
      <c r="AC698" s="68"/>
      <c r="AD698" s="68"/>
      <c r="AE698" s="69"/>
      <c r="AF698" s="69"/>
      <c r="AG698" s="69"/>
      <c r="AH698" s="69"/>
      <c r="AI698" s="69"/>
      <c r="AJ698" s="69"/>
      <c r="AK698" s="70"/>
      <c r="AL698" s="70"/>
      <c r="AM698" s="5"/>
      <c r="AN698" s="5"/>
    </row>
    <row r="699" spans="1:40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67"/>
      <c r="W699" s="67"/>
      <c r="X699" s="67"/>
      <c r="Y699" s="67"/>
      <c r="Z699" s="68"/>
      <c r="AA699" s="68"/>
      <c r="AB699" s="68"/>
      <c r="AC699" s="68"/>
      <c r="AD699" s="68"/>
      <c r="AE699" s="69"/>
      <c r="AF699" s="69"/>
      <c r="AG699" s="69"/>
      <c r="AH699" s="69"/>
      <c r="AI699" s="69"/>
      <c r="AJ699" s="69"/>
      <c r="AK699" s="70"/>
      <c r="AL699" s="70"/>
      <c r="AM699" s="5"/>
      <c r="AN699" s="5"/>
    </row>
    <row r="700" spans="1:40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67"/>
      <c r="W700" s="67"/>
      <c r="X700" s="67"/>
      <c r="Y700" s="67"/>
      <c r="Z700" s="68"/>
      <c r="AA700" s="68"/>
      <c r="AB700" s="68"/>
      <c r="AC700" s="68"/>
      <c r="AD700" s="68"/>
      <c r="AE700" s="69"/>
      <c r="AF700" s="69"/>
      <c r="AG700" s="69"/>
      <c r="AH700" s="69"/>
      <c r="AI700" s="69"/>
      <c r="AJ700" s="69"/>
      <c r="AK700" s="70"/>
      <c r="AL700" s="70"/>
      <c r="AM700" s="5"/>
      <c r="AN700" s="5"/>
    </row>
    <row r="701" spans="1:40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67"/>
      <c r="W701" s="67"/>
      <c r="X701" s="67"/>
      <c r="Y701" s="67"/>
      <c r="Z701" s="68"/>
      <c r="AA701" s="68"/>
      <c r="AB701" s="68"/>
      <c r="AC701" s="68"/>
      <c r="AD701" s="68"/>
      <c r="AE701" s="69"/>
      <c r="AF701" s="69"/>
      <c r="AG701" s="69"/>
      <c r="AH701" s="69"/>
      <c r="AI701" s="69"/>
      <c r="AJ701" s="69"/>
      <c r="AK701" s="70"/>
      <c r="AL701" s="70"/>
      <c r="AM701" s="5"/>
      <c r="AN701" s="5"/>
    </row>
    <row r="702" spans="1:40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67"/>
      <c r="W702" s="67"/>
      <c r="X702" s="67"/>
      <c r="Y702" s="67"/>
      <c r="Z702" s="68"/>
      <c r="AA702" s="68"/>
      <c r="AB702" s="68"/>
      <c r="AC702" s="68"/>
      <c r="AD702" s="68"/>
      <c r="AE702" s="69"/>
      <c r="AF702" s="69"/>
      <c r="AG702" s="69"/>
      <c r="AH702" s="69"/>
      <c r="AI702" s="69"/>
      <c r="AJ702" s="69"/>
      <c r="AK702" s="70"/>
      <c r="AL702" s="70"/>
      <c r="AM702" s="5"/>
      <c r="AN702" s="5"/>
    </row>
    <row r="703" spans="1:40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67"/>
      <c r="W703" s="67"/>
      <c r="X703" s="67"/>
      <c r="Y703" s="67"/>
      <c r="Z703" s="68"/>
      <c r="AA703" s="68"/>
      <c r="AB703" s="68"/>
      <c r="AC703" s="68"/>
      <c r="AD703" s="68"/>
      <c r="AE703" s="69"/>
      <c r="AF703" s="69"/>
      <c r="AG703" s="69"/>
      <c r="AH703" s="69"/>
      <c r="AI703" s="69"/>
      <c r="AJ703" s="69"/>
      <c r="AK703" s="70"/>
      <c r="AL703" s="70"/>
      <c r="AM703" s="5"/>
      <c r="AN703" s="5"/>
    </row>
    <row r="704" spans="1:40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67"/>
      <c r="W704" s="67"/>
      <c r="X704" s="67"/>
      <c r="Y704" s="67"/>
      <c r="Z704" s="68"/>
      <c r="AA704" s="68"/>
      <c r="AB704" s="68"/>
      <c r="AC704" s="68"/>
      <c r="AD704" s="68"/>
      <c r="AE704" s="69"/>
      <c r="AF704" s="69"/>
      <c r="AG704" s="69"/>
      <c r="AH704" s="69"/>
      <c r="AI704" s="69"/>
      <c r="AJ704" s="69"/>
      <c r="AK704" s="70"/>
      <c r="AL704" s="70"/>
      <c r="AM704" s="5"/>
      <c r="AN704" s="5"/>
    </row>
    <row r="705" spans="1:40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67"/>
      <c r="W705" s="67"/>
      <c r="X705" s="67"/>
      <c r="Y705" s="67"/>
      <c r="Z705" s="68"/>
      <c r="AA705" s="68"/>
      <c r="AB705" s="68"/>
      <c r="AC705" s="68"/>
      <c r="AD705" s="68"/>
      <c r="AE705" s="69"/>
      <c r="AF705" s="69"/>
      <c r="AG705" s="69"/>
      <c r="AH705" s="69"/>
      <c r="AI705" s="69"/>
      <c r="AJ705" s="69"/>
      <c r="AK705" s="70"/>
      <c r="AL705" s="70"/>
      <c r="AM705" s="5"/>
      <c r="AN705" s="5"/>
    </row>
    <row r="706" spans="1:40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67"/>
      <c r="W706" s="67"/>
      <c r="X706" s="67"/>
      <c r="Y706" s="67"/>
      <c r="Z706" s="68"/>
      <c r="AA706" s="68"/>
      <c r="AB706" s="68"/>
      <c r="AC706" s="68"/>
      <c r="AD706" s="68"/>
      <c r="AE706" s="69"/>
      <c r="AF706" s="69"/>
      <c r="AG706" s="69"/>
      <c r="AH706" s="69"/>
      <c r="AI706" s="69"/>
      <c r="AJ706" s="69"/>
      <c r="AK706" s="70"/>
      <c r="AL706" s="70"/>
      <c r="AM706" s="5"/>
      <c r="AN706" s="5"/>
    </row>
    <row r="707" spans="1:40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67"/>
      <c r="W707" s="67"/>
      <c r="X707" s="67"/>
      <c r="Y707" s="67"/>
      <c r="Z707" s="68"/>
      <c r="AA707" s="68"/>
      <c r="AB707" s="68"/>
      <c r="AC707" s="68"/>
      <c r="AD707" s="68"/>
      <c r="AE707" s="69"/>
      <c r="AF707" s="69"/>
      <c r="AG707" s="69"/>
      <c r="AH707" s="69"/>
      <c r="AI707" s="69"/>
      <c r="AJ707" s="69"/>
      <c r="AK707" s="70"/>
      <c r="AL707" s="70"/>
      <c r="AM707" s="5"/>
      <c r="AN707" s="5"/>
    </row>
    <row r="708" spans="1:40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67"/>
      <c r="W708" s="67"/>
      <c r="X708" s="67"/>
      <c r="Y708" s="67"/>
      <c r="Z708" s="68"/>
      <c r="AA708" s="68"/>
      <c r="AB708" s="68"/>
      <c r="AC708" s="68"/>
      <c r="AD708" s="68"/>
      <c r="AE708" s="69"/>
      <c r="AF708" s="69"/>
      <c r="AG708" s="69"/>
      <c r="AH708" s="69"/>
      <c r="AI708" s="69"/>
      <c r="AJ708" s="69"/>
      <c r="AK708" s="70"/>
      <c r="AL708" s="70"/>
      <c r="AM708" s="5"/>
      <c r="AN708" s="5"/>
    </row>
    <row r="709" spans="1:40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67"/>
      <c r="W709" s="67"/>
      <c r="X709" s="67"/>
      <c r="Y709" s="67"/>
      <c r="Z709" s="68"/>
      <c r="AA709" s="68"/>
      <c r="AB709" s="68"/>
      <c r="AC709" s="68"/>
      <c r="AD709" s="68"/>
      <c r="AE709" s="69"/>
      <c r="AF709" s="69"/>
      <c r="AG709" s="69"/>
      <c r="AH709" s="69"/>
      <c r="AI709" s="69"/>
      <c r="AJ709" s="69"/>
      <c r="AK709" s="70"/>
      <c r="AL709" s="70"/>
      <c r="AM709" s="5"/>
      <c r="AN709" s="5"/>
    </row>
    <row r="710" spans="1:40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67"/>
      <c r="W710" s="67"/>
      <c r="X710" s="67"/>
      <c r="Y710" s="67"/>
      <c r="Z710" s="68"/>
      <c r="AA710" s="68"/>
      <c r="AB710" s="68"/>
      <c r="AC710" s="68"/>
      <c r="AD710" s="68"/>
      <c r="AE710" s="69"/>
      <c r="AF710" s="69"/>
      <c r="AG710" s="69"/>
      <c r="AH710" s="69"/>
      <c r="AI710" s="69"/>
      <c r="AJ710" s="69"/>
      <c r="AK710" s="70"/>
      <c r="AL710" s="70"/>
      <c r="AM710" s="5"/>
      <c r="AN710" s="5"/>
    </row>
    <row r="711" spans="1:40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67"/>
      <c r="W711" s="67"/>
      <c r="X711" s="67"/>
      <c r="Y711" s="67"/>
      <c r="Z711" s="68"/>
      <c r="AA711" s="68"/>
      <c r="AB711" s="68"/>
      <c r="AC711" s="68"/>
      <c r="AD711" s="68"/>
      <c r="AE711" s="69"/>
      <c r="AF711" s="69"/>
      <c r="AG711" s="69"/>
      <c r="AH711" s="69"/>
      <c r="AI711" s="69"/>
      <c r="AJ711" s="69"/>
      <c r="AK711" s="70"/>
      <c r="AL711" s="70"/>
      <c r="AM711" s="5"/>
      <c r="AN711" s="5"/>
    </row>
    <row r="712" spans="1:40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67"/>
      <c r="W712" s="67"/>
      <c r="X712" s="67"/>
      <c r="Y712" s="67"/>
      <c r="Z712" s="68"/>
      <c r="AA712" s="68"/>
      <c r="AB712" s="68"/>
      <c r="AC712" s="68"/>
      <c r="AD712" s="68"/>
      <c r="AE712" s="69"/>
      <c r="AF712" s="69"/>
      <c r="AG712" s="69"/>
      <c r="AH712" s="69"/>
      <c r="AI712" s="69"/>
      <c r="AJ712" s="69"/>
      <c r="AK712" s="70"/>
      <c r="AL712" s="70"/>
      <c r="AM712" s="5"/>
      <c r="AN712" s="5"/>
    </row>
    <row r="713" spans="1:40" ht="24.75" thickBot="1" x14ac:dyDescent="0.6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67"/>
      <c r="W713" s="67"/>
      <c r="X713" s="67"/>
      <c r="Y713" s="67"/>
      <c r="Z713" s="68"/>
      <c r="AA713" s="68"/>
      <c r="AB713" s="68"/>
      <c r="AC713" s="68"/>
      <c r="AD713" s="68"/>
      <c r="AE713" s="69"/>
      <c r="AF713" s="69"/>
      <c r="AG713" s="69"/>
      <c r="AH713" s="69"/>
      <c r="AI713" s="69"/>
      <c r="AJ713" s="69"/>
      <c r="AK713" s="70"/>
      <c r="AL713" s="70"/>
      <c r="AM713" s="5"/>
      <c r="AN713" s="5"/>
    </row>
    <row r="714" spans="1:40" ht="24.75" thickBot="1" x14ac:dyDescent="0.6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67"/>
      <c r="W714" s="67"/>
      <c r="X714" s="67"/>
      <c r="Y714" s="67"/>
      <c r="Z714" s="68"/>
      <c r="AA714" s="68"/>
      <c r="AB714" s="68"/>
      <c r="AC714" s="68"/>
      <c r="AD714" s="68"/>
      <c r="AE714" s="69"/>
      <c r="AF714" s="69"/>
      <c r="AG714" s="69"/>
      <c r="AH714" s="69"/>
      <c r="AI714" s="69"/>
      <c r="AJ714" s="69"/>
      <c r="AK714" s="70"/>
      <c r="AL714" s="70"/>
      <c r="AM714" s="5"/>
      <c r="AN714" s="5"/>
    </row>
    <row r="715" spans="1:40" ht="24.75" thickBot="1" x14ac:dyDescent="0.6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67"/>
      <c r="W715" s="67"/>
      <c r="X715" s="67"/>
      <c r="Y715" s="67"/>
      <c r="Z715" s="68"/>
      <c r="AA715" s="68"/>
      <c r="AB715" s="68"/>
      <c r="AC715" s="68"/>
      <c r="AD715" s="68"/>
      <c r="AE715" s="69"/>
      <c r="AF715" s="69"/>
      <c r="AG715" s="69"/>
      <c r="AH715" s="69"/>
      <c r="AI715" s="69"/>
      <c r="AJ715" s="69"/>
      <c r="AK715" s="70"/>
      <c r="AL715" s="70"/>
      <c r="AM715" s="5"/>
      <c r="AN715" s="5"/>
    </row>
    <row r="716" spans="1:40" ht="24.75" thickBot="1" x14ac:dyDescent="0.6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67"/>
      <c r="W716" s="67"/>
      <c r="X716" s="67"/>
      <c r="Y716" s="67"/>
      <c r="Z716" s="68"/>
      <c r="AA716" s="68"/>
      <c r="AB716" s="68"/>
      <c r="AC716" s="68"/>
      <c r="AD716" s="68"/>
      <c r="AE716" s="69"/>
      <c r="AF716" s="69"/>
      <c r="AG716" s="69"/>
      <c r="AH716" s="69"/>
      <c r="AI716" s="69"/>
      <c r="AJ716" s="69"/>
      <c r="AK716" s="70"/>
      <c r="AL716" s="70"/>
      <c r="AM716" s="5"/>
      <c r="AN716" s="5"/>
    </row>
    <row r="717" spans="1:40" ht="24.75" thickBot="1" x14ac:dyDescent="0.6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67"/>
      <c r="W717" s="67"/>
      <c r="X717" s="67"/>
      <c r="Y717" s="67"/>
      <c r="Z717" s="68"/>
      <c r="AA717" s="68"/>
      <c r="AB717" s="68"/>
      <c r="AC717" s="68"/>
      <c r="AD717" s="68"/>
      <c r="AE717" s="69"/>
      <c r="AF717" s="69"/>
      <c r="AG717" s="69"/>
      <c r="AH717" s="69"/>
      <c r="AI717" s="69"/>
      <c r="AJ717" s="69"/>
      <c r="AK717" s="70"/>
      <c r="AL717" s="70"/>
      <c r="AM717" s="5"/>
      <c r="AN717" s="5"/>
    </row>
    <row r="718" spans="1:40" ht="24.75" thickBot="1" x14ac:dyDescent="0.6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67"/>
      <c r="W718" s="67"/>
      <c r="X718" s="67"/>
      <c r="Y718" s="67"/>
      <c r="Z718" s="68"/>
      <c r="AA718" s="68"/>
      <c r="AB718" s="68"/>
      <c r="AC718" s="68"/>
      <c r="AD718" s="68"/>
      <c r="AE718" s="69"/>
      <c r="AF718" s="69"/>
      <c r="AG718" s="69"/>
      <c r="AH718" s="69"/>
      <c r="AI718" s="69"/>
      <c r="AJ718" s="69"/>
      <c r="AK718" s="70"/>
      <c r="AL718" s="70"/>
      <c r="AM718" s="5"/>
      <c r="AN718" s="5"/>
    </row>
    <row r="719" spans="1:40" ht="24.75" thickBot="1" x14ac:dyDescent="0.6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67"/>
      <c r="W719" s="67"/>
      <c r="X719" s="67"/>
      <c r="Y719" s="67"/>
      <c r="Z719" s="68"/>
      <c r="AA719" s="68"/>
      <c r="AB719" s="68"/>
      <c r="AC719" s="68"/>
      <c r="AD719" s="68"/>
      <c r="AE719" s="69"/>
      <c r="AF719" s="69"/>
      <c r="AG719" s="69"/>
      <c r="AH719" s="69"/>
      <c r="AI719" s="69"/>
      <c r="AJ719" s="69"/>
      <c r="AK719" s="70"/>
      <c r="AL719" s="70"/>
      <c r="AM719" s="5"/>
      <c r="AN719" s="5"/>
    </row>
    <row r="720" spans="1:40" ht="24.75" thickBot="1" x14ac:dyDescent="0.6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67"/>
      <c r="W720" s="67"/>
      <c r="X720" s="67"/>
      <c r="Y720" s="67"/>
      <c r="Z720" s="68"/>
      <c r="AA720" s="68"/>
      <c r="AB720" s="68"/>
      <c r="AC720" s="68"/>
      <c r="AD720" s="68"/>
      <c r="AE720" s="69"/>
      <c r="AF720" s="69"/>
      <c r="AG720" s="69"/>
      <c r="AH720" s="69"/>
      <c r="AI720" s="69"/>
      <c r="AJ720" s="69"/>
      <c r="AK720" s="70"/>
      <c r="AL720" s="70"/>
      <c r="AM720" s="5"/>
      <c r="AN720" s="5"/>
    </row>
    <row r="721" spans="1:40" ht="24.75" thickBot="1" x14ac:dyDescent="0.6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67"/>
      <c r="W721" s="67"/>
      <c r="X721" s="67"/>
      <c r="Y721" s="67"/>
      <c r="Z721" s="68"/>
      <c r="AA721" s="68"/>
      <c r="AB721" s="68"/>
      <c r="AC721" s="68"/>
      <c r="AD721" s="68"/>
      <c r="AE721" s="69"/>
      <c r="AF721" s="69"/>
      <c r="AG721" s="69"/>
      <c r="AH721" s="69"/>
      <c r="AI721" s="69"/>
      <c r="AJ721" s="69"/>
      <c r="AK721" s="70"/>
      <c r="AL721" s="70"/>
      <c r="AM721" s="5"/>
      <c r="AN721" s="5"/>
    </row>
    <row r="722" spans="1:40" ht="24.75" thickBot="1" x14ac:dyDescent="0.6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67"/>
      <c r="W722" s="67"/>
      <c r="X722" s="67"/>
      <c r="Y722" s="67"/>
      <c r="Z722" s="68"/>
      <c r="AA722" s="68"/>
      <c r="AB722" s="68"/>
      <c r="AC722" s="68"/>
      <c r="AD722" s="68"/>
      <c r="AE722" s="69"/>
      <c r="AF722" s="69"/>
      <c r="AG722" s="69"/>
      <c r="AH722" s="69"/>
      <c r="AI722" s="69"/>
      <c r="AJ722" s="69"/>
      <c r="AK722" s="70"/>
      <c r="AL722" s="70"/>
      <c r="AM722" s="5"/>
      <c r="AN722" s="5"/>
    </row>
    <row r="723" spans="1:40" ht="24.75" thickBot="1" x14ac:dyDescent="0.6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67"/>
      <c r="W723" s="67"/>
      <c r="X723" s="67"/>
      <c r="Y723" s="67"/>
      <c r="Z723" s="68"/>
      <c r="AA723" s="68"/>
      <c r="AB723" s="68"/>
      <c r="AC723" s="68"/>
      <c r="AD723" s="68"/>
      <c r="AE723" s="69"/>
      <c r="AF723" s="69"/>
      <c r="AG723" s="69"/>
      <c r="AH723" s="69"/>
      <c r="AI723" s="69"/>
      <c r="AJ723" s="69"/>
      <c r="AK723" s="70"/>
      <c r="AL723" s="70"/>
      <c r="AM723" s="5"/>
      <c r="AN723" s="5"/>
    </row>
    <row r="724" spans="1:40" ht="24.75" thickBot="1" x14ac:dyDescent="0.6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67"/>
      <c r="W724" s="67"/>
      <c r="X724" s="67"/>
      <c r="Y724" s="67"/>
      <c r="Z724" s="68"/>
      <c r="AA724" s="68"/>
      <c r="AB724" s="68"/>
      <c r="AC724" s="68"/>
      <c r="AD724" s="68"/>
      <c r="AE724" s="69"/>
      <c r="AF724" s="69"/>
      <c r="AG724" s="69"/>
      <c r="AH724" s="69"/>
      <c r="AI724" s="69"/>
      <c r="AJ724" s="69"/>
      <c r="AK724" s="70"/>
      <c r="AL724" s="70"/>
      <c r="AM724" s="5"/>
      <c r="AN724" s="5"/>
    </row>
    <row r="725" spans="1:40" ht="24.75" thickBot="1" x14ac:dyDescent="0.6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67"/>
      <c r="W725" s="67"/>
      <c r="X725" s="67"/>
      <c r="Y725" s="67"/>
      <c r="Z725" s="68"/>
      <c r="AA725" s="68"/>
      <c r="AB725" s="68"/>
      <c r="AC725" s="68"/>
      <c r="AD725" s="68"/>
      <c r="AE725" s="69"/>
      <c r="AF725" s="69"/>
      <c r="AG725" s="69"/>
      <c r="AH725" s="69"/>
      <c r="AI725" s="69"/>
      <c r="AJ725" s="69"/>
      <c r="AK725" s="70"/>
      <c r="AL725" s="70"/>
      <c r="AM725" s="5"/>
      <c r="AN725" s="5"/>
    </row>
    <row r="726" spans="1:40" ht="24.75" thickBot="1" x14ac:dyDescent="0.6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67"/>
      <c r="W726" s="67"/>
      <c r="X726" s="67"/>
      <c r="Y726" s="67"/>
      <c r="Z726" s="68"/>
      <c r="AA726" s="68"/>
      <c r="AB726" s="68"/>
      <c r="AC726" s="68"/>
      <c r="AD726" s="68"/>
      <c r="AE726" s="69"/>
      <c r="AF726" s="69"/>
      <c r="AG726" s="69"/>
      <c r="AH726" s="69"/>
      <c r="AI726" s="69"/>
      <c r="AJ726" s="69"/>
      <c r="AK726" s="70"/>
      <c r="AL726" s="70"/>
      <c r="AM726" s="5"/>
      <c r="AN726" s="5"/>
    </row>
    <row r="727" spans="1:40" ht="24.75" thickBot="1" x14ac:dyDescent="0.6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67"/>
      <c r="W727" s="67"/>
      <c r="X727" s="67"/>
      <c r="Y727" s="67"/>
      <c r="Z727" s="68"/>
      <c r="AA727" s="68"/>
      <c r="AB727" s="68"/>
      <c r="AC727" s="68"/>
      <c r="AD727" s="68"/>
      <c r="AE727" s="69"/>
      <c r="AF727" s="69"/>
      <c r="AG727" s="69"/>
      <c r="AH727" s="69"/>
      <c r="AI727" s="69"/>
      <c r="AJ727" s="69"/>
      <c r="AK727" s="70"/>
      <c r="AL727" s="70"/>
      <c r="AM727" s="5"/>
      <c r="AN727" s="5"/>
    </row>
    <row r="728" spans="1:40" ht="24.75" thickBot="1" x14ac:dyDescent="0.6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67"/>
      <c r="W728" s="67"/>
      <c r="X728" s="67"/>
      <c r="Y728" s="67"/>
      <c r="Z728" s="68"/>
      <c r="AA728" s="68"/>
      <c r="AB728" s="68"/>
      <c r="AC728" s="68"/>
      <c r="AD728" s="68"/>
      <c r="AE728" s="69"/>
      <c r="AF728" s="69"/>
      <c r="AG728" s="69"/>
      <c r="AH728" s="69"/>
      <c r="AI728" s="69"/>
      <c r="AJ728" s="69"/>
      <c r="AK728" s="70"/>
      <c r="AL728" s="70"/>
      <c r="AM728" s="5"/>
      <c r="AN728" s="5"/>
    </row>
    <row r="729" spans="1:40" ht="24.75" thickBot="1" x14ac:dyDescent="0.6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67"/>
      <c r="W729" s="67"/>
      <c r="X729" s="67"/>
      <c r="Y729" s="67"/>
      <c r="Z729" s="68"/>
      <c r="AA729" s="68"/>
      <c r="AB729" s="68"/>
      <c r="AC729" s="68"/>
      <c r="AD729" s="68"/>
      <c r="AE729" s="69"/>
      <c r="AF729" s="69"/>
      <c r="AG729" s="69"/>
      <c r="AH729" s="69"/>
      <c r="AI729" s="69"/>
      <c r="AJ729" s="69"/>
      <c r="AK729" s="70"/>
      <c r="AL729" s="70"/>
      <c r="AM729" s="5"/>
      <c r="AN729" s="5"/>
    </row>
    <row r="730" spans="1:40" ht="24.75" thickBot="1" x14ac:dyDescent="0.6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67"/>
      <c r="W730" s="67"/>
      <c r="X730" s="67"/>
      <c r="Y730" s="67"/>
      <c r="Z730" s="68"/>
      <c r="AA730" s="68"/>
      <c r="AB730" s="68"/>
      <c r="AC730" s="68"/>
      <c r="AD730" s="68"/>
      <c r="AE730" s="69"/>
      <c r="AF730" s="69"/>
      <c r="AG730" s="69"/>
      <c r="AH730" s="69"/>
      <c r="AI730" s="69"/>
      <c r="AJ730" s="69"/>
      <c r="AK730" s="70"/>
      <c r="AL730" s="70"/>
      <c r="AM730" s="5"/>
      <c r="AN730" s="5"/>
    </row>
    <row r="731" spans="1:40" ht="24.75" thickBot="1" x14ac:dyDescent="0.6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67"/>
      <c r="W731" s="67"/>
      <c r="X731" s="67"/>
      <c r="Y731" s="67"/>
      <c r="Z731" s="68"/>
      <c r="AA731" s="68"/>
      <c r="AB731" s="68"/>
      <c r="AC731" s="68"/>
      <c r="AD731" s="68"/>
      <c r="AE731" s="69"/>
      <c r="AF731" s="69"/>
      <c r="AG731" s="69"/>
      <c r="AH731" s="69"/>
      <c r="AI731" s="69"/>
      <c r="AJ731" s="69"/>
      <c r="AK731" s="70"/>
      <c r="AL731" s="70"/>
      <c r="AM731" s="5"/>
      <c r="AN731" s="5"/>
    </row>
    <row r="732" spans="1:40" ht="24.75" thickBot="1" x14ac:dyDescent="0.6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67"/>
      <c r="W732" s="67"/>
      <c r="X732" s="67"/>
      <c r="Y732" s="67"/>
      <c r="Z732" s="68"/>
      <c r="AA732" s="68"/>
      <c r="AB732" s="68"/>
      <c r="AC732" s="68"/>
      <c r="AD732" s="68"/>
      <c r="AE732" s="69"/>
      <c r="AF732" s="69"/>
      <c r="AG732" s="69"/>
      <c r="AH732" s="69"/>
      <c r="AI732" s="69"/>
      <c r="AJ732" s="69"/>
      <c r="AK732" s="70"/>
      <c r="AL732" s="70"/>
      <c r="AM732" s="5"/>
      <c r="AN732" s="5"/>
    </row>
    <row r="733" spans="1:40" ht="24.75" thickBot="1" x14ac:dyDescent="0.6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67"/>
      <c r="W733" s="67"/>
      <c r="X733" s="67"/>
      <c r="Y733" s="67"/>
      <c r="Z733" s="68"/>
      <c r="AA733" s="68"/>
      <c r="AB733" s="68"/>
      <c r="AC733" s="68"/>
      <c r="AD733" s="68"/>
      <c r="AE733" s="69"/>
      <c r="AF733" s="69"/>
      <c r="AG733" s="69"/>
      <c r="AH733" s="69"/>
      <c r="AI733" s="69"/>
      <c r="AJ733" s="69"/>
      <c r="AK733" s="70"/>
      <c r="AL733" s="70"/>
      <c r="AM733" s="5"/>
      <c r="AN733" s="5"/>
    </row>
    <row r="734" spans="1:40" ht="24.75" thickBot="1" x14ac:dyDescent="0.6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67"/>
      <c r="W734" s="67"/>
      <c r="X734" s="67"/>
      <c r="Y734" s="67"/>
      <c r="Z734" s="68"/>
      <c r="AA734" s="68"/>
      <c r="AB734" s="68"/>
      <c r="AC734" s="68"/>
      <c r="AD734" s="68"/>
      <c r="AE734" s="69"/>
      <c r="AF734" s="69"/>
      <c r="AG734" s="69"/>
      <c r="AH734" s="69"/>
      <c r="AI734" s="69"/>
      <c r="AJ734" s="69"/>
      <c r="AK734" s="70"/>
      <c r="AL734" s="70"/>
      <c r="AM734" s="5"/>
      <c r="AN734" s="5"/>
    </row>
    <row r="735" spans="1:40" ht="24.75" thickBot="1" x14ac:dyDescent="0.6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67"/>
      <c r="W735" s="67"/>
      <c r="X735" s="67"/>
      <c r="Y735" s="67"/>
      <c r="Z735" s="68"/>
      <c r="AA735" s="68"/>
      <c r="AB735" s="68"/>
      <c r="AC735" s="68"/>
      <c r="AD735" s="68"/>
      <c r="AE735" s="69"/>
      <c r="AF735" s="69"/>
      <c r="AG735" s="69"/>
      <c r="AH735" s="69"/>
      <c r="AI735" s="69"/>
      <c r="AJ735" s="69"/>
      <c r="AK735" s="70"/>
      <c r="AL735" s="70"/>
      <c r="AM735" s="5"/>
      <c r="AN735" s="5"/>
    </row>
    <row r="736" spans="1:40" ht="24.75" thickBot="1" x14ac:dyDescent="0.6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67"/>
      <c r="W736" s="67"/>
      <c r="X736" s="67"/>
      <c r="Y736" s="67"/>
      <c r="Z736" s="68"/>
      <c r="AA736" s="68"/>
      <c r="AB736" s="68"/>
      <c r="AC736" s="68"/>
      <c r="AD736" s="68"/>
      <c r="AE736" s="69"/>
      <c r="AF736" s="69"/>
      <c r="AG736" s="69"/>
      <c r="AH736" s="69"/>
      <c r="AI736" s="69"/>
      <c r="AJ736" s="69"/>
      <c r="AK736" s="70"/>
      <c r="AL736" s="70"/>
      <c r="AM736" s="5"/>
      <c r="AN736" s="5"/>
    </row>
    <row r="737" spans="1:40" ht="24.75" thickBot="1" x14ac:dyDescent="0.6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67"/>
      <c r="W737" s="67"/>
      <c r="X737" s="67"/>
      <c r="Y737" s="67"/>
      <c r="Z737" s="68"/>
      <c r="AA737" s="68"/>
      <c r="AB737" s="68"/>
      <c r="AC737" s="68"/>
      <c r="AD737" s="68"/>
      <c r="AE737" s="69"/>
      <c r="AF737" s="69"/>
      <c r="AG737" s="69"/>
      <c r="AH737" s="69"/>
      <c r="AI737" s="69"/>
      <c r="AJ737" s="69"/>
      <c r="AK737" s="70"/>
      <c r="AL737" s="70"/>
      <c r="AM737" s="5"/>
      <c r="AN737" s="5"/>
    </row>
    <row r="738" spans="1:40" ht="24.75" thickBot="1" x14ac:dyDescent="0.6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67"/>
      <c r="W738" s="67"/>
      <c r="X738" s="67"/>
      <c r="Y738" s="67"/>
      <c r="Z738" s="68"/>
      <c r="AA738" s="68"/>
      <c r="AB738" s="68"/>
      <c r="AC738" s="68"/>
      <c r="AD738" s="68"/>
      <c r="AE738" s="69"/>
      <c r="AF738" s="69"/>
      <c r="AG738" s="69"/>
      <c r="AH738" s="69"/>
      <c r="AI738" s="69"/>
      <c r="AJ738" s="69"/>
      <c r="AK738" s="70"/>
      <c r="AL738" s="70"/>
      <c r="AM738" s="5"/>
      <c r="AN738" s="5"/>
    </row>
    <row r="739" spans="1:40" ht="24.75" thickBot="1" x14ac:dyDescent="0.6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67"/>
      <c r="W739" s="67"/>
      <c r="X739" s="67"/>
      <c r="Y739" s="67"/>
      <c r="Z739" s="68"/>
      <c r="AA739" s="68"/>
      <c r="AB739" s="68"/>
      <c r="AC739" s="68"/>
      <c r="AD739" s="68"/>
      <c r="AE739" s="69"/>
      <c r="AF739" s="69"/>
      <c r="AG739" s="69"/>
      <c r="AH739" s="69"/>
      <c r="AI739" s="69"/>
      <c r="AJ739" s="69"/>
      <c r="AK739" s="70"/>
      <c r="AL739" s="70"/>
      <c r="AM739" s="5"/>
      <c r="AN739" s="5"/>
    </row>
    <row r="740" spans="1:40" ht="24.75" thickBot="1" x14ac:dyDescent="0.6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67"/>
      <c r="W740" s="67"/>
      <c r="X740" s="67"/>
      <c r="Y740" s="67"/>
      <c r="Z740" s="68"/>
      <c r="AA740" s="68"/>
      <c r="AB740" s="68"/>
      <c r="AC740" s="68"/>
      <c r="AD740" s="68"/>
      <c r="AE740" s="69"/>
      <c r="AF740" s="69"/>
      <c r="AG740" s="69"/>
      <c r="AH740" s="69"/>
      <c r="AI740" s="69"/>
      <c r="AJ740" s="69"/>
      <c r="AK740" s="70"/>
      <c r="AL740" s="70"/>
      <c r="AM740" s="5"/>
      <c r="AN740" s="5"/>
    </row>
    <row r="741" spans="1:40" ht="24.75" thickBot="1" x14ac:dyDescent="0.6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67"/>
      <c r="W741" s="67"/>
      <c r="X741" s="67"/>
      <c r="Y741" s="67"/>
      <c r="Z741" s="68"/>
      <c r="AA741" s="68"/>
      <c r="AB741" s="68"/>
      <c r="AC741" s="68"/>
      <c r="AD741" s="68"/>
      <c r="AE741" s="69"/>
      <c r="AF741" s="69"/>
      <c r="AG741" s="69"/>
      <c r="AH741" s="69"/>
      <c r="AI741" s="69"/>
      <c r="AJ741" s="69"/>
      <c r="AK741" s="70"/>
      <c r="AL741" s="70"/>
      <c r="AM741" s="5"/>
      <c r="AN741" s="5"/>
    </row>
    <row r="742" spans="1:40" ht="24.75" thickBot="1" x14ac:dyDescent="0.6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67"/>
      <c r="W742" s="67"/>
      <c r="X742" s="67"/>
      <c r="Y742" s="67"/>
      <c r="Z742" s="68"/>
      <c r="AA742" s="68"/>
      <c r="AB742" s="68"/>
      <c r="AC742" s="68"/>
      <c r="AD742" s="68"/>
      <c r="AE742" s="69"/>
      <c r="AF742" s="69"/>
      <c r="AG742" s="69"/>
      <c r="AH742" s="69"/>
      <c r="AI742" s="69"/>
      <c r="AJ742" s="69"/>
      <c r="AK742" s="70"/>
      <c r="AL742" s="70"/>
      <c r="AM742" s="5"/>
      <c r="AN742" s="5"/>
    </row>
    <row r="743" spans="1:40" ht="24.75" thickBot="1" x14ac:dyDescent="0.6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67"/>
      <c r="W743" s="67"/>
      <c r="X743" s="67"/>
      <c r="Y743" s="67"/>
      <c r="Z743" s="68"/>
      <c r="AA743" s="68"/>
      <c r="AB743" s="68"/>
      <c r="AC743" s="68"/>
      <c r="AD743" s="68"/>
      <c r="AE743" s="69"/>
      <c r="AF743" s="69"/>
      <c r="AG743" s="69"/>
      <c r="AH743" s="69"/>
      <c r="AI743" s="69"/>
      <c r="AJ743" s="69"/>
      <c r="AK743" s="70"/>
      <c r="AL743" s="70"/>
      <c r="AM743" s="5"/>
      <c r="AN743" s="5"/>
    </row>
    <row r="744" spans="1:40" ht="24.75" thickBot="1" x14ac:dyDescent="0.6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67"/>
      <c r="W744" s="67"/>
      <c r="X744" s="67"/>
      <c r="Y744" s="67"/>
      <c r="Z744" s="68"/>
      <c r="AA744" s="68"/>
      <c r="AB744" s="68"/>
      <c r="AC744" s="68"/>
      <c r="AD744" s="68"/>
      <c r="AE744" s="69"/>
      <c r="AF744" s="69"/>
      <c r="AG744" s="69"/>
      <c r="AH744" s="69"/>
      <c r="AI744" s="69"/>
      <c r="AJ744" s="69"/>
      <c r="AK744" s="70"/>
      <c r="AL744" s="70"/>
      <c r="AM744" s="5"/>
      <c r="AN744" s="5"/>
    </row>
    <row r="745" spans="1:40" ht="24.75" thickBot="1" x14ac:dyDescent="0.6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67"/>
      <c r="W745" s="67"/>
      <c r="X745" s="67"/>
      <c r="Y745" s="67"/>
      <c r="Z745" s="68"/>
      <c r="AA745" s="68"/>
      <c r="AB745" s="68"/>
      <c r="AC745" s="68"/>
      <c r="AD745" s="68"/>
      <c r="AE745" s="69"/>
      <c r="AF745" s="69"/>
      <c r="AG745" s="69"/>
      <c r="AH745" s="69"/>
      <c r="AI745" s="69"/>
      <c r="AJ745" s="69"/>
      <c r="AK745" s="70"/>
      <c r="AL745" s="70"/>
      <c r="AM745" s="5"/>
      <c r="AN745" s="5"/>
    </row>
    <row r="746" spans="1:40" ht="24.75" thickBot="1" x14ac:dyDescent="0.6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67"/>
      <c r="W746" s="67"/>
      <c r="X746" s="67"/>
      <c r="Y746" s="67"/>
      <c r="Z746" s="68"/>
      <c r="AA746" s="68"/>
      <c r="AB746" s="68"/>
      <c r="AC746" s="68"/>
      <c r="AD746" s="68"/>
      <c r="AE746" s="69"/>
      <c r="AF746" s="69"/>
      <c r="AG746" s="69"/>
      <c r="AH746" s="69"/>
      <c r="AI746" s="69"/>
      <c r="AJ746" s="69"/>
      <c r="AK746" s="70"/>
      <c r="AL746" s="70"/>
      <c r="AM746" s="5"/>
      <c r="AN746" s="5"/>
    </row>
    <row r="747" spans="1:40" ht="24.75" thickBot="1" x14ac:dyDescent="0.6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67"/>
      <c r="W747" s="67"/>
      <c r="X747" s="67"/>
      <c r="Y747" s="67"/>
      <c r="Z747" s="68"/>
      <c r="AA747" s="68"/>
      <c r="AB747" s="68"/>
      <c r="AC747" s="68"/>
      <c r="AD747" s="68"/>
      <c r="AE747" s="69"/>
      <c r="AF747" s="69"/>
      <c r="AG747" s="69"/>
      <c r="AH747" s="69"/>
      <c r="AI747" s="69"/>
      <c r="AJ747" s="69"/>
      <c r="AK747" s="70"/>
      <c r="AL747" s="70"/>
      <c r="AM747" s="5"/>
      <c r="AN747" s="5"/>
    </row>
    <row r="748" spans="1:40" ht="24.75" thickBot="1" x14ac:dyDescent="0.6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67"/>
      <c r="W748" s="67"/>
      <c r="X748" s="67"/>
      <c r="Y748" s="67"/>
      <c r="Z748" s="68"/>
      <c r="AA748" s="68"/>
      <c r="AB748" s="68"/>
      <c r="AC748" s="68"/>
      <c r="AD748" s="68"/>
      <c r="AE748" s="69"/>
      <c r="AF748" s="69"/>
      <c r="AG748" s="69"/>
      <c r="AH748" s="69"/>
      <c r="AI748" s="69"/>
      <c r="AJ748" s="69"/>
      <c r="AK748" s="70"/>
      <c r="AL748" s="70"/>
      <c r="AM748" s="5"/>
      <c r="AN748" s="5"/>
    </row>
    <row r="749" spans="1:40" ht="24.75" thickBot="1" x14ac:dyDescent="0.6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67"/>
      <c r="W749" s="67"/>
      <c r="X749" s="67"/>
      <c r="Y749" s="67"/>
      <c r="Z749" s="68"/>
      <c r="AA749" s="68"/>
      <c r="AB749" s="68"/>
      <c r="AC749" s="68"/>
      <c r="AD749" s="68"/>
      <c r="AE749" s="69"/>
      <c r="AF749" s="69"/>
      <c r="AG749" s="69"/>
      <c r="AH749" s="69"/>
      <c r="AI749" s="69"/>
      <c r="AJ749" s="69"/>
      <c r="AK749" s="70"/>
      <c r="AL749" s="70"/>
      <c r="AM749" s="5"/>
      <c r="AN749" s="5"/>
    </row>
    <row r="750" spans="1:40" ht="24.75" thickBot="1" x14ac:dyDescent="0.6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67"/>
      <c r="W750" s="67"/>
      <c r="X750" s="67"/>
      <c r="Y750" s="67"/>
      <c r="Z750" s="68"/>
      <c r="AA750" s="68"/>
      <c r="AB750" s="68"/>
      <c r="AC750" s="68"/>
      <c r="AD750" s="68"/>
      <c r="AE750" s="69"/>
      <c r="AF750" s="69"/>
      <c r="AG750" s="69"/>
      <c r="AH750" s="69"/>
      <c r="AI750" s="69"/>
      <c r="AJ750" s="69"/>
      <c r="AK750" s="70"/>
      <c r="AL750" s="70"/>
      <c r="AM750" s="5"/>
      <c r="AN750" s="5"/>
    </row>
    <row r="751" spans="1:40" ht="24.75" thickBot="1" x14ac:dyDescent="0.6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67"/>
      <c r="W751" s="67"/>
      <c r="X751" s="67"/>
      <c r="Y751" s="67"/>
      <c r="Z751" s="68"/>
      <c r="AA751" s="68"/>
      <c r="AB751" s="68"/>
      <c r="AC751" s="68"/>
      <c r="AD751" s="68"/>
      <c r="AE751" s="69"/>
      <c r="AF751" s="69"/>
      <c r="AG751" s="69"/>
      <c r="AH751" s="69"/>
      <c r="AI751" s="69"/>
      <c r="AJ751" s="69"/>
      <c r="AK751" s="70"/>
      <c r="AL751" s="70"/>
      <c r="AM751" s="5"/>
      <c r="AN751" s="5"/>
    </row>
    <row r="752" spans="1:40" ht="24.75" thickBot="1" x14ac:dyDescent="0.6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67"/>
      <c r="W752" s="67"/>
      <c r="X752" s="67"/>
      <c r="Y752" s="67"/>
      <c r="Z752" s="68"/>
      <c r="AA752" s="68"/>
      <c r="AB752" s="68"/>
      <c r="AC752" s="68"/>
      <c r="AD752" s="68"/>
      <c r="AE752" s="69"/>
      <c r="AF752" s="69"/>
      <c r="AG752" s="69"/>
      <c r="AH752" s="69"/>
      <c r="AI752" s="69"/>
      <c r="AJ752" s="69"/>
      <c r="AK752" s="70"/>
      <c r="AL752" s="70"/>
      <c r="AM752" s="5"/>
      <c r="AN752" s="5"/>
    </row>
    <row r="753" spans="1:40" ht="24.75" thickBot="1" x14ac:dyDescent="0.6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67"/>
      <c r="W753" s="67"/>
      <c r="X753" s="67"/>
      <c r="Y753" s="67"/>
      <c r="Z753" s="68"/>
      <c r="AA753" s="68"/>
      <c r="AB753" s="68"/>
      <c r="AC753" s="68"/>
      <c r="AD753" s="68"/>
      <c r="AE753" s="69"/>
      <c r="AF753" s="69"/>
      <c r="AG753" s="69"/>
      <c r="AH753" s="69"/>
      <c r="AI753" s="69"/>
      <c r="AJ753" s="69"/>
      <c r="AK753" s="70"/>
      <c r="AL753" s="70"/>
      <c r="AM753" s="5"/>
      <c r="AN753" s="5"/>
    </row>
    <row r="754" spans="1:40" ht="24.75" thickBot="1" x14ac:dyDescent="0.6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67"/>
      <c r="W754" s="67"/>
      <c r="X754" s="67"/>
      <c r="Y754" s="67"/>
      <c r="Z754" s="68"/>
      <c r="AA754" s="68"/>
      <c r="AB754" s="68"/>
      <c r="AC754" s="68"/>
      <c r="AD754" s="68"/>
      <c r="AE754" s="69"/>
      <c r="AF754" s="69"/>
      <c r="AG754" s="69"/>
      <c r="AH754" s="69"/>
      <c r="AI754" s="69"/>
      <c r="AJ754" s="69"/>
      <c r="AK754" s="70"/>
      <c r="AL754" s="70"/>
      <c r="AM754" s="5"/>
      <c r="AN754" s="5"/>
    </row>
    <row r="755" spans="1:40" ht="24.75" thickBot="1" x14ac:dyDescent="0.6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67"/>
      <c r="W755" s="67"/>
      <c r="X755" s="67"/>
      <c r="Y755" s="67"/>
      <c r="Z755" s="68"/>
      <c r="AA755" s="68"/>
      <c r="AB755" s="68"/>
      <c r="AC755" s="68"/>
      <c r="AD755" s="68"/>
      <c r="AE755" s="69"/>
      <c r="AF755" s="69"/>
      <c r="AG755" s="69"/>
      <c r="AH755" s="69"/>
      <c r="AI755" s="69"/>
      <c r="AJ755" s="69"/>
      <c r="AK755" s="70"/>
      <c r="AL755" s="70"/>
      <c r="AM755" s="5"/>
      <c r="AN755" s="5"/>
    </row>
    <row r="756" spans="1:40" ht="24.75" thickBot="1" x14ac:dyDescent="0.6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67"/>
      <c r="W756" s="67"/>
      <c r="X756" s="67"/>
      <c r="Y756" s="67"/>
      <c r="Z756" s="68"/>
      <c r="AA756" s="68"/>
      <c r="AB756" s="68"/>
      <c r="AC756" s="68"/>
      <c r="AD756" s="68"/>
      <c r="AE756" s="69"/>
      <c r="AF756" s="69"/>
      <c r="AG756" s="69"/>
      <c r="AH756" s="69"/>
      <c r="AI756" s="69"/>
      <c r="AJ756" s="69"/>
      <c r="AK756" s="70"/>
      <c r="AL756" s="70"/>
      <c r="AM756" s="5"/>
      <c r="AN756" s="5"/>
    </row>
    <row r="757" spans="1:40" ht="24.75" thickBot="1" x14ac:dyDescent="0.6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67"/>
      <c r="W757" s="67"/>
      <c r="X757" s="67"/>
      <c r="Y757" s="67"/>
      <c r="Z757" s="68"/>
      <c r="AA757" s="68"/>
      <c r="AB757" s="68"/>
      <c r="AC757" s="68"/>
      <c r="AD757" s="68"/>
      <c r="AE757" s="69"/>
      <c r="AF757" s="69"/>
      <c r="AG757" s="69"/>
      <c r="AH757" s="69"/>
      <c r="AI757" s="69"/>
      <c r="AJ757" s="69"/>
      <c r="AK757" s="70"/>
      <c r="AL757" s="70"/>
      <c r="AM757" s="5"/>
      <c r="AN757" s="5"/>
    </row>
    <row r="758" spans="1:40" ht="24.75" thickBot="1" x14ac:dyDescent="0.6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67"/>
      <c r="W758" s="67"/>
      <c r="X758" s="67"/>
      <c r="Y758" s="67"/>
      <c r="Z758" s="68"/>
      <c r="AA758" s="68"/>
      <c r="AB758" s="68"/>
      <c r="AC758" s="68"/>
      <c r="AD758" s="68"/>
      <c r="AE758" s="69"/>
      <c r="AF758" s="69"/>
      <c r="AG758" s="69"/>
      <c r="AH758" s="69"/>
      <c r="AI758" s="69"/>
      <c r="AJ758" s="69"/>
      <c r="AK758" s="70"/>
      <c r="AL758" s="70"/>
      <c r="AM758" s="5"/>
      <c r="AN758" s="5"/>
    </row>
    <row r="759" spans="1:40" ht="24.75" thickBot="1" x14ac:dyDescent="0.6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67"/>
      <c r="W759" s="67"/>
      <c r="X759" s="67"/>
      <c r="Y759" s="67"/>
      <c r="Z759" s="68"/>
      <c r="AA759" s="68"/>
      <c r="AB759" s="68"/>
      <c r="AC759" s="68"/>
      <c r="AD759" s="68"/>
      <c r="AE759" s="69"/>
      <c r="AF759" s="69"/>
      <c r="AG759" s="69"/>
      <c r="AH759" s="69"/>
      <c r="AI759" s="69"/>
      <c r="AJ759" s="69"/>
      <c r="AK759" s="70"/>
      <c r="AL759" s="70"/>
      <c r="AM759" s="5"/>
      <c r="AN759" s="5"/>
    </row>
    <row r="760" spans="1:40" ht="24.75" thickBot="1" x14ac:dyDescent="0.6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67"/>
      <c r="W760" s="67"/>
      <c r="X760" s="67"/>
      <c r="Y760" s="67"/>
      <c r="Z760" s="68"/>
      <c r="AA760" s="68"/>
      <c r="AB760" s="68"/>
      <c r="AC760" s="68"/>
      <c r="AD760" s="68"/>
      <c r="AE760" s="69"/>
      <c r="AF760" s="69"/>
      <c r="AG760" s="69"/>
      <c r="AH760" s="69"/>
      <c r="AI760" s="69"/>
      <c r="AJ760" s="69"/>
      <c r="AK760" s="70"/>
      <c r="AL760" s="70"/>
      <c r="AM760" s="5"/>
      <c r="AN760" s="5"/>
    </row>
    <row r="761" spans="1:40" ht="24.75" thickBot="1" x14ac:dyDescent="0.6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67"/>
      <c r="W761" s="67"/>
      <c r="X761" s="67"/>
      <c r="Y761" s="67"/>
      <c r="Z761" s="68"/>
      <c r="AA761" s="68"/>
      <c r="AB761" s="68"/>
      <c r="AC761" s="68"/>
      <c r="AD761" s="68"/>
      <c r="AE761" s="69"/>
      <c r="AF761" s="69"/>
      <c r="AG761" s="69"/>
      <c r="AH761" s="69"/>
      <c r="AI761" s="69"/>
      <c r="AJ761" s="69"/>
      <c r="AK761" s="70"/>
      <c r="AL761" s="70"/>
      <c r="AM761" s="5"/>
      <c r="AN761" s="5"/>
    </row>
    <row r="762" spans="1:40" ht="24.75" thickBot="1" x14ac:dyDescent="0.6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67"/>
      <c r="W762" s="67"/>
      <c r="X762" s="67"/>
      <c r="Y762" s="67"/>
      <c r="Z762" s="68"/>
      <c r="AA762" s="68"/>
      <c r="AB762" s="68"/>
      <c r="AC762" s="68"/>
      <c r="AD762" s="68"/>
      <c r="AE762" s="69"/>
      <c r="AF762" s="69"/>
      <c r="AG762" s="69"/>
      <c r="AH762" s="69"/>
      <c r="AI762" s="69"/>
      <c r="AJ762" s="69"/>
      <c r="AK762" s="70"/>
      <c r="AL762" s="70"/>
      <c r="AM762" s="5"/>
      <c r="AN762" s="5"/>
    </row>
    <row r="763" spans="1:40" ht="24.75" thickBot="1" x14ac:dyDescent="0.6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67"/>
      <c r="W763" s="67"/>
      <c r="X763" s="67"/>
      <c r="Y763" s="67"/>
      <c r="Z763" s="68"/>
      <c r="AA763" s="68"/>
      <c r="AB763" s="68"/>
      <c r="AC763" s="68"/>
      <c r="AD763" s="68"/>
      <c r="AE763" s="69"/>
      <c r="AF763" s="69"/>
      <c r="AG763" s="69"/>
      <c r="AH763" s="69"/>
      <c r="AI763" s="69"/>
      <c r="AJ763" s="69"/>
      <c r="AK763" s="70"/>
      <c r="AL763" s="70"/>
      <c r="AM763" s="5"/>
      <c r="AN763" s="5"/>
    </row>
    <row r="764" spans="1:40" ht="24.75" thickBot="1" x14ac:dyDescent="0.6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67"/>
      <c r="W764" s="67"/>
      <c r="X764" s="67"/>
      <c r="Y764" s="67"/>
      <c r="Z764" s="68"/>
      <c r="AA764" s="68"/>
      <c r="AB764" s="68"/>
      <c r="AC764" s="68"/>
      <c r="AD764" s="68"/>
      <c r="AE764" s="69"/>
      <c r="AF764" s="69"/>
      <c r="AG764" s="69"/>
      <c r="AH764" s="69"/>
      <c r="AI764" s="69"/>
      <c r="AJ764" s="69"/>
      <c r="AK764" s="70"/>
      <c r="AL764" s="70"/>
      <c r="AM764" s="5"/>
      <c r="AN764" s="5"/>
    </row>
    <row r="765" spans="1:40" ht="24.75" thickBot="1" x14ac:dyDescent="0.6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67"/>
      <c r="W765" s="67"/>
      <c r="X765" s="67"/>
      <c r="Y765" s="67"/>
      <c r="Z765" s="68"/>
      <c r="AA765" s="68"/>
      <c r="AB765" s="68"/>
      <c r="AC765" s="68"/>
      <c r="AD765" s="68"/>
      <c r="AE765" s="69"/>
      <c r="AF765" s="69"/>
      <c r="AG765" s="69"/>
      <c r="AH765" s="69"/>
      <c r="AI765" s="69"/>
      <c r="AJ765" s="69"/>
      <c r="AK765" s="70"/>
      <c r="AL765" s="70"/>
      <c r="AM765" s="5"/>
      <c r="AN765" s="5"/>
    </row>
    <row r="766" spans="1:40" ht="24.75" thickBot="1" x14ac:dyDescent="0.6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67"/>
      <c r="W766" s="67"/>
      <c r="X766" s="67"/>
      <c r="Y766" s="67"/>
      <c r="Z766" s="68"/>
      <c r="AA766" s="68"/>
      <c r="AB766" s="68"/>
      <c r="AC766" s="68"/>
      <c r="AD766" s="68"/>
      <c r="AE766" s="69"/>
      <c r="AF766" s="69"/>
      <c r="AG766" s="69"/>
      <c r="AH766" s="69"/>
      <c r="AI766" s="69"/>
      <c r="AJ766" s="69"/>
      <c r="AK766" s="70"/>
      <c r="AL766" s="70"/>
      <c r="AM766" s="5"/>
      <c r="AN766" s="5"/>
    </row>
    <row r="767" spans="1:40" ht="24.75" thickBot="1" x14ac:dyDescent="0.6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67"/>
      <c r="W767" s="67"/>
      <c r="X767" s="67"/>
      <c r="Y767" s="67"/>
      <c r="Z767" s="68"/>
      <c r="AA767" s="68"/>
      <c r="AB767" s="68"/>
      <c r="AC767" s="68"/>
      <c r="AD767" s="68"/>
      <c r="AE767" s="69"/>
      <c r="AF767" s="69"/>
      <c r="AG767" s="69"/>
      <c r="AH767" s="69"/>
      <c r="AI767" s="69"/>
      <c r="AJ767" s="69"/>
      <c r="AK767" s="70"/>
      <c r="AL767" s="70"/>
      <c r="AM767" s="5"/>
      <c r="AN767" s="5"/>
    </row>
    <row r="768" spans="1:40" ht="24.75" thickBot="1" x14ac:dyDescent="0.6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67"/>
      <c r="W768" s="67"/>
      <c r="X768" s="67"/>
      <c r="Y768" s="67"/>
      <c r="Z768" s="68"/>
      <c r="AA768" s="68"/>
      <c r="AB768" s="68"/>
      <c r="AC768" s="68"/>
      <c r="AD768" s="68"/>
      <c r="AE768" s="69"/>
      <c r="AF768" s="69"/>
      <c r="AG768" s="69"/>
      <c r="AH768" s="69"/>
      <c r="AI768" s="69"/>
      <c r="AJ768" s="69"/>
      <c r="AK768" s="70"/>
      <c r="AL768" s="70"/>
      <c r="AM768" s="5"/>
      <c r="AN768" s="5"/>
    </row>
    <row r="769" spans="1:40" ht="24.75" thickBot="1" x14ac:dyDescent="0.6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67"/>
      <c r="W769" s="67"/>
      <c r="X769" s="67"/>
      <c r="Y769" s="67"/>
      <c r="Z769" s="68"/>
      <c r="AA769" s="68"/>
      <c r="AB769" s="68"/>
      <c r="AC769" s="68"/>
      <c r="AD769" s="68"/>
      <c r="AE769" s="69"/>
      <c r="AF769" s="69"/>
      <c r="AG769" s="69"/>
      <c r="AH769" s="69"/>
      <c r="AI769" s="69"/>
      <c r="AJ769" s="69"/>
      <c r="AK769" s="70"/>
      <c r="AL769" s="70"/>
      <c r="AM769" s="5"/>
      <c r="AN769" s="5"/>
    </row>
    <row r="770" spans="1:40" ht="24.75" thickBot="1" x14ac:dyDescent="0.6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67"/>
      <c r="W770" s="67"/>
      <c r="X770" s="67"/>
      <c r="Y770" s="67"/>
      <c r="Z770" s="68"/>
      <c r="AA770" s="68"/>
      <c r="AB770" s="68"/>
      <c r="AC770" s="68"/>
      <c r="AD770" s="68"/>
      <c r="AE770" s="69"/>
      <c r="AF770" s="69"/>
      <c r="AG770" s="69"/>
      <c r="AH770" s="69"/>
      <c r="AI770" s="69"/>
      <c r="AJ770" s="69"/>
      <c r="AK770" s="70"/>
      <c r="AL770" s="70"/>
      <c r="AM770" s="5"/>
      <c r="AN770" s="5"/>
    </row>
    <row r="771" spans="1:40" ht="24.75" thickBot="1" x14ac:dyDescent="0.6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67"/>
      <c r="W771" s="67"/>
      <c r="X771" s="67"/>
      <c r="Y771" s="67"/>
      <c r="Z771" s="68"/>
      <c r="AA771" s="68"/>
      <c r="AB771" s="68"/>
      <c r="AC771" s="68"/>
      <c r="AD771" s="68"/>
      <c r="AE771" s="69"/>
      <c r="AF771" s="69"/>
      <c r="AG771" s="69"/>
      <c r="AH771" s="69"/>
      <c r="AI771" s="69"/>
      <c r="AJ771" s="69"/>
      <c r="AK771" s="70"/>
      <c r="AL771" s="70"/>
      <c r="AM771" s="5"/>
      <c r="AN771" s="5"/>
    </row>
    <row r="772" spans="1:40" ht="24.75" thickBot="1" x14ac:dyDescent="0.6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67"/>
      <c r="W772" s="67"/>
      <c r="X772" s="67"/>
      <c r="Y772" s="67"/>
      <c r="Z772" s="68"/>
      <c r="AA772" s="68"/>
      <c r="AB772" s="68"/>
      <c r="AC772" s="68"/>
      <c r="AD772" s="68"/>
      <c r="AE772" s="69"/>
      <c r="AF772" s="69"/>
      <c r="AG772" s="69"/>
      <c r="AH772" s="69"/>
      <c r="AI772" s="69"/>
      <c r="AJ772" s="69"/>
      <c r="AK772" s="70"/>
      <c r="AL772" s="70"/>
      <c r="AM772" s="5"/>
      <c r="AN772" s="5"/>
    </row>
    <row r="773" spans="1:40" ht="24.75" thickBot="1" x14ac:dyDescent="0.6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67"/>
      <c r="W773" s="67"/>
      <c r="X773" s="67"/>
      <c r="Y773" s="67"/>
      <c r="Z773" s="68"/>
      <c r="AA773" s="68"/>
      <c r="AB773" s="68"/>
      <c r="AC773" s="68"/>
      <c r="AD773" s="68"/>
      <c r="AE773" s="69"/>
      <c r="AF773" s="69"/>
      <c r="AG773" s="69"/>
      <c r="AH773" s="69"/>
      <c r="AI773" s="69"/>
      <c r="AJ773" s="69"/>
      <c r="AK773" s="70"/>
      <c r="AL773" s="70"/>
      <c r="AM773" s="5"/>
      <c r="AN773" s="5"/>
    </row>
    <row r="774" spans="1:40" ht="24.75" thickBot="1" x14ac:dyDescent="0.6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67"/>
      <c r="W774" s="67"/>
      <c r="X774" s="67"/>
      <c r="Y774" s="67"/>
      <c r="Z774" s="68"/>
      <c r="AA774" s="68"/>
      <c r="AB774" s="68"/>
      <c r="AC774" s="68"/>
      <c r="AD774" s="68"/>
      <c r="AE774" s="69"/>
      <c r="AF774" s="69"/>
      <c r="AG774" s="69"/>
      <c r="AH774" s="69"/>
      <c r="AI774" s="69"/>
      <c r="AJ774" s="69"/>
      <c r="AK774" s="70"/>
      <c r="AL774" s="70"/>
      <c r="AM774" s="5"/>
      <c r="AN774" s="5"/>
    </row>
    <row r="775" spans="1:40" ht="24.75" thickBot="1" x14ac:dyDescent="0.6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67"/>
      <c r="W775" s="67"/>
      <c r="X775" s="67"/>
      <c r="Y775" s="67"/>
      <c r="Z775" s="68"/>
      <c r="AA775" s="68"/>
      <c r="AB775" s="68"/>
      <c r="AC775" s="68"/>
      <c r="AD775" s="68"/>
      <c r="AE775" s="69"/>
      <c r="AF775" s="69"/>
      <c r="AG775" s="69"/>
      <c r="AH775" s="69"/>
      <c r="AI775" s="69"/>
      <c r="AJ775" s="69"/>
      <c r="AK775" s="70"/>
      <c r="AL775" s="70"/>
      <c r="AM775" s="5"/>
      <c r="AN775" s="5"/>
    </row>
    <row r="776" spans="1:40" ht="24.75" thickBot="1" x14ac:dyDescent="0.6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67"/>
      <c r="W776" s="67"/>
      <c r="X776" s="67"/>
      <c r="Y776" s="67"/>
      <c r="Z776" s="68"/>
      <c r="AA776" s="68"/>
      <c r="AB776" s="68"/>
      <c r="AC776" s="68"/>
      <c r="AD776" s="68"/>
      <c r="AE776" s="69"/>
      <c r="AF776" s="69"/>
      <c r="AG776" s="69"/>
      <c r="AH776" s="69"/>
      <c r="AI776" s="69"/>
      <c r="AJ776" s="69"/>
      <c r="AK776" s="70"/>
      <c r="AL776" s="70"/>
      <c r="AM776" s="5"/>
      <c r="AN776" s="5"/>
    </row>
    <row r="777" spans="1:40" ht="24.75" thickBot="1" x14ac:dyDescent="0.6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67"/>
      <c r="W777" s="67"/>
      <c r="X777" s="67"/>
      <c r="Y777" s="67"/>
      <c r="Z777" s="68"/>
      <c r="AA777" s="68"/>
      <c r="AB777" s="68"/>
      <c r="AC777" s="68"/>
      <c r="AD777" s="68"/>
      <c r="AE777" s="69"/>
      <c r="AF777" s="69"/>
      <c r="AG777" s="69"/>
      <c r="AH777" s="69"/>
      <c r="AI777" s="69"/>
      <c r="AJ777" s="69"/>
      <c r="AK777" s="70"/>
      <c r="AL777" s="70"/>
      <c r="AM777" s="5"/>
      <c r="AN777" s="5"/>
    </row>
    <row r="778" spans="1:40" ht="24.75" thickBot="1" x14ac:dyDescent="0.6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67"/>
      <c r="W778" s="67"/>
      <c r="X778" s="67"/>
      <c r="Y778" s="67"/>
      <c r="Z778" s="68"/>
      <c r="AA778" s="68"/>
      <c r="AB778" s="68"/>
      <c r="AC778" s="68"/>
      <c r="AD778" s="68"/>
      <c r="AE778" s="69"/>
      <c r="AF778" s="69"/>
      <c r="AG778" s="69"/>
      <c r="AH778" s="69"/>
      <c r="AI778" s="69"/>
      <c r="AJ778" s="69"/>
      <c r="AK778" s="70"/>
      <c r="AL778" s="70"/>
      <c r="AM778" s="5"/>
      <c r="AN778" s="5"/>
    </row>
    <row r="779" spans="1:40" ht="24.75" thickBot="1" x14ac:dyDescent="0.6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67"/>
      <c r="W779" s="67"/>
      <c r="X779" s="67"/>
      <c r="Y779" s="67"/>
      <c r="Z779" s="68"/>
      <c r="AA779" s="68"/>
      <c r="AB779" s="68"/>
      <c r="AC779" s="68"/>
      <c r="AD779" s="68"/>
      <c r="AE779" s="69"/>
      <c r="AF779" s="69"/>
      <c r="AG779" s="69"/>
      <c r="AH779" s="69"/>
      <c r="AI779" s="69"/>
      <c r="AJ779" s="69"/>
      <c r="AK779" s="70"/>
      <c r="AL779" s="70"/>
      <c r="AM779" s="5"/>
      <c r="AN779" s="5"/>
    </row>
    <row r="780" spans="1:40" ht="24.75" thickBot="1" x14ac:dyDescent="0.6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67"/>
      <c r="W780" s="67"/>
      <c r="X780" s="67"/>
      <c r="Y780" s="67"/>
      <c r="Z780" s="68"/>
      <c r="AA780" s="68"/>
      <c r="AB780" s="68"/>
      <c r="AC780" s="68"/>
      <c r="AD780" s="68"/>
      <c r="AE780" s="69"/>
      <c r="AF780" s="69"/>
      <c r="AG780" s="69"/>
      <c r="AH780" s="69"/>
      <c r="AI780" s="69"/>
      <c r="AJ780" s="69"/>
      <c r="AK780" s="70"/>
      <c r="AL780" s="70"/>
      <c r="AM780" s="5"/>
      <c r="AN780" s="5"/>
    </row>
    <row r="781" spans="1:40" ht="24.75" thickBot="1" x14ac:dyDescent="0.6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67"/>
      <c r="W781" s="67"/>
      <c r="X781" s="67"/>
      <c r="Y781" s="67"/>
      <c r="Z781" s="68"/>
      <c r="AA781" s="68"/>
      <c r="AB781" s="68"/>
      <c r="AC781" s="68"/>
      <c r="AD781" s="68"/>
      <c r="AE781" s="69"/>
      <c r="AF781" s="69"/>
      <c r="AG781" s="69"/>
      <c r="AH781" s="69"/>
      <c r="AI781" s="69"/>
      <c r="AJ781" s="69"/>
      <c r="AK781" s="70"/>
      <c r="AL781" s="70"/>
      <c r="AM781" s="5"/>
      <c r="AN781" s="5"/>
    </row>
    <row r="782" spans="1:40" ht="24.75" thickBot="1" x14ac:dyDescent="0.6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67"/>
      <c r="W782" s="67"/>
      <c r="X782" s="67"/>
      <c r="Y782" s="67"/>
      <c r="Z782" s="68"/>
      <c r="AA782" s="68"/>
      <c r="AB782" s="68"/>
      <c r="AC782" s="68"/>
      <c r="AD782" s="68"/>
      <c r="AE782" s="69"/>
      <c r="AF782" s="69"/>
      <c r="AG782" s="69"/>
      <c r="AH782" s="69"/>
      <c r="AI782" s="69"/>
      <c r="AJ782" s="69"/>
      <c r="AK782" s="70"/>
      <c r="AL782" s="70"/>
      <c r="AM782" s="5"/>
      <c r="AN782" s="5"/>
    </row>
    <row r="783" spans="1:40" ht="24.75" thickBot="1" x14ac:dyDescent="0.6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67"/>
      <c r="W783" s="67"/>
      <c r="X783" s="67"/>
      <c r="Y783" s="67"/>
      <c r="Z783" s="68"/>
      <c r="AA783" s="68"/>
      <c r="AB783" s="68"/>
      <c r="AC783" s="68"/>
      <c r="AD783" s="68"/>
      <c r="AE783" s="69"/>
      <c r="AF783" s="69"/>
      <c r="AG783" s="69"/>
      <c r="AH783" s="69"/>
      <c r="AI783" s="69"/>
      <c r="AJ783" s="69"/>
      <c r="AK783" s="70"/>
      <c r="AL783" s="70"/>
      <c r="AM783" s="5"/>
      <c r="AN783" s="5"/>
    </row>
    <row r="784" spans="1:40" ht="24.75" thickBot="1" x14ac:dyDescent="0.6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67"/>
      <c r="W784" s="67"/>
      <c r="X784" s="67"/>
      <c r="Y784" s="67"/>
      <c r="Z784" s="68"/>
      <c r="AA784" s="68"/>
      <c r="AB784" s="68"/>
      <c r="AC784" s="68"/>
      <c r="AD784" s="68"/>
      <c r="AE784" s="69"/>
      <c r="AF784" s="69"/>
      <c r="AG784" s="69"/>
      <c r="AH784" s="69"/>
      <c r="AI784" s="69"/>
      <c r="AJ784" s="69"/>
      <c r="AK784" s="70"/>
      <c r="AL784" s="70"/>
      <c r="AM784" s="5"/>
      <c r="AN784" s="5"/>
    </row>
    <row r="785" spans="1:40" ht="24.75" thickBot="1" x14ac:dyDescent="0.6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67"/>
      <c r="W785" s="67"/>
      <c r="X785" s="67"/>
      <c r="Y785" s="67"/>
      <c r="Z785" s="68"/>
      <c r="AA785" s="68"/>
      <c r="AB785" s="68"/>
      <c r="AC785" s="68"/>
      <c r="AD785" s="68"/>
      <c r="AE785" s="69"/>
      <c r="AF785" s="69"/>
      <c r="AG785" s="69"/>
      <c r="AH785" s="69"/>
      <c r="AI785" s="69"/>
      <c r="AJ785" s="69"/>
      <c r="AK785" s="70"/>
      <c r="AL785" s="70"/>
      <c r="AM785" s="5"/>
      <c r="AN785" s="5"/>
    </row>
    <row r="786" spans="1:40" ht="24.75" thickBot="1" x14ac:dyDescent="0.6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67"/>
      <c r="W786" s="67"/>
      <c r="X786" s="67"/>
      <c r="Y786" s="67"/>
      <c r="Z786" s="68"/>
      <c r="AA786" s="68"/>
      <c r="AB786" s="68"/>
      <c r="AC786" s="68"/>
      <c r="AD786" s="68"/>
      <c r="AE786" s="69"/>
      <c r="AF786" s="69"/>
      <c r="AG786" s="69"/>
      <c r="AH786" s="69"/>
      <c r="AI786" s="69"/>
      <c r="AJ786" s="69"/>
      <c r="AK786" s="70"/>
      <c r="AL786" s="70"/>
      <c r="AM786" s="5"/>
      <c r="AN786" s="5"/>
    </row>
    <row r="787" spans="1:40" ht="24.75" thickBot="1" x14ac:dyDescent="0.6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67"/>
      <c r="W787" s="67"/>
      <c r="X787" s="67"/>
      <c r="Y787" s="67"/>
      <c r="Z787" s="68"/>
      <c r="AA787" s="68"/>
      <c r="AB787" s="68"/>
      <c r="AC787" s="68"/>
      <c r="AD787" s="68"/>
      <c r="AE787" s="69"/>
      <c r="AF787" s="69"/>
      <c r="AG787" s="69"/>
      <c r="AH787" s="69"/>
      <c r="AI787" s="69"/>
      <c r="AJ787" s="69"/>
      <c r="AK787" s="70"/>
      <c r="AL787" s="70"/>
      <c r="AM787" s="5"/>
      <c r="AN787" s="5"/>
    </row>
    <row r="788" spans="1:40" ht="24.75" thickBot="1" x14ac:dyDescent="0.6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67"/>
      <c r="W788" s="67"/>
      <c r="X788" s="67"/>
      <c r="Y788" s="67"/>
      <c r="Z788" s="68"/>
      <c r="AA788" s="68"/>
      <c r="AB788" s="68"/>
      <c r="AC788" s="68"/>
      <c r="AD788" s="68"/>
      <c r="AE788" s="69"/>
      <c r="AF788" s="69"/>
      <c r="AG788" s="69"/>
      <c r="AH788" s="69"/>
      <c r="AI788" s="69"/>
      <c r="AJ788" s="69"/>
      <c r="AK788" s="70"/>
      <c r="AL788" s="70"/>
      <c r="AM788" s="5"/>
      <c r="AN788" s="5"/>
    </row>
    <row r="789" spans="1:40" ht="24.75" thickBot="1" x14ac:dyDescent="0.6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67"/>
      <c r="W789" s="67"/>
      <c r="X789" s="67"/>
      <c r="Y789" s="67"/>
      <c r="Z789" s="68"/>
      <c r="AA789" s="68"/>
      <c r="AB789" s="68"/>
      <c r="AC789" s="68"/>
      <c r="AD789" s="68"/>
      <c r="AE789" s="69"/>
      <c r="AF789" s="69"/>
      <c r="AG789" s="69"/>
      <c r="AH789" s="69"/>
      <c r="AI789" s="69"/>
      <c r="AJ789" s="69"/>
      <c r="AK789" s="70"/>
      <c r="AL789" s="70"/>
      <c r="AM789" s="5"/>
      <c r="AN789" s="5"/>
    </row>
    <row r="790" spans="1:40" ht="24.75" thickBot="1" x14ac:dyDescent="0.6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67"/>
      <c r="W790" s="67"/>
      <c r="X790" s="67"/>
      <c r="Y790" s="67"/>
      <c r="Z790" s="68"/>
      <c r="AA790" s="68"/>
      <c r="AB790" s="68"/>
      <c r="AC790" s="68"/>
      <c r="AD790" s="68"/>
      <c r="AE790" s="69"/>
      <c r="AF790" s="69"/>
      <c r="AG790" s="69"/>
      <c r="AH790" s="69"/>
      <c r="AI790" s="69"/>
      <c r="AJ790" s="69"/>
      <c r="AK790" s="70"/>
      <c r="AL790" s="70"/>
      <c r="AM790" s="5"/>
      <c r="AN790" s="5"/>
    </row>
    <row r="791" spans="1:40" ht="24.75" thickBot="1" x14ac:dyDescent="0.6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67"/>
      <c r="W791" s="67"/>
      <c r="X791" s="67"/>
      <c r="Y791" s="67"/>
      <c r="Z791" s="68"/>
      <c r="AA791" s="68"/>
      <c r="AB791" s="68"/>
      <c r="AC791" s="68"/>
      <c r="AD791" s="68"/>
      <c r="AE791" s="69"/>
      <c r="AF791" s="69"/>
      <c r="AG791" s="69"/>
      <c r="AH791" s="69"/>
      <c r="AI791" s="69"/>
      <c r="AJ791" s="69"/>
      <c r="AK791" s="70"/>
      <c r="AL791" s="70"/>
      <c r="AM791" s="5"/>
      <c r="AN791" s="5"/>
    </row>
    <row r="792" spans="1:40" ht="24.75" thickBot="1" x14ac:dyDescent="0.6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67"/>
      <c r="W792" s="67"/>
      <c r="X792" s="67"/>
      <c r="Y792" s="67"/>
      <c r="Z792" s="68"/>
      <c r="AA792" s="68"/>
      <c r="AB792" s="68"/>
      <c r="AC792" s="68"/>
      <c r="AD792" s="68"/>
      <c r="AE792" s="69"/>
      <c r="AF792" s="69"/>
      <c r="AG792" s="69"/>
      <c r="AH792" s="69"/>
      <c r="AI792" s="69"/>
      <c r="AJ792" s="69"/>
      <c r="AK792" s="70"/>
      <c r="AL792" s="70"/>
      <c r="AM792" s="5"/>
      <c r="AN792" s="5"/>
    </row>
    <row r="793" spans="1:40" ht="24.75" thickBot="1" x14ac:dyDescent="0.6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67"/>
      <c r="W793" s="67"/>
      <c r="X793" s="67"/>
      <c r="Y793" s="67"/>
      <c r="Z793" s="68"/>
      <c r="AA793" s="68"/>
      <c r="AB793" s="68"/>
      <c r="AC793" s="68"/>
      <c r="AD793" s="68"/>
      <c r="AE793" s="69"/>
      <c r="AF793" s="69"/>
      <c r="AG793" s="69"/>
      <c r="AH793" s="69"/>
      <c r="AI793" s="69"/>
      <c r="AJ793" s="69"/>
      <c r="AK793" s="70"/>
      <c r="AL793" s="70"/>
      <c r="AM793" s="5"/>
      <c r="AN793" s="5"/>
    </row>
    <row r="794" spans="1:40" ht="24.75" thickBot="1" x14ac:dyDescent="0.6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67"/>
      <c r="W794" s="67"/>
      <c r="X794" s="67"/>
      <c r="Y794" s="67"/>
      <c r="Z794" s="68"/>
      <c r="AA794" s="68"/>
      <c r="AB794" s="68"/>
      <c r="AC794" s="68"/>
      <c r="AD794" s="68"/>
      <c r="AE794" s="69"/>
      <c r="AF794" s="69"/>
      <c r="AG794" s="69"/>
      <c r="AH794" s="69"/>
      <c r="AI794" s="69"/>
      <c r="AJ794" s="69"/>
      <c r="AK794" s="70"/>
      <c r="AL794" s="70"/>
      <c r="AM794" s="5"/>
      <c r="AN794" s="5"/>
    </row>
    <row r="795" spans="1:40" ht="24.75" thickBot="1" x14ac:dyDescent="0.6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67"/>
      <c r="W795" s="67"/>
      <c r="X795" s="67"/>
      <c r="Y795" s="67"/>
      <c r="Z795" s="68"/>
      <c r="AA795" s="68"/>
      <c r="AB795" s="68"/>
      <c r="AC795" s="68"/>
      <c r="AD795" s="68"/>
      <c r="AE795" s="69"/>
      <c r="AF795" s="69"/>
      <c r="AG795" s="69"/>
      <c r="AH795" s="69"/>
      <c r="AI795" s="69"/>
      <c r="AJ795" s="69"/>
      <c r="AK795" s="70"/>
      <c r="AL795" s="70"/>
      <c r="AM795" s="5"/>
      <c r="AN795" s="5"/>
    </row>
    <row r="796" spans="1:40" ht="24.75" thickBot="1" x14ac:dyDescent="0.6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67"/>
      <c r="W796" s="67"/>
      <c r="X796" s="67"/>
      <c r="Y796" s="67"/>
      <c r="Z796" s="68"/>
      <c r="AA796" s="68"/>
      <c r="AB796" s="68"/>
      <c r="AC796" s="68"/>
      <c r="AD796" s="68"/>
      <c r="AE796" s="69"/>
      <c r="AF796" s="69"/>
      <c r="AG796" s="69"/>
      <c r="AH796" s="69"/>
      <c r="AI796" s="69"/>
      <c r="AJ796" s="69"/>
      <c r="AK796" s="70"/>
      <c r="AL796" s="70"/>
      <c r="AM796" s="5"/>
      <c r="AN796" s="5"/>
    </row>
    <row r="797" spans="1:40" ht="24.75" thickBot="1" x14ac:dyDescent="0.6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67"/>
      <c r="W797" s="67"/>
      <c r="X797" s="67"/>
      <c r="Y797" s="67"/>
      <c r="Z797" s="68"/>
      <c r="AA797" s="68"/>
      <c r="AB797" s="68"/>
      <c r="AC797" s="68"/>
      <c r="AD797" s="68"/>
      <c r="AE797" s="69"/>
      <c r="AF797" s="69"/>
      <c r="AG797" s="69"/>
      <c r="AH797" s="69"/>
      <c r="AI797" s="69"/>
      <c r="AJ797" s="69"/>
      <c r="AK797" s="70"/>
      <c r="AL797" s="70"/>
      <c r="AM797" s="5"/>
      <c r="AN797" s="5"/>
    </row>
    <row r="798" spans="1:40" ht="24.75" thickBot="1" x14ac:dyDescent="0.6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67"/>
      <c r="W798" s="67"/>
      <c r="X798" s="67"/>
      <c r="Y798" s="67"/>
      <c r="Z798" s="68"/>
      <c r="AA798" s="68"/>
      <c r="AB798" s="68"/>
      <c r="AC798" s="68"/>
      <c r="AD798" s="68"/>
      <c r="AE798" s="69"/>
      <c r="AF798" s="69"/>
      <c r="AG798" s="69"/>
      <c r="AH798" s="69"/>
      <c r="AI798" s="69"/>
      <c r="AJ798" s="69"/>
      <c r="AK798" s="70"/>
      <c r="AL798" s="70"/>
      <c r="AM798" s="5"/>
      <c r="AN798" s="5"/>
    </row>
    <row r="799" spans="1:40" ht="24.75" thickBot="1" x14ac:dyDescent="0.6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67"/>
      <c r="W799" s="67"/>
      <c r="X799" s="67"/>
      <c r="Y799" s="67"/>
      <c r="Z799" s="68"/>
      <c r="AA799" s="68"/>
      <c r="AB799" s="68"/>
      <c r="AC799" s="68"/>
      <c r="AD799" s="68"/>
      <c r="AE799" s="69"/>
      <c r="AF799" s="69"/>
      <c r="AG799" s="69"/>
      <c r="AH799" s="69"/>
      <c r="AI799" s="69"/>
      <c r="AJ799" s="69"/>
      <c r="AK799" s="70"/>
      <c r="AL799" s="70"/>
      <c r="AM799" s="5"/>
      <c r="AN799" s="5"/>
    </row>
    <row r="800" spans="1:40" ht="24.75" thickBot="1" x14ac:dyDescent="0.6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67"/>
      <c r="W800" s="67"/>
      <c r="X800" s="67"/>
      <c r="Y800" s="67"/>
      <c r="Z800" s="68"/>
      <c r="AA800" s="68"/>
      <c r="AB800" s="68"/>
      <c r="AC800" s="68"/>
      <c r="AD800" s="68"/>
      <c r="AE800" s="69"/>
      <c r="AF800" s="69"/>
      <c r="AG800" s="69"/>
      <c r="AH800" s="69"/>
      <c r="AI800" s="69"/>
      <c r="AJ800" s="69"/>
      <c r="AK800" s="70"/>
      <c r="AL800" s="70"/>
      <c r="AM800" s="5"/>
      <c r="AN800" s="5"/>
    </row>
    <row r="801" spans="1:40" ht="24.75" thickBot="1" x14ac:dyDescent="0.6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67"/>
      <c r="W801" s="67"/>
      <c r="X801" s="67"/>
      <c r="Y801" s="67"/>
      <c r="Z801" s="68"/>
      <c r="AA801" s="68"/>
      <c r="AB801" s="68"/>
      <c r="AC801" s="68"/>
      <c r="AD801" s="68"/>
      <c r="AE801" s="69"/>
      <c r="AF801" s="69"/>
      <c r="AG801" s="69"/>
      <c r="AH801" s="69"/>
      <c r="AI801" s="69"/>
      <c r="AJ801" s="69"/>
      <c r="AK801" s="70"/>
      <c r="AL801" s="70"/>
      <c r="AM801" s="5"/>
      <c r="AN801" s="5"/>
    </row>
    <row r="802" spans="1:40" ht="24.75" thickBot="1" x14ac:dyDescent="0.6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67"/>
      <c r="W802" s="67"/>
      <c r="X802" s="67"/>
      <c r="Y802" s="67"/>
      <c r="Z802" s="68"/>
      <c r="AA802" s="68"/>
      <c r="AB802" s="68"/>
      <c r="AC802" s="68"/>
      <c r="AD802" s="68"/>
      <c r="AE802" s="69"/>
      <c r="AF802" s="69"/>
      <c r="AG802" s="69"/>
      <c r="AH802" s="69"/>
      <c r="AI802" s="69"/>
      <c r="AJ802" s="69"/>
      <c r="AK802" s="70"/>
      <c r="AL802" s="70"/>
      <c r="AM802" s="5"/>
      <c r="AN802" s="5"/>
    </row>
    <row r="803" spans="1:40" ht="24.75" thickBot="1" x14ac:dyDescent="0.6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67"/>
      <c r="W803" s="67"/>
      <c r="X803" s="67"/>
      <c r="Y803" s="67"/>
      <c r="Z803" s="68"/>
      <c r="AA803" s="68"/>
      <c r="AB803" s="68"/>
      <c r="AC803" s="68"/>
      <c r="AD803" s="68"/>
      <c r="AE803" s="69"/>
      <c r="AF803" s="69"/>
      <c r="AG803" s="69"/>
      <c r="AH803" s="69"/>
      <c r="AI803" s="69"/>
      <c r="AJ803" s="69"/>
      <c r="AK803" s="70"/>
      <c r="AL803" s="70"/>
      <c r="AM803" s="5"/>
      <c r="AN803" s="5"/>
    </row>
    <row r="804" spans="1:40" ht="24.75" thickBot="1" x14ac:dyDescent="0.6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67"/>
      <c r="W804" s="67"/>
      <c r="X804" s="67"/>
      <c r="Y804" s="67"/>
      <c r="Z804" s="68"/>
      <c r="AA804" s="68"/>
      <c r="AB804" s="68"/>
      <c r="AC804" s="68"/>
      <c r="AD804" s="68"/>
      <c r="AE804" s="69"/>
      <c r="AF804" s="69"/>
      <c r="AG804" s="69"/>
      <c r="AH804" s="69"/>
      <c r="AI804" s="69"/>
      <c r="AJ804" s="69"/>
      <c r="AK804" s="70"/>
      <c r="AL804" s="70"/>
      <c r="AM804" s="5"/>
      <c r="AN804" s="5"/>
    </row>
    <row r="805" spans="1:40" ht="24.75" thickBot="1" x14ac:dyDescent="0.6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67"/>
      <c r="W805" s="67"/>
      <c r="X805" s="67"/>
      <c r="Y805" s="67"/>
      <c r="Z805" s="68"/>
      <c r="AA805" s="68"/>
      <c r="AB805" s="68"/>
      <c r="AC805" s="68"/>
      <c r="AD805" s="68"/>
      <c r="AE805" s="69"/>
      <c r="AF805" s="69"/>
      <c r="AG805" s="69"/>
      <c r="AH805" s="69"/>
      <c r="AI805" s="69"/>
      <c r="AJ805" s="69"/>
      <c r="AK805" s="70"/>
      <c r="AL805" s="70"/>
      <c r="AM805" s="5"/>
      <c r="AN805" s="5"/>
    </row>
    <row r="806" spans="1:40" ht="24.75" thickBot="1" x14ac:dyDescent="0.6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67"/>
      <c r="W806" s="67"/>
      <c r="X806" s="67"/>
      <c r="Y806" s="67"/>
      <c r="Z806" s="68"/>
      <c r="AA806" s="68"/>
      <c r="AB806" s="68"/>
      <c r="AC806" s="68"/>
      <c r="AD806" s="68"/>
      <c r="AE806" s="69"/>
      <c r="AF806" s="69"/>
      <c r="AG806" s="69"/>
      <c r="AH806" s="69"/>
      <c r="AI806" s="69"/>
      <c r="AJ806" s="69"/>
      <c r="AK806" s="70"/>
      <c r="AL806" s="70"/>
      <c r="AM806" s="5"/>
      <c r="AN806" s="5"/>
    </row>
    <row r="807" spans="1:40" ht="24.75" thickBot="1" x14ac:dyDescent="0.6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67"/>
      <c r="W807" s="67"/>
      <c r="X807" s="67"/>
      <c r="Y807" s="67"/>
      <c r="Z807" s="68"/>
      <c r="AA807" s="68"/>
      <c r="AB807" s="68"/>
      <c r="AC807" s="68"/>
      <c r="AD807" s="68"/>
      <c r="AE807" s="69"/>
      <c r="AF807" s="69"/>
      <c r="AG807" s="69"/>
      <c r="AH807" s="69"/>
      <c r="AI807" s="69"/>
      <c r="AJ807" s="69"/>
      <c r="AK807" s="70"/>
      <c r="AL807" s="70"/>
      <c r="AM807" s="5"/>
      <c r="AN807" s="5"/>
    </row>
    <row r="808" spans="1:40" ht="24.75" thickBot="1" x14ac:dyDescent="0.6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67"/>
      <c r="W808" s="67"/>
      <c r="X808" s="67"/>
      <c r="Y808" s="67"/>
      <c r="Z808" s="68"/>
      <c r="AA808" s="68"/>
      <c r="AB808" s="68"/>
      <c r="AC808" s="68"/>
      <c r="AD808" s="68"/>
      <c r="AE808" s="69"/>
      <c r="AF808" s="69"/>
      <c r="AG808" s="69"/>
      <c r="AH808" s="69"/>
      <c r="AI808" s="69"/>
      <c r="AJ808" s="69"/>
      <c r="AK808" s="70"/>
      <c r="AL808" s="70"/>
      <c r="AM808" s="5"/>
      <c r="AN808" s="5"/>
    </row>
    <row r="809" spans="1:40" ht="24.75" thickBot="1" x14ac:dyDescent="0.6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67"/>
      <c r="W809" s="67"/>
      <c r="X809" s="67"/>
      <c r="Y809" s="67"/>
      <c r="Z809" s="68"/>
      <c r="AA809" s="68"/>
      <c r="AB809" s="68"/>
      <c r="AC809" s="68"/>
      <c r="AD809" s="68"/>
      <c r="AE809" s="69"/>
      <c r="AF809" s="69"/>
      <c r="AG809" s="69"/>
      <c r="AH809" s="69"/>
      <c r="AI809" s="69"/>
      <c r="AJ809" s="69"/>
      <c r="AK809" s="70"/>
      <c r="AL809" s="70"/>
      <c r="AM809" s="5"/>
      <c r="AN809" s="5"/>
    </row>
    <row r="810" spans="1:40" ht="24.75" thickBot="1" x14ac:dyDescent="0.6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67"/>
      <c r="W810" s="67"/>
      <c r="X810" s="67"/>
      <c r="Y810" s="67"/>
      <c r="Z810" s="68"/>
      <c r="AA810" s="68"/>
      <c r="AB810" s="68"/>
      <c r="AC810" s="68"/>
      <c r="AD810" s="68"/>
      <c r="AE810" s="69"/>
      <c r="AF810" s="69"/>
      <c r="AG810" s="69"/>
      <c r="AH810" s="69"/>
      <c r="AI810" s="69"/>
      <c r="AJ810" s="69"/>
      <c r="AK810" s="70"/>
      <c r="AL810" s="70"/>
      <c r="AM810" s="5"/>
      <c r="AN810" s="5"/>
    </row>
    <row r="811" spans="1:40" ht="24.75" thickBot="1" x14ac:dyDescent="0.6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67"/>
      <c r="W811" s="67"/>
      <c r="X811" s="67"/>
      <c r="Y811" s="67"/>
      <c r="Z811" s="68"/>
      <c r="AA811" s="68"/>
      <c r="AB811" s="68"/>
      <c r="AC811" s="68"/>
      <c r="AD811" s="68"/>
      <c r="AE811" s="69"/>
      <c r="AF811" s="69"/>
      <c r="AG811" s="69"/>
      <c r="AH811" s="69"/>
      <c r="AI811" s="69"/>
      <c r="AJ811" s="69"/>
      <c r="AK811" s="70"/>
      <c r="AL811" s="70"/>
      <c r="AM811" s="5"/>
      <c r="AN811" s="5"/>
    </row>
    <row r="812" spans="1:40" ht="24.75" thickBot="1" x14ac:dyDescent="0.6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67"/>
      <c r="W812" s="67"/>
      <c r="X812" s="67"/>
      <c r="Y812" s="67"/>
      <c r="Z812" s="68"/>
      <c r="AA812" s="68"/>
      <c r="AB812" s="68"/>
      <c r="AC812" s="68"/>
      <c r="AD812" s="68"/>
      <c r="AE812" s="69"/>
      <c r="AF812" s="69"/>
      <c r="AG812" s="69"/>
      <c r="AH812" s="69"/>
      <c r="AI812" s="69"/>
      <c r="AJ812" s="69"/>
      <c r="AK812" s="70"/>
      <c r="AL812" s="70"/>
      <c r="AM812" s="5"/>
      <c r="AN812" s="5"/>
    </row>
    <row r="813" spans="1:40" ht="24.75" thickBot="1" x14ac:dyDescent="0.6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67"/>
      <c r="W813" s="67"/>
      <c r="X813" s="67"/>
      <c r="Y813" s="67"/>
      <c r="Z813" s="68"/>
      <c r="AA813" s="68"/>
      <c r="AB813" s="68"/>
      <c r="AC813" s="68"/>
      <c r="AD813" s="68"/>
      <c r="AE813" s="69"/>
      <c r="AF813" s="69"/>
      <c r="AG813" s="69"/>
      <c r="AH813" s="69"/>
      <c r="AI813" s="69"/>
      <c r="AJ813" s="69"/>
      <c r="AK813" s="70"/>
      <c r="AL813" s="70"/>
      <c r="AM813" s="5"/>
      <c r="AN813" s="5"/>
    </row>
    <row r="814" spans="1:40" ht="24.75" thickBot="1" x14ac:dyDescent="0.6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67"/>
      <c r="W814" s="67"/>
      <c r="X814" s="67"/>
      <c r="Y814" s="67"/>
      <c r="Z814" s="68"/>
      <c r="AA814" s="68"/>
      <c r="AB814" s="68"/>
      <c r="AC814" s="68"/>
      <c r="AD814" s="68"/>
      <c r="AE814" s="69"/>
      <c r="AF814" s="69"/>
      <c r="AG814" s="69"/>
      <c r="AH814" s="69"/>
      <c r="AI814" s="69"/>
      <c r="AJ814" s="69"/>
      <c r="AK814" s="70"/>
      <c r="AL814" s="70"/>
      <c r="AM814" s="5"/>
      <c r="AN814" s="5"/>
    </row>
    <row r="815" spans="1:40" ht="24.75" thickBot="1" x14ac:dyDescent="0.6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67"/>
      <c r="W815" s="67"/>
      <c r="X815" s="67"/>
      <c r="Y815" s="67"/>
      <c r="Z815" s="68"/>
      <c r="AA815" s="68"/>
      <c r="AB815" s="68"/>
      <c r="AC815" s="68"/>
      <c r="AD815" s="68"/>
      <c r="AE815" s="69"/>
      <c r="AF815" s="69"/>
      <c r="AG815" s="69"/>
      <c r="AH815" s="69"/>
      <c r="AI815" s="69"/>
      <c r="AJ815" s="69"/>
      <c r="AK815" s="70"/>
      <c r="AL815" s="70"/>
      <c r="AM815" s="5"/>
      <c r="AN815" s="5"/>
    </row>
    <row r="816" spans="1:40" ht="24.75" thickBot="1" x14ac:dyDescent="0.6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67"/>
      <c r="W816" s="67"/>
      <c r="X816" s="67"/>
      <c r="Y816" s="67"/>
      <c r="Z816" s="68"/>
      <c r="AA816" s="68"/>
      <c r="AB816" s="68"/>
      <c r="AC816" s="68"/>
      <c r="AD816" s="68"/>
      <c r="AE816" s="69"/>
      <c r="AF816" s="69"/>
      <c r="AG816" s="69"/>
      <c r="AH816" s="69"/>
      <c r="AI816" s="69"/>
      <c r="AJ816" s="69"/>
      <c r="AK816" s="70"/>
      <c r="AL816" s="70"/>
      <c r="AM816" s="5"/>
      <c r="AN816" s="5"/>
    </row>
    <row r="817" spans="1:40" ht="24.75" thickBot="1" x14ac:dyDescent="0.6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67"/>
      <c r="W817" s="67"/>
      <c r="X817" s="67"/>
      <c r="Y817" s="67"/>
      <c r="Z817" s="68"/>
      <c r="AA817" s="68"/>
      <c r="AB817" s="68"/>
      <c r="AC817" s="68"/>
      <c r="AD817" s="68"/>
      <c r="AE817" s="69"/>
      <c r="AF817" s="69"/>
      <c r="AG817" s="69"/>
      <c r="AH817" s="69"/>
      <c r="AI817" s="69"/>
      <c r="AJ817" s="69"/>
      <c r="AK817" s="70"/>
      <c r="AL817" s="70"/>
      <c r="AM817" s="5"/>
      <c r="AN817" s="5"/>
    </row>
    <row r="818" spans="1:40" ht="24.75" thickBot="1" x14ac:dyDescent="0.6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67"/>
      <c r="W818" s="67"/>
      <c r="X818" s="67"/>
      <c r="Y818" s="67"/>
      <c r="Z818" s="68"/>
      <c r="AA818" s="68"/>
      <c r="AB818" s="68"/>
      <c r="AC818" s="68"/>
      <c r="AD818" s="68"/>
      <c r="AE818" s="69"/>
      <c r="AF818" s="69"/>
      <c r="AG818" s="69"/>
      <c r="AH818" s="69"/>
      <c r="AI818" s="69"/>
      <c r="AJ818" s="69"/>
      <c r="AK818" s="70"/>
      <c r="AL818" s="70"/>
      <c r="AM818" s="5"/>
      <c r="AN818" s="5"/>
    </row>
    <row r="819" spans="1:40" ht="24.75" thickBot="1" x14ac:dyDescent="0.6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67"/>
      <c r="W819" s="67"/>
      <c r="X819" s="67"/>
      <c r="Y819" s="67"/>
      <c r="Z819" s="68"/>
      <c r="AA819" s="68"/>
      <c r="AB819" s="68"/>
      <c r="AC819" s="68"/>
      <c r="AD819" s="68"/>
      <c r="AE819" s="69"/>
      <c r="AF819" s="69"/>
      <c r="AG819" s="69"/>
      <c r="AH819" s="69"/>
      <c r="AI819" s="69"/>
      <c r="AJ819" s="69"/>
      <c r="AK819" s="70"/>
      <c r="AL819" s="70"/>
      <c r="AM819" s="5"/>
      <c r="AN819" s="5"/>
    </row>
    <row r="820" spans="1:40" ht="24.75" thickBot="1" x14ac:dyDescent="0.6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67"/>
      <c r="W820" s="67"/>
      <c r="X820" s="67"/>
      <c r="Y820" s="67"/>
      <c r="Z820" s="68"/>
      <c r="AA820" s="68"/>
      <c r="AB820" s="68"/>
      <c r="AC820" s="68"/>
      <c r="AD820" s="68"/>
      <c r="AE820" s="69"/>
      <c r="AF820" s="69"/>
      <c r="AG820" s="69"/>
      <c r="AH820" s="69"/>
      <c r="AI820" s="69"/>
      <c r="AJ820" s="69"/>
      <c r="AK820" s="70"/>
      <c r="AL820" s="70"/>
      <c r="AM820" s="5"/>
      <c r="AN820" s="5"/>
    </row>
    <row r="821" spans="1:40" ht="24.75" thickBot="1" x14ac:dyDescent="0.6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67"/>
      <c r="W821" s="67"/>
      <c r="X821" s="67"/>
      <c r="Y821" s="67"/>
      <c r="Z821" s="68"/>
      <c r="AA821" s="68"/>
      <c r="AB821" s="68"/>
      <c r="AC821" s="68"/>
      <c r="AD821" s="68"/>
      <c r="AE821" s="69"/>
      <c r="AF821" s="69"/>
      <c r="AG821" s="69"/>
      <c r="AH821" s="69"/>
      <c r="AI821" s="69"/>
      <c r="AJ821" s="69"/>
      <c r="AK821" s="70"/>
      <c r="AL821" s="70"/>
      <c r="AM821" s="5"/>
      <c r="AN821" s="5"/>
    </row>
    <row r="822" spans="1:40" ht="24.75" thickBot="1" x14ac:dyDescent="0.6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67"/>
      <c r="W822" s="67"/>
      <c r="X822" s="67"/>
      <c r="Y822" s="67"/>
      <c r="Z822" s="68"/>
      <c r="AA822" s="68"/>
      <c r="AB822" s="68"/>
      <c r="AC822" s="68"/>
      <c r="AD822" s="68"/>
      <c r="AE822" s="69"/>
      <c r="AF822" s="69"/>
      <c r="AG822" s="69"/>
      <c r="AH822" s="69"/>
      <c r="AI822" s="69"/>
      <c r="AJ822" s="69"/>
      <c r="AK822" s="70"/>
      <c r="AL822" s="70"/>
      <c r="AM822" s="5"/>
      <c r="AN822" s="5"/>
    </row>
    <row r="823" spans="1:40" ht="24.75" thickBot="1" x14ac:dyDescent="0.6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67"/>
      <c r="W823" s="67"/>
      <c r="X823" s="67"/>
      <c r="Y823" s="67"/>
      <c r="Z823" s="68"/>
      <c r="AA823" s="68"/>
      <c r="AB823" s="68"/>
      <c r="AC823" s="68"/>
      <c r="AD823" s="68"/>
      <c r="AE823" s="69"/>
      <c r="AF823" s="69"/>
      <c r="AG823" s="69"/>
      <c r="AH823" s="69"/>
      <c r="AI823" s="69"/>
      <c r="AJ823" s="69"/>
      <c r="AK823" s="70"/>
      <c r="AL823" s="70"/>
      <c r="AM823" s="5"/>
      <c r="AN823" s="5"/>
    </row>
    <row r="824" spans="1:40" ht="24.75" thickBot="1" x14ac:dyDescent="0.6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67"/>
      <c r="W824" s="67"/>
      <c r="X824" s="67"/>
      <c r="Y824" s="67"/>
      <c r="Z824" s="68"/>
      <c r="AA824" s="68"/>
      <c r="AB824" s="68"/>
      <c r="AC824" s="68"/>
      <c r="AD824" s="68"/>
      <c r="AE824" s="69"/>
      <c r="AF824" s="69"/>
      <c r="AG824" s="69"/>
      <c r="AH824" s="69"/>
      <c r="AI824" s="69"/>
      <c r="AJ824" s="69"/>
      <c r="AK824" s="70"/>
      <c r="AL824" s="70"/>
      <c r="AM824" s="5"/>
      <c r="AN824" s="5"/>
    </row>
    <row r="825" spans="1:40" ht="24.75" thickBot="1" x14ac:dyDescent="0.6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67"/>
      <c r="W825" s="67"/>
      <c r="X825" s="67"/>
      <c r="Y825" s="67"/>
      <c r="Z825" s="68"/>
      <c r="AA825" s="68"/>
      <c r="AB825" s="68"/>
      <c r="AC825" s="68"/>
      <c r="AD825" s="68"/>
      <c r="AE825" s="69"/>
      <c r="AF825" s="69"/>
      <c r="AG825" s="69"/>
      <c r="AH825" s="69"/>
      <c r="AI825" s="69"/>
      <c r="AJ825" s="69"/>
      <c r="AK825" s="70"/>
      <c r="AL825" s="70"/>
      <c r="AM825" s="5"/>
      <c r="AN825" s="5"/>
    </row>
    <row r="826" spans="1:40" ht="24.75" thickBot="1" x14ac:dyDescent="0.6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67"/>
      <c r="W826" s="67"/>
      <c r="X826" s="67"/>
      <c r="Y826" s="67"/>
      <c r="Z826" s="68"/>
      <c r="AA826" s="68"/>
      <c r="AB826" s="68"/>
      <c r="AC826" s="68"/>
      <c r="AD826" s="68"/>
      <c r="AE826" s="69"/>
      <c r="AF826" s="69"/>
      <c r="AG826" s="69"/>
      <c r="AH826" s="69"/>
      <c r="AI826" s="69"/>
      <c r="AJ826" s="69"/>
      <c r="AK826" s="70"/>
      <c r="AL826" s="70"/>
      <c r="AM826" s="5"/>
      <c r="AN826" s="5"/>
    </row>
    <row r="827" spans="1:40" ht="24.75" thickBot="1" x14ac:dyDescent="0.6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67"/>
      <c r="W827" s="67"/>
      <c r="X827" s="67"/>
      <c r="Y827" s="67"/>
      <c r="Z827" s="68"/>
      <c r="AA827" s="68"/>
      <c r="AB827" s="68"/>
      <c r="AC827" s="68"/>
      <c r="AD827" s="68"/>
      <c r="AE827" s="69"/>
      <c r="AF827" s="69"/>
      <c r="AG827" s="69"/>
      <c r="AH827" s="69"/>
      <c r="AI827" s="69"/>
      <c r="AJ827" s="69"/>
      <c r="AK827" s="70"/>
      <c r="AL827" s="70"/>
      <c r="AM827" s="5"/>
      <c r="AN827" s="5"/>
    </row>
    <row r="828" spans="1:40" ht="24.75" thickBot="1" x14ac:dyDescent="0.6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67"/>
      <c r="W828" s="67"/>
      <c r="X828" s="67"/>
      <c r="Y828" s="67"/>
      <c r="Z828" s="68"/>
      <c r="AA828" s="68"/>
      <c r="AB828" s="68"/>
      <c r="AC828" s="68"/>
      <c r="AD828" s="68"/>
      <c r="AE828" s="69"/>
      <c r="AF828" s="69"/>
      <c r="AG828" s="69"/>
      <c r="AH828" s="69"/>
      <c r="AI828" s="69"/>
      <c r="AJ828" s="69"/>
      <c r="AK828" s="70"/>
      <c r="AL828" s="70"/>
      <c r="AM828" s="5"/>
      <c r="AN828" s="5"/>
    </row>
    <row r="829" spans="1:40" ht="24.75" thickBot="1" x14ac:dyDescent="0.6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67"/>
      <c r="W829" s="67"/>
      <c r="X829" s="67"/>
      <c r="Y829" s="67"/>
      <c r="Z829" s="68"/>
      <c r="AA829" s="68"/>
      <c r="AB829" s="68"/>
      <c r="AC829" s="68"/>
      <c r="AD829" s="68"/>
      <c r="AE829" s="69"/>
      <c r="AF829" s="69"/>
      <c r="AG829" s="69"/>
      <c r="AH829" s="69"/>
      <c r="AI829" s="69"/>
      <c r="AJ829" s="69"/>
      <c r="AK829" s="70"/>
      <c r="AL829" s="70"/>
      <c r="AM829" s="5"/>
      <c r="AN829" s="5"/>
    </row>
    <row r="830" spans="1:40" ht="24.75" thickBot="1" x14ac:dyDescent="0.6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67"/>
      <c r="W830" s="67"/>
      <c r="X830" s="67"/>
      <c r="Y830" s="67"/>
      <c r="Z830" s="68"/>
      <c r="AA830" s="68"/>
      <c r="AB830" s="68"/>
      <c r="AC830" s="68"/>
      <c r="AD830" s="68"/>
      <c r="AE830" s="69"/>
      <c r="AF830" s="69"/>
      <c r="AG830" s="69"/>
      <c r="AH830" s="69"/>
      <c r="AI830" s="69"/>
      <c r="AJ830" s="69"/>
      <c r="AK830" s="70"/>
      <c r="AL830" s="70"/>
      <c r="AM830" s="5"/>
      <c r="AN830" s="5"/>
    </row>
    <row r="831" spans="1:40" ht="24.75" thickBot="1" x14ac:dyDescent="0.6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67"/>
      <c r="W831" s="67"/>
      <c r="X831" s="67"/>
      <c r="Y831" s="67"/>
      <c r="Z831" s="68"/>
      <c r="AA831" s="68"/>
      <c r="AB831" s="68"/>
      <c r="AC831" s="68"/>
      <c r="AD831" s="68"/>
      <c r="AE831" s="69"/>
      <c r="AF831" s="69"/>
      <c r="AG831" s="69"/>
      <c r="AH831" s="69"/>
      <c r="AI831" s="69"/>
      <c r="AJ831" s="69"/>
      <c r="AK831" s="70"/>
      <c r="AL831" s="70"/>
      <c r="AM831" s="5"/>
      <c r="AN831" s="5"/>
    </row>
    <row r="832" spans="1:40" ht="24.75" thickBot="1" x14ac:dyDescent="0.6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67"/>
      <c r="W832" s="67"/>
      <c r="X832" s="67"/>
      <c r="Y832" s="67"/>
      <c r="Z832" s="68"/>
      <c r="AA832" s="68"/>
      <c r="AB832" s="68"/>
      <c r="AC832" s="68"/>
      <c r="AD832" s="68"/>
      <c r="AE832" s="69"/>
      <c r="AF832" s="69"/>
      <c r="AG832" s="69"/>
      <c r="AH832" s="69"/>
      <c r="AI832" s="69"/>
      <c r="AJ832" s="69"/>
      <c r="AK832" s="70"/>
      <c r="AL832" s="70"/>
      <c r="AM832" s="5"/>
      <c r="AN832" s="5"/>
    </row>
    <row r="833" spans="1:40" ht="24.75" thickBot="1" x14ac:dyDescent="0.6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67"/>
      <c r="W833" s="67"/>
      <c r="X833" s="67"/>
      <c r="Y833" s="67"/>
      <c r="Z833" s="68"/>
      <c r="AA833" s="68"/>
      <c r="AB833" s="68"/>
      <c r="AC833" s="68"/>
      <c r="AD833" s="68"/>
      <c r="AE833" s="69"/>
      <c r="AF833" s="69"/>
      <c r="AG833" s="69"/>
      <c r="AH833" s="69"/>
      <c r="AI833" s="69"/>
      <c r="AJ833" s="69"/>
      <c r="AK833" s="70"/>
      <c r="AL833" s="70"/>
      <c r="AM833" s="5"/>
      <c r="AN833" s="5"/>
    </row>
    <row r="834" spans="1:40" ht="24.75" thickBot="1" x14ac:dyDescent="0.6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67"/>
      <c r="W834" s="67"/>
      <c r="X834" s="67"/>
      <c r="Y834" s="67"/>
      <c r="Z834" s="68"/>
      <c r="AA834" s="68"/>
      <c r="AB834" s="68"/>
      <c r="AC834" s="68"/>
      <c r="AD834" s="68"/>
      <c r="AE834" s="69"/>
      <c r="AF834" s="69"/>
      <c r="AG834" s="69"/>
      <c r="AH834" s="69"/>
      <c r="AI834" s="69"/>
      <c r="AJ834" s="69"/>
      <c r="AK834" s="70"/>
      <c r="AL834" s="70"/>
      <c r="AM834" s="5"/>
      <c r="AN834" s="5"/>
    </row>
    <row r="835" spans="1:40" ht="24.75" thickBot="1" x14ac:dyDescent="0.6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67"/>
      <c r="W835" s="67"/>
      <c r="X835" s="67"/>
      <c r="Y835" s="67"/>
      <c r="Z835" s="68"/>
      <c r="AA835" s="68"/>
      <c r="AB835" s="68"/>
      <c r="AC835" s="68"/>
      <c r="AD835" s="68"/>
      <c r="AE835" s="69"/>
      <c r="AF835" s="69"/>
      <c r="AG835" s="69"/>
      <c r="AH835" s="69"/>
      <c r="AI835" s="69"/>
      <c r="AJ835" s="69"/>
      <c r="AK835" s="70"/>
      <c r="AL835" s="70"/>
      <c r="AM835" s="5"/>
      <c r="AN835" s="5"/>
    </row>
    <row r="836" spans="1:40" ht="24.75" thickBot="1" x14ac:dyDescent="0.6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67"/>
      <c r="W836" s="67"/>
      <c r="X836" s="67"/>
      <c r="Y836" s="67"/>
      <c r="Z836" s="68"/>
      <c r="AA836" s="68"/>
      <c r="AB836" s="68"/>
      <c r="AC836" s="68"/>
      <c r="AD836" s="68"/>
      <c r="AE836" s="69"/>
      <c r="AF836" s="69"/>
      <c r="AG836" s="69"/>
      <c r="AH836" s="69"/>
      <c r="AI836" s="69"/>
      <c r="AJ836" s="69"/>
      <c r="AK836" s="70"/>
      <c r="AL836" s="70"/>
      <c r="AM836" s="5"/>
      <c r="AN836" s="5"/>
    </row>
    <row r="837" spans="1:40" ht="24.75" thickBot="1" x14ac:dyDescent="0.6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67"/>
      <c r="W837" s="67"/>
      <c r="X837" s="67"/>
      <c r="Y837" s="67"/>
      <c r="Z837" s="68"/>
      <c r="AA837" s="68"/>
      <c r="AB837" s="68"/>
      <c r="AC837" s="68"/>
      <c r="AD837" s="68"/>
      <c r="AE837" s="69"/>
      <c r="AF837" s="69"/>
      <c r="AG837" s="69"/>
      <c r="AH837" s="69"/>
      <c r="AI837" s="69"/>
      <c r="AJ837" s="69"/>
      <c r="AK837" s="70"/>
      <c r="AL837" s="70"/>
      <c r="AM837" s="5"/>
      <c r="AN837" s="5"/>
    </row>
    <row r="838" spans="1:40" ht="24.75" thickBot="1" x14ac:dyDescent="0.6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67"/>
      <c r="W838" s="67"/>
      <c r="X838" s="67"/>
      <c r="Y838" s="67"/>
      <c r="Z838" s="68"/>
      <c r="AA838" s="68"/>
      <c r="AB838" s="68"/>
      <c r="AC838" s="68"/>
      <c r="AD838" s="68"/>
      <c r="AE838" s="69"/>
      <c r="AF838" s="69"/>
      <c r="AG838" s="69"/>
      <c r="AH838" s="69"/>
      <c r="AI838" s="69"/>
      <c r="AJ838" s="69"/>
      <c r="AK838" s="70"/>
      <c r="AL838" s="70"/>
      <c r="AM838" s="5"/>
      <c r="AN838" s="5"/>
    </row>
    <row r="839" spans="1:40" ht="24.75" thickBot="1" x14ac:dyDescent="0.6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67"/>
      <c r="W839" s="67"/>
      <c r="X839" s="67"/>
      <c r="Y839" s="67"/>
      <c r="Z839" s="68"/>
      <c r="AA839" s="68"/>
      <c r="AB839" s="68"/>
      <c r="AC839" s="68"/>
      <c r="AD839" s="68"/>
      <c r="AE839" s="69"/>
      <c r="AF839" s="69"/>
      <c r="AG839" s="69"/>
      <c r="AH839" s="69"/>
      <c r="AI839" s="69"/>
      <c r="AJ839" s="69"/>
      <c r="AK839" s="70"/>
      <c r="AL839" s="70"/>
      <c r="AM839" s="5"/>
      <c r="AN839" s="5"/>
    </row>
    <row r="840" spans="1:40" ht="24.75" thickBot="1" x14ac:dyDescent="0.6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67"/>
      <c r="W840" s="67"/>
      <c r="X840" s="67"/>
      <c r="Y840" s="67"/>
      <c r="Z840" s="68"/>
      <c r="AA840" s="68"/>
      <c r="AB840" s="68"/>
      <c r="AC840" s="68"/>
      <c r="AD840" s="68"/>
      <c r="AE840" s="69"/>
      <c r="AF840" s="69"/>
      <c r="AG840" s="69"/>
      <c r="AH840" s="69"/>
      <c r="AI840" s="69"/>
      <c r="AJ840" s="69"/>
      <c r="AK840" s="70"/>
      <c r="AL840" s="70"/>
      <c r="AM840" s="5"/>
      <c r="AN840" s="5"/>
    </row>
    <row r="841" spans="1:40" ht="24.75" thickBot="1" x14ac:dyDescent="0.6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67"/>
      <c r="W841" s="67"/>
      <c r="X841" s="67"/>
      <c r="Y841" s="67"/>
      <c r="Z841" s="68"/>
      <c r="AA841" s="68"/>
      <c r="AB841" s="68"/>
      <c r="AC841" s="68"/>
      <c r="AD841" s="68"/>
      <c r="AE841" s="69"/>
      <c r="AF841" s="69"/>
      <c r="AG841" s="69"/>
      <c r="AH841" s="69"/>
      <c r="AI841" s="69"/>
      <c r="AJ841" s="69"/>
      <c r="AK841" s="70"/>
      <c r="AL841" s="70"/>
      <c r="AM841" s="5"/>
      <c r="AN841" s="5"/>
    </row>
    <row r="842" spans="1:40" ht="24.75" thickBot="1" x14ac:dyDescent="0.6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67"/>
      <c r="W842" s="67"/>
      <c r="X842" s="67"/>
      <c r="Y842" s="67"/>
      <c r="Z842" s="68"/>
      <c r="AA842" s="68"/>
      <c r="AB842" s="68"/>
      <c r="AC842" s="68"/>
      <c r="AD842" s="68"/>
      <c r="AE842" s="69"/>
      <c r="AF842" s="69"/>
      <c r="AG842" s="69"/>
      <c r="AH842" s="69"/>
      <c r="AI842" s="69"/>
      <c r="AJ842" s="69"/>
      <c r="AK842" s="70"/>
      <c r="AL842" s="70"/>
      <c r="AM842" s="5"/>
      <c r="AN842" s="5"/>
    </row>
    <row r="843" spans="1:40" ht="24.75" thickBot="1" x14ac:dyDescent="0.6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67"/>
      <c r="W843" s="67"/>
      <c r="X843" s="67"/>
      <c r="Y843" s="67"/>
      <c r="Z843" s="68"/>
      <c r="AA843" s="68"/>
      <c r="AB843" s="68"/>
      <c r="AC843" s="68"/>
      <c r="AD843" s="68"/>
      <c r="AE843" s="69"/>
      <c r="AF843" s="69"/>
      <c r="AG843" s="69"/>
      <c r="AH843" s="69"/>
      <c r="AI843" s="69"/>
      <c r="AJ843" s="69"/>
      <c r="AK843" s="70"/>
      <c r="AL843" s="70"/>
      <c r="AM843" s="5"/>
      <c r="AN843" s="5"/>
    </row>
    <row r="844" spans="1:40" ht="24.75" thickBot="1" x14ac:dyDescent="0.6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67"/>
      <c r="W844" s="67"/>
      <c r="X844" s="67"/>
      <c r="Y844" s="67"/>
      <c r="Z844" s="68"/>
      <c r="AA844" s="68"/>
      <c r="AB844" s="68"/>
      <c r="AC844" s="68"/>
      <c r="AD844" s="68"/>
      <c r="AE844" s="69"/>
      <c r="AF844" s="69"/>
      <c r="AG844" s="69"/>
      <c r="AH844" s="69"/>
      <c r="AI844" s="69"/>
      <c r="AJ844" s="69"/>
      <c r="AK844" s="70"/>
      <c r="AL844" s="70"/>
      <c r="AM844" s="5"/>
      <c r="AN844" s="5"/>
    </row>
    <row r="845" spans="1:40" ht="24.75" thickBot="1" x14ac:dyDescent="0.6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67"/>
      <c r="W845" s="67"/>
      <c r="X845" s="67"/>
      <c r="Y845" s="67"/>
      <c r="Z845" s="68"/>
      <c r="AA845" s="68"/>
      <c r="AB845" s="68"/>
      <c r="AC845" s="68"/>
      <c r="AD845" s="68"/>
      <c r="AE845" s="69"/>
      <c r="AF845" s="69"/>
      <c r="AG845" s="69"/>
      <c r="AH845" s="69"/>
      <c r="AI845" s="69"/>
      <c r="AJ845" s="69"/>
      <c r="AK845" s="70"/>
      <c r="AL845" s="70"/>
      <c r="AM845" s="5"/>
      <c r="AN845" s="5"/>
    </row>
    <row r="846" spans="1:40" ht="24.75" thickBot="1" x14ac:dyDescent="0.6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67"/>
      <c r="W846" s="67"/>
      <c r="X846" s="67"/>
      <c r="Y846" s="67"/>
      <c r="Z846" s="68"/>
      <c r="AA846" s="68"/>
      <c r="AB846" s="68"/>
      <c r="AC846" s="68"/>
      <c r="AD846" s="68"/>
      <c r="AE846" s="69"/>
      <c r="AF846" s="69"/>
      <c r="AG846" s="69"/>
      <c r="AH846" s="69"/>
      <c r="AI846" s="69"/>
      <c r="AJ846" s="69"/>
      <c r="AK846" s="70"/>
      <c r="AL846" s="70"/>
      <c r="AM846" s="5"/>
      <c r="AN846" s="5"/>
    </row>
    <row r="847" spans="1:40" ht="24.75" thickBot="1" x14ac:dyDescent="0.6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67"/>
      <c r="W847" s="67"/>
      <c r="X847" s="67"/>
      <c r="Y847" s="67"/>
      <c r="Z847" s="68"/>
      <c r="AA847" s="68"/>
      <c r="AB847" s="68"/>
      <c r="AC847" s="68"/>
      <c r="AD847" s="68"/>
      <c r="AE847" s="69"/>
      <c r="AF847" s="69"/>
      <c r="AG847" s="69"/>
      <c r="AH847" s="69"/>
      <c r="AI847" s="69"/>
      <c r="AJ847" s="69"/>
      <c r="AK847" s="70"/>
      <c r="AL847" s="70"/>
      <c r="AM847" s="5"/>
      <c r="AN847" s="5"/>
    </row>
    <row r="848" spans="1:40" ht="24.75" thickBot="1" x14ac:dyDescent="0.6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67"/>
      <c r="W848" s="67"/>
      <c r="X848" s="67"/>
      <c r="Y848" s="67"/>
      <c r="Z848" s="68"/>
      <c r="AA848" s="68"/>
      <c r="AB848" s="68"/>
      <c r="AC848" s="68"/>
      <c r="AD848" s="68"/>
      <c r="AE848" s="69"/>
      <c r="AF848" s="69"/>
      <c r="AG848" s="69"/>
      <c r="AH848" s="69"/>
      <c r="AI848" s="69"/>
      <c r="AJ848" s="69"/>
      <c r="AK848" s="70"/>
      <c r="AL848" s="70"/>
      <c r="AM848" s="5"/>
      <c r="AN848" s="5"/>
    </row>
    <row r="849" spans="1:40" ht="24.75" thickBot="1" x14ac:dyDescent="0.6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67"/>
      <c r="W849" s="67"/>
      <c r="X849" s="67"/>
      <c r="Y849" s="67"/>
      <c r="Z849" s="68"/>
      <c r="AA849" s="68"/>
      <c r="AB849" s="68"/>
      <c r="AC849" s="68"/>
      <c r="AD849" s="68"/>
      <c r="AE849" s="69"/>
      <c r="AF849" s="69"/>
      <c r="AG849" s="69"/>
      <c r="AH849" s="69"/>
      <c r="AI849" s="69"/>
      <c r="AJ849" s="69"/>
      <c r="AK849" s="70"/>
      <c r="AL849" s="70"/>
      <c r="AM849" s="5"/>
      <c r="AN849" s="5"/>
    </row>
    <row r="850" spans="1:40" ht="24.75" thickBot="1" x14ac:dyDescent="0.6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67"/>
      <c r="W850" s="67"/>
      <c r="X850" s="67"/>
      <c r="Y850" s="67"/>
      <c r="Z850" s="68"/>
      <c r="AA850" s="68"/>
      <c r="AB850" s="68"/>
      <c r="AC850" s="68"/>
      <c r="AD850" s="68"/>
      <c r="AE850" s="69"/>
      <c r="AF850" s="69"/>
      <c r="AG850" s="69"/>
      <c r="AH850" s="69"/>
      <c r="AI850" s="69"/>
      <c r="AJ850" s="69"/>
      <c r="AK850" s="70"/>
      <c r="AL850" s="70"/>
      <c r="AM850" s="5"/>
      <c r="AN850" s="5"/>
    </row>
    <row r="851" spans="1:40" ht="24.75" thickBot="1" x14ac:dyDescent="0.6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67"/>
      <c r="W851" s="67"/>
      <c r="X851" s="67"/>
      <c r="Y851" s="67"/>
      <c r="Z851" s="68"/>
      <c r="AA851" s="68"/>
      <c r="AB851" s="68"/>
      <c r="AC851" s="68"/>
      <c r="AD851" s="68"/>
      <c r="AE851" s="69"/>
      <c r="AF851" s="69"/>
      <c r="AG851" s="69"/>
      <c r="AH851" s="69"/>
      <c r="AI851" s="69"/>
      <c r="AJ851" s="69"/>
      <c r="AK851" s="70"/>
      <c r="AL851" s="70"/>
      <c r="AM851" s="5"/>
      <c r="AN851" s="5"/>
    </row>
    <row r="852" spans="1:40" ht="24.75" thickBot="1" x14ac:dyDescent="0.6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67"/>
      <c r="W852" s="67"/>
      <c r="X852" s="67"/>
      <c r="Y852" s="67"/>
      <c r="Z852" s="68"/>
      <c r="AA852" s="68"/>
      <c r="AB852" s="68"/>
      <c r="AC852" s="68"/>
      <c r="AD852" s="68"/>
      <c r="AE852" s="69"/>
      <c r="AF852" s="69"/>
      <c r="AG852" s="69"/>
      <c r="AH852" s="69"/>
      <c r="AI852" s="69"/>
      <c r="AJ852" s="69"/>
      <c r="AK852" s="70"/>
      <c r="AL852" s="70"/>
      <c r="AM852" s="5"/>
      <c r="AN852" s="5"/>
    </row>
    <row r="853" spans="1:40" ht="24.75" thickBot="1" x14ac:dyDescent="0.6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67"/>
      <c r="W853" s="67"/>
      <c r="X853" s="67"/>
      <c r="Y853" s="67"/>
      <c r="Z853" s="68"/>
      <c r="AA853" s="68"/>
      <c r="AB853" s="68"/>
      <c r="AC853" s="68"/>
      <c r="AD853" s="68"/>
      <c r="AE853" s="69"/>
      <c r="AF853" s="69"/>
      <c r="AG853" s="69"/>
      <c r="AH853" s="69"/>
      <c r="AI853" s="69"/>
      <c r="AJ853" s="69"/>
      <c r="AK853" s="70"/>
      <c r="AL853" s="70"/>
      <c r="AM853" s="5"/>
      <c r="AN853" s="5"/>
    </row>
    <row r="854" spans="1:40" ht="24.75" thickBot="1" x14ac:dyDescent="0.6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67"/>
      <c r="W854" s="67"/>
      <c r="X854" s="67"/>
      <c r="Y854" s="67"/>
      <c r="Z854" s="68"/>
      <c r="AA854" s="68"/>
      <c r="AB854" s="68"/>
      <c r="AC854" s="68"/>
      <c r="AD854" s="68"/>
      <c r="AE854" s="69"/>
      <c r="AF854" s="69"/>
      <c r="AG854" s="69"/>
      <c r="AH854" s="69"/>
      <c r="AI854" s="69"/>
      <c r="AJ854" s="69"/>
      <c r="AK854" s="70"/>
      <c r="AL854" s="70"/>
      <c r="AM854" s="5"/>
      <c r="AN854" s="5"/>
    </row>
    <row r="855" spans="1:40" ht="24.75" thickBot="1" x14ac:dyDescent="0.6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67"/>
      <c r="W855" s="67"/>
      <c r="X855" s="67"/>
      <c r="Y855" s="67"/>
      <c r="Z855" s="68"/>
      <c r="AA855" s="68"/>
      <c r="AB855" s="68"/>
      <c r="AC855" s="68"/>
      <c r="AD855" s="68"/>
      <c r="AE855" s="69"/>
      <c r="AF855" s="69"/>
      <c r="AG855" s="69"/>
      <c r="AH855" s="69"/>
      <c r="AI855" s="69"/>
      <c r="AJ855" s="69"/>
      <c r="AK855" s="70"/>
      <c r="AL855" s="70"/>
      <c r="AM855" s="5"/>
      <c r="AN855" s="5"/>
    </row>
    <row r="856" spans="1:40" ht="24.75" thickBot="1" x14ac:dyDescent="0.6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67"/>
      <c r="W856" s="67"/>
      <c r="X856" s="67"/>
      <c r="Y856" s="67"/>
      <c r="Z856" s="68"/>
      <c r="AA856" s="68"/>
      <c r="AB856" s="68"/>
      <c r="AC856" s="68"/>
      <c r="AD856" s="68"/>
      <c r="AE856" s="69"/>
      <c r="AF856" s="69"/>
      <c r="AG856" s="69"/>
      <c r="AH856" s="69"/>
      <c r="AI856" s="69"/>
      <c r="AJ856" s="69"/>
      <c r="AK856" s="70"/>
      <c r="AL856" s="70"/>
      <c r="AM856" s="5"/>
      <c r="AN856" s="5"/>
    </row>
    <row r="857" spans="1:40" ht="24.75" thickBot="1" x14ac:dyDescent="0.6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67"/>
      <c r="W857" s="67"/>
      <c r="X857" s="67"/>
      <c r="Y857" s="67"/>
      <c r="Z857" s="68"/>
      <c r="AA857" s="68"/>
      <c r="AB857" s="68"/>
      <c r="AC857" s="68"/>
      <c r="AD857" s="68"/>
      <c r="AE857" s="69"/>
      <c r="AF857" s="69"/>
      <c r="AG857" s="69"/>
      <c r="AH857" s="69"/>
      <c r="AI857" s="69"/>
      <c r="AJ857" s="69"/>
      <c r="AK857" s="70"/>
      <c r="AL857" s="70"/>
      <c r="AM857" s="5"/>
      <c r="AN857" s="5"/>
    </row>
    <row r="858" spans="1:40" ht="24.75" thickBot="1" x14ac:dyDescent="0.6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67"/>
      <c r="W858" s="67"/>
      <c r="X858" s="67"/>
      <c r="Y858" s="67"/>
      <c r="Z858" s="68"/>
      <c r="AA858" s="68"/>
      <c r="AB858" s="68"/>
      <c r="AC858" s="68"/>
      <c r="AD858" s="68"/>
      <c r="AE858" s="69"/>
      <c r="AF858" s="69"/>
      <c r="AG858" s="69"/>
      <c r="AH858" s="69"/>
      <c r="AI858" s="69"/>
      <c r="AJ858" s="69"/>
      <c r="AK858" s="70"/>
      <c r="AL858" s="70"/>
      <c r="AM858" s="5"/>
      <c r="AN858" s="5"/>
    </row>
    <row r="859" spans="1:40" ht="24.75" thickBot="1" x14ac:dyDescent="0.6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67"/>
      <c r="W859" s="67"/>
      <c r="X859" s="67"/>
      <c r="Y859" s="67"/>
      <c r="Z859" s="68"/>
      <c r="AA859" s="68"/>
      <c r="AB859" s="68"/>
      <c r="AC859" s="68"/>
      <c r="AD859" s="68"/>
      <c r="AE859" s="69"/>
      <c r="AF859" s="69"/>
      <c r="AG859" s="69"/>
      <c r="AH859" s="69"/>
      <c r="AI859" s="69"/>
      <c r="AJ859" s="69"/>
      <c r="AK859" s="70"/>
      <c r="AL859" s="70"/>
      <c r="AM859" s="5"/>
      <c r="AN859" s="5"/>
    </row>
    <row r="860" spans="1:40" ht="24.75" thickBot="1" x14ac:dyDescent="0.6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67"/>
      <c r="W860" s="67"/>
      <c r="X860" s="67"/>
      <c r="Y860" s="67"/>
      <c r="Z860" s="68"/>
      <c r="AA860" s="68"/>
      <c r="AB860" s="68"/>
      <c r="AC860" s="68"/>
      <c r="AD860" s="68"/>
      <c r="AE860" s="69"/>
      <c r="AF860" s="69"/>
      <c r="AG860" s="69"/>
      <c r="AH860" s="69"/>
      <c r="AI860" s="69"/>
      <c r="AJ860" s="69"/>
      <c r="AK860" s="70"/>
      <c r="AL860" s="70"/>
      <c r="AM860" s="5"/>
      <c r="AN860" s="5"/>
    </row>
    <row r="861" spans="1:40" ht="24.75" thickBot="1" x14ac:dyDescent="0.6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67"/>
      <c r="W861" s="67"/>
      <c r="X861" s="67"/>
      <c r="Y861" s="67"/>
      <c r="Z861" s="68"/>
      <c r="AA861" s="68"/>
      <c r="AB861" s="68"/>
      <c r="AC861" s="68"/>
      <c r="AD861" s="68"/>
      <c r="AE861" s="69"/>
      <c r="AF861" s="69"/>
      <c r="AG861" s="69"/>
      <c r="AH861" s="69"/>
      <c r="AI861" s="69"/>
      <c r="AJ861" s="69"/>
      <c r="AK861" s="70"/>
      <c r="AL861" s="70"/>
      <c r="AM861" s="5"/>
      <c r="AN861" s="5"/>
    </row>
    <row r="862" spans="1:40" ht="24.75" thickBot="1" x14ac:dyDescent="0.6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67"/>
      <c r="W862" s="67"/>
      <c r="X862" s="67"/>
      <c r="Y862" s="67"/>
      <c r="Z862" s="68"/>
      <c r="AA862" s="68"/>
      <c r="AB862" s="68"/>
      <c r="AC862" s="68"/>
      <c r="AD862" s="68"/>
      <c r="AE862" s="69"/>
      <c r="AF862" s="69"/>
      <c r="AG862" s="69"/>
      <c r="AH862" s="69"/>
      <c r="AI862" s="69"/>
      <c r="AJ862" s="69"/>
      <c r="AK862" s="70"/>
      <c r="AL862" s="70"/>
      <c r="AM862" s="5"/>
      <c r="AN862" s="5"/>
    </row>
    <row r="863" spans="1:40" ht="24.75" thickBot="1" x14ac:dyDescent="0.6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67"/>
      <c r="W863" s="67"/>
      <c r="X863" s="67"/>
      <c r="Y863" s="67"/>
      <c r="Z863" s="68"/>
      <c r="AA863" s="68"/>
      <c r="AB863" s="68"/>
      <c r="AC863" s="68"/>
      <c r="AD863" s="68"/>
      <c r="AE863" s="69"/>
      <c r="AF863" s="69"/>
      <c r="AG863" s="69"/>
      <c r="AH863" s="69"/>
      <c r="AI863" s="69"/>
      <c r="AJ863" s="69"/>
      <c r="AK863" s="70"/>
      <c r="AL863" s="70"/>
      <c r="AM863" s="5"/>
      <c r="AN863" s="5"/>
    </row>
    <row r="864" spans="1:40" ht="24.75" thickBot="1" x14ac:dyDescent="0.6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67"/>
      <c r="W864" s="67"/>
      <c r="X864" s="67"/>
      <c r="Y864" s="67"/>
      <c r="Z864" s="68"/>
      <c r="AA864" s="68"/>
      <c r="AB864" s="68"/>
      <c r="AC864" s="68"/>
      <c r="AD864" s="68"/>
      <c r="AE864" s="69"/>
      <c r="AF864" s="69"/>
      <c r="AG864" s="69"/>
      <c r="AH864" s="69"/>
      <c r="AI864" s="69"/>
      <c r="AJ864" s="69"/>
      <c r="AK864" s="70"/>
      <c r="AL864" s="70"/>
      <c r="AM864" s="5"/>
      <c r="AN864" s="5"/>
    </row>
    <row r="865" spans="1:40" ht="24.75" thickBot="1" x14ac:dyDescent="0.6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67"/>
      <c r="W865" s="67"/>
      <c r="X865" s="67"/>
      <c r="Y865" s="67"/>
      <c r="Z865" s="68"/>
      <c r="AA865" s="68"/>
      <c r="AB865" s="68"/>
      <c r="AC865" s="68"/>
      <c r="AD865" s="68"/>
      <c r="AE865" s="69"/>
      <c r="AF865" s="69"/>
      <c r="AG865" s="69"/>
      <c r="AH865" s="69"/>
      <c r="AI865" s="69"/>
      <c r="AJ865" s="69"/>
      <c r="AK865" s="70"/>
      <c r="AL865" s="70"/>
      <c r="AM865" s="5"/>
      <c r="AN865" s="5"/>
    </row>
    <row r="866" spans="1:40" ht="24.75" thickBot="1" x14ac:dyDescent="0.6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67"/>
      <c r="W866" s="67"/>
      <c r="X866" s="67"/>
      <c r="Y866" s="67"/>
      <c r="Z866" s="68"/>
      <c r="AA866" s="68"/>
      <c r="AB866" s="68"/>
      <c r="AC866" s="68"/>
      <c r="AD866" s="68"/>
      <c r="AE866" s="69"/>
      <c r="AF866" s="69"/>
      <c r="AG866" s="69"/>
      <c r="AH866" s="69"/>
      <c r="AI866" s="69"/>
      <c r="AJ866" s="69"/>
      <c r="AK866" s="70"/>
      <c r="AL866" s="70"/>
      <c r="AM866" s="5"/>
      <c r="AN866" s="5"/>
    </row>
    <row r="867" spans="1:40" ht="24.75" thickBot="1" x14ac:dyDescent="0.6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67"/>
      <c r="W867" s="67"/>
      <c r="X867" s="67"/>
      <c r="Y867" s="67"/>
      <c r="Z867" s="68"/>
      <c r="AA867" s="68"/>
      <c r="AB867" s="68"/>
      <c r="AC867" s="68"/>
      <c r="AD867" s="68"/>
      <c r="AE867" s="69"/>
      <c r="AF867" s="69"/>
      <c r="AG867" s="69"/>
      <c r="AH867" s="69"/>
      <c r="AI867" s="69"/>
      <c r="AJ867" s="69"/>
      <c r="AK867" s="70"/>
      <c r="AL867" s="70"/>
      <c r="AM867" s="5"/>
      <c r="AN867" s="5"/>
    </row>
    <row r="868" spans="1:40" ht="24.75" thickBot="1" x14ac:dyDescent="0.6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67"/>
      <c r="W868" s="67"/>
      <c r="X868" s="67"/>
      <c r="Y868" s="67"/>
      <c r="Z868" s="68"/>
      <c r="AA868" s="68"/>
      <c r="AB868" s="68"/>
      <c r="AC868" s="68"/>
      <c r="AD868" s="68"/>
      <c r="AE868" s="69"/>
      <c r="AF868" s="69"/>
      <c r="AG868" s="69"/>
      <c r="AH868" s="69"/>
      <c r="AI868" s="69"/>
      <c r="AJ868" s="69"/>
      <c r="AK868" s="70"/>
      <c r="AL868" s="70"/>
      <c r="AM868" s="5"/>
      <c r="AN868" s="5"/>
    </row>
    <row r="869" spans="1:40" ht="24.75" thickBot="1" x14ac:dyDescent="0.6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67"/>
      <c r="W869" s="67"/>
      <c r="X869" s="67"/>
      <c r="Y869" s="67"/>
      <c r="Z869" s="68"/>
      <c r="AA869" s="68"/>
      <c r="AB869" s="68"/>
      <c r="AC869" s="68"/>
      <c r="AD869" s="68"/>
      <c r="AE869" s="69"/>
      <c r="AF869" s="69"/>
      <c r="AG869" s="69"/>
      <c r="AH869" s="69"/>
      <c r="AI869" s="69"/>
      <c r="AJ869" s="69"/>
      <c r="AK869" s="70"/>
      <c r="AL869" s="70"/>
      <c r="AM869" s="5"/>
      <c r="AN869" s="5"/>
    </row>
    <row r="870" spans="1:40" ht="24.75" thickBot="1" x14ac:dyDescent="0.6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67"/>
      <c r="W870" s="67"/>
      <c r="X870" s="67"/>
      <c r="Y870" s="67"/>
      <c r="Z870" s="68"/>
      <c r="AA870" s="68"/>
      <c r="AB870" s="68"/>
      <c r="AC870" s="68"/>
      <c r="AD870" s="68"/>
      <c r="AE870" s="69"/>
      <c r="AF870" s="69"/>
      <c r="AG870" s="69"/>
      <c r="AH870" s="69"/>
      <c r="AI870" s="69"/>
      <c r="AJ870" s="69"/>
      <c r="AK870" s="70"/>
      <c r="AL870" s="70"/>
      <c r="AM870" s="5"/>
      <c r="AN870" s="5"/>
    </row>
    <row r="871" spans="1:40" ht="24.75" thickBot="1" x14ac:dyDescent="0.6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67"/>
      <c r="W871" s="67"/>
      <c r="X871" s="67"/>
      <c r="Y871" s="67"/>
      <c r="Z871" s="68"/>
      <c r="AA871" s="68"/>
      <c r="AB871" s="68"/>
      <c r="AC871" s="68"/>
      <c r="AD871" s="68"/>
      <c r="AE871" s="69"/>
      <c r="AF871" s="69"/>
      <c r="AG871" s="69"/>
      <c r="AH871" s="69"/>
      <c r="AI871" s="69"/>
      <c r="AJ871" s="69"/>
      <c r="AK871" s="70"/>
      <c r="AL871" s="70"/>
      <c r="AM871" s="5"/>
      <c r="AN871" s="5"/>
    </row>
    <row r="872" spans="1:40" ht="24.75" thickBot="1" x14ac:dyDescent="0.6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67"/>
      <c r="W872" s="67"/>
      <c r="X872" s="67"/>
      <c r="Y872" s="67"/>
      <c r="Z872" s="68"/>
      <c r="AA872" s="68"/>
      <c r="AB872" s="68"/>
      <c r="AC872" s="68"/>
      <c r="AD872" s="68"/>
      <c r="AE872" s="69"/>
      <c r="AF872" s="69"/>
      <c r="AG872" s="69"/>
      <c r="AH872" s="69"/>
      <c r="AI872" s="69"/>
      <c r="AJ872" s="69"/>
      <c r="AK872" s="70"/>
      <c r="AL872" s="70"/>
      <c r="AM872" s="5"/>
      <c r="AN872" s="5"/>
    </row>
    <row r="873" spans="1:40" ht="24.75" thickBot="1" x14ac:dyDescent="0.6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67"/>
      <c r="W873" s="67"/>
      <c r="X873" s="67"/>
      <c r="Y873" s="67"/>
      <c r="Z873" s="68"/>
      <c r="AA873" s="68"/>
      <c r="AB873" s="68"/>
      <c r="AC873" s="68"/>
      <c r="AD873" s="68"/>
      <c r="AE873" s="69"/>
      <c r="AF873" s="69"/>
      <c r="AG873" s="69"/>
      <c r="AH873" s="69"/>
      <c r="AI873" s="69"/>
      <c r="AJ873" s="69"/>
      <c r="AK873" s="70"/>
      <c r="AL873" s="70"/>
      <c r="AM873" s="5"/>
      <c r="AN873" s="5"/>
    </row>
    <row r="874" spans="1:40" ht="24.75" thickBot="1" x14ac:dyDescent="0.6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67"/>
      <c r="W874" s="67"/>
      <c r="X874" s="67"/>
      <c r="Y874" s="67"/>
      <c r="Z874" s="68"/>
      <c r="AA874" s="68"/>
      <c r="AB874" s="68"/>
      <c r="AC874" s="68"/>
      <c r="AD874" s="68"/>
      <c r="AE874" s="69"/>
      <c r="AF874" s="69"/>
      <c r="AG874" s="69"/>
      <c r="AH874" s="69"/>
      <c r="AI874" s="69"/>
      <c r="AJ874" s="69"/>
      <c r="AK874" s="70"/>
      <c r="AL874" s="70"/>
      <c r="AM874" s="5"/>
      <c r="AN874" s="5"/>
    </row>
    <row r="875" spans="1:40" ht="24.75" thickBot="1" x14ac:dyDescent="0.6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67"/>
      <c r="W875" s="67"/>
      <c r="X875" s="67"/>
      <c r="Y875" s="67"/>
      <c r="Z875" s="68"/>
      <c r="AA875" s="68"/>
      <c r="AB875" s="68"/>
      <c r="AC875" s="68"/>
      <c r="AD875" s="68"/>
      <c r="AE875" s="69"/>
      <c r="AF875" s="69"/>
      <c r="AG875" s="69"/>
      <c r="AH875" s="69"/>
      <c r="AI875" s="69"/>
      <c r="AJ875" s="69"/>
      <c r="AK875" s="70"/>
      <c r="AL875" s="70"/>
      <c r="AM875" s="5"/>
      <c r="AN875" s="5"/>
    </row>
    <row r="876" spans="1:40" ht="24.75" thickBot="1" x14ac:dyDescent="0.6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67"/>
      <c r="W876" s="67"/>
      <c r="X876" s="67"/>
      <c r="Y876" s="67"/>
      <c r="Z876" s="68"/>
      <c r="AA876" s="68"/>
      <c r="AB876" s="68"/>
      <c r="AC876" s="68"/>
      <c r="AD876" s="68"/>
      <c r="AE876" s="69"/>
      <c r="AF876" s="69"/>
      <c r="AG876" s="69"/>
      <c r="AH876" s="69"/>
      <c r="AI876" s="69"/>
      <c r="AJ876" s="69"/>
      <c r="AK876" s="70"/>
      <c r="AL876" s="70"/>
      <c r="AM876" s="5"/>
      <c r="AN876" s="5"/>
    </row>
    <row r="877" spans="1:40" ht="24.75" thickBot="1" x14ac:dyDescent="0.6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67"/>
      <c r="W877" s="67"/>
      <c r="X877" s="67"/>
      <c r="Y877" s="67"/>
      <c r="Z877" s="68"/>
      <c r="AA877" s="68"/>
      <c r="AB877" s="68"/>
      <c r="AC877" s="68"/>
      <c r="AD877" s="68"/>
      <c r="AE877" s="69"/>
      <c r="AF877" s="69"/>
      <c r="AG877" s="69"/>
      <c r="AH877" s="69"/>
      <c r="AI877" s="69"/>
      <c r="AJ877" s="69"/>
      <c r="AK877" s="70"/>
      <c r="AL877" s="70"/>
      <c r="AM877" s="5"/>
      <c r="AN877" s="5"/>
    </row>
    <row r="878" spans="1:40" ht="24.75" thickBot="1" x14ac:dyDescent="0.6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67"/>
      <c r="W878" s="67"/>
      <c r="X878" s="67"/>
      <c r="Y878" s="67"/>
      <c r="Z878" s="68"/>
      <c r="AA878" s="68"/>
      <c r="AB878" s="68"/>
      <c r="AC878" s="68"/>
      <c r="AD878" s="68"/>
      <c r="AE878" s="69"/>
      <c r="AF878" s="69"/>
      <c r="AG878" s="69"/>
      <c r="AH878" s="69"/>
      <c r="AI878" s="69"/>
      <c r="AJ878" s="69"/>
      <c r="AK878" s="70"/>
      <c r="AL878" s="70"/>
      <c r="AM878" s="5"/>
      <c r="AN878" s="5"/>
    </row>
    <row r="879" spans="1:40" ht="24.75" thickBot="1" x14ac:dyDescent="0.6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67"/>
      <c r="W879" s="67"/>
      <c r="X879" s="67"/>
      <c r="Y879" s="67"/>
      <c r="Z879" s="68"/>
      <c r="AA879" s="68"/>
      <c r="AB879" s="68"/>
      <c r="AC879" s="68"/>
      <c r="AD879" s="68"/>
      <c r="AE879" s="69"/>
      <c r="AF879" s="69"/>
      <c r="AG879" s="69"/>
      <c r="AH879" s="69"/>
      <c r="AI879" s="69"/>
      <c r="AJ879" s="69"/>
      <c r="AK879" s="70"/>
      <c r="AL879" s="70"/>
      <c r="AM879" s="5"/>
      <c r="AN879" s="5"/>
    </row>
    <row r="880" spans="1:40" ht="24.75" thickBot="1" x14ac:dyDescent="0.6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67"/>
      <c r="W880" s="67"/>
      <c r="X880" s="67"/>
      <c r="Y880" s="67"/>
      <c r="Z880" s="68"/>
      <c r="AA880" s="68"/>
      <c r="AB880" s="68"/>
      <c r="AC880" s="68"/>
      <c r="AD880" s="68"/>
      <c r="AE880" s="69"/>
      <c r="AF880" s="69"/>
      <c r="AG880" s="69"/>
      <c r="AH880" s="69"/>
      <c r="AI880" s="69"/>
      <c r="AJ880" s="69"/>
      <c r="AK880" s="70"/>
      <c r="AL880" s="70"/>
      <c r="AM880" s="5"/>
      <c r="AN880" s="5"/>
    </row>
    <row r="881" spans="1:40" ht="24.75" thickBot="1" x14ac:dyDescent="0.6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67"/>
      <c r="W881" s="67"/>
      <c r="X881" s="67"/>
      <c r="Y881" s="67"/>
      <c r="Z881" s="68"/>
      <c r="AA881" s="68"/>
      <c r="AB881" s="68"/>
      <c r="AC881" s="68"/>
      <c r="AD881" s="68"/>
      <c r="AE881" s="69"/>
      <c r="AF881" s="69"/>
      <c r="AG881" s="69"/>
      <c r="AH881" s="69"/>
      <c r="AI881" s="69"/>
      <c r="AJ881" s="69"/>
      <c r="AK881" s="70"/>
      <c r="AL881" s="70"/>
      <c r="AM881" s="5"/>
      <c r="AN881" s="5"/>
    </row>
    <row r="882" spans="1:40" ht="24.75" thickBot="1" x14ac:dyDescent="0.6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67"/>
      <c r="W882" s="67"/>
      <c r="X882" s="67"/>
      <c r="Y882" s="67"/>
      <c r="Z882" s="68"/>
      <c r="AA882" s="68"/>
      <c r="AB882" s="68"/>
      <c r="AC882" s="68"/>
      <c r="AD882" s="68"/>
      <c r="AE882" s="69"/>
      <c r="AF882" s="69"/>
      <c r="AG882" s="69"/>
      <c r="AH882" s="69"/>
      <c r="AI882" s="69"/>
      <c r="AJ882" s="69"/>
      <c r="AK882" s="70"/>
      <c r="AL882" s="70"/>
      <c r="AM882" s="5"/>
      <c r="AN882" s="5"/>
    </row>
    <row r="883" spans="1:40" ht="24.75" thickBot="1" x14ac:dyDescent="0.6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67"/>
      <c r="W883" s="67"/>
      <c r="X883" s="67"/>
      <c r="Y883" s="67"/>
      <c r="Z883" s="68"/>
      <c r="AA883" s="68"/>
      <c r="AB883" s="68"/>
      <c r="AC883" s="68"/>
      <c r="AD883" s="68"/>
      <c r="AE883" s="69"/>
      <c r="AF883" s="69"/>
      <c r="AG883" s="69"/>
      <c r="AH883" s="69"/>
      <c r="AI883" s="69"/>
      <c r="AJ883" s="69"/>
      <c r="AK883" s="70"/>
      <c r="AL883" s="70"/>
      <c r="AM883" s="5"/>
      <c r="AN883" s="5"/>
    </row>
    <row r="884" spans="1:40" ht="24.75" thickBot="1" x14ac:dyDescent="0.6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67"/>
      <c r="W884" s="67"/>
      <c r="X884" s="67"/>
      <c r="Y884" s="67"/>
      <c r="Z884" s="68"/>
      <c r="AA884" s="68"/>
      <c r="AB884" s="68"/>
      <c r="AC884" s="68"/>
      <c r="AD884" s="68"/>
      <c r="AE884" s="69"/>
      <c r="AF884" s="69"/>
      <c r="AG884" s="69"/>
      <c r="AH884" s="69"/>
      <c r="AI884" s="69"/>
      <c r="AJ884" s="69"/>
      <c r="AK884" s="70"/>
      <c r="AL884" s="70"/>
      <c r="AM884" s="5"/>
      <c r="AN884" s="5"/>
    </row>
    <row r="885" spans="1:40" ht="24.75" thickBot="1" x14ac:dyDescent="0.6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67"/>
      <c r="W885" s="67"/>
      <c r="X885" s="67"/>
      <c r="Y885" s="67"/>
      <c r="Z885" s="68"/>
      <c r="AA885" s="68"/>
      <c r="AB885" s="68"/>
      <c r="AC885" s="68"/>
      <c r="AD885" s="68"/>
      <c r="AE885" s="69"/>
      <c r="AF885" s="69"/>
      <c r="AG885" s="69"/>
      <c r="AH885" s="69"/>
      <c r="AI885" s="69"/>
      <c r="AJ885" s="69"/>
      <c r="AK885" s="70"/>
      <c r="AL885" s="70"/>
      <c r="AM885" s="5"/>
      <c r="AN885" s="5"/>
    </row>
    <row r="886" spans="1:40" ht="24.75" thickBot="1" x14ac:dyDescent="0.6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67"/>
      <c r="W886" s="67"/>
      <c r="X886" s="67"/>
      <c r="Y886" s="67"/>
      <c r="Z886" s="68"/>
      <c r="AA886" s="68"/>
      <c r="AB886" s="68"/>
      <c r="AC886" s="68"/>
      <c r="AD886" s="68"/>
      <c r="AE886" s="69"/>
      <c r="AF886" s="69"/>
      <c r="AG886" s="69"/>
      <c r="AH886" s="69"/>
      <c r="AI886" s="69"/>
      <c r="AJ886" s="69"/>
      <c r="AK886" s="70"/>
      <c r="AL886" s="70"/>
      <c r="AM886" s="5"/>
      <c r="AN886" s="5"/>
    </row>
    <row r="887" spans="1:40" ht="24.75" thickBot="1" x14ac:dyDescent="0.6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67"/>
      <c r="W887" s="67"/>
      <c r="X887" s="67"/>
      <c r="Y887" s="67"/>
      <c r="Z887" s="68"/>
      <c r="AA887" s="68"/>
      <c r="AB887" s="68"/>
      <c r="AC887" s="68"/>
      <c r="AD887" s="68"/>
      <c r="AE887" s="69"/>
      <c r="AF887" s="69"/>
      <c r="AG887" s="69"/>
      <c r="AH887" s="69"/>
      <c r="AI887" s="69"/>
      <c r="AJ887" s="69"/>
      <c r="AK887" s="70"/>
      <c r="AL887" s="70"/>
      <c r="AM887" s="5"/>
      <c r="AN887" s="5"/>
    </row>
    <row r="888" spans="1:40" ht="24.75" thickBot="1" x14ac:dyDescent="0.6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67"/>
      <c r="W888" s="67"/>
      <c r="X888" s="67"/>
      <c r="Y888" s="67"/>
      <c r="Z888" s="68"/>
      <c r="AA888" s="68"/>
      <c r="AB888" s="68"/>
      <c r="AC888" s="68"/>
      <c r="AD888" s="68"/>
      <c r="AE888" s="69"/>
      <c r="AF888" s="69"/>
      <c r="AG888" s="69"/>
      <c r="AH888" s="69"/>
      <c r="AI888" s="69"/>
      <c r="AJ888" s="69"/>
      <c r="AK888" s="70"/>
      <c r="AL888" s="70"/>
      <c r="AM888" s="5"/>
      <c r="AN888" s="5"/>
    </row>
    <row r="889" spans="1:40" ht="24.75" thickBot="1" x14ac:dyDescent="0.6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67"/>
      <c r="W889" s="67"/>
      <c r="X889" s="67"/>
      <c r="Y889" s="67"/>
      <c r="Z889" s="68"/>
      <c r="AA889" s="68"/>
      <c r="AB889" s="68"/>
      <c r="AC889" s="68"/>
      <c r="AD889" s="68"/>
      <c r="AE889" s="69"/>
      <c r="AF889" s="69"/>
      <c r="AG889" s="69"/>
      <c r="AH889" s="69"/>
      <c r="AI889" s="69"/>
      <c r="AJ889" s="69"/>
      <c r="AK889" s="70"/>
      <c r="AL889" s="70"/>
      <c r="AM889" s="5"/>
      <c r="AN889" s="5"/>
    </row>
    <row r="890" spans="1:40" ht="24.75" thickBot="1" x14ac:dyDescent="0.6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67"/>
      <c r="W890" s="67"/>
      <c r="X890" s="67"/>
      <c r="Y890" s="67"/>
      <c r="Z890" s="68"/>
      <c r="AA890" s="68"/>
      <c r="AB890" s="68"/>
      <c r="AC890" s="68"/>
      <c r="AD890" s="68"/>
      <c r="AE890" s="69"/>
      <c r="AF890" s="69"/>
      <c r="AG890" s="69"/>
      <c r="AH890" s="69"/>
      <c r="AI890" s="69"/>
      <c r="AJ890" s="69"/>
      <c r="AK890" s="70"/>
      <c r="AL890" s="70"/>
      <c r="AM890" s="5"/>
      <c r="AN890" s="5"/>
    </row>
    <row r="891" spans="1:40" ht="24.75" thickBot="1" x14ac:dyDescent="0.6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67"/>
      <c r="W891" s="67"/>
      <c r="X891" s="67"/>
      <c r="Y891" s="67"/>
      <c r="Z891" s="68"/>
      <c r="AA891" s="68"/>
      <c r="AB891" s="68"/>
      <c r="AC891" s="68"/>
      <c r="AD891" s="68"/>
      <c r="AE891" s="69"/>
      <c r="AF891" s="69"/>
      <c r="AG891" s="69"/>
      <c r="AH891" s="69"/>
      <c r="AI891" s="69"/>
      <c r="AJ891" s="69"/>
      <c r="AK891" s="70"/>
      <c r="AL891" s="70"/>
      <c r="AM891" s="5"/>
      <c r="AN891" s="5"/>
    </row>
    <row r="892" spans="1:40" ht="24.75" thickBot="1" x14ac:dyDescent="0.6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67"/>
      <c r="W892" s="67"/>
      <c r="X892" s="67"/>
      <c r="Y892" s="67"/>
      <c r="Z892" s="68"/>
      <c r="AA892" s="68"/>
      <c r="AB892" s="68"/>
      <c r="AC892" s="68"/>
      <c r="AD892" s="68"/>
      <c r="AE892" s="69"/>
      <c r="AF892" s="69"/>
      <c r="AG892" s="69"/>
      <c r="AH892" s="69"/>
      <c r="AI892" s="69"/>
      <c r="AJ892" s="69"/>
      <c r="AK892" s="70"/>
      <c r="AL892" s="70"/>
      <c r="AM892" s="5"/>
      <c r="AN892" s="5"/>
    </row>
    <row r="893" spans="1:40" ht="24.75" thickBot="1" x14ac:dyDescent="0.6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67"/>
      <c r="W893" s="67"/>
      <c r="X893" s="67"/>
      <c r="Y893" s="67"/>
      <c r="Z893" s="68"/>
      <c r="AA893" s="68"/>
      <c r="AB893" s="68"/>
      <c r="AC893" s="68"/>
      <c r="AD893" s="68"/>
      <c r="AE893" s="69"/>
      <c r="AF893" s="69"/>
      <c r="AG893" s="69"/>
      <c r="AH893" s="69"/>
      <c r="AI893" s="69"/>
      <c r="AJ893" s="69"/>
      <c r="AK893" s="70"/>
      <c r="AL893" s="70"/>
      <c r="AM893" s="5"/>
      <c r="AN893" s="5"/>
    </row>
    <row r="894" spans="1:40" ht="24.75" thickBot="1" x14ac:dyDescent="0.6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67"/>
      <c r="W894" s="67"/>
      <c r="X894" s="67"/>
      <c r="Y894" s="67"/>
      <c r="Z894" s="68"/>
      <c r="AA894" s="68"/>
      <c r="AB894" s="68"/>
      <c r="AC894" s="68"/>
      <c r="AD894" s="68"/>
      <c r="AE894" s="69"/>
      <c r="AF894" s="69"/>
      <c r="AG894" s="69"/>
      <c r="AH894" s="69"/>
      <c r="AI894" s="69"/>
      <c r="AJ894" s="69"/>
      <c r="AK894" s="70"/>
      <c r="AL894" s="70"/>
      <c r="AM894" s="5"/>
      <c r="AN894" s="5"/>
    </row>
    <row r="895" spans="1:40" ht="24.75" thickBot="1" x14ac:dyDescent="0.6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67"/>
      <c r="W895" s="67"/>
      <c r="X895" s="67"/>
      <c r="Y895" s="67"/>
      <c r="Z895" s="68"/>
      <c r="AA895" s="68"/>
      <c r="AB895" s="68"/>
      <c r="AC895" s="68"/>
      <c r="AD895" s="68"/>
      <c r="AE895" s="69"/>
      <c r="AF895" s="69"/>
      <c r="AG895" s="69"/>
      <c r="AH895" s="69"/>
      <c r="AI895" s="69"/>
      <c r="AJ895" s="69"/>
      <c r="AK895" s="70"/>
      <c r="AL895" s="70"/>
      <c r="AM895" s="5"/>
      <c r="AN895" s="5"/>
    </row>
    <row r="896" spans="1:40" ht="24.75" thickBot="1" x14ac:dyDescent="0.6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67"/>
      <c r="W896" s="67"/>
      <c r="X896" s="67"/>
      <c r="Y896" s="67"/>
      <c r="Z896" s="68"/>
      <c r="AA896" s="68"/>
      <c r="AB896" s="68"/>
      <c r="AC896" s="68"/>
      <c r="AD896" s="68"/>
      <c r="AE896" s="69"/>
      <c r="AF896" s="69"/>
      <c r="AG896" s="69"/>
      <c r="AH896" s="69"/>
      <c r="AI896" s="69"/>
      <c r="AJ896" s="69"/>
      <c r="AK896" s="70"/>
      <c r="AL896" s="70"/>
      <c r="AM896" s="5"/>
      <c r="AN896" s="5"/>
    </row>
    <row r="897" spans="1:40" ht="24.75" thickBot="1" x14ac:dyDescent="0.6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67"/>
      <c r="W897" s="67"/>
      <c r="X897" s="67"/>
      <c r="Y897" s="67"/>
      <c r="Z897" s="68"/>
      <c r="AA897" s="68"/>
      <c r="AB897" s="68"/>
      <c r="AC897" s="68"/>
      <c r="AD897" s="68"/>
      <c r="AE897" s="69"/>
      <c r="AF897" s="69"/>
      <c r="AG897" s="69"/>
      <c r="AH897" s="69"/>
      <c r="AI897" s="69"/>
      <c r="AJ897" s="69"/>
      <c r="AK897" s="70"/>
      <c r="AL897" s="70"/>
      <c r="AM897" s="5"/>
      <c r="AN897" s="5"/>
    </row>
    <row r="898" spans="1:40" ht="24.75" thickBot="1" x14ac:dyDescent="0.6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67"/>
      <c r="W898" s="67"/>
      <c r="X898" s="67"/>
      <c r="Y898" s="67"/>
      <c r="Z898" s="68"/>
      <c r="AA898" s="68"/>
      <c r="AB898" s="68"/>
      <c r="AC898" s="68"/>
      <c r="AD898" s="68"/>
      <c r="AE898" s="69"/>
      <c r="AF898" s="69"/>
      <c r="AG898" s="69"/>
      <c r="AH898" s="69"/>
      <c r="AI898" s="69"/>
      <c r="AJ898" s="69"/>
      <c r="AK898" s="70"/>
      <c r="AL898" s="70"/>
      <c r="AM898" s="5"/>
      <c r="AN898" s="5"/>
    </row>
    <row r="899" spans="1:40" ht="24.75" thickBot="1" x14ac:dyDescent="0.6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67"/>
      <c r="W899" s="67"/>
      <c r="X899" s="67"/>
      <c r="Y899" s="67"/>
      <c r="Z899" s="68"/>
      <c r="AA899" s="68"/>
      <c r="AB899" s="68"/>
      <c r="AC899" s="68"/>
      <c r="AD899" s="68"/>
      <c r="AE899" s="69"/>
      <c r="AF899" s="69"/>
      <c r="AG899" s="69"/>
      <c r="AH899" s="69"/>
      <c r="AI899" s="69"/>
      <c r="AJ899" s="69"/>
      <c r="AK899" s="70"/>
      <c r="AL899" s="70"/>
      <c r="AM899" s="5"/>
      <c r="AN899" s="5"/>
    </row>
    <row r="900" spans="1:40" ht="24.75" thickBot="1" x14ac:dyDescent="0.6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67"/>
      <c r="W900" s="67"/>
      <c r="X900" s="67"/>
      <c r="Y900" s="67"/>
      <c r="Z900" s="68"/>
      <c r="AA900" s="68"/>
      <c r="AB900" s="68"/>
      <c r="AC900" s="68"/>
      <c r="AD900" s="68"/>
      <c r="AE900" s="69"/>
      <c r="AF900" s="69"/>
      <c r="AG900" s="69"/>
      <c r="AH900" s="69"/>
      <c r="AI900" s="69"/>
      <c r="AJ900" s="69"/>
      <c r="AK900" s="70"/>
      <c r="AL900" s="70"/>
      <c r="AM900" s="5"/>
      <c r="AN900" s="5"/>
    </row>
    <row r="901" spans="1:40" ht="24.75" thickBot="1" x14ac:dyDescent="0.6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67"/>
      <c r="W901" s="67"/>
      <c r="X901" s="67"/>
      <c r="Y901" s="67"/>
      <c r="Z901" s="68"/>
      <c r="AA901" s="68"/>
      <c r="AB901" s="68"/>
      <c r="AC901" s="68"/>
      <c r="AD901" s="68"/>
      <c r="AE901" s="69"/>
      <c r="AF901" s="69"/>
      <c r="AG901" s="69"/>
      <c r="AH901" s="69"/>
      <c r="AI901" s="69"/>
      <c r="AJ901" s="69"/>
      <c r="AK901" s="70"/>
      <c r="AL901" s="70"/>
      <c r="AM901" s="5"/>
      <c r="AN901" s="5"/>
    </row>
    <row r="902" spans="1:40" ht="24.75" thickBot="1" x14ac:dyDescent="0.6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67"/>
      <c r="W902" s="67"/>
      <c r="X902" s="67"/>
      <c r="Y902" s="67"/>
      <c r="Z902" s="68"/>
      <c r="AA902" s="68"/>
      <c r="AB902" s="68"/>
      <c r="AC902" s="68"/>
      <c r="AD902" s="68"/>
      <c r="AE902" s="69"/>
      <c r="AF902" s="69"/>
      <c r="AG902" s="69"/>
      <c r="AH902" s="69"/>
      <c r="AI902" s="69"/>
      <c r="AJ902" s="69"/>
      <c r="AK902" s="70"/>
      <c r="AL902" s="70"/>
      <c r="AM902" s="5"/>
      <c r="AN902" s="5"/>
    </row>
    <row r="903" spans="1:40" ht="24.75" thickBot="1" x14ac:dyDescent="0.6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67"/>
      <c r="W903" s="67"/>
      <c r="X903" s="67"/>
      <c r="Y903" s="67"/>
      <c r="Z903" s="68"/>
      <c r="AA903" s="68"/>
      <c r="AB903" s="68"/>
      <c r="AC903" s="68"/>
      <c r="AD903" s="68"/>
      <c r="AE903" s="69"/>
      <c r="AF903" s="69"/>
      <c r="AG903" s="69"/>
      <c r="AH903" s="69"/>
      <c r="AI903" s="69"/>
      <c r="AJ903" s="69"/>
      <c r="AK903" s="70"/>
      <c r="AL903" s="70"/>
      <c r="AM903" s="5"/>
      <c r="AN903" s="5"/>
    </row>
    <row r="904" spans="1:40" ht="24.75" thickBot="1" x14ac:dyDescent="0.6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67"/>
      <c r="W904" s="67"/>
      <c r="X904" s="67"/>
      <c r="Y904" s="67"/>
      <c r="Z904" s="68"/>
      <c r="AA904" s="68"/>
      <c r="AB904" s="68"/>
      <c r="AC904" s="68"/>
      <c r="AD904" s="68"/>
      <c r="AE904" s="69"/>
      <c r="AF904" s="69"/>
      <c r="AG904" s="69"/>
      <c r="AH904" s="69"/>
      <c r="AI904" s="69"/>
      <c r="AJ904" s="69"/>
      <c r="AK904" s="70"/>
      <c r="AL904" s="70"/>
      <c r="AM904" s="5"/>
      <c r="AN904" s="5"/>
    </row>
    <row r="905" spans="1:40" ht="24.75" thickBot="1" x14ac:dyDescent="0.6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67"/>
      <c r="W905" s="67"/>
      <c r="X905" s="67"/>
      <c r="Y905" s="67"/>
      <c r="Z905" s="68"/>
      <c r="AA905" s="68"/>
      <c r="AB905" s="68"/>
      <c r="AC905" s="68"/>
      <c r="AD905" s="68"/>
      <c r="AE905" s="69"/>
      <c r="AF905" s="69"/>
      <c r="AG905" s="69"/>
      <c r="AH905" s="69"/>
      <c r="AI905" s="69"/>
      <c r="AJ905" s="69"/>
      <c r="AK905" s="70"/>
      <c r="AL905" s="70"/>
      <c r="AM905" s="5"/>
      <c r="AN905" s="5"/>
    </row>
    <row r="906" spans="1:40" ht="24.75" thickBot="1" x14ac:dyDescent="0.6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67"/>
      <c r="W906" s="67"/>
      <c r="X906" s="67"/>
      <c r="Y906" s="67"/>
      <c r="Z906" s="68"/>
      <c r="AA906" s="68"/>
      <c r="AB906" s="68"/>
      <c r="AC906" s="68"/>
      <c r="AD906" s="68"/>
      <c r="AE906" s="69"/>
      <c r="AF906" s="69"/>
      <c r="AG906" s="69"/>
      <c r="AH906" s="69"/>
      <c r="AI906" s="69"/>
      <c r="AJ906" s="69"/>
      <c r="AK906" s="70"/>
      <c r="AL906" s="70"/>
      <c r="AM906" s="5"/>
      <c r="AN906" s="5"/>
    </row>
    <row r="907" spans="1:40" ht="24.75" thickBot="1" x14ac:dyDescent="0.6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67"/>
      <c r="W907" s="67"/>
      <c r="X907" s="67"/>
      <c r="Y907" s="67"/>
      <c r="Z907" s="68"/>
      <c r="AA907" s="68"/>
      <c r="AB907" s="68"/>
      <c r="AC907" s="68"/>
      <c r="AD907" s="68"/>
      <c r="AE907" s="69"/>
      <c r="AF907" s="69"/>
      <c r="AG907" s="69"/>
      <c r="AH907" s="69"/>
      <c r="AI907" s="69"/>
      <c r="AJ907" s="69"/>
      <c r="AK907" s="70"/>
      <c r="AL907" s="70"/>
      <c r="AM907" s="5"/>
      <c r="AN907" s="5"/>
    </row>
    <row r="908" spans="1:40" ht="24.75" thickBot="1" x14ac:dyDescent="0.6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67"/>
      <c r="W908" s="67"/>
      <c r="X908" s="67"/>
      <c r="Y908" s="67"/>
      <c r="Z908" s="68"/>
      <c r="AA908" s="68"/>
      <c r="AB908" s="68"/>
      <c r="AC908" s="68"/>
      <c r="AD908" s="68"/>
      <c r="AE908" s="69"/>
      <c r="AF908" s="69"/>
      <c r="AG908" s="69"/>
      <c r="AH908" s="69"/>
      <c r="AI908" s="69"/>
      <c r="AJ908" s="69"/>
      <c r="AK908" s="70"/>
      <c r="AL908" s="70"/>
      <c r="AM908" s="5"/>
      <c r="AN908" s="5"/>
    </row>
    <row r="909" spans="1:40" ht="24.75" thickBot="1" x14ac:dyDescent="0.6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67"/>
      <c r="W909" s="67"/>
      <c r="X909" s="67"/>
      <c r="Y909" s="67"/>
      <c r="Z909" s="68"/>
      <c r="AA909" s="68"/>
      <c r="AB909" s="68"/>
      <c r="AC909" s="68"/>
      <c r="AD909" s="68"/>
      <c r="AE909" s="69"/>
      <c r="AF909" s="69"/>
      <c r="AG909" s="69"/>
      <c r="AH909" s="69"/>
      <c r="AI909" s="69"/>
      <c r="AJ909" s="69"/>
      <c r="AK909" s="70"/>
      <c r="AL909" s="70"/>
      <c r="AM909" s="5"/>
      <c r="AN909" s="5"/>
    </row>
    <row r="910" spans="1:40" ht="24.75" thickBot="1" x14ac:dyDescent="0.6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67"/>
      <c r="W910" s="67"/>
      <c r="X910" s="67"/>
      <c r="Y910" s="67"/>
      <c r="Z910" s="68"/>
      <c r="AA910" s="68"/>
      <c r="AB910" s="68"/>
      <c r="AC910" s="68"/>
      <c r="AD910" s="68"/>
      <c r="AE910" s="69"/>
      <c r="AF910" s="69"/>
      <c r="AG910" s="69"/>
      <c r="AH910" s="69"/>
      <c r="AI910" s="69"/>
      <c r="AJ910" s="69"/>
      <c r="AK910" s="70"/>
      <c r="AL910" s="70"/>
      <c r="AM910" s="5"/>
      <c r="AN910" s="5"/>
    </row>
    <row r="911" spans="1:40" ht="24.75" thickBot="1" x14ac:dyDescent="0.6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67"/>
      <c r="W911" s="67"/>
      <c r="X911" s="67"/>
      <c r="Y911" s="67"/>
      <c r="Z911" s="68"/>
      <c r="AA911" s="68"/>
      <c r="AB911" s="68"/>
      <c r="AC911" s="68"/>
      <c r="AD911" s="68"/>
      <c r="AE911" s="69"/>
      <c r="AF911" s="69"/>
      <c r="AG911" s="69"/>
      <c r="AH911" s="69"/>
      <c r="AI911" s="69"/>
      <c r="AJ911" s="69"/>
      <c r="AK911" s="70"/>
      <c r="AL911" s="70"/>
      <c r="AM911" s="5"/>
      <c r="AN911" s="5"/>
    </row>
    <row r="912" spans="1:40" ht="24.75" thickBot="1" x14ac:dyDescent="0.6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67"/>
      <c r="W912" s="67"/>
      <c r="X912" s="67"/>
      <c r="Y912" s="67"/>
      <c r="Z912" s="68"/>
      <c r="AA912" s="68"/>
      <c r="AB912" s="68"/>
      <c r="AC912" s="68"/>
      <c r="AD912" s="68"/>
      <c r="AE912" s="69"/>
      <c r="AF912" s="69"/>
      <c r="AG912" s="69"/>
      <c r="AH912" s="69"/>
      <c r="AI912" s="69"/>
      <c r="AJ912" s="69"/>
      <c r="AK912" s="70"/>
      <c r="AL912" s="70"/>
      <c r="AM912" s="5"/>
      <c r="AN912" s="5"/>
    </row>
    <row r="913" spans="1:40" ht="24.75" thickBot="1" x14ac:dyDescent="0.6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67"/>
      <c r="W913" s="67"/>
      <c r="X913" s="67"/>
      <c r="Y913" s="67"/>
      <c r="Z913" s="68"/>
      <c r="AA913" s="68"/>
      <c r="AB913" s="68"/>
      <c r="AC913" s="68"/>
      <c r="AD913" s="68"/>
      <c r="AE913" s="69"/>
      <c r="AF913" s="69"/>
      <c r="AG913" s="69"/>
      <c r="AH913" s="69"/>
      <c r="AI913" s="69"/>
      <c r="AJ913" s="69"/>
      <c r="AK913" s="70"/>
      <c r="AL913" s="70"/>
      <c r="AM913" s="5"/>
      <c r="AN913" s="5"/>
    </row>
    <row r="914" spans="1:40" ht="24.75" thickBot="1" x14ac:dyDescent="0.6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67"/>
      <c r="W914" s="67"/>
      <c r="X914" s="67"/>
      <c r="Y914" s="67"/>
      <c r="Z914" s="68"/>
      <c r="AA914" s="68"/>
      <c r="AB914" s="68"/>
      <c r="AC914" s="68"/>
      <c r="AD914" s="68"/>
      <c r="AE914" s="69"/>
      <c r="AF914" s="69"/>
      <c r="AG914" s="69"/>
      <c r="AH914" s="69"/>
      <c r="AI914" s="69"/>
      <c r="AJ914" s="69"/>
      <c r="AK914" s="70"/>
      <c r="AL914" s="70"/>
      <c r="AM914" s="5"/>
      <c r="AN914" s="5"/>
    </row>
    <row r="915" spans="1:40" ht="24.75" thickBot="1" x14ac:dyDescent="0.6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67"/>
      <c r="W915" s="67"/>
      <c r="X915" s="67"/>
      <c r="Y915" s="67"/>
      <c r="Z915" s="68"/>
      <c r="AA915" s="68"/>
      <c r="AB915" s="68"/>
      <c r="AC915" s="68"/>
      <c r="AD915" s="68"/>
      <c r="AE915" s="69"/>
      <c r="AF915" s="69"/>
      <c r="AG915" s="69"/>
      <c r="AH915" s="69"/>
      <c r="AI915" s="69"/>
      <c r="AJ915" s="69"/>
      <c r="AK915" s="70"/>
      <c r="AL915" s="70"/>
      <c r="AM915" s="5"/>
      <c r="AN915" s="5"/>
    </row>
    <row r="916" spans="1:40" ht="24.75" thickBot="1" x14ac:dyDescent="0.6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67"/>
      <c r="W916" s="67"/>
      <c r="X916" s="67"/>
      <c r="Y916" s="67"/>
      <c r="Z916" s="68"/>
      <c r="AA916" s="68"/>
      <c r="AB916" s="68"/>
      <c r="AC916" s="68"/>
      <c r="AD916" s="68"/>
      <c r="AE916" s="69"/>
      <c r="AF916" s="69"/>
      <c r="AG916" s="69"/>
      <c r="AH916" s="69"/>
      <c r="AI916" s="69"/>
      <c r="AJ916" s="69"/>
      <c r="AK916" s="70"/>
      <c r="AL916" s="70"/>
      <c r="AM916" s="5"/>
      <c r="AN916" s="5"/>
    </row>
    <row r="917" spans="1:40" ht="24.75" thickBot="1" x14ac:dyDescent="0.6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67"/>
      <c r="W917" s="67"/>
      <c r="X917" s="67"/>
      <c r="Y917" s="67"/>
      <c r="Z917" s="68"/>
      <c r="AA917" s="68"/>
      <c r="AB917" s="68"/>
      <c r="AC917" s="68"/>
      <c r="AD917" s="68"/>
      <c r="AE917" s="69"/>
      <c r="AF917" s="69"/>
      <c r="AG917" s="69"/>
      <c r="AH917" s="69"/>
      <c r="AI917" s="69"/>
      <c r="AJ917" s="69"/>
      <c r="AK917" s="70"/>
      <c r="AL917" s="70"/>
      <c r="AM917" s="5"/>
      <c r="AN917" s="5"/>
    </row>
    <row r="918" spans="1:40" ht="24.75" thickBot="1" x14ac:dyDescent="0.6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67"/>
      <c r="W918" s="67"/>
      <c r="X918" s="67"/>
      <c r="Y918" s="67"/>
      <c r="Z918" s="68"/>
      <c r="AA918" s="68"/>
      <c r="AB918" s="68"/>
      <c r="AC918" s="68"/>
      <c r="AD918" s="68"/>
      <c r="AE918" s="69"/>
      <c r="AF918" s="69"/>
      <c r="AG918" s="69"/>
      <c r="AH918" s="69"/>
      <c r="AI918" s="69"/>
      <c r="AJ918" s="69"/>
      <c r="AK918" s="70"/>
      <c r="AL918" s="70"/>
      <c r="AM918" s="5"/>
      <c r="AN918" s="5"/>
    </row>
    <row r="919" spans="1:40" ht="24.75" thickBot="1" x14ac:dyDescent="0.6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67"/>
      <c r="W919" s="67"/>
      <c r="X919" s="67"/>
      <c r="Y919" s="67"/>
      <c r="Z919" s="68"/>
      <c r="AA919" s="68"/>
      <c r="AB919" s="68"/>
      <c r="AC919" s="68"/>
      <c r="AD919" s="68"/>
      <c r="AE919" s="69"/>
      <c r="AF919" s="69"/>
      <c r="AG919" s="69"/>
      <c r="AH919" s="69"/>
      <c r="AI919" s="69"/>
      <c r="AJ919" s="69"/>
      <c r="AK919" s="70"/>
      <c r="AL919" s="70"/>
      <c r="AM919" s="5"/>
      <c r="AN919" s="5"/>
    </row>
    <row r="920" spans="1:40" ht="24.75" thickBot="1" x14ac:dyDescent="0.6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67"/>
      <c r="W920" s="67"/>
      <c r="X920" s="67"/>
      <c r="Y920" s="67"/>
      <c r="Z920" s="68"/>
      <c r="AA920" s="68"/>
      <c r="AB920" s="68"/>
      <c r="AC920" s="68"/>
      <c r="AD920" s="68"/>
      <c r="AE920" s="69"/>
      <c r="AF920" s="69"/>
      <c r="AG920" s="69"/>
      <c r="AH920" s="69"/>
      <c r="AI920" s="69"/>
      <c r="AJ920" s="69"/>
      <c r="AK920" s="70"/>
      <c r="AL920" s="70"/>
      <c r="AM920" s="5"/>
      <c r="AN920" s="5"/>
    </row>
    <row r="921" spans="1:40" ht="24.75" thickBot="1" x14ac:dyDescent="0.6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67"/>
      <c r="W921" s="67"/>
      <c r="X921" s="67"/>
      <c r="Y921" s="67"/>
      <c r="Z921" s="68"/>
      <c r="AA921" s="68"/>
      <c r="AB921" s="68"/>
      <c r="AC921" s="68"/>
      <c r="AD921" s="68"/>
      <c r="AE921" s="69"/>
      <c r="AF921" s="69"/>
      <c r="AG921" s="69"/>
      <c r="AH921" s="69"/>
      <c r="AI921" s="69"/>
      <c r="AJ921" s="69"/>
      <c r="AK921" s="70"/>
      <c r="AL921" s="70"/>
      <c r="AM921" s="5"/>
      <c r="AN921" s="5"/>
    </row>
    <row r="922" spans="1:40" ht="24.75" thickBot="1" x14ac:dyDescent="0.6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67"/>
      <c r="W922" s="67"/>
      <c r="X922" s="67"/>
      <c r="Y922" s="67"/>
      <c r="Z922" s="68"/>
      <c r="AA922" s="68"/>
      <c r="AB922" s="68"/>
      <c r="AC922" s="68"/>
      <c r="AD922" s="68"/>
      <c r="AE922" s="69"/>
      <c r="AF922" s="69"/>
      <c r="AG922" s="69"/>
      <c r="AH922" s="69"/>
      <c r="AI922" s="69"/>
      <c r="AJ922" s="69"/>
      <c r="AK922" s="70"/>
      <c r="AL922" s="70"/>
      <c r="AM922" s="5"/>
      <c r="AN922" s="5"/>
    </row>
    <row r="923" spans="1:40" ht="24.75" thickBot="1" x14ac:dyDescent="0.6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67"/>
      <c r="W923" s="67"/>
      <c r="X923" s="67"/>
      <c r="Y923" s="67"/>
      <c r="Z923" s="68"/>
      <c r="AA923" s="68"/>
      <c r="AB923" s="68"/>
      <c r="AC923" s="68"/>
      <c r="AD923" s="68"/>
      <c r="AE923" s="69"/>
      <c r="AF923" s="69"/>
      <c r="AG923" s="69"/>
      <c r="AH923" s="69"/>
      <c r="AI923" s="69"/>
      <c r="AJ923" s="69"/>
      <c r="AK923" s="70"/>
      <c r="AL923" s="70"/>
      <c r="AM923" s="5"/>
      <c r="AN923" s="5"/>
    </row>
    <row r="924" spans="1:40" ht="24.75" thickBot="1" x14ac:dyDescent="0.6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67"/>
      <c r="W924" s="67"/>
      <c r="X924" s="67"/>
      <c r="Y924" s="67"/>
      <c r="Z924" s="68"/>
      <c r="AA924" s="68"/>
      <c r="AB924" s="68"/>
      <c r="AC924" s="68"/>
      <c r="AD924" s="68"/>
      <c r="AE924" s="69"/>
      <c r="AF924" s="69"/>
      <c r="AG924" s="69"/>
      <c r="AH924" s="69"/>
      <c r="AI924" s="69"/>
      <c r="AJ924" s="69"/>
      <c r="AK924" s="70"/>
      <c r="AL924" s="70"/>
      <c r="AM924" s="5"/>
      <c r="AN924" s="5"/>
    </row>
    <row r="925" spans="1:40" ht="24.75" thickBot="1" x14ac:dyDescent="0.6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67"/>
      <c r="W925" s="67"/>
      <c r="X925" s="67"/>
      <c r="Y925" s="67"/>
      <c r="Z925" s="68"/>
      <c r="AA925" s="68"/>
      <c r="AB925" s="68"/>
      <c r="AC925" s="68"/>
      <c r="AD925" s="68"/>
      <c r="AE925" s="69"/>
      <c r="AF925" s="69"/>
      <c r="AG925" s="69"/>
      <c r="AH925" s="69"/>
      <c r="AI925" s="69"/>
      <c r="AJ925" s="69"/>
      <c r="AK925" s="70"/>
      <c r="AL925" s="70"/>
      <c r="AM925" s="5"/>
      <c r="AN925" s="5"/>
    </row>
    <row r="926" spans="1:40" ht="24.75" thickBot="1" x14ac:dyDescent="0.6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67"/>
      <c r="W926" s="67"/>
      <c r="X926" s="67"/>
      <c r="Y926" s="67"/>
      <c r="Z926" s="68"/>
      <c r="AA926" s="68"/>
      <c r="AB926" s="68"/>
      <c r="AC926" s="68"/>
      <c r="AD926" s="68"/>
      <c r="AE926" s="69"/>
      <c r="AF926" s="69"/>
      <c r="AG926" s="69"/>
      <c r="AH926" s="69"/>
      <c r="AI926" s="69"/>
      <c r="AJ926" s="69"/>
      <c r="AK926" s="70"/>
      <c r="AL926" s="70"/>
      <c r="AM926" s="5"/>
      <c r="AN926" s="5"/>
    </row>
    <row r="927" spans="1:40" ht="24.75" thickBot="1" x14ac:dyDescent="0.6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67"/>
      <c r="W927" s="67"/>
      <c r="X927" s="67"/>
      <c r="Y927" s="67"/>
      <c r="Z927" s="68"/>
      <c r="AA927" s="68"/>
      <c r="AB927" s="68"/>
      <c r="AC927" s="68"/>
      <c r="AD927" s="68"/>
      <c r="AE927" s="69"/>
      <c r="AF927" s="69"/>
      <c r="AG927" s="69"/>
      <c r="AH927" s="69"/>
      <c r="AI927" s="69"/>
      <c r="AJ927" s="69"/>
      <c r="AK927" s="70"/>
      <c r="AL927" s="70"/>
      <c r="AM927" s="5"/>
      <c r="AN927" s="5"/>
    </row>
    <row r="928" spans="1:40" ht="24.75" thickBot="1" x14ac:dyDescent="0.6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67"/>
      <c r="W928" s="67"/>
      <c r="X928" s="67"/>
      <c r="Y928" s="67"/>
      <c r="Z928" s="68"/>
      <c r="AA928" s="68"/>
      <c r="AB928" s="68"/>
      <c r="AC928" s="68"/>
      <c r="AD928" s="68"/>
      <c r="AE928" s="69"/>
      <c r="AF928" s="69"/>
      <c r="AG928" s="69"/>
      <c r="AH928" s="69"/>
      <c r="AI928" s="69"/>
      <c r="AJ928" s="69"/>
      <c r="AK928" s="70"/>
      <c r="AL928" s="70"/>
      <c r="AM928" s="5"/>
      <c r="AN928" s="5"/>
    </row>
    <row r="929" spans="1:40" ht="24.75" thickBot="1" x14ac:dyDescent="0.6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67"/>
      <c r="W929" s="67"/>
      <c r="X929" s="67"/>
      <c r="Y929" s="67"/>
      <c r="Z929" s="68"/>
      <c r="AA929" s="68"/>
      <c r="AB929" s="68"/>
      <c r="AC929" s="68"/>
      <c r="AD929" s="68"/>
      <c r="AE929" s="69"/>
      <c r="AF929" s="69"/>
      <c r="AG929" s="69"/>
      <c r="AH929" s="69"/>
      <c r="AI929" s="69"/>
      <c r="AJ929" s="69"/>
      <c r="AK929" s="70"/>
      <c r="AL929" s="70"/>
      <c r="AM929" s="5"/>
      <c r="AN929" s="5"/>
    </row>
    <row r="930" spans="1:40" ht="24.75" thickBot="1" x14ac:dyDescent="0.6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67"/>
      <c r="W930" s="67"/>
      <c r="X930" s="67"/>
      <c r="Y930" s="67"/>
      <c r="Z930" s="68"/>
      <c r="AA930" s="68"/>
      <c r="AB930" s="68"/>
      <c r="AC930" s="68"/>
      <c r="AD930" s="68"/>
      <c r="AE930" s="69"/>
      <c r="AF930" s="69"/>
      <c r="AG930" s="69"/>
      <c r="AH930" s="69"/>
      <c r="AI930" s="69"/>
      <c r="AJ930" s="69"/>
      <c r="AK930" s="70"/>
      <c r="AL930" s="70"/>
      <c r="AM930" s="5"/>
      <c r="AN930" s="5"/>
    </row>
    <row r="931" spans="1:40" ht="24.75" thickBot="1" x14ac:dyDescent="0.6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67"/>
      <c r="W931" s="67"/>
      <c r="X931" s="67"/>
      <c r="Y931" s="67"/>
      <c r="Z931" s="68"/>
      <c r="AA931" s="68"/>
      <c r="AB931" s="68"/>
      <c r="AC931" s="68"/>
      <c r="AD931" s="68"/>
      <c r="AE931" s="69"/>
      <c r="AF931" s="69"/>
      <c r="AG931" s="69"/>
      <c r="AH931" s="69"/>
      <c r="AI931" s="69"/>
      <c r="AJ931" s="69"/>
      <c r="AK931" s="70"/>
      <c r="AL931" s="70"/>
      <c r="AM931" s="5"/>
      <c r="AN931" s="5"/>
    </row>
    <row r="932" spans="1:40" ht="24.75" thickBot="1" x14ac:dyDescent="0.6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67"/>
      <c r="W932" s="67"/>
      <c r="X932" s="67"/>
      <c r="Y932" s="67"/>
      <c r="Z932" s="68"/>
      <c r="AA932" s="68"/>
      <c r="AB932" s="68"/>
      <c r="AC932" s="68"/>
      <c r="AD932" s="68"/>
      <c r="AE932" s="69"/>
      <c r="AF932" s="69"/>
      <c r="AG932" s="69"/>
      <c r="AH932" s="69"/>
      <c r="AI932" s="69"/>
      <c r="AJ932" s="69"/>
      <c r="AK932" s="70"/>
      <c r="AL932" s="70"/>
      <c r="AM932" s="5"/>
      <c r="AN932" s="5"/>
    </row>
    <row r="933" spans="1:40" ht="24.75" thickBot="1" x14ac:dyDescent="0.6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67"/>
      <c r="W933" s="67"/>
      <c r="X933" s="67"/>
      <c r="Y933" s="67"/>
      <c r="Z933" s="68"/>
      <c r="AA933" s="68"/>
      <c r="AB933" s="68"/>
      <c r="AC933" s="68"/>
      <c r="AD933" s="68"/>
      <c r="AE933" s="69"/>
      <c r="AF933" s="69"/>
      <c r="AG933" s="69"/>
      <c r="AH933" s="69"/>
      <c r="AI933" s="69"/>
      <c r="AJ933" s="69"/>
      <c r="AK933" s="70"/>
      <c r="AL933" s="70"/>
      <c r="AM933" s="5"/>
      <c r="AN933" s="5"/>
    </row>
    <row r="934" spans="1:40" ht="24.75" thickBot="1" x14ac:dyDescent="0.6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67"/>
      <c r="W934" s="67"/>
      <c r="X934" s="67"/>
      <c r="Y934" s="67"/>
      <c r="Z934" s="68"/>
      <c r="AA934" s="68"/>
      <c r="AB934" s="68"/>
      <c r="AC934" s="68"/>
      <c r="AD934" s="68"/>
      <c r="AE934" s="69"/>
      <c r="AF934" s="69"/>
      <c r="AG934" s="69"/>
      <c r="AH934" s="69"/>
      <c r="AI934" s="69"/>
      <c r="AJ934" s="69"/>
      <c r="AK934" s="70"/>
      <c r="AL934" s="70"/>
      <c r="AM934" s="5"/>
      <c r="AN934" s="5"/>
    </row>
    <row r="935" spans="1:40" ht="24.75" thickBot="1" x14ac:dyDescent="0.6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67"/>
      <c r="W935" s="67"/>
      <c r="X935" s="67"/>
      <c r="Y935" s="67"/>
      <c r="Z935" s="68"/>
      <c r="AA935" s="68"/>
      <c r="AB935" s="68"/>
      <c r="AC935" s="68"/>
      <c r="AD935" s="68"/>
      <c r="AE935" s="69"/>
      <c r="AF935" s="69"/>
      <c r="AG935" s="69"/>
      <c r="AH935" s="69"/>
      <c r="AI935" s="69"/>
      <c r="AJ935" s="69"/>
      <c r="AK935" s="70"/>
      <c r="AL935" s="70"/>
      <c r="AM935" s="5"/>
      <c r="AN935" s="5"/>
    </row>
    <row r="936" spans="1:40" ht="24.75" thickBot="1" x14ac:dyDescent="0.6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67"/>
      <c r="W936" s="67"/>
      <c r="X936" s="67"/>
      <c r="Y936" s="67"/>
      <c r="Z936" s="68"/>
      <c r="AA936" s="68"/>
      <c r="AB936" s="68"/>
      <c r="AC936" s="68"/>
      <c r="AD936" s="68"/>
      <c r="AE936" s="69"/>
      <c r="AF936" s="69"/>
      <c r="AG936" s="69"/>
      <c r="AH936" s="69"/>
      <c r="AI936" s="69"/>
      <c r="AJ936" s="69"/>
      <c r="AK936" s="70"/>
      <c r="AL936" s="70"/>
      <c r="AM936" s="5"/>
      <c r="AN936" s="5"/>
    </row>
    <row r="937" spans="1:40" ht="24.75" thickBot="1" x14ac:dyDescent="0.6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67"/>
      <c r="W937" s="67"/>
      <c r="X937" s="67"/>
      <c r="Y937" s="67"/>
      <c r="Z937" s="68"/>
      <c r="AA937" s="68"/>
      <c r="AB937" s="68"/>
      <c r="AC937" s="68"/>
      <c r="AD937" s="68"/>
      <c r="AE937" s="69"/>
      <c r="AF937" s="69"/>
      <c r="AG937" s="69"/>
      <c r="AH937" s="69"/>
      <c r="AI937" s="69"/>
      <c r="AJ937" s="69"/>
      <c r="AK937" s="70"/>
      <c r="AL937" s="70"/>
      <c r="AM937" s="5"/>
      <c r="AN937" s="5"/>
    </row>
    <row r="938" spans="1:40" ht="24.75" thickBot="1" x14ac:dyDescent="0.6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67"/>
      <c r="W938" s="67"/>
      <c r="X938" s="67"/>
      <c r="Y938" s="67"/>
      <c r="Z938" s="68"/>
      <c r="AA938" s="68"/>
      <c r="AB938" s="68"/>
      <c r="AC938" s="68"/>
      <c r="AD938" s="68"/>
      <c r="AE938" s="69"/>
      <c r="AF938" s="69"/>
      <c r="AG938" s="69"/>
      <c r="AH938" s="69"/>
      <c r="AI938" s="69"/>
      <c r="AJ938" s="69"/>
      <c r="AK938" s="70"/>
      <c r="AL938" s="70"/>
      <c r="AM938" s="5"/>
      <c r="AN938" s="5"/>
    </row>
    <row r="939" spans="1:40" ht="24.75" thickBot="1" x14ac:dyDescent="0.6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67"/>
      <c r="W939" s="67"/>
      <c r="X939" s="67"/>
      <c r="Y939" s="67"/>
      <c r="Z939" s="68"/>
      <c r="AA939" s="68"/>
      <c r="AB939" s="68"/>
      <c r="AC939" s="68"/>
      <c r="AD939" s="68"/>
      <c r="AE939" s="69"/>
      <c r="AF939" s="69"/>
      <c r="AG939" s="69"/>
      <c r="AH939" s="69"/>
      <c r="AI939" s="69"/>
      <c r="AJ939" s="69"/>
      <c r="AK939" s="70"/>
      <c r="AL939" s="70"/>
      <c r="AM939" s="5"/>
      <c r="AN939" s="5"/>
    </row>
    <row r="940" spans="1:40" ht="24.75" thickBot="1" x14ac:dyDescent="0.6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67"/>
      <c r="W940" s="67"/>
      <c r="X940" s="67"/>
      <c r="Y940" s="67"/>
      <c r="Z940" s="68"/>
      <c r="AA940" s="68"/>
      <c r="AB940" s="68"/>
      <c r="AC940" s="68"/>
      <c r="AD940" s="68"/>
      <c r="AE940" s="69"/>
      <c r="AF940" s="69"/>
      <c r="AG940" s="69"/>
      <c r="AH940" s="69"/>
      <c r="AI940" s="69"/>
      <c r="AJ940" s="69"/>
      <c r="AK940" s="70"/>
      <c r="AL940" s="70"/>
      <c r="AM940" s="5"/>
      <c r="AN940" s="5"/>
    </row>
    <row r="941" spans="1:40" ht="24.75" thickBot="1" x14ac:dyDescent="0.6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67"/>
      <c r="W941" s="67"/>
      <c r="X941" s="67"/>
      <c r="Y941" s="67"/>
      <c r="Z941" s="68"/>
      <c r="AA941" s="68"/>
      <c r="AB941" s="68"/>
      <c r="AC941" s="68"/>
      <c r="AD941" s="68"/>
      <c r="AE941" s="69"/>
      <c r="AF941" s="69"/>
      <c r="AG941" s="69"/>
      <c r="AH941" s="69"/>
      <c r="AI941" s="69"/>
      <c r="AJ941" s="69"/>
      <c r="AK941" s="70"/>
      <c r="AL941" s="70"/>
      <c r="AM941" s="5"/>
      <c r="AN941" s="5"/>
    </row>
    <row r="942" spans="1:40" ht="24.75" thickBot="1" x14ac:dyDescent="0.6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67"/>
      <c r="W942" s="67"/>
      <c r="X942" s="67"/>
      <c r="Y942" s="67"/>
      <c r="Z942" s="68"/>
      <c r="AA942" s="68"/>
      <c r="AB942" s="68"/>
      <c r="AC942" s="68"/>
      <c r="AD942" s="68"/>
      <c r="AE942" s="69"/>
      <c r="AF942" s="69"/>
      <c r="AG942" s="69"/>
      <c r="AH942" s="69"/>
      <c r="AI942" s="69"/>
      <c r="AJ942" s="69"/>
      <c r="AK942" s="70"/>
      <c r="AL942" s="70"/>
      <c r="AM942" s="5"/>
      <c r="AN942" s="5"/>
    </row>
    <row r="943" spans="1:40" ht="24.75" thickBot="1" x14ac:dyDescent="0.6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67"/>
      <c r="W943" s="67"/>
      <c r="X943" s="67"/>
      <c r="Y943" s="67"/>
      <c r="Z943" s="68"/>
      <c r="AA943" s="68"/>
      <c r="AB943" s="68"/>
      <c r="AC943" s="68"/>
      <c r="AD943" s="68"/>
      <c r="AE943" s="69"/>
      <c r="AF943" s="69"/>
      <c r="AG943" s="69"/>
      <c r="AH943" s="69"/>
      <c r="AI943" s="69"/>
      <c r="AJ943" s="69"/>
      <c r="AK943" s="70"/>
      <c r="AL943" s="70"/>
      <c r="AM943" s="5"/>
      <c r="AN943" s="5"/>
    </row>
    <row r="944" spans="1:40" ht="24.75" thickBot="1" x14ac:dyDescent="0.6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67"/>
      <c r="W944" s="67"/>
      <c r="X944" s="67"/>
      <c r="Y944" s="67"/>
      <c r="Z944" s="68"/>
      <c r="AA944" s="68"/>
      <c r="AB944" s="68"/>
      <c r="AC944" s="68"/>
      <c r="AD944" s="68"/>
      <c r="AE944" s="69"/>
      <c r="AF944" s="69"/>
      <c r="AG944" s="69"/>
      <c r="AH944" s="69"/>
      <c r="AI944" s="69"/>
      <c r="AJ944" s="69"/>
      <c r="AK944" s="70"/>
      <c r="AL944" s="70"/>
      <c r="AM944" s="5"/>
      <c r="AN944" s="5"/>
    </row>
    <row r="945" spans="1:40" ht="24.75" thickBot="1" x14ac:dyDescent="0.6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67"/>
      <c r="W945" s="67"/>
      <c r="X945" s="67"/>
      <c r="Y945" s="67"/>
      <c r="Z945" s="68"/>
      <c r="AA945" s="68"/>
      <c r="AB945" s="68"/>
      <c r="AC945" s="68"/>
      <c r="AD945" s="68"/>
      <c r="AE945" s="69"/>
      <c r="AF945" s="69"/>
      <c r="AG945" s="69"/>
      <c r="AH945" s="69"/>
      <c r="AI945" s="69"/>
      <c r="AJ945" s="69"/>
      <c r="AK945" s="70"/>
      <c r="AL945" s="70"/>
      <c r="AM945" s="5"/>
      <c r="AN945" s="5"/>
    </row>
    <row r="946" spans="1:40" ht="24.75" thickBot="1" x14ac:dyDescent="0.6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67"/>
      <c r="W946" s="67"/>
      <c r="X946" s="67"/>
      <c r="Y946" s="67"/>
      <c r="Z946" s="68"/>
      <c r="AA946" s="68"/>
      <c r="AB946" s="68"/>
      <c r="AC946" s="68"/>
      <c r="AD946" s="68"/>
      <c r="AE946" s="69"/>
      <c r="AF946" s="69"/>
      <c r="AG946" s="69"/>
      <c r="AH946" s="69"/>
      <c r="AI946" s="69"/>
      <c r="AJ946" s="69"/>
      <c r="AK946" s="70"/>
      <c r="AL946" s="70"/>
      <c r="AM946" s="5"/>
      <c r="AN946" s="5"/>
    </row>
    <row r="947" spans="1:40" ht="24.75" thickBot="1" x14ac:dyDescent="0.6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67"/>
      <c r="W947" s="67"/>
      <c r="X947" s="67"/>
      <c r="Y947" s="67"/>
      <c r="Z947" s="68"/>
      <c r="AA947" s="68"/>
      <c r="AB947" s="68"/>
      <c r="AC947" s="68"/>
      <c r="AD947" s="68"/>
      <c r="AE947" s="69"/>
      <c r="AF947" s="69"/>
      <c r="AG947" s="69"/>
      <c r="AH947" s="69"/>
      <c r="AI947" s="69"/>
      <c r="AJ947" s="69"/>
      <c r="AK947" s="70"/>
      <c r="AL947" s="70"/>
      <c r="AM947" s="5"/>
      <c r="AN947" s="5"/>
    </row>
    <row r="948" spans="1:40" ht="24.75" thickBot="1" x14ac:dyDescent="0.6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67"/>
      <c r="W948" s="67"/>
      <c r="X948" s="67"/>
      <c r="Y948" s="67"/>
      <c r="Z948" s="68"/>
      <c r="AA948" s="68"/>
      <c r="AB948" s="68"/>
      <c r="AC948" s="68"/>
      <c r="AD948" s="68"/>
      <c r="AE948" s="69"/>
      <c r="AF948" s="69"/>
      <c r="AG948" s="69"/>
      <c r="AH948" s="69"/>
      <c r="AI948" s="69"/>
      <c r="AJ948" s="69"/>
      <c r="AK948" s="70"/>
      <c r="AL948" s="70"/>
      <c r="AM948" s="5"/>
      <c r="AN948" s="5"/>
    </row>
    <row r="949" spans="1:40" ht="24.75" thickBot="1" x14ac:dyDescent="0.6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67"/>
      <c r="W949" s="67"/>
      <c r="X949" s="67"/>
      <c r="Y949" s="67"/>
      <c r="Z949" s="68"/>
      <c r="AA949" s="68"/>
      <c r="AB949" s="68"/>
      <c r="AC949" s="68"/>
      <c r="AD949" s="68"/>
      <c r="AE949" s="69"/>
      <c r="AF949" s="69"/>
      <c r="AG949" s="69"/>
      <c r="AH949" s="69"/>
      <c r="AI949" s="69"/>
      <c r="AJ949" s="69"/>
      <c r="AK949" s="70"/>
      <c r="AL949" s="70"/>
      <c r="AM949" s="5"/>
      <c r="AN949" s="5"/>
    </row>
    <row r="950" spans="1:40" ht="24.75" thickBot="1" x14ac:dyDescent="0.6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67"/>
      <c r="W950" s="67"/>
      <c r="X950" s="67"/>
      <c r="Y950" s="67"/>
      <c r="Z950" s="68"/>
      <c r="AA950" s="68"/>
      <c r="AB950" s="68"/>
      <c r="AC950" s="68"/>
      <c r="AD950" s="68"/>
      <c r="AE950" s="69"/>
      <c r="AF950" s="69"/>
      <c r="AG950" s="69"/>
      <c r="AH950" s="69"/>
      <c r="AI950" s="69"/>
      <c r="AJ950" s="69"/>
      <c r="AK950" s="70"/>
      <c r="AL950" s="70"/>
      <c r="AM950" s="5"/>
      <c r="AN950" s="5"/>
    </row>
    <row r="951" spans="1:40" ht="24.75" thickBot="1" x14ac:dyDescent="0.6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67"/>
      <c r="W951" s="67"/>
      <c r="X951" s="67"/>
      <c r="Y951" s="67"/>
      <c r="Z951" s="68"/>
      <c r="AA951" s="68"/>
      <c r="AB951" s="68"/>
      <c r="AC951" s="68"/>
      <c r="AD951" s="68"/>
      <c r="AE951" s="69"/>
      <c r="AF951" s="69"/>
      <c r="AG951" s="69"/>
      <c r="AH951" s="69"/>
      <c r="AI951" s="69"/>
      <c r="AJ951" s="69"/>
      <c r="AK951" s="70"/>
      <c r="AL951" s="70"/>
      <c r="AM951" s="5"/>
      <c r="AN951" s="5"/>
    </row>
    <row r="952" spans="1:40" ht="24.75" thickBot="1" x14ac:dyDescent="0.6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67"/>
      <c r="W952" s="67"/>
      <c r="X952" s="67"/>
      <c r="Y952" s="67"/>
      <c r="Z952" s="68"/>
      <c r="AA952" s="68"/>
      <c r="AB952" s="68"/>
      <c r="AC952" s="68"/>
      <c r="AD952" s="68"/>
      <c r="AE952" s="69"/>
      <c r="AF952" s="69"/>
      <c r="AG952" s="69"/>
      <c r="AH952" s="69"/>
      <c r="AI952" s="69"/>
      <c r="AJ952" s="69"/>
      <c r="AK952" s="70"/>
      <c r="AL952" s="70"/>
      <c r="AM952" s="5"/>
      <c r="AN952" s="5"/>
    </row>
    <row r="953" spans="1:40" ht="24.75" thickBot="1" x14ac:dyDescent="0.6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67"/>
      <c r="W953" s="67"/>
      <c r="X953" s="67"/>
      <c r="Y953" s="67"/>
      <c r="Z953" s="68"/>
      <c r="AA953" s="68"/>
      <c r="AB953" s="68"/>
      <c r="AC953" s="68"/>
      <c r="AD953" s="68"/>
      <c r="AE953" s="69"/>
      <c r="AF953" s="69"/>
      <c r="AG953" s="69"/>
      <c r="AH953" s="69"/>
      <c r="AI953" s="69"/>
      <c r="AJ953" s="69"/>
      <c r="AK953" s="70"/>
      <c r="AL953" s="70"/>
      <c r="AM953" s="5"/>
      <c r="AN953" s="5"/>
    </row>
    <row r="954" spans="1:40" ht="24.75" thickBot="1" x14ac:dyDescent="0.6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67"/>
      <c r="W954" s="67"/>
      <c r="X954" s="67"/>
      <c r="Y954" s="67"/>
      <c r="Z954" s="68"/>
      <c r="AA954" s="68"/>
      <c r="AB954" s="68"/>
      <c r="AC954" s="68"/>
      <c r="AD954" s="68"/>
      <c r="AE954" s="69"/>
      <c r="AF954" s="69"/>
      <c r="AG954" s="69"/>
      <c r="AH954" s="69"/>
      <c r="AI954" s="69"/>
      <c r="AJ954" s="69"/>
      <c r="AK954" s="70"/>
      <c r="AL954" s="70"/>
      <c r="AM954" s="5"/>
      <c r="AN954" s="5"/>
    </row>
    <row r="955" spans="1:40" ht="24.75" thickBot="1" x14ac:dyDescent="0.6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67"/>
      <c r="W955" s="67"/>
      <c r="X955" s="67"/>
      <c r="Y955" s="67"/>
      <c r="Z955" s="68"/>
      <c r="AA955" s="68"/>
      <c r="AB955" s="68"/>
      <c r="AC955" s="68"/>
      <c r="AD955" s="68"/>
      <c r="AE955" s="69"/>
      <c r="AF955" s="69"/>
      <c r="AG955" s="69"/>
      <c r="AH955" s="69"/>
      <c r="AI955" s="69"/>
      <c r="AJ955" s="69"/>
      <c r="AK955" s="70"/>
      <c r="AL955" s="70"/>
      <c r="AM955" s="5"/>
      <c r="AN955" s="5"/>
    </row>
    <row r="956" spans="1:40" ht="24.75" thickBot="1" x14ac:dyDescent="0.6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67"/>
      <c r="W956" s="67"/>
      <c r="X956" s="67"/>
      <c r="Y956" s="67"/>
      <c r="Z956" s="68"/>
      <c r="AA956" s="68"/>
      <c r="AB956" s="68"/>
      <c r="AC956" s="68"/>
      <c r="AD956" s="68"/>
      <c r="AE956" s="69"/>
      <c r="AF956" s="69"/>
      <c r="AG956" s="69"/>
      <c r="AH956" s="69"/>
      <c r="AI956" s="69"/>
      <c r="AJ956" s="69"/>
      <c r="AK956" s="70"/>
      <c r="AL956" s="70"/>
      <c r="AM956" s="5"/>
      <c r="AN956" s="5"/>
    </row>
    <row r="957" spans="1:40" ht="24.75" thickBot="1" x14ac:dyDescent="0.6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67"/>
      <c r="W957" s="67"/>
      <c r="X957" s="67"/>
      <c r="Y957" s="67"/>
      <c r="Z957" s="68"/>
      <c r="AA957" s="68"/>
      <c r="AB957" s="68"/>
      <c r="AC957" s="68"/>
      <c r="AD957" s="68"/>
      <c r="AE957" s="69"/>
      <c r="AF957" s="69"/>
      <c r="AG957" s="69"/>
      <c r="AH957" s="69"/>
      <c r="AI957" s="69"/>
      <c r="AJ957" s="69"/>
      <c r="AK957" s="70"/>
      <c r="AL957" s="70"/>
      <c r="AM957" s="5"/>
      <c r="AN957" s="5"/>
    </row>
    <row r="958" spans="1:40" ht="24.75" thickBot="1" x14ac:dyDescent="0.6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67"/>
      <c r="W958" s="67"/>
      <c r="X958" s="67"/>
      <c r="Y958" s="67"/>
      <c r="Z958" s="68"/>
      <c r="AA958" s="68"/>
      <c r="AB958" s="68"/>
      <c r="AC958" s="68"/>
      <c r="AD958" s="68"/>
      <c r="AE958" s="69"/>
      <c r="AF958" s="69"/>
      <c r="AG958" s="69"/>
      <c r="AH958" s="69"/>
      <c r="AI958" s="69"/>
      <c r="AJ958" s="69"/>
      <c r="AK958" s="70"/>
      <c r="AL958" s="70"/>
      <c r="AM958" s="5"/>
      <c r="AN958" s="5"/>
    </row>
    <row r="959" spans="1:40" ht="24.75" thickBot="1" x14ac:dyDescent="0.6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67"/>
      <c r="W959" s="67"/>
      <c r="X959" s="67"/>
      <c r="Y959" s="67"/>
      <c r="Z959" s="68"/>
      <c r="AA959" s="68"/>
      <c r="AB959" s="68"/>
      <c r="AC959" s="68"/>
      <c r="AD959" s="68"/>
      <c r="AE959" s="69"/>
      <c r="AF959" s="69"/>
      <c r="AG959" s="69"/>
      <c r="AH959" s="69"/>
      <c r="AI959" s="69"/>
      <c r="AJ959" s="69"/>
      <c r="AK959" s="70"/>
      <c r="AL959" s="70"/>
      <c r="AM959" s="5"/>
      <c r="AN959" s="5"/>
    </row>
    <row r="960" spans="1:40" ht="24.75" thickBot="1" x14ac:dyDescent="0.6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67"/>
      <c r="W960" s="67"/>
      <c r="X960" s="67"/>
      <c r="Y960" s="67"/>
      <c r="Z960" s="68"/>
      <c r="AA960" s="68"/>
      <c r="AB960" s="68"/>
      <c r="AC960" s="68"/>
      <c r="AD960" s="68"/>
      <c r="AE960" s="69"/>
      <c r="AF960" s="69"/>
      <c r="AG960" s="69"/>
      <c r="AH960" s="69"/>
      <c r="AI960" s="69"/>
      <c r="AJ960" s="69"/>
      <c r="AK960" s="70"/>
      <c r="AL960" s="70"/>
      <c r="AM960" s="5"/>
      <c r="AN960" s="5"/>
    </row>
    <row r="961" spans="1:40" ht="24.75" thickBot="1" x14ac:dyDescent="0.6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67"/>
      <c r="W961" s="67"/>
      <c r="X961" s="67"/>
      <c r="Y961" s="67"/>
      <c r="Z961" s="68"/>
      <c r="AA961" s="68"/>
      <c r="AB961" s="68"/>
      <c r="AC961" s="68"/>
      <c r="AD961" s="68"/>
      <c r="AE961" s="69"/>
      <c r="AF961" s="69"/>
      <c r="AG961" s="69"/>
      <c r="AH961" s="69"/>
      <c r="AI961" s="69"/>
      <c r="AJ961" s="69"/>
      <c r="AK961" s="70"/>
      <c r="AL961" s="70"/>
      <c r="AM961" s="5"/>
      <c r="AN961" s="5"/>
    </row>
    <row r="962" spans="1:40" ht="24.75" thickBot="1" x14ac:dyDescent="0.6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67"/>
      <c r="W962" s="67"/>
      <c r="X962" s="67"/>
      <c r="Y962" s="67"/>
      <c r="Z962" s="68"/>
      <c r="AA962" s="68"/>
      <c r="AB962" s="68"/>
      <c r="AC962" s="68"/>
      <c r="AD962" s="68"/>
      <c r="AE962" s="69"/>
      <c r="AF962" s="69"/>
      <c r="AG962" s="69"/>
      <c r="AH962" s="69"/>
      <c r="AI962" s="69"/>
      <c r="AJ962" s="69"/>
      <c r="AK962" s="70"/>
      <c r="AL962" s="70"/>
      <c r="AM962" s="5"/>
      <c r="AN962" s="5"/>
    </row>
    <row r="963" spans="1:40" ht="24.75" thickBot="1" x14ac:dyDescent="0.6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67"/>
      <c r="W963" s="67"/>
      <c r="X963" s="67"/>
      <c r="Y963" s="67"/>
      <c r="Z963" s="68"/>
      <c r="AA963" s="68"/>
      <c r="AB963" s="68"/>
      <c r="AC963" s="68"/>
      <c r="AD963" s="68"/>
      <c r="AE963" s="69"/>
      <c r="AF963" s="69"/>
      <c r="AG963" s="69"/>
      <c r="AH963" s="69"/>
      <c r="AI963" s="69"/>
      <c r="AJ963" s="69"/>
      <c r="AK963" s="70"/>
      <c r="AL963" s="70"/>
      <c r="AM963" s="5"/>
      <c r="AN963" s="5"/>
    </row>
    <row r="964" spans="1:40" ht="24.75" thickBot="1" x14ac:dyDescent="0.6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67"/>
      <c r="W964" s="67"/>
      <c r="X964" s="67"/>
      <c r="Y964" s="67"/>
      <c r="Z964" s="68"/>
      <c r="AA964" s="68"/>
      <c r="AB964" s="68"/>
      <c r="AC964" s="68"/>
      <c r="AD964" s="68"/>
      <c r="AE964" s="69"/>
      <c r="AF964" s="69"/>
      <c r="AG964" s="69"/>
      <c r="AH964" s="69"/>
      <c r="AI964" s="69"/>
      <c r="AJ964" s="69"/>
      <c r="AK964" s="70"/>
      <c r="AL964" s="70"/>
      <c r="AM964" s="5"/>
      <c r="AN964" s="5"/>
    </row>
    <row r="965" spans="1:40" ht="24.75" thickBot="1" x14ac:dyDescent="0.6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67"/>
      <c r="W965" s="67"/>
      <c r="X965" s="67"/>
      <c r="Y965" s="67"/>
      <c r="Z965" s="68"/>
      <c r="AA965" s="68"/>
      <c r="AB965" s="68"/>
      <c r="AC965" s="68"/>
      <c r="AD965" s="68"/>
      <c r="AE965" s="69"/>
      <c r="AF965" s="69"/>
      <c r="AG965" s="69"/>
      <c r="AH965" s="69"/>
      <c r="AI965" s="69"/>
      <c r="AJ965" s="69"/>
      <c r="AK965" s="70"/>
      <c r="AL965" s="70"/>
      <c r="AM965" s="5"/>
      <c r="AN965" s="5"/>
    </row>
    <row r="966" spans="1:40" ht="24.75" thickBot="1" x14ac:dyDescent="0.6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67"/>
      <c r="W966" s="67"/>
      <c r="X966" s="67"/>
      <c r="Y966" s="67"/>
      <c r="Z966" s="68"/>
      <c r="AA966" s="68"/>
      <c r="AB966" s="68"/>
      <c r="AC966" s="68"/>
      <c r="AD966" s="68"/>
      <c r="AE966" s="69"/>
      <c r="AF966" s="69"/>
      <c r="AG966" s="69"/>
      <c r="AH966" s="69"/>
      <c r="AI966" s="69"/>
      <c r="AJ966" s="69"/>
      <c r="AK966" s="70"/>
      <c r="AL966" s="70"/>
      <c r="AM966" s="5"/>
      <c r="AN966" s="5"/>
    </row>
    <row r="967" spans="1:40" ht="24.75" thickBot="1" x14ac:dyDescent="0.6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67"/>
      <c r="W967" s="67"/>
      <c r="X967" s="67"/>
      <c r="Y967" s="67"/>
      <c r="Z967" s="68"/>
      <c r="AA967" s="68"/>
      <c r="AB967" s="68"/>
      <c r="AC967" s="68"/>
      <c r="AD967" s="68"/>
      <c r="AE967" s="69"/>
      <c r="AF967" s="69"/>
      <c r="AG967" s="69"/>
      <c r="AH967" s="69"/>
      <c r="AI967" s="69"/>
      <c r="AJ967" s="69"/>
      <c r="AK967" s="70"/>
      <c r="AL967" s="70"/>
      <c r="AM967" s="5"/>
      <c r="AN967" s="5"/>
    </row>
    <row r="968" spans="1:40" ht="24.75" thickBot="1" x14ac:dyDescent="0.6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67"/>
      <c r="W968" s="67"/>
      <c r="X968" s="67"/>
      <c r="Y968" s="67"/>
      <c r="Z968" s="68"/>
      <c r="AA968" s="68"/>
      <c r="AB968" s="68"/>
      <c r="AC968" s="68"/>
      <c r="AD968" s="68"/>
      <c r="AE968" s="69"/>
      <c r="AF968" s="69"/>
      <c r="AG968" s="69"/>
      <c r="AH968" s="69"/>
      <c r="AI968" s="69"/>
      <c r="AJ968" s="69"/>
      <c r="AK968" s="70"/>
      <c r="AL968" s="70"/>
      <c r="AM968" s="5"/>
      <c r="AN968" s="5"/>
    </row>
    <row r="969" spans="1:40" ht="24.75" thickBot="1" x14ac:dyDescent="0.6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67"/>
      <c r="W969" s="67"/>
      <c r="X969" s="67"/>
      <c r="Y969" s="67"/>
      <c r="Z969" s="68"/>
      <c r="AA969" s="68"/>
      <c r="AB969" s="68"/>
      <c r="AC969" s="68"/>
      <c r="AD969" s="68"/>
      <c r="AE969" s="69"/>
      <c r="AF969" s="69"/>
      <c r="AG969" s="69"/>
      <c r="AH969" s="69"/>
      <c r="AI969" s="69"/>
      <c r="AJ969" s="69"/>
      <c r="AK969" s="70"/>
      <c r="AL969" s="70"/>
      <c r="AM969" s="5"/>
      <c r="AN969" s="5"/>
    </row>
    <row r="970" spans="1:40" ht="24.75" thickBot="1" x14ac:dyDescent="0.6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67"/>
      <c r="W970" s="67"/>
      <c r="X970" s="67"/>
      <c r="Y970" s="67"/>
      <c r="Z970" s="68"/>
      <c r="AA970" s="68"/>
      <c r="AB970" s="68"/>
      <c r="AC970" s="68"/>
      <c r="AD970" s="68"/>
      <c r="AE970" s="69"/>
      <c r="AF970" s="69"/>
      <c r="AG970" s="69"/>
      <c r="AH970" s="69"/>
      <c r="AI970" s="69"/>
      <c r="AJ970" s="69"/>
      <c r="AK970" s="70"/>
      <c r="AL970" s="70"/>
      <c r="AM970" s="5"/>
      <c r="AN970" s="5"/>
    </row>
    <row r="971" spans="1:40" ht="24.75" thickBot="1" x14ac:dyDescent="0.6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67"/>
      <c r="W971" s="67"/>
      <c r="X971" s="67"/>
      <c r="Y971" s="67"/>
      <c r="Z971" s="68"/>
      <c r="AA971" s="68"/>
      <c r="AB971" s="68"/>
      <c r="AC971" s="68"/>
      <c r="AD971" s="68"/>
      <c r="AE971" s="69"/>
      <c r="AF971" s="69"/>
      <c r="AG971" s="69"/>
      <c r="AH971" s="69"/>
      <c r="AI971" s="69"/>
      <c r="AJ971" s="69"/>
      <c r="AK971" s="70"/>
      <c r="AL971" s="70"/>
      <c r="AM971" s="5"/>
      <c r="AN971" s="5"/>
    </row>
    <row r="972" spans="1:40" ht="24.75" thickBot="1" x14ac:dyDescent="0.6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67"/>
      <c r="W972" s="67"/>
      <c r="X972" s="67"/>
      <c r="Y972" s="67"/>
      <c r="Z972" s="68"/>
      <c r="AA972" s="68"/>
      <c r="AB972" s="68"/>
      <c r="AC972" s="68"/>
      <c r="AD972" s="68"/>
      <c r="AE972" s="69"/>
      <c r="AF972" s="69"/>
      <c r="AG972" s="69"/>
      <c r="AH972" s="69"/>
      <c r="AI972" s="69"/>
      <c r="AJ972" s="69"/>
      <c r="AK972" s="70"/>
      <c r="AL972" s="70"/>
      <c r="AM972" s="5"/>
      <c r="AN972" s="5"/>
    </row>
    <row r="973" spans="1:40" ht="24.75" thickBot="1" x14ac:dyDescent="0.6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67"/>
      <c r="W973" s="67"/>
      <c r="X973" s="67"/>
      <c r="Y973" s="67"/>
      <c r="Z973" s="68"/>
      <c r="AA973" s="68"/>
      <c r="AB973" s="68"/>
      <c r="AC973" s="68"/>
      <c r="AD973" s="68"/>
      <c r="AE973" s="69"/>
      <c r="AF973" s="69"/>
      <c r="AG973" s="69"/>
      <c r="AH973" s="69"/>
      <c r="AI973" s="69"/>
      <c r="AJ973" s="69"/>
      <c r="AK973" s="70"/>
      <c r="AL973" s="70"/>
      <c r="AM973" s="5"/>
      <c r="AN973" s="5"/>
    </row>
    <row r="974" spans="1:40" ht="24.75" thickBot="1" x14ac:dyDescent="0.6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67"/>
      <c r="W974" s="67"/>
      <c r="X974" s="67"/>
      <c r="Y974" s="67"/>
      <c r="Z974" s="68"/>
      <c r="AA974" s="68"/>
      <c r="AB974" s="68"/>
      <c r="AC974" s="68"/>
      <c r="AD974" s="68"/>
      <c r="AE974" s="69"/>
      <c r="AF974" s="69"/>
      <c r="AG974" s="69"/>
      <c r="AH974" s="69"/>
      <c r="AI974" s="69"/>
      <c r="AJ974" s="69"/>
      <c r="AK974" s="70"/>
      <c r="AL974" s="70"/>
      <c r="AM974" s="5"/>
      <c r="AN974" s="5"/>
    </row>
    <row r="975" spans="1:40" ht="24.75" thickBot="1" x14ac:dyDescent="0.6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67"/>
      <c r="W975" s="67"/>
      <c r="X975" s="67"/>
      <c r="Y975" s="67"/>
      <c r="Z975" s="68"/>
      <c r="AA975" s="68"/>
      <c r="AB975" s="68"/>
      <c r="AC975" s="68"/>
      <c r="AD975" s="68"/>
      <c r="AE975" s="69"/>
      <c r="AF975" s="69"/>
      <c r="AG975" s="69"/>
      <c r="AH975" s="69"/>
      <c r="AI975" s="69"/>
      <c r="AJ975" s="69"/>
      <c r="AK975" s="70"/>
      <c r="AL975" s="70"/>
      <c r="AM975" s="5"/>
      <c r="AN975" s="5"/>
    </row>
    <row r="976" spans="1:40" ht="24.75" thickBot="1" x14ac:dyDescent="0.6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67"/>
      <c r="W976" s="67"/>
      <c r="X976" s="67"/>
      <c r="Y976" s="67"/>
      <c r="Z976" s="68"/>
      <c r="AA976" s="68"/>
      <c r="AB976" s="68"/>
      <c r="AC976" s="68"/>
      <c r="AD976" s="68"/>
      <c r="AE976" s="69"/>
      <c r="AF976" s="69"/>
      <c r="AG976" s="69"/>
      <c r="AH976" s="69"/>
      <c r="AI976" s="69"/>
      <c r="AJ976" s="69"/>
      <c r="AK976" s="70"/>
      <c r="AL976" s="70"/>
      <c r="AM976" s="5"/>
      <c r="AN976" s="5"/>
    </row>
    <row r="977" spans="1:40" ht="24.75" thickBot="1" x14ac:dyDescent="0.6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67"/>
      <c r="W977" s="67"/>
      <c r="X977" s="67"/>
      <c r="Y977" s="67"/>
      <c r="Z977" s="68"/>
      <c r="AA977" s="68"/>
      <c r="AB977" s="68"/>
      <c r="AC977" s="68"/>
      <c r="AD977" s="68"/>
      <c r="AE977" s="69"/>
      <c r="AF977" s="69"/>
      <c r="AG977" s="69"/>
      <c r="AH977" s="69"/>
      <c r="AI977" s="69"/>
      <c r="AJ977" s="69"/>
      <c r="AK977" s="70"/>
      <c r="AL977" s="70"/>
      <c r="AM977" s="5"/>
      <c r="AN977" s="5"/>
    </row>
    <row r="978" spans="1:40" ht="24.75" thickBot="1" x14ac:dyDescent="0.6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67"/>
      <c r="W978" s="67"/>
      <c r="X978" s="67"/>
      <c r="Y978" s="67"/>
      <c r="Z978" s="68"/>
      <c r="AA978" s="68"/>
      <c r="AB978" s="68"/>
      <c r="AC978" s="68"/>
      <c r="AD978" s="68"/>
      <c r="AE978" s="69"/>
      <c r="AF978" s="69"/>
      <c r="AG978" s="69"/>
      <c r="AH978" s="69"/>
      <c r="AI978" s="69"/>
      <c r="AJ978" s="69"/>
      <c r="AK978" s="70"/>
      <c r="AL978" s="70"/>
      <c r="AM978" s="5"/>
      <c r="AN978" s="5"/>
    </row>
    <row r="979" spans="1:40" ht="24.75" thickBot="1" x14ac:dyDescent="0.6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67"/>
      <c r="W979" s="67"/>
      <c r="X979" s="67"/>
      <c r="Y979" s="67"/>
      <c r="Z979" s="68"/>
      <c r="AA979" s="68"/>
      <c r="AB979" s="68"/>
      <c r="AC979" s="68"/>
      <c r="AD979" s="68"/>
      <c r="AE979" s="69"/>
      <c r="AF979" s="69"/>
      <c r="AG979" s="69"/>
      <c r="AH979" s="69"/>
      <c r="AI979" s="69"/>
      <c r="AJ979" s="69"/>
      <c r="AK979" s="70"/>
      <c r="AL979" s="70"/>
      <c r="AM979" s="5"/>
      <c r="AN979" s="5"/>
    </row>
    <row r="980" spans="1:40" ht="24.75" thickBot="1" x14ac:dyDescent="0.6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67"/>
      <c r="W980" s="67"/>
      <c r="X980" s="67"/>
      <c r="Y980" s="67"/>
      <c r="Z980" s="68"/>
      <c r="AA980" s="68"/>
      <c r="AB980" s="68"/>
      <c r="AC980" s="68"/>
      <c r="AD980" s="68"/>
      <c r="AE980" s="69"/>
      <c r="AF980" s="69"/>
      <c r="AG980" s="69"/>
      <c r="AH980" s="69"/>
      <c r="AI980" s="69"/>
      <c r="AJ980" s="69"/>
      <c r="AK980" s="70"/>
      <c r="AL980" s="70"/>
      <c r="AM980" s="5"/>
      <c r="AN980" s="5"/>
    </row>
    <row r="981" spans="1:40" ht="24.75" thickBot="1" x14ac:dyDescent="0.6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67"/>
      <c r="W981" s="67"/>
      <c r="X981" s="67"/>
      <c r="Y981" s="67"/>
      <c r="Z981" s="68"/>
      <c r="AA981" s="68"/>
      <c r="AB981" s="68"/>
      <c r="AC981" s="68"/>
      <c r="AD981" s="68"/>
      <c r="AE981" s="69"/>
      <c r="AF981" s="69"/>
      <c r="AG981" s="69"/>
      <c r="AH981" s="69"/>
      <c r="AI981" s="69"/>
      <c r="AJ981" s="69"/>
      <c r="AK981" s="70"/>
      <c r="AL981" s="70"/>
      <c r="AM981" s="5"/>
      <c r="AN981" s="5"/>
    </row>
    <row r="982" spans="1:40" ht="24.75" thickBot="1" x14ac:dyDescent="0.6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67"/>
      <c r="W982" s="67"/>
      <c r="X982" s="67"/>
      <c r="Y982" s="67"/>
      <c r="Z982" s="68"/>
      <c r="AA982" s="68"/>
      <c r="AB982" s="68"/>
      <c r="AC982" s="68"/>
      <c r="AD982" s="68"/>
      <c r="AE982" s="69"/>
      <c r="AF982" s="69"/>
      <c r="AG982" s="69"/>
      <c r="AH982" s="69"/>
      <c r="AI982" s="69"/>
      <c r="AJ982" s="69"/>
      <c r="AK982" s="70"/>
      <c r="AL982" s="70"/>
      <c r="AM982" s="5"/>
      <c r="AN982" s="5"/>
    </row>
    <row r="983" spans="1:40" ht="24.75" thickBot="1" x14ac:dyDescent="0.6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67"/>
      <c r="W983" s="67"/>
      <c r="X983" s="67"/>
      <c r="Y983" s="67"/>
      <c r="Z983" s="68"/>
      <c r="AA983" s="68"/>
      <c r="AB983" s="68"/>
      <c r="AC983" s="68"/>
      <c r="AD983" s="68"/>
      <c r="AE983" s="69"/>
      <c r="AF983" s="69"/>
      <c r="AG983" s="69"/>
      <c r="AH983" s="69"/>
      <c r="AI983" s="69"/>
      <c r="AJ983" s="69"/>
      <c r="AK983" s="70"/>
      <c r="AL983" s="70"/>
      <c r="AM983" s="5"/>
      <c r="AN983" s="5"/>
    </row>
    <row r="984" spans="1:40" ht="24.75" thickBot="1" x14ac:dyDescent="0.6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67"/>
      <c r="W984" s="67"/>
      <c r="X984" s="67"/>
      <c r="Y984" s="67"/>
      <c r="Z984" s="68"/>
      <c r="AA984" s="68"/>
      <c r="AB984" s="68"/>
      <c r="AC984" s="68"/>
      <c r="AD984" s="68"/>
      <c r="AE984" s="69"/>
      <c r="AF984" s="69"/>
      <c r="AG984" s="69"/>
      <c r="AH984" s="69"/>
      <c r="AI984" s="69"/>
      <c r="AJ984" s="69"/>
      <c r="AK984" s="70"/>
      <c r="AL984" s="70"/>
      <c r="AM984" s="5"/>
      <c r="AN984" s="5"/>
    </row>
    <row r="985" spans="1:40" ht="24.75" thickBot="1" x14ac:dyDescent="0.6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67"/>
      <c r="W985" s="67"/>
      <c r="X985" s="67"/>
      <c r="Y985" s="67"/>
      <c r="Z985" s="68"/>
      <c r="AA985" s="68"/>
      <c r="AB985" s="68"/>
      <c r="AC985" s="68"/>
      <c r="AD985" s="68"/>
      <c r="AE985" s="69"/>
      <c r="AF985" s="69"/>
      <c r="AG985" s="69"/>
      <c r="AH985" s="69"/>
      <c r="AI985" s="69"/>
      <c r="AJ985" s="69"/>
      <c r="AK985" s="70"/>
      <c r="AL985" s="70"/>
      <c r="AM985" s="5"/>
      <c r="AN985" s="5"/>
    </row>
    <row r="986" spans="1:40" ht="24.75" thickBot="1" x14ac:dyDescent="0.6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67"/>
      <c r="W986" s="67"/>
      <c r="X986" s="67"/>
      <c r="Y986" s="67"/>
      <c r="Z986" s="68"/>
      <c r="AA986" s="68"/>
      <c r="AB986" s="68"/>
      <c r="AC986" s="68"/>
      <c r="AD986" s="68"/>
      <c r="AE986" s="69"/>
      <c r="AF986" s="69"/>
      <c r="AG986" s="69"/>
      <c r="AH986" s="69"/>
      <c r="AI986" s="69"/>
      <c r="AJ986" s="69"/>
      <c r="AK986" s="70"/>
      <c r="AL986" s="70"/>
      <c r="AM986" s="5"/>
      <c r="AN986" s="5"/>
    </row>
    <row r="987" spans="1:40" ht="24.75" thickBot="1" x14ac:dyDescent="0.6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67"/>
      <c r="W987" s="67"/>
      <c r="X987" s="67"/>
      <c r="Y987" s="67"/>
      <c r="Z987" s="68"/>
      <c r="AA987" s="68"/>
      <c r="AB987" s="68"/>
      <c r="AC987" s="68"/>
      <c r="AD987" s="68"/>
      <c r="AE987" s="69"/>
      <c r="AF987" s="69"/>
      <c r="AG987" s="69"/>
      <c r="AH987" s="69"/>
      <c r="AI987" s="69"/>
      <c r="AJ987" s="69"/>
      <c r="AK987" s="70"/>
      <c r="AL987" s="70"/>
      <c r="AM987" s="5"/>
      <c r="AN987" s="5"/>
    </row>
    <row r="988" spans="1:40" ht="24.75" thickBot="1" x14ac:dyDescent="0.6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67"/>
      <c r="W988" s="67"/>
      <c r="X988" s="67"/>
      <c r="Y988" s="67"/>
      <c r="Z988" s="68"/>
      <c r="AA988" s="68"/>
      <c r="AB988" s="68"/>
      <c r="AC988" s="68"/>
      <c r="AD988" s="68"/>
      <c r="AE988" s="69"/>
      <c r="AF988" s="69"/>
      <c r="AG988" s="69"/>
      <c r="AH988" s="69"/>
      <c r="AI988" s="69"/>
      <c r="AJ988" s="69"/>
      <c r="AK988" s="70"/>
      <c r="AL988" s="70"/>
      <c r="AM988" s="5"/>
      <c r="AN988" s="5"/>
    </row>
    <row r="989" spans="1:40" ht="24.75" thickBot="1" x14ac:dyDescent="0.6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67"/>
      <c r="W989" s="67"/>
      <c r="X989" s="67"/>
      <c r="Y989" s="67"/>
      <c r="Z989" s="68"/>
      <c r="AA989" s="68"/>
      <c r="AB989" s="68"/>
      <c r="AC989" s="68"/>
      <c r="AD989" s="68"/>
      <c r="AE989" s="69"/>
      <c r="AF989" s="69"/>
      <c r="AG989" s="69"/>
      <c r="AH989" s="69"/>
      <c r="AI989" s="69"/>
      <c r="AJ989" s="69"/>
      <c r="AK989" s="70"/>
      <c r="AL989" s="70"/>
      <c r="AM989" s="5"/>
      <c r="AN989" s="5"/>
    </row>
    <row r="990" spans="1:40" ht="24.75" thickBot="1" x14ac:dyDescent="0.6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67"/>
      <c r="W990" s="67"/>
      <c r="X990" s="67"/>
      <c r="Y990" s="67"/>
      <c r="Z990" s="68"/>
      <c r="AA990" s="68"/>
      <c r="AB990" s="68"/>
      <c r="AC990" s="68"/>
      <c r="AD990" s="68"/>
      <c r="AE990" s="69"/>
      <c r="AF990" s="69"/>
      <c r="AG990" s="69"/>
      <c r="AH990" s="69"/>
      <c r="AI990" s="69"/>
      <c r="AJ990" s="69"/>
      <c r="AK990" s="70"/>
      <c r="AL990" s="70"/>
      <c r="AM990" s="5"/>
      <c r="AN990" s="5"/>
    </row>
    <row r="991" spans="1:40" ht="24.75" thickBot="1" x14ac:dyDescent="0.6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67"/>
      <c r="W991" s="67"/>
      <c r="X991" s="67"/>
      <c r="Y991" s="67"/>
      <c r="Z991" s="68"/>
      <c r="AA991" s="68"/>
      <c r="AB991" s="68"/>
      <c r="AC991" s="68"/>
      <c r="AD991" s="68"/>
      <c r="AE991" s="69"/>
      <c r="AF991" s="69"/>
      <c r="AG991" s="69"/>
      <c r="AH991" s="69"/>
      <c r="AI991" s="69"/>
      <c r="AJ991" s="69"/>
      <c r="AK991" s="70"/>
      <c r="AL991" s="70"/>
      <c r="AM991" s="5"/>
      <c r="AN991" s="5"/>
    </row>
    <row r="992" spans="1:40" ht="24.75" thickBot="1" x14ac:dyDescent="0.6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67"/>
      <c r="W992" s="67"/>
      <c r="X992" s="67"/>
      <c r="Y992" s="67"/>
      <c r="Z992" s="68"/>
      <c r="AA992" s="68"/>
      <c r="AB992" s="68"/>
      <c r="AC992" s="68"/>
      <c r="AD992" s="68"/>
      <c r="AE992" s="69"/>
      <c r="AF992" s="69"/>
      <c r="AG992" s="69"/>
      <c r="AH992" s="69"/>
      <c r="AI992" s="69"/>
      <c r="AJ992" s="69"/>
      <c r="AK992" s="70"/>
      <c r="AL992" s="70"/>
      <c r="AM992" s="5"/>
      <c r="AN992" s="5"/>
    </row>
    <row r="993" spans="1:40" ht="24.75" thickBot="1" x14ac:dyDescent="0.6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67"/>
      <c r="W993" s="67"/>
      <c r="X993" s="67"/>
      <c r="Y993" s="67"/>
      <c r="Z993" s="68"/>
      <c r="AA993" s="68"/>
      <c r="AB993" s="68"/>
      <c r="AC993" s="68"/>
      <c r="AD993" s="68"/>
      <c r="AE993" s="69"/>
      <c r="AF993" s="69"/>
      <c r="AG993" s="69"/>
      <c r="AH993" s="69"/>
      <c r="AI993" s="69"/>
      <c r="AJ993" s="69"/>
      <c r="AK993" s="70"/>
      <c r="AL993" s="70"/>
      <c r="AM993" s="5"/>
      <c r="AN993" s="5"/>
    </row>
    <row r="994" spans="1:40" ht="24.75" thickBot="1" x14ac:dyDescent="0.6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67"/>
      <c r="W994" s="67"/>
      <c r="X994" s="67"/>
      <c r="Y994" s="67"/>
      <c r="Z994" s="68"/>
      <c r="AA994" s="68"/>
      <c r="AB994" s="68"/>
      <c r="AC994" s="68"/>
      <c r="AD994" s="68"/>
      <c r="AE994" s="69"/>
      <c r="AF994" s="69"/>
      <c r="AG994" s="69"/>
      <c r="AH994" s="69"/>
      <c r="AI994" s="69"/>
      <c r="AJ994" s="69"/>
      <c r="AK994" s="70"/>
      <c r="AL994" s="70"/>
      <c r="AM994" s="5"/>
      <c r="AN994" s="5"/>
    </row>
    <row r="995" spans="1:40" ht="24.75" thickBot="1" x14ac:dyDescent="0.6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67"/>
      <c r="W995" s="67"/>
      <c r="X995" s="67"/>
      <c r="Y995" s="67"/>
      <c r="Z995" s="68"/>
      <c r="AA995" s="68"/>
      <c r="AB995" s="68"/>
      <c r="AC995" s="68"/>
      <c r="AD995" s="68"/>
      <c r="AE995" s="69"/>
      <c r="AF995" s="69"/>
      <c r="AG995" s="69"/>
      <c r="AH995" s="69"/>
      <c r="AI995" s="69"/>
      <c r="AJ995" s="69"/>
      <c r="AK995" s="70"/>
      <c r="AL995" s="70"/>
      <c r="AM995" s="5"/>
      <c r="AN995" s="5"/>
    </row>
    <row r="996" spans="1:40" ht="24.75" thickBot="1" x14ac:dyDescent="0.6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67"/>
      <c r="W996" s="67"/>
      <c r="X996" s="67"/>
      <c r="Y996" s="67"/>
      <c r="Z996" s="68"/>
      <c r="AA996" s="68"/>
      <c r="AB996" s="68"/>
      <c r="AC996" s="68"/>
      <c r="AD996" s="68"/>
      <c r="AE996" s="69"/>
      <c r="AF996" s="69"/>
      <c r="AG996" s="69"/>
      <c r="AH996" s="69"/>
      <c r="AI996" s="69"/>
      <c r="AJ996" s="69"/>
      <c r="AK996" s="70"/>
      <c r="AL996" s="70"/>
      <c r="AM996" s="5"/>
      <c r="AN996" s="5"/>
    </row>
    <row r="997" spans="1:40" ht="24.75" thickBot="1" x14ac:dyDescent="0.6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67"/>
      <c r="W997" s="67"/>
      <c r="X997" s="67"/>
      <c r="Y997" s="67"/>
      <c r="Z997" s="68"/>
      <c r="AA997" s="68"/>
      <c r="AB997" s="68"/>
      <c r="AC997" s="68"/>
      <c r="AD997" s="68"/>
      <c r="AE997" s="69"/>
      <c r="AF997" s="69"/>
      <c r="AG997" s="69"/>
      <c r="AH997" s="69"/>
      <c r="AI997" s="69"/>
      <c r="AJ997" s="69"/>
      <c r="AK997" s="70"/>
      <c r="AL997" s="70"/>
      <c r="AM997" s="5"/>
      <c r="AN997" s="5"/>
    </row>
    <row r="998" spans="1:40" ht="24.75" thickBot="1" x14ac:dyDescent="0.6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67"/>
      <c r="W998" s="67"/>
      <c r="X998" s="67"/>
      <c r="Y998" s="67"/>
      <c r="Z998" s="68"/>
      <c r="AA998" s="68"/>
      <c r="AB998" s="68"/>
      <c r="AC998" s="68"/>
      <c r="AD998" s="68"/>
      <c r="AE998" s="69"/>
      <c r="AF998" s="69"/>
      <c r="AG998" s="69"/>
      <c r="AH998" s="69"/>
      <c r="AI998" s="69"/>
      <c r="AJ998" s="69"/>
      <c r="AK998" s="70"/>
      <c r="AL998" s="70"/>
      <c r="AM998" s="5"/>
      <c r="AN998" s="5"/>
    </row>
    <row r="999" spans="1:40" ht="24.75" thickBot="1" x14ac:dyDescent="0.6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67"/>
      <c r="W999" s="67"/>
      <c r="X999" s="67"/>
      <c r="Y999" s="67"/>
      <c r="Z999" s="68"/>
      <c r="AA999" s="68"/>
      <c r="AB999" s="68"/>
      <c r="AC999" s="68"/>
      <c r="AD999" s="68"/>
      <c r="AE999" s="69"/>
      <c r="AF999" s="69"/>
      <c r="AG999" s="69"/>
      <c r="AH999" s="69"/>
      <c r="AI999" s="69"/>
      <c r="AJ999" s="69"/>
      <c r="AK999" s="70"/>
      <c r="AL999" s="70"/>
      <c r="AM999" s="5"/>
      <c r="AN999" s="5"/>
    </row>
    <row r="1000" spans="1:40" ht="24.75" thickBot="1" x14ac:dyDescent="0.6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67"/>
      <c r="W1000" s="67"/>
      <c r="X1000" s="67"/>
      <c r="Y1000" s="67"/>
      <c r="Z1000" s="68"/>
      <c r="AA1000" s="68"/>
      <c r="AB1000" s="68"/>
      <c r="AC1000" s="68"/>
      <c r="AD1000" s="68"/>
      <c r="AE1000" s="69"/>
      <c r="AF1000" s="69"/>
      <c r="AG1000" s="69"/>
      <c r="AH1000" s="69"/>
      <c r="AI1000" s="69"/>
      <c r="AJ1000" s="69"/>
      <c r="AK1000" s="70"/>
      <c r="AL1000" s="70"/>
      <c r="AM1000" s="5"/>
      <c r="AN1000" s="5"/>
    </row>
    <row r="1001" spans="1:40" ht="24.75" thickBot="1" x14ac:dyDescent="0.6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67"/>
      <c r="W1001" s="67"/>
      <c r="X1001" s="67"/>
      <c r="Y1001" s="67"/>
      <c r="Z1001" s="68"/>
      <c r="AA1001" s="68"/>
      <c r="AB1001" s="68"/>
      <c r="AC1001" s="68"/>
      <c r="AD1001" s="68"/>
      <c r="AE1001" s="69"/>
      <c r="AF1001" s="69"/>
      <c r="AG1001" s="69"/>
      <c r="AH1001" s="69"/>
      <c r="AI1001" s="69"/>
      <c r="AJ1001" s="69"/>
      <c r="AK1001" s="70"/>
      <c r="AL1001" s="70"/>
      <c r="AM1001" s="5"/>
      <c r="AN1001" s="5"/>
    </row>
    <row r="1002" spans="1:40" ht="24.75" thickBot="1" x14ac:dyDescent="0.6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67"/>
      <c r="W1002" s="67"/>
      <c r="X1002" s="67"/>
      <c r="Y1002" s="67"/>
      <c r="Z1002" s="68"/>
      <c r="AA1002" s="68"/>
      <c r="AB1002" s="68"/>
      <c r="AC1002" s="68"/>
      <c r="AD1002" s="68"/>
      <c r="AE1002" s="69"/>
      <c r="AF1002" s="69"/>
      <c r="AG1002" s="69"/>
      <c r="AH1002" s="69"/>
      <c r="AI1002" s="69"/>
      <c r="AJ1002" s="69"/>
      <c r="AK1002" s="70"/>
      <c r="AL1002" s="70"/>
      <c r="AM1002" s="5"/>
      <c r="AN1002" s="5"/>
    </row>
    <row r="1003" spans="1:40" ht="24.75" thickBot="1" x14ac:dyDescent="0.6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67"/>
      <c r="W1003" s="67"/>
      <c r="X1003" s="67"/>
      <c r="Y1003" s="67"/>
      <c r="Z1003" s="68"/>
      <c r="AA1003" s="68"/>
      <c r="AB1003" s="68"/>
      <c r="AC1003" s="68"/>
      <c r="AD1003" s="68"/>
      <c r="AE1003" s="69"/>
      <c r="AF1003" s="69"/>
      <c r="AG1003" s="69"/>
      <c r="AH1003" s="69"/>
      <c r="AI1003" s="69"/>
      <c r="AJ1003" s="69"/>
      <c r="AK1003" s="70"/>
      <c r="AL1003" s="70"/>
      <c r="AM1003" s="5"/>
      <c r="AN1003" s="5"/>
    </row>
    <row r="1004" spans="1:40" ht="24.75" thickBot="1" x14ac:dyDescent="0.6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67"/>
      <c r="W1004" s="67"/>
      <c r="X1004" s="67"/>
      <c r="Y1004" s="67"/>
      <c r="Z1004" s="68"/>
      <c r="AA1004" s="68"/>
      <c r="AB1004" s="68"/>
      <c r="AC1004" s="68"/>
      <c r="AD1004" s="68"/>
      <c r="AE1004" s="69"/>
      <c r="AF1004" s="69"/>
      <c r="AG1004" s="69"/>
      <c r="AH1004" s="69"/>
      <c r="AI1004" s="69"/>
      <c r="AJ1004" s="69"/>
      <c r="AK1004" s="70"/>
      <c r="AL1004" s="70"/>
      <c r="AM1004" s="5"/>
      <c r="AN1004" s="5"/>
    </row>
    <row r="1005" spans="1:40" ht="24.75" thickBot="1" x14ac:dyDescent="0.6">
      <c r="A1005" s="4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67"/>
      <c r="W1005" s="67"/>
      <c r="X1005" s="67"/>
      <c r="Y1005" s="67"/>
      <c r="Z1005" s="68"/>
      <c r="AA1005" s="68"/>
      <c r="AB1005" s="68"/>
      <c r="AC1005" s="68"/>
      <c r="AD1005" s="68"/>
      <c r="AE1005" s="69"/>
      <c r="AF1005" s="69"/>
      <c r="AG1005" s="69"/>
      <c r="AH1005" s="69"/>
      <c r="AI1005" s="69"/>
      <c r="AJ1005" s="69"/>
      <c r="AK1005" s="70"/>
      <c r="AL1005" s="70"/>
      <c r="AM1005" s="5"/>
      <c r="AN1005" s="5"/>
    </row>
    <row r="1006" spans="1:40" ht="24.75" thickBot="1" x14ac:dyDescent="0.6">
      <c r="A1006" s="4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67"/>
      <c r="W1006" s="67"/>
      <c r="X1006" s="67"/>
      <c r="Y1006" s="67"/>
      <c r="Z1006" s="68"/>
      <c r="AA1006" s="68"/>
      <c r="AB1006" s="68"/>
      <c r="AC1006" s="68"/>
      <c r="AD1006" s="68"/>
      <c r="AE1006" s="69"/>
      <c r="AF1006" s="69"/>
      <c r="AG1006" s="69"/>
      <c r="AH1006" s="69"/>
      <c r="AI1006" s="69"/>
      <c r="AJ1006" s="69"/>
      <c r="AK1006" s="70"/>
      <c r="AL1006" s="70"/>
      <c r="AM1006" s="5"/>
      <c r="AN1006" s="5"/>
    </row>
    <row r="1007" spans="1:40" ht="24.75" thickBot="1" x14ac:dyDescent="0.6">
      <c r="A1007" s="4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67"/>
      <c r="W1007" s="67"/>
      <c r="X1007" s="67"/>
      <c r="Y1007" s="67"/>
      <c r="Z1007" s="68"/>
      <c r="AA1007" s="68"/>
      <c r="AB1007" s="68"/>
      <c r="AC1007" s="68"/>
      <c r="AD1007" s="68"/>
      <c r="AE1007" s="69"/>
      <c r="AF1007" s="69"/>
      <c r="AG1007" s="69"/>
      <c r="AH1007" s="69"/>
      <c r="AI1007" s="69"/>
      <c r="AJ1007" s="69"/>
      <c r="AK1007" s="70"/>
      <c r="AL1007" s="70"/>
      <c r="AM1007" s="5"/>
      <c r="AN1007" s="5"/>
    </row>
    <row r="1008" spans="1:40" ht="24.75" thickBot="1" x14ac:dyDescent="0.6">
      <c r="A1008" s="4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67"/>
      <c r="W1008" s="67"/>
      <c r="X1008" s="67"/>
      <c r="Y1008" s="67"/>
      <c r="Z1008" s="68"/>
      <c r="AA1008" s="68"/>
      <c r="AB1008" s="68"/>
      <c r="AC1008" s="68"/>
      <c r="AD1008" s="68"/>
      <c r="AE1008" s="69"/>
      <c r="AF1008" s="69"/>
      <c r="AG1008" s="69"/>
      <c r="AH1008" s="69"/>
      <c r="AI1008" s="69"/>
      <c r="AJ1008" s="69"/>
      <c r="AK1008" s="70"/>
      <c r="AL1008" s="70"/>
      <c r="AM1008" s="5"/>
      <c r="AN1008" s="5"/>
    </row>
    <row r="1009" spans="1:40" ht="24.75" thickBot="1" x14ac:dyDescent="0.6">
      <c r="A1009" s="4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67"/>
      <c r="W1009" s="67"/>
      <c r="X1009" s="67"/>
      <c r="Y1009" s="67"/>
      <c r="Z1009" s="68"/>
      <c r="AA1009" s="68"/>
      <c r="AB1009" s="68"/>
      <c r="AC1009" s="68"/>
      <c r="AD1009" s="68"/>
      <c r="AE1009" s="69"/>
      <c r="AF1009" s="69"/>
      <c r="AG1009" s="69"/>
      <c r="AH1009" s="69"/>
      <c r="AI1009" s="69"/>
      <c r="AJ1009" s="69"/>
      <c r="AK1009" s="70"/>
      <c r="AL1009" s="70"/>
      <c r="AM1009" s="5"/>
      <c r="AN1009" s="5"/>
    </row>
    <row r="1010" spans="1:40" ht="24.75" thickBot="1" x14ac:dyDescent="0.6">
      <c r="A1010" s="4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67"/>
      <c r="W1010" s="67"/>
      <c r="X1010" s="67"/>
      <c r="Y1010" s="67"/>
      <c r="Z1010" s="68"/>
      <c r="AA1010" s="68"/>
      <c r="AB1010" s="68"/>
      <c r="AC1010" s="68"/>
      <c r="AD1010" s="68"/>
      <c r="AE1010" s="69"/>
      <c r="AF1010" s="69"/>
      <c r="AG1010" s="69"/>
      <c r="AH1010" s="69"/>
      <c r="AI1010" s="69"/>
      <c r="AJ1010" s="69"/>
      <c r="AK1010" s="70"/>
      <c r="AL1010" s="70"/>
      <c r="AM1010" s="5"/>
      <c r="AN1010" s="5"/>
    </row>
    <row r="1011" spans="1:40" ht="24.75" thickBot="1" x14ac:dyDescent="0.6">
      <c r="A1011" s="4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67"/>
      <c r="W1011" s="67"/>
      <c r="X1011" s="67"/>
      <c r="Y1011" s="67"/>
      <c r="Z1011" s="68"/>
      <c r="AA1011" s="68"/>
      <c r="AB1011" s="68"/>
      <c r="AC1011" s="68"/>
      <c r="AD1011" s="68"/>
      <c r="AE1011" s="69"/>
      <c r="AF1011" s="69"/>
      <c r="AG1011" s="69"/>
      <c r="AH1011" s="69"/>
      <c r="AI1011" s="69"/>
      <c r="AJ1011" s="69"/>
      <c r="AK1011" s="70"/>
      <c r="AL1011" s="70"/>
      <c r="AM1011" s="5"/>
      <c r="AN1011" s="5"/>
    </row>
    <row r="1012" spans="1:40" ht="24.75" thickBot="1" x14ac:dyDescent="0.6">
      <c r="A1012" s="4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67"/>
      <c r="W1012" s="67"/>
      <c r="X1012" s="67"/>
      <c r="Y1012" s="67"/>
      <c r="Z1012" s="68"/>
      <c r="AA1012" s="68"/>
      <c r="AB1012" s="68"/>
      <c r="AC1012" s="68"/>
      <c r="AD1012" s="68"/>
      <c r="AE1012" s="69"/>
      <c r="AF1012" s="69"/>
      <c r="AG1012" s="69"/>
      <c r="AH1012" s="69"/>
      <c r="AI1012" s="69"/>
      <c r="AJ1012" s="69"/>
      <c r="AK1012" s="70"/>
      <c r="AL1012" s="70"/>
      <c r="AM1012" s="5"/>
      <c r="AN1012" s="5"/>
    </row>
    <row r="1013" spans="1:40" ht="24.75" thickBot="1" x14ac:dyDescent="0.6">
      <c r="A1013" s="4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67"/>
      <c r="W1013" s="67"/>
      <c r="X1013" s="67"/>
      <c r="Y1013" s="67"/>
      <c r="Z1013" s="68"/>
      <c r="AA1013" s="68"/>
      <c r="AB1013" s="68"/>
      <c r="AC1013" s="68"/>
      <c r="AD1013" s="68"/>
      <c r="AE1013" s="69"/>
      <c r="AF1013" s="69"/>
      <c r="AG1013" s="69"/>
      <c r="AH1013" s="69"/>
      <c r="AI1013" s="69"/>
      <c r="AJ1013" s="69"/>
      <c r="AK1013" s="70"/>
      <c r="AL1013" s="70"/>
      <c r="AM1013" s="5"/>
      <c r="AN1013" s="5"/>
    </row>
    <row r="1014" spans="1:40" ht="24.75" thickBot="1" x14ac:dyDescent="0.6">
      <c r="A1014" s="4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67"/>
      <c r="W1014" s="67"/>
      <c r="X1014" s="67"/>
      <c r="Y1014" s="67"/>
      <c r="Z1014" s="68"/>
      <c r="AA1014" s="68"/>
      <c r="AB1014" s="68"/>
      <c r="AC1014" s="68"/>
      <c r="AD1014" s="68"/>
      <c r="AE1014" s="69"/>
      <c r="AF1014" s="69"/>
      <c r="AG1014" s="69"/>
      <c r="AH1014" s="69"/>
      <c r="AI1014" s="69"/>
      <c r="AJ1014" s="69"/>
      <c r="AK1014" s="70"/>
      <c r="AL1014" s="70"/>
      <c r="AM1014" s="5"/>
      <c r="AN1014" s="5"/>
    </row>
    <row r="1015" spans="1:40" ht="24.75" thickBot="1" x14ac:dyDescent="0.6">
      <c r="A1015" s="4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67"/>
      <c r="W1015" s="67"/>
      <c r="X1015" s="67"/>
      <c r="Y1015" s="67"/>
      <c r="Z1015" s="68"/>
      <c r="AA1015" s="68"/>
      <c r="AB1015" s="68"/>
      <c r="AC1015" s="68"/>
      <c r="AD1015" s="68"/>
      <c r="AE1015" s="69"/>
      <c r="AF1015" s="69"/>
      <c r="AG1015" s="69"/>
      <c r="AH1015" s="69"/>
      <c r="AI1015" s="69"/>
      <c r="AJ1015" s="69"/>
      <c r="AK1015" s="70"/>
      <c r="AL1015" s="70"/>
      <c r="AM1015" s="5"/>
      <c r="AN1015" s="5"/>
    </row>
    <row r="1016" spans="1:40" ht="24.75" thickBot="1" x14ac:dyDescent="0.6">
      <c r="A1016" s="4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67"/>
      <c r="W1016" s="67"/>
      <c r="X1016" s="67"/>
      <c r="Y1016" s="67"/>
      <c r="Z1016" s="68"/>
      <c r="AA1016" s="68"/>
      <c r="AB1016" s="68"/>
      <c r="AC1016" s="68"/>
      <c r="AD1016" s="68"/>
      <c r="AE1016" s="69"/>
      <c r="AF1016" s="69"/>
      <c r="AG1016" s="69"/>
      <c r="AH1016" s="69"/>
      <c r="AI1016" s="69"/>
      <c r="AJ1016" s="69"/>
      <c r="AK1016" s="70"/>
      <c r="AL1016" s="70"/>
      <c r="AM1016" s="5"/>
      <c r="AN1016" s="5"/>
    </row>
    <row r="1017" spans="1:40" ht="24.75" thickBot="1" x14ac:dyDescent="0.6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67"/>
      <c r="W1017" s="67"/>
      <c r="X1017" s="67"/>
      <c r="Y1017" s="67"/>
      <c r="Z1017" s="68"/>
      <c r="AA1017" s="68"/>
      <c r="AB1017" s="68"/>
      <c r="AC1017" s="68"/>
      <c r="AD1017" s="68"/>
      <c r="AE1017" s="69"/>
      <c r="AF1017" s="69"/>
      <c r="AG1017" s="69"/>
      <c r="AH1017" s="69"/>
      <c r="AI1017" s="69"/>
      <c r="AJ1017" s="69"/>
      <c r="AK1017" s="70"/>
      <c r="AL1017" s="70"/>
      <c r="AM1017" s="5"/>
      <c r="AN1017" s="5"/>
    </row>
    <row r="1018" spans="1:40" ht="24.75" thickBot="1" x14ac:dyDescent="0.6">
      <c r="A1018" s="4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67"/>
      <c r="W1018" s="67"/>
      <c r="X1018" s="67"/>
      <c r="Y1018" s="67"/>
      <c r="Z1018" s="68"/>
      <c r="AA1018" s="68"/>
      <c r="AB1018" s="68"/>
      <c r="AC1018" s="68"/>
      <c r="AD1018" s="68"/>
      <c r="AE1018" s="69"/>
      <c r="AF1018" s="69"/>
      <c r="AG1018" s="69"/>
      <c r="AH1018" s="69"/>
      <c r="AI1018" s="69"/>
      <c r="AJ1018" s="69"/>
      <c r="AK1018" s="70"/>
      <c r="AL1018" s="70"/>
      <c r="AM1018" s="5"/>
      <c r="AN1018" s="5"/>
    </row>
    <row r="1019" spans="1:40" ht="24.75" thickBot="1" x14ac:dyDescent="0.6">
      <c r="A1019" s="4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67"/>
      <c r="W1019" s="67"/>
      <c r="X1019" s="67"/>
      <c r="Y1019" s="67"/>
      <c r="Z1019" s="68"/>
      <c r="AA1019" s="68"/>
      <c r="AB1019" s="68"/>
      <c r="AC1019" s="68"/>
      <c r="AD1019" s="68"/>
      <c r="AE1019" s="69"/>
      <c r="AF1019" s="69"/>
      <c r="AG1019" s="69"/>
      <c r="AH1019" s="69"/>
      <c r="AI1019" s="69"/>
      <c r="AJ1019" s="69"/>
      <c r="AK1019" s="70"/>
      <c r="AL1019" s="70"/>
      <c r="AM1019" s="5"/>
      <c r="AN1019" s="5"/>
    </row>
    <row r="1020" spans="1:40" ht="24.75" thickBot="1" x14ac:dyDescent="0.6">
      <c r="A1020" s="4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67"/>
      <c r="W1020" s="67"/>
      <c r="X1020" s="67"/>
      <c r="Y1020" s="67"/>
      <c r="Z1020" s="68"/>
      <c r="AA1020" s="68"/>
      <c r="AB1020" s="68"/>
      <c r="AC1020" s="68"/>
      <c r="AD1020" s="68"/>
      <c r="AE1020" s="69"/>
      <c r="AF1020" s="69"/>
      <c r="AG1020" s="69"/>
      <c r="AH1020" s="69"/>
      <c r="AI1020" s="69"/>
      <c r="AJ1020" s="69"/>
      <c r="AK1020" s="70"/>
      <c r="AL1020" s="70"/>
      <c r="AM1020" s="5"/>
      <c r="AN1020" s="5"/>
    </row>
    <row r="1021" spans="1:40" ht="24.75" thickBot="1" x14ac:dyDescent="0.6">
      <c r="A1021" s="4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67"/>
      <c r="W1021" s="67"/>
      <c r="X1021" s="67"/>
      <c r="Y1021" s="67"/>
      <c r="Z1021" s="68"/>
      <c r="AA1021" s="68"/>
      <c r="AB1021" s="68"/>
      <c r="AC1021" s="68"/>
      <c r="AD1021" s="68"/>
      <c r="AE1021" s="69"/>
      <c r="AF1021" s="69"/>
      <c r="AG1021" s="69"/>
      <c r="AH1021" s="69"/>
      <c r="AI1021" s="69"/>
      <c r="AJ1021" s="69"/>
      <c r="AK1021" s="70"/>
      <c r="AL1021" s="70"/>
      <c r="AM1021" s="5"/>
      <c r="AN1021" s="5"/>
    </row>
    <row r="1022" spans="1:40" ht="24.75" thickBot="1" x14ac:dyDescent="0.6">
      <c r="A1022" s="4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67"/>
      <c r="W1022" s="67"/>
      <c r="X1022" s="67"/>
      <c r="Y1022" s="67"/>
      <c r="Z1022" s="68"/>
      <c r="AA1022" s="68"/>
      <c r="AB1022" s="68"/>
      <c r="AC1022" s="68"/>
      <c r="AD1022" s="68"/>
      <c r="AE1022" s="69"/>
      <c r="AF1022" s="69"/>
      <c r="AG1022" s="69"/>
      <c r="AH1022" s="69"/>
      <c r="AI1022" s="69"/>
      <c r="AJ1022" s="69"/>
      <c r="AK1022" s="70"/>
      <c r="AL1022" s="70"/>
      <c r="AM1022" s="5"/>
      <c r="AN1022" s="5"/>
    </row>
    <row r="1023" spans="1:40" ht="24.75" thickBot="1" x14ac:dyDescent="0.6">
      <c r="A1023" s="4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67"/>
      <c r="W1023" s="67"/>
      <c r="X1023" s="67"/>
      <c r="Y1023" s="67"/>
      <c r="Z1023" s="68"/>
      <c r="AA1023" s="68"/>
      <c r="AB1023" s="68"/>
      <c r="AC1023" s="68"/>
      <c r="AD1023" s="68"/>
      <c r="AE1023" s="69"/>
      <c r="AF1023" s="69"/>
      <c r="AG1023" s="69"/>
      <c r="AH1023" s="69"/>
      <c r="AI1023" s="69"/>
      <c r="AJ1023" s="69"/>
      <c r="AK1023" s="70"/>
      <c r="AL1023" s="70"/>
      <c r="AM1023" s="5"/>
      <c r="AN1023" s="5"/>
    </row>
    <row r="1024" spans="1:40" ht="24.75" thickBot="1" x14ac:dyDescent="0.6">
      <c r="A1024" s="4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67"/>
      <c r="W1024" s="67"/>
      <c r="X1024" s="67"/>
      <c r="Y1024" s="67"/>
      <c r="Z1024" s="68"/>
      <c r="AA1024" s="68"/>
      <c r="AB1024" s="68"/>
      <c r="AC1024" s="68"/>
      <c r="AD1024" s="68"/>
      <c r="AE1024" s="69"/>
      <c r="AF1024" s="69"/>
      <c r="AG1024" s="69"/>
      <c r="AH1024" s="69"/>
      <c r="AI1024" s="69"/>
      <c r="AJ1024" s="69"/>
      <c r="AK1024" s="70"/>
      <c r="AL1024" s="70"/>
      <c r="AM1024" s="5"/>
      <c r="AN1024" s="5"/>
    </row>
    <row r="1025" spans="1:40" ht="24.75" thickBot="1" x14ac:dyDescent="0.6">
      <c r="A1025" s="4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67"/>
      <c r="W1025" s="67"/>
      <c r="X1025" s="67"/>
      <c r="Y1025" s="67"/>
      <c r="Z1025" s="68"/>
      <c r="AA1025" s="68"/>
      <c r="AB1025" s="68"/>
      <c r="AC1025" s="68"/>
      <c r="AD1025" s="68"/>
      <c r="AE1025" s="69"/>
      <c r="AF1025" s="69"/>
      <c r="AG1025" s="69"/>
      <c r="AH1025" s="69"/>
      <c r="AI1025" s="69"/>
      <c r="AJ1025" s="69"/>
      <c r="AK1025" s="70"/>
      <c r="AL1025" s="70"/>
      <c r="AM1025" s="5"/>
      <c r="AN1025" s="5"/>
    </row>
    <row r="1026" spans="1:40" ht="24.75" thickBot="1" x14ac:dyDescent="0.6">
      <c r="A1026" s="4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67"/>
      <c r="W1026" s="67"/>
      <c r="X1026" s="67"/>
      <c r="Y1026" s="67"/>
      <c r="Z1026" s="68"/>
      <c r="AA1026" s="68"/>
      <c r="AB1026" s="68"/>
      <c r="AC1026" s="68"/>
      <c r="AD1026" s="68"/>
      <c r="AE1026" s="69"/>
      <c r="AF1026" s="69"/>
      <c r="AG1026" s="69"/>
      <c r="AH1026" s="69"/>
      <c r="AI1026" s="69"/>
      <c r="AJ1026" s="69"/>
      <c r="AK1026" s="70"/>
      <c r="AL1026" s="70"/>
      <c r="AM1026" s="5"/>
      <c r="AN1026" s="5"/>
    </row>
    <row r="1027" spans="1:40" ht="24.75" thickBot="1" x14ac:dyDescent="0.6">
      <c r="A1027" s="4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67"/>
      <c r="W1027" s="67"/>
      <c r="X1027" s="67"/>
      <c r="Y1027" s="67"/>
      <c r="Z1027" s="68"/>
      <c r="AA1027" s="68"/>
      <c r="AB1027" s="68"/>
      <c r="AC1027" s="68"/>
      <c r="AD1027" s="68"/>
      <c r="AE1027" s="69"/>
      <c r="AF1027" s="69"/>
      <c r="AG1027" s="69"/>
      <c r="AH1027" s="69"/>
      <c r="AI1027" s="69"/>
      <c r="AJ1027" s="69"/>
      <c r="AK1027" s="70"/>
      <c r="AL1027" s="70"/>
      <c r="AM1027" s="5"/>
      <c r="AN1027" s="5"/>
    </row>
    <row r="1028" spans="1:40" ht="24.75" thickBot="1" x14ac:dyDescent="0.6">
      <c r="A1028" s="4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67"/>
      <c r="W1028" s="67"/>
      <c r="X1028" s="67"/>
      <c r="Y1028" s="67"/>
      <c r="Z1028" s="68"/>
      <c r="AA1028" s="68"/>
      <c r="AB1028" s="68"/>
      <c r="AC1028" s="68"/>
      <c r="AD1028" s="68"/>
      <c r="AE1028" s="69"/>
      <c r="AF1028" s="69"/>
      <c r="AG1028" s="69"/>
      <c r="AH1028" s="69"/>
      <c r="AI1028" s="69"/>
      <c r="AJ1028" s="69"/>
      <c r="AK1028" s="70"/>
      <c r="AL1028" s="70"/>
      <c r="AM1028" s="5"/>
      <c r="AN1028" s="5"/>
    </row>
    <row r="1029" spans="1:40" ht="24.75" thickBot="1" x14ac:dyDescent="0.6">
      <c r="A1029" s="4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67"/>
      <c r="W1029" s="67"/>
      <c r="X1029" s="67"/>
      <c r="Y1029" s="67"/>
      <c r="Z1029" s="68"/>
      <c r="AA1029" s="68"/>
      <c r="AB1029" s="68"/>
      <c r="AC1029" s="68"/>
      <c r="AD1029" s="68"/>
      <c r="AE1029" s="69"/>
      <c r="AF1029" s="69"/>
      <c r="AG1029" s="69"/>
      <c r="AH1029" s="69"/>
      <c r="AI1029" s="69"/>
      <c r="AJ1029" s="69"/>
      <c r="AK1029" s="70"/>
      <c r="AL1029" s="70"/>
      <c r="AM1029" s="5"/>
      <c r="AN1029" s="5"/>
    </row>
    <row r="1030" spans="1:40" ht="24.75" thickBot="1" x14ac:dyDescent="0.6">
      <c r="A1030" s="4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67"/>
      <c r="W1030" s="67"/>
      <c r="X1030" s="67"/>
      <c r="Y1030" s="67"/>
      <c r="Z1030" s="68"/>
      <c r="AA1030" s="68"/>
      <c r="AB1030" s="68"/>
      <c r="AC1030" s="68"/>
      <c r="AD1030" s="68"/>
      <c r="AE1030" s="69"/>
      <c r="AF1030" s="69"/>
      <c r="AG1030" s="69"/>
      <c r="AH1030" s="69"/>
      <c r="AI1030" s="69"/>
      <c r="AJ1030" s="69"/>
      <c r="AK1030" s="70"/>
      <c r="AL1030" s="70"/>
      <c r="AM1030" s="5"/>
      <c r="AN1030" s="5"/>
    </row>
    <row r="1031" spans="1:40" ht="24.75" thickBot="1" x14ac:dyDescent="0.6">
      <c r="A1031" s="4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67"/>
      <c r="W1031" s="67"/>
      <c r="X1031" s="67"/>
      <c r="Y1031" s="67"/>
      <c r="Z1031" s="68"/>
      <c r="AA1031" s="68"/>
      <c r="AB1031" s="68"/>
      <c r="AC1031" s="68"/>
      <c r="AD1031" s="68"/>
      <c r="AE1031" s="69"/>
      <c r="AF1031" s="69"/>
      <c r="AG1031" s="69"/>
      <c r="AH1031" s="69"/>
      <c r="AI1031" s="69"/>
      <c r="AJ1031" s="69"/>
      <c r="AK1031" s="70"/>
      <c r="AL1031" s="70"/>
      <c r="AM1031" s="5"/>
      <c r="AN1031" s="5"/>
    </row>
    <row r="1032" spans="1:40" ht="24.75" thickBot="1" x14ac:dyDescent="0.6">
      <c r="A1032" s="4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67"/>
      <c r="W1032" s="67"/>
      <c r="X1032" s="67"/>
      <c r="Y1032" s="67"/>
      <c r="Z1032" s="68"/>
      <c r="AA1032" s="68"/>
      <c r="AB1032" s="68"/>
      <c r="AC1032" s="68"/>
      <c r="AD1032" s="68"/>
      <c r="AE1032" s="69"/>
      <c r="AF1032" s="69"/>
      <c r="AG1032" s="69"/>
      <c r="AH1032" s="69"/>
      <c r="AI1032" s="69"/>
      <c r="AJ1032" s="69"/>
      <c r="AK1032" s="70"/>
      <c r="AL1032" s="70"/>
      <c r="AM1032" s="5"/>
      <c r="AN1032" s="5"/>
    </row>
    <row r="1033" spans="1:40" ht="24.75" thickBot="1" x14ac:dyDescent="0.6">
      <c r="A1033" s="4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67"/>
      <c r="W1033" s="67"/>
      <c r="X1033" s="67"/>
      <c r="Y1033" s="67"/>
      <c r="Z1033" s="68"/>
      <c r="AA1033" s="68"/>
      <c r="AB1033" s="68"/>
      <c r="AC1033" s="68"/>
      <c r="AD1033" s="68"/>
      <c r="AE1033" s="69"/>
      <c r="AF1033" s="69"/>
      <c r="AG1033" s="69"/>
      <c r="AH1033" s="69"/>
      <c r="AI1033" s="69"/>
      <c r="AJ1033" s="69"/>
      <c r="AK1033" s="70"/>
      <c r="AL1033" s="70"/>
      <c r="AM1033" s="5"/>
      <c r="AN1033" s="5"/>
    </row>
    <row r="1034" spans="1:40" ht="24.75" thickBot="1" x14ac:dyDescent="0.6">
      <c r="A1034" s="4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67"/>
      <c r="W1034" s="67"/>
      <c r="X1034" s="67"/>
      <c r="Y1034" s="67"/>
      <c r="Z1034" s="68"/>
      <c r="AA1034" s="68"/>
      <c r="AB1034" s="68"/>
      <c r="AC1034" s="68"/>
      <c r="AD1034" s="68"/>
      <c r="AE1034" s="69"/>
      <c r="AF1034" s="69"/>
      <c r="AG1034" s="69"/>
      <c r="AH1034" s="69"/>
      <c r="AI1034" s="69"/>
      <c r="AJ1034" s="69"/>
      <c r="AK1034" s="70"/>
      <c r="AL1034" s="70"/>
      <c r="AM1034" s="5"/>
      <c r="AN1034" s="5"/>
    </row>
    <row r="1035" spans="1:40" ht="24.75" thickBot="1" x14ac:dyDescent="0.6">
      <c r="A1035" s="4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67"/>
      <c r="W1035" s="67"/>
      <c r="X1035" s="67"/>
      <c r="Y1035" s="67"/>
      <c r="Z1035" s="68"/>
      <c r="AA1035" s="68"/>
      <c r="AB1035" s="68"/>
      <c r="AC1035" s="68"/>
      <c r="AD1035" s="68"/>
      <c r="AE1035" s="69"/>
      <c r="AF1035" s="69"/>
      <c r="AG1035" s="69"/>
      <c r="AH1035" s="69"/>
      <c r="AI1035" s="69"/>
      <c r="AJ1035" s="69"/>
      <c r="AK1035" s="70"/>
      <c r="AL1035" s="70"/>
      <c r="AM1035" s="5"/>
      <c r="AN1035" s="5"/>
    </row>
    <row r="1036" spans="1:40" ht="24.75" thickBot="1" x14ac:dyDescent="0.6">
      <c r="A1036" s="4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67"/>
      <c r="W1036" s="67"/>
      <c r="X1036" s="67"/>
      <c r="Y1036" s="67"/>
      <c r="Z1036" s="68"/>
      <c r="AA1036" s="68"/>
      <c r="AB1036" s="68"/>
      <c r="AC1036" s="68"/>
      <c r="AD1036" s="68"/>
      <c r="AE1036" s="69"/>
      <c r="AF1036" s="69"/>
      <c r="AG1036" s="69"/>
      <c r="AH1036" s="69"/>
      <c r="AI1036" s="69"/>
      <c r="AJ1036" s="69"/>
      <c r="AK1036" s="70"/>
      <c r="AL1036" s="70"/>
      <c r="AM1036" s="5"/>
      <c r="AN1036" s="5"/>
    </row>
    <row r="1037" spans="1:40" ht="24.75" thickBot="1" x14ac:dyDescent="0.6">
      <c r="A1037" s="4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67"/>
      <c r="W1037" s="67"/>
      <c r="X1037" s="67"/>
      <c r="Y1037" s="67"/>
      <c r="Z1037" s="68"/>
      <c r="AA1037" s="68"/>
      <c r="AB1037" s="68"/>
      <c r="AC1037" s="68"/>
      <c r="AD1037" s="68"/>
      <c r="AE1037" s="69"/>
      <c r="AF1037" s="69"/>
      <c r="AG1037" s="69"/>
      <c r="AH1037" s="69"/>
      <c r="AI1037" s="69"/>
      <c r="AJ1037" s="69"/>
      <c r="AK1037" s="70"/>
      <c r="AL1037" s="70"/>
      <c r="AM1037" s="5"/>
      <c r="AN1037" s="5"/>
    </row>
    <row r="1038" spans="1:40" ht="24.75" thickBot="1" x14ac:dyDescent="0.6">
      <c r="A1038" s="4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67"/>
      <c r="W1038" s="67"/>
      <c r="X1038" s="67"/>
      <c r="Y1038" s="67"/>
      <c r="Z1038" s="68"/>
      <c r="AA1038" s="68"/>
      <c r="AB1038" s="68"/>
      <c r="AC1038" s="68"/>
      <c r="AD1038" s="68"/>
      <c r="AE1038" s="69"/>
      <c r="AF1038" s="69"/>
      <c r="AG1038" s="69"/>
      <c r="AH1038" s="69"/>
      <c r="AI1038" s="69"/>
      <c r="AJ1038" s="69"/>
      <c r="AK1038" s="70"/>
      <c r="AL1038" s="70"/>
      <c r="AM1038" s="5"/>
      <c r="AN1038" s="5"/>
    </row>
    <row r="1039" spans="1:40" ht="24.75" thickBot="1" x14ac:dyDescent="0.6">
      <c r="A1039" s="4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67"/>
      <c r="W1039" s="67"/>
      <c r="X1039" s="67"/>
      <c r="Y1039" s="67"/>
      <c r="Z1039" s="68"/>
      <c r="AA1039" s="68"/>
      <c r="AB1039" s="68"/>
      <c r="AC1039" s="68"/>
      <c r="AD1039" s="68"/>
      <c r="AE1039" s="69"/>
      <c r="AF1039" s="69"/>
      <c r="AG1039" s="69"/>
      <c r="AH1039" s="69"/>
      <c r="AI1039" s="69"/>
      <c r="AJ1039" s="69"/>
      <c r="AK1039" s="70"/>
      <c r="AL1039" s="70"/>
      <c r="AM1039" s="5"/>
      <c r="AN1039" s="5"/>
    </row>
    <row r="1040" spans="1:40" ht="24.75" thickBot="1" x14ac:dyDescent="0.6">
      <c r="A1040" s="4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67"/>
      <c r="W1040" s="67"/>
      <c r="X1040" s="67"/>
      <c r="Y1040" s="67"/>
      <c r="Z1040" s="68"/>
      <c r="AA1040" s="68"/>
      <c r="AB1040" s="68"/>
      <c r="AC1040" s="68"/>
      <c r="AD1040" s="68"/>
      <c r="AE1040" s="69"/>
      <c r="AF1040" s="69"/>
      <c r="AG1040" s="69"/>
      <c r="AH1040" s="69"/>
      <c r="AI1040" s="69"/>
      <c r="AJ1040" s="69"/>
      <c r="AK1040" s="70"/>
      <c r="AL1040" s="70"/>
      <c r="AM1040" s="5"/>
      <c r="AN1040" s="5"/>
    </row>
    <row r="1041" spans="1:40" ht="24.75" thickBot="1" x14ac:dyDescent="0.6">
      <c r="A1041" s="4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67"/>
      <c r="W1041" s="67"/>
      <c r="X1041" s="67"/>
      <c r="Y1041" s="67"/>
      <c r="Z1041" s="68"/>
      <c r="AA1041" s="68"/>
      <c r="AB1041" s="68"/>
      <c r="AC1041" s="68"/>
      <c r="AD1041" s="68"/>
      <c r="AE1041" s="69"/>
      <c r="AF1041" s="69"/>
      <c r="AG1041" s="69"/>
      <c r="AH1041" s="69"/>
      <c r="AI1041" s="69"/>
      <c r="AJ1041" s="69"/>
      <c r="AK1041" s="70"/>
      <c r="AL1041" s="70"/>
      <c r="AM1041" s="5"/>
      <c r="AN1041" s="5"/>
    </row>
    <row r="1042" spans="1:40" ht="24.75" thickBot="1" x14ac:dyDescent="0.6">
      <c r="A1042" s="4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67"/>
      <c r="W1042" s="67"/>
      <c r="X1042" s="67"/>
      <c r="Y1042" s="67"/>
      <c r="Z1042" s="68"/>
      <c r="AA1042" s="68"/>
      <c r="AB1042" s="68"/>
      <c r="AC1042" s="68"/>
      <c r="AD1042" s="68"/>
      <c r="AE1042" s="69"/>
      <c r="AF1042" s="69"/>
      <c r="AG1042" s="69"/>
      <c r="AH1042" s="69"/>
      <c r="AI1042" s="69"/>
      <c r="AJ1042" s="69"/>
      <c r="AK1042" s="70"/>
      <c r="AL1042" s="70"/>
      <c r="AM1042" s="5"/>
      <c r="AN1042" s="5"/>
    </row>
    <row r="1043" spans="1:40" ht="24.75" thickBot="1" x14ac:dyDescent="0.6">
      <c r="A1043" s="4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67"/>
      <c r="W1043" s="67"/>
      <c r="X1043" s="67"/>
      <c r="Y1043" s="67"/>
      <c r="Z1043" s="68"/>
      <c r="AA1043" s="68"/>
      <c r="AB1043" s="68"/>
      <c r="AC1043" s="68"/>
      <c r="AD1043" s="68"/>
      <c r="AE1043" s="69"/>
      <c r="AF1043" s="69"/>
      <c r="AG1043" s="69"/>
      <c r="AH1043" s="69"/>
      <c r="AI1043" s="69"/>
      <c r="AJ1043" s="69"/>
      <c r="AK1043" s="70"/>
      <c r="AL1043" s="70"/>
      <c r="AM1043" s="5"/>
      <c r="AN1043" s="5"/>
    </row>
    <row r="1044" spans="1:40" ht="24.75" thickBot="1" x14ac:dyDescent="0.6">
      <c r="A1044" s="4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67"/>
      <c r="W1044" s="67"/>
      <c r="X1044" s="67"/>
      <c r="Y1044" s="67"/>
      <c r="Z1044" s="68"/>
      <c r="AA1044" s="68"/>
      <c r="AB1044" s="68"/>
      <c r="AC1044" s="68"/>
      <c r="AD1044" s="68"/>
      <c r="AE1044" s="69"/>
      <c r="AF1044" s="69"/>
      <c r="AG1044" s="69"/>
      <c r="AH1044" s="69"/>
      <c r="AI1044" s="69"/>
      <c r="AJ1044" s="69"/>
      <c r="AK1044" s="70"/>
      <c r="AL1044" s="70"/>
      <c r="AM1044" s="5"/>
      <c r="AN1044" s="5"/>
    </row>
    <row r="1045" spans="1:40" ht="24.75" thickBot="1" x14ac:dyDescent="0.6">
      <c r="A1045" s="4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67"/>
      <c r="W1045" s="67"/>
      <c r="X1045" s="67"/>
      <c r="Y1045" s="67"/>
      <c r="Z1045" s="68"/>
      <c r="AA1045" s="68"/>
      <c r="AB1045" s="68"/>
      <c r="AC1045" s="68"/>
      <c r="AD1045" s="68"/>
      <c r="AE1045" s="69"/>
      <c r="AF1045" s="69"/>
      <c r="AG1045" s="69"/>
      <c r="AH1045" s="69"/>
      <c r="AI1045" s="69"/>
      <c r="AJ1045" s="69"/>
      <c r="AK1045" s="70"/>
      <c r="AL1045" s="70"/>
      <c r="AM1045" s="5"/>
      <c r="AN1045" s="5"/>
    </row>
    <row r="1046" spans="1:40" ht="24.75" thickBot="1" x14ac:dyDescent="0.6">
      <c r="A1046" s="4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67"/>
      <c r="W1046" s="67"/>
      <c r="X1046" s="67"/>
      <c r="Y1046" s="67"/>
      <c r="Z1046" s="68"/>
      <c r="AA1046" s="68"/>
      <c r="AB1046" s="68"/>
      <c r="AC1046" s="68"/>
      <c r="AD1046" s="68"/>
      <c r="AE1046" s="69"/>
      <c r="AF1046" s="69"/>
      <c r="AG1046" s="69"/>
      <c r="AH1046" s="69"/>
      <c r="AI1046" s="69"/>
      <c r="AJ1046" s="69"/>
      <c r="AK1046" s="70"/>
      <c r="AL1046" s="70"/>
      <c r="AM1046" s="5"/>
      <c r="AN1046" s="5"/>
    </row>
    <row r="1047" spans="1:40" ht="24.75" thickBot="1" x14ac:dyDescent="0.6">
      <c r="A1047" s="4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67"/>
      <c r="W1047" s="67"/>
      <c r="X1047" s="67"/>
      <c r="Y1047" s="67"/>
      <c r="Z1047" s="68"/>
      <c r="AA1047" s="68"/>
      <c r="AB1047" s="68"/>
      <c r="AC1047" s="68"/>
      <c r="AD1047" s="68"/>
      <c r="AE1047" s="69"/>
      <c r="AF1047" s="69"/>
      <c r="AG1047" s="69"/>
      <c r="AH1047" s="69"/>
      <c r="AI1047" s="69"/>
      <c r="AJ1047" s="69"/>
      <c r="AK1047" s="70"/>
      <c r="AL1047" s="70"/>
      <c r="AM1047" s="5"/>
      <c r="AN1047" s="5"/>
    </row>
    <row r="1048" spans="1:40" ht="24.75" thickBot="1" x14ac:dyDescent="0.6">
      <c r="A1048" s="4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67"/>
      <c r="W1048" s="67"/>
      <c r="X1048" s="67"/>
      <c r="Y1048" s="67"/>
      <c r="Z1048" s="68"/>
      <c r="AA1048" s="68"/>
      <c r="AB1048" s="68"/>
      <c r="AC1048" s="68"/>
      <c r="AD1048" s="68"/>
      <c r="AE1048" s="69"/>
      <c r="AF1048" s="69"/>
      <c r="AG1048" s="69"/>
      <c r="AH1048" s="69"/>
      <c r="AI1048" s="69"/>
      <c r="AJ1048" s="69"/>
      <c r="AK1048" s="70"/>
      <c r="AL1048" s="70"/>
      <c r="AM1048" s="5"/>
      <c r="AN1048" s="5"/>
    </row>
    <row r="1049" spans="1:40" ht="24.75" thickBot="1" x14ac:dyDescent="0.6">
      <c r="A1049" s="4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67"/>
      <c r="W1049" s="67"/>
      <c r="X1049" s="67"/>
      <c r="Y1049" s="67"/>
      <c r="Z1049" s="68"/>
      <c r="AA1049" s="68"/>
      <c r="AB1049" s="68"/>
      <c r="AC1049" s="68"/>
      <c r="AD1049" s="68"/>
      <c r="AE1049" s="69"/>
      <c r="AF1049" s="69"/>
      <c r="AG1049" s="69"/>
      <c r="AH1049" s="69"/>
      <c r="AI1049" s="69"/>
      <c r="AJ1049" s="69"/>
      <c r="AK1049" s="70"/>
      <c r="AL1049" s="70"/>
      <c r="AM1049" s="5"/>
      <c r="AN1049" s="5"/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20"/>
  <sheetViews>
    <sheetView workbookViewId="0">
      <selection activeCell="B20" sqref="B20:H20"/>
    </sheetView>
  </sheetViews>
  <sheetFormatPr defaultRowHeight="15" x14ac:dyDescent="0.25"/>
  <cols>
    <col min="1" max="1" width="5.28515625" customWidth="1"/>
    <col min="2" max="2" width="14.85546875" customWidth="1"/>
    <col min="8" max="8" width="12.7109375" customWidth="1"/>
    <col min="9" max="9" width="13.42578125" customWidth="1"/>
    <col min="10" max="10" width="17.7109375" customWidth="1"/>
  </cols>
  <sheetData>
    <row r="18" spans="2:10" s="98" customFormat="1" ht="30.75" x14ac:dyDescent="0.7">
      <c r="B18" s="437" t="s">
        <v>65</v>
      </c>
      <c r="C18" s="437"/>
      <c r="D18" s="437"/>
      <c r="E18" s="437"/>
      <c r="F18" s="437"/>
      <c r="G18" s="437"/>
      <c r="H18" s="437"/>
      <c r="I18" s="108"/>
      <c r="J18" s="108"/>
    </row>
    <row r="19" spans="2:10" s="98" customFormat="1" ht="30.75" x14ac:dyDescent="0.7">
      <c r="B19" s="438" t="s">
        <v>230</v>
      </c>
      <c r="C19" s="438"/>
      <c r="D19" s="438"/>
      <c r="E19" s="438"/>
      <c r="F19" s="438"/>
      <c r="G19" s="438"/>
      <c r="H19" s="438"/>
      <c r="I19" s="109"/>
      <c r="J19" s="109"/>
    </row>
    <row r="20" spans="2:10" s="98" customFormat="1" ht="30.75" x14ac:dyDescent="0.7">
      <c r="B20" s="437" t="s">
        <v>221</v>
      </c>
      <c r="C20" s="437"/>
      <c r="D20" s="437"/>
      <c r="E20" s="437"/>
      <c r="F20" s="437"/>
      <c r="G20" s="437"/>
      <c r="H20" s="437"/>
      <c r="I20" s="108"/>
      <c r="J20" s="108"/>
    </row>
  </sheetData>
  <mergeCells count="3">
    <mergeCell ref="B18:H18"/>
    <mergeCell ref="B19:H19"/>
    <mergeCell ref="B20:H20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4"/>
  <sheetViews>
    <sheetView topLeftCell="A62" workbookViewId="0">
      <selection activeCell="A79" sqref="A79"/>
    </sheetView>
  </sheetViews>
  <sheetFormatPr defaultRowHeight="24" x14ac:dyDescent="0.55000000000000004"/>
  <cols>
    <col min="1" max="1" width="44.42578125" style="324" bestFit="1" customWidth="1"/>
    <col min="2" max="2" width="18.85546875" style="2" customWidth="1"/>
    <col min="3" max="3" width="7.28515625" style="2" bestFit="1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1" width="9.28515625" style="2" customWidth="1"/>
    <col min="22" max="22" width="10.5703125" style="2" customWidth="1"/>
    <col min="23" max="23" width="11.5703125" style="2" bestFit="1" customWidth="1"/>
    <col min="24" max="24" width="11.7109375" style="2" bestFit="1" customWidth="1"/>
    <col min="25" max="25" width="12.85546875" style="2" bestFit="1" customWidth="1"/>
    <col min="26" max="29" width="9.28515625" style="2" bestFit="1" customWidth="1"/>
    <col min="30" max="30" width="11.7109375" style="2" bestFit="1" customWidth="1"/>
    <col min="31" max="34" width="9.28515625" style="2" bestFit="1" customWidth="1"/>
    <col min="35" max="35" width="10.7109375" style="2" bestFit="1" customWidth="1"/>
    <col min="36" max="39" width="9.28515625" style="2" bestFit="1" customWidth="1"/>
    <col min="40" max="40" width="11.7109375" style="2" bestFit="1" customWidth="1"/>
    <col min="41" max="257" width="9.140625" style="2"/>
    <col min="258" max="258" width="7.42578125" style="2" customWidth="1"/>
    <col min="259" max="259" width="5.28515625" style="2" customWidth="1"/>
    <col min="260" max="260" width="8.140625" style="2" customWidth="1"/>
    <col min="261" max="261" width="79.28515625" style="2" customWidth="1"/>
    <col min="262" max="262" width="14.140625" style="2" customWidth="1"/>
    <col min="263" max="513" width="9.140625" style="2"/>
    <col min="514" max="514" width="7.42578125" style="2" customWidth="1"/>
    <col min="515" max="515" width="5.28515625" style="2" customWidth="1"/>
    <col min="516" max="516" width="8.140625" style="2" customWidth="1"/>
    <col min="517" max="517" width="79.28515625" style="2" customWidth="1"/>
    <col min="518" max="518" width="14.140625" style="2" customWidth="1"/>
    <col min="519" max="769" width="9.140625" style="2"/>
    <col min="770" max="770" width="7.42578125" style="2" customWidth="1"/>
    <col min="771" max="771" width="5.28515625" style="2" customWidth="1"/>
    <col min="772" max="772" width="8.140625" style="2" customWidth="1"/>
    <col min="773" max="773" width="79.28515625" style="2" customWidth="1"/>
    <col min="774" max="774" width="14.140625" style="2" customWidth="1"/>
    <col min="775" max="1025" width="9.140625" style="2"/>
    <col min="1026" max="1026" width="7.42578125" style="2" customWidth="1"/>
    <col min="1027" max="1027" width="5.28515625" style="2" customWidth="1"/>
    <col min="1028" max="1028" width="8.140625" style="2" customWidth="1"/>
    <col min="1029" max="1029" width="79.28515625" style="2" customWidth="1"/>
    <col min="1030" max="1030" width="14.140625" style="2" customWidth="1"/>
    <col min="1031" max="1281" width="9.140625" style="2"/>
    <col min="1282" max="1282" width="7.42578125" style="2" customWidth="1"/>
    <col min="1283" max="1283" width="5.28515625" style="2" customWidth="1"/>
    <col min="1284" max="1284" width="8.140625" style="2" customWidth="1"/>
    <col min="1285" max="1285" width="79.28515625" style="2" customWidth="1"/>
    <col min="1286" max="1286" width="14.140625" style="2" customWidth="1"/>
    <col min="1287" max="1537" width="9.140625" style="2"/>
    <col min="1538" max="1538" width="7.42578125" style="2" customWidth="1"/>
    <col min="1539" max="1539" width="5.28515625" style="2" customWidth="1"/>
    <col min="1540" max="1540" width="8.140625" style="2" customWidth="1"/>
    <col min="1541" max="1541" width="79.28515625" style="2" customWidth="1"/>
    <col min="1542" max="1542" width="14.140625" style="2" customWidth="1"/>
    <col min="1543" max="1793" width="9.140625" style="2"/>
    <col min="1794" max="1794" width="7.42578125" style="2" customWidth="1"/>
    <col min="1795" max="1795" width="5.28515625" style="2" customWidth="1"/>
    <col min="1796" max="1796" width="8.140625" style="2" customWidth="1"/>
    <col min="1797" max="1797" width="79.28515625" style="2" customWidth="1"/>
    <col min="1798" max="1798" width="14.140625" style="2" customWidth="1"/>
    <col min="1799" max="2049" width="9.140625" style="2"/>
    <col min="2050" max="2050" width="7.42578125" style="2" customWidth="1"/>
    <col min="2051" max="2051" width="5.28515625" style="2" customWidth="1"/>
    <col min="2052" max="2052" width="8.140625" style="2" customWidth="1"/>
    <col min="2053" max="2053" width="79.28515625" style="2" customWidth="1"/>
    <col min="2054" max="2054" width="14.140625" style="2" customWidth="1"/>
    <col min="2055" max="2305" width="9.140625" style="2"/>
    <col min="2306" max="2306" width="7.42578125" style="2" customWidth="1"/>
    <col min="2307" max="2307" width="5.28515625" style="2" customWidth="1"/>
    <col min="2308" max="2308" width="8.140625" style="2" customWidth="1"/>
    <col min="2309" max="2309" width="79.28515625" style="2" customWidth="1"/>
    <col min="2310" max="2310" width="14.140625" style="2" customWidth="1"/>
    <col min="2311" max="2561" width="9.140625" style="2"/>
    <col min="2562" max="2562" width="7.42578125" style="2" customWidth="1"/>
    <col min="2563" max="2563" width="5.28515625" style="2" customWidth="1"/>
    <col min="2564" max="2564" width="8.140625" style="2" customWidth="1"/>
    <col min="2565" max="2565" width="79.28515625" style="2" customWidth="1"/>
    <col min="2566" max="2566" width="14.140625" style="2" customWidth="1"/>
    <col min="2567" max="2817" width="9.140625" style="2"/>
    <col min="2818" max="2818" width="7.42578125" style="2" customWidth="1"/>
    <col min="2819" max="2819" width="5.28515625" style="2" customWidth="1"/>
    <col min="2820" max="2820" width="8.140625" style="2" customWidth="1"/>
    <col min="2821" max="2821" width="79.28515625" style="2" customWidth="1"/>
    <col min="2822" max="2822" width="14.140625" style="2" customWidth="1"/>
    <col min="2823" max="3073" width="9.140625" style="2"/>
    <col min="3074" max="3074" width="7.42578125" style="2" customWidth="1"/>
    <col min="3075" max="3075" width="5.28515625" style="2" customWidth="1"/>
    <col min="3076" max="3076" width="8.140625" style="2" customWidth="1"/>
    <col min="3077" max="3077" width="79.28515625" style="2" customWidth="1"/>
    <col min="3078" max="3078" width="14.140625" style="2" customWidth="1"/>
    <col min="3079" max="3329" width="9.140625" style="2"/>
    <col min="3330" max="3330" width="7.42578125" style="2" customWidth="1"/>
    <col min="3331" max="3331" width="5.28515625" style="2" customWidth="1"/>
    <col min="3332" max="3332" width="8.140625" style="2" customWidth="1"/>
    <col min="3333" max="3333" width="79.28515625" style="2" customWidth="1"/>
    <col min="3334" max="3334" width="14.140625" style="2" customWidth="1"/>
    <col min="3335" max="3585" width="9.140625" style="2"/>
    <col min="3586" max="3586" width="7.42578125" style="2" customWidth="1"/>
    <col min="3587" max="3587" width="5.28515625" style="2" customWidth="1"/>
    <col min="3588" max="3588" width="8.140625" style="2" customWidth="1"/>
    <col min="3589" max="3589" width="79.28515625" style="2" customWidth="1"/>
    <col min="3590" max="3590" width="14.140625" style="2" customWidth="1"/>
    <col min="3591" max="3841" width="9.140625" style="2"/>
    <col min="3842" max="3842" width="7.42578125" style="2" customWidth="1"/>
    <col min="3843" max="3843" width="5.28515625" style="2" customWidth="1"/>
    <col min="3844" max="3844" width="8.140625" style="2" customWidth="1"/>
    <col min="3845" max="3845" width="79.28515625" style="2" customWidth="1"/>
    <col min="3846" max="3846" width="14.140625" style="2" customWidth="1"/>
    <col min="3847" max="4097" width="9.140625" style="2"/>
    <col min="4098" max="4098" width="7.42578125" style="2" customWidth="1"/>
    <col min="4099" max="4099" width="5.28515625" style="2" customWidth="1"/>
    <col min="4100" max="4100" width="8.140625" style="2" customWidth="1"/>
    <col min="4101" max="4101" width="79.28515625" style="2" customWidth="1"/>
    <col min="4102" max="4102" width="14.140625" style="2" customWidth="1"/>
    <col min="4103" max="4353" width="9.140625" style="2"/>
    <col min="4354" max="4354" width="7.42578125" style="2" customWidth="1"/>
    <col min="4355" max="4355" width="5.28515625" style="2" customWidth="1"/>
    <col min="4356" max="4356" width="8.140625" style="2" customWidth="1"/>
    <col min="4357" max="4357" width="79.28515625" style="2" customWidth="1"/>
    <col min="4358" max="4358" width="14.140625" style="2" customWidth="1"/>
    <col min="4359" max="4609" width="9.140625" style="2"/>
    <col min="4610" max="4610" width="7.42578125" style="2" customWidth="1"/>
    <col min="4611" max="4611" width="5.28515625" style="2" customWidth="1"/>
    <col min="4612" max="4612" width="8.140625" style="2" customWidth="1"/>
    <col min="4613" max="4613" width="79.28515625" style="2" customWidth="1"/>
    <col min="4614" max="4614" width="14.140625" style="2" customWidth="1"/>
    <col min="4615" max="4865" width="9.140625" style="2"/>
    <col min="4866" max="4866" width="7.42578125" style="2" customWidth="1"/>
    <col min="4867" max="4867" width="5.28515625" style="2" customWidth="1"/>
    <col min="4868" max="4868" width="8.140625" style="2" customWidth="1"/>
    <col min="4869" max="4869" width="79.28515625" style="2" customWidth="1"/>
    <col min="4870" max="4870" width="14.140625" style="2" customWidth="1"/>
    <col min="4871" max="5121" width="9.140625" style="2"/>
    <col min="5122" max="5122" width="7.42578125" style="2" customWidth="1"/>
    <col min="5123" max="5123" width="5.28515625" style="2" customWidth="1"/>
    <col min="5124" max="5124" width="8.140625" style="2" customWidth="1"/>
    <col min="5125" max="5125" width="79.28515625" style="2" customWidth="1"/>
    <col min="5126" max="5126" width="14.140625" style="2" customWidth="1"/>
    <col min="5127" max="5377" width="9.140625" style="2"/>
    <col min="5378" max="5378" width="7.42578125" style="2" customWidth="1"/>
    <col min="5379" max="5379" width="5.28515625" style="2" customWidth="1"/>
    <col min="5380" max="5380" width="8.140625" style="2" customWidth="1"/>
    <col min="5381" max="5381" width="79.28515625" style="2" customWidth="1"/>
    <col min="5382" max="5382" width="14.140625" style="2" customWidth="1"/>
    <col min="5383" max="5633" width="9.140625" style="2"/>
    <col min="5634" max="5634" width="7.42578125" style="2" customWidth="1"/>
    <col min="5635" max="5635" width="5.28515625" style="2" customWidth="1"/>
    <col min="5636" max="5636" width="8.140625" style="2" customWidth="1"/>
    <col min="5637" max="5637" width="79.28515625" style="2" customWidth="1"/>
    <col min="5638" max="5638" width="14.140625" style="2" customWidth="1"/>
    <col min="5639" max="5889" width="9.140625" style="2"/>
    <col min="5890" max="5890" width="7.42578125" style="2" customWidth="1"/>
    <col min="5891" max="5891" width="5.28515625" style="2" customWidth="1"/>
    <col min="5892" max="5892" width="8.140625" style="2" customWidth="1"/>
    <col min="5893" max="5893" width="79.28515625" style="2" customWidth="1"/>
    <col min="5894" max="5894" width="14.140625" style="2" customWidth="1"/>
    <col min="5895" max="6145" width="9.140625" style="2"/>
    <col min="6146" max="6146" width="7.42578125" style="2" customWidth="1"/>
    <col min="6147" max="6147" width="5.28515625" style="2" customWidth="1"/>
    <col min="6148" max="6148" width="8.140625" style="2" customWidth="1"/>
    <col min="6149" max="6149" width="79.28515625" style="2" customWidth="1"/>
    <col min="6150" max="6150" width="14.140625" style="2" customWidth="1"/>
    <col min="6151" max="6401" width="9.140625" style="2"/>
    <col min="6402" max="6402" width="7.42578125" style="2" customWidth="1"/>
    <col min="6403" max="6403" width="5.28515625" style="2" customWidth="1"/>
    <col min="6404" max="6404" width="8.140625" style="2" customWidth="1"/>
    <col min="6405" max="6405" width="79.28515625" style="2" customWidth="1"/>
    <col min="6406" max="6406" width="14.140625" style="2" customWidth="1"/>
    <col min="6407" max="6657" width="9.140625" style="2"/>
    <col min="6658" max="6658" width="7.42578125" style="2" customWidth="1"/>
    <col min="6659" max="6659" width="5.28515625" style="2" customWidth="1"/>
    <col min="6660" max="6660" width="8.140625" style="2" customWidth="1"/>
    <col min="6661" max="6661" width="79.28515625" style="2" customWidth="1"/>
    <col min="6662" max="6662" width="14.140625" style="2" customWidth="1"/>
    <col min="6663" max="6913" width="9.140625" style="2"/>
    <col min="6914" max="6914" width="7.42578125" style="2" customWidth="1"/>
    <col min="6915" max="6915" width="5.28515625" style="2" customWidth="1"/>
    <col min="6916" max="6916" width="8.140625" style="2" customWidth="1"/>
    <col min="6917" max="6917" width="79.28515625" style="2" customWidth="1"/>
    <col min="6918" max="6918" width="14.140625" style="2" customWidth="1"/>
    <col min="6919" max="7169" width="9.140625" style="2"/>
    <col min="7170" max="7170" width="7.42578125" style="2" customWidth="1"/>
    <col min="7171" max="7171" width="5.28515625" style="2" customWidth="1"/>
    <col min="7172" max="7172" width="8.140625" style="2" customWidth="1"/>
    <col min="7173" max="7173" width="79.28515625" style="2" customWidth="1"/>
    <col min="7174" max="7174" width="14.140625" style="2" customWidth="1"/>
    <col min="7175" max="7425" width="9.140625" style="2"/>
    <col min="7426" max="7426" width="7.42578125" style="2" customWidth="1"/>
    <col min="7427" max="7427" width="5.28515625" style="2" customWidth="1"/>
    <col min="7428" max="7428" width="8.140625" style="2" customWidth="1"/>
    <col min="7429" max="7429" width="79.28515625" style="2" customWidth="1"/>
    <col min="7430" max="7430" width="14.140625" style="2" customWidth="1"/>
    <col min="7431" max="7681" width="9.140625" style="2"/>
    <col min="7682" max="7682" width="7.42578125" style="2" customWidth="1"/>
    <col min="7683" max="7683" width="5.28515625" style="2" customWidth="1"/>
    <col min="7684" max="7684" width="8.140625" style="2" customWidth="1"/>
    <col min="7685" max="7685" width="79.28515625" style="2" customWidth="1"/>
    <col min="7686" max="7686" width="14.140625" style="2" customWidth="1"/>
    <col min="7687" max="7937" width="9.140625" style="2"/>
    <col min="7938" max="7938" width="7.42578125" style="2" customWidth="1"/>
    <col min="7939" max="7939" width="5.28515625" style="2" customWidth="1"/>
    <col min="7940" max="7940" width="8.140625" style="2" customWidth="1"/>
    <col min="7941" max="7941" width="79.28515625" style="2" customWidth="1"/>
    <col min="7942" max="7942" width="14.140625" style="2" customWidth="1"/>
    <col min="7943" max="8193" width="9.140625" style="2"/>
    <col min="8194" max="8194" width="7.42578125" style="2" customWidth="1"/>
    <col min="8195" max="8195" width="5.28515625" style="2" customWidth="1"/>
    <col min="8196" max="8196" width="8.140625" style="2" customWidth="1"/>
    <col min="8197" max="8197" width="79.28515625" style="2" customWidth="1"/>
    <col min="8198" max="8198" width="14.140625" style="2" customWidth="1"/>
    <col min="8199" max="8449" width="9.140625" style="2"/>
    <col min="8450" max="8450" width="7.42578125" style="2" customWidth="1"/>
    <col min="8451" max="8451" width="5.28515625" style="2" customWidth="1"/>
    <col min="8452" max="8452" width="8.140625" style="2" customWidth="1"/>
    <col min="8453" max="8453" width="79.28515625" style="2" customWidth="1"/>
    <col min="8454" max="8454" width="14.140625" style="2" customWidth="1"/>
    <col min="8455" max="8705" width="9.140625" style="2"/>
    <col min="8706" max="8706" width="7.42578125" style="2" customWidth="1"/>
    <col min="8707" max="8707" width="5.28515625" style="2" customWidth="1"/>
    <col min="8708" max="8708" width="8.140625" style="2" customWidth="1"/>
    <col min="8709" max="8709" width="79.28515625" style="2" customWidth="1"/>
    <col min="8710" max="8710" width="14.140625" style="2" customWidth="1"/>
    <col min="8711" max="8961" width="9.140625" style="2"/>
    <col min="8962" max="8962" width="7.42578125" style="2" customWidth="1"/>
    <col min="8963" max="8963" width="5.28515625" style="2" customWidth="1"/>
    <col min="8964" max="8964" width="8.140625" style="2" customWidth="1"/>
    <col min="8965" max="8965" width="79.28515625" style="2" customWidth="1"/>
    <col min="8966" max="8966" width="14.140625" style="2" customWidth="1"/>
    <col min="8967" max="9217" width="9.140625" style="2"/>
    <col min="9218" max="9218" width="7.42578125" style="2" customWidth="1"/>
    <col min="9219" max="9219" width="5.28515625" style="2" customWidth="1"/>
    <col min="9220" max="9220" width="8.140625" style="2" customWidth="1"/>
    <col min="9221" max="9221" width="79.28515625" style="2" customWidth="1"/>
    <col min="9222" max="9222" width="14.140625" style="2" customWidth="1"/>
    <col min="9223" max="9473" width="9.140625" style="2"/>
    <col min="9474" max="9474" width="7.42578125" style="2" customWidth="1"/>
    <col min="9475" max="9475" width="5.28515625" style="2" customWidth="1"/>
    <col min="9476" max="9476" width="8.140625" style="2" customWidth="1"/>
    <col min="9477" max="9477" width="79.28515625" style="2" customWidth="1"/>
    <col min="9478" max="9478" width="14.140625" style="2" customWidth="1"/>
    <col min="9479" max="9729" width="9.140625" style="2"/>
    <col min="9730" max="9730" width="7.42578125" style="2" customWidth="1"/>
    <col min="9731" max="9731" width="5.28515625" style="2" customWidth="1"/>
    <col min="9732" max="9732" width="8.140625" style="2" customWidth="1"/>
    <col min="9733" max="9733" width="79.28515625" style="2" customWidth="1"/>
    <col min="9734" max="9734" width="14.140625" style="2" customWidth="1"/>
    <col min="9735" max="9985" width="9.140625" style="2"/>
    <col min="9986" max="9986" width="7.42578125" style="2" customWidth="1"/>
    <col min="9987" max="9987" width="5.28515625" style="2" customWidth="1"/>
    <col min="9988" max="9988" width="8.140625" style="2" customWidth="1"/>
    <col min="9989" max="9989" width="79.28515625" style="2" customWidth="1"/>
    <col min="9990" max="9990" width="14.140625" style="2" customWidth="1"/>
    <col min="9991" max="10241" width="9.140625" style="2"/>
    <col min="10242" max="10242" width="7.42578125" style="2" customWidth="1"/>
    <col min="10243" max="10243" width="5.28515625" style="2" customWidth="1"/>
    <col min="10244" max="10244" width="8.140625" style="2" customWidth="1"/>
    <col min="10245" max="10245" width="79.28515625" style="2" customWidth="1"/>
    <col min="10246" max="10246" width="14.140625" style="2" customWidth="1"/>
    <col min="10247" max="10497" width="9.140625" style="2"/>
    <col min="10498" max="10498" width="7.42578125" style="2" customWidth="1"/>
    <col min="10499" max="10499" width="5.28515625" style="2" customWidth="1"/>
    <col min="10500" max="10500" width="8.140625" style="2" customWidth="1"/>
    <col min="10501" max="10501" width="79.28515625" style="2" customWidth="1"/>
    <col min="10502" max="10502" width="14.140625" style="2" customWidth="1"/>
    <col min="10503" max="10753" width="9.140625" style="2"/>
    <col min="10754" max="10754" width="7.42578125" style="2" customWidth="1"/>
    <col min="10755" max="10755" width="5.28515625" style="2" customWidth="1"/>
    <col min="10756" max="10756" width="8.140625" style="2" customWidth="1"/>
    <col min="10757" max="10757" width="79.28515625" style="2" customWidth="1"/>
    <col min="10758" max="10758" width="14.140625" style="2" customWidth="1"/>
    <col min="10759" max="11009" width="9.140625" style="2"/>
    <col min="11010" max="11010" width="7.42578125" style="2" customWidth="1"/>
    <col min="11011" max="11011" width="5.28515625" style="2" customWidth="1"/>
    <col min="11012" max="11012" width="8.140625" style="2" customWidth="1"/>
    <col min="11013" max="11013" width="79.28515625" style="2" customWidth="1"/>
    <col min="11014" max="11014" width="14.140625" style="2" customWidth="1"/>
    <col min="11015" max="11265" width="9.140625" style="2"/>
    <col min="11266" max="11266" width="7.42578125" style="2" customWidth="1"/>
    <col min="11267" max="11267" width="5.28515625" style="2" customWidth="1"/>
    <col min="11268" max="11268" width="8.140625" style="2" customWidth="1"/>
    <col min="11269" max="11269" width="79.28515625" style="2" customWidth="1"/>
    <col min="11270" max="11270" width="14.140625" style="2" customWidth="1"/>
    <col min="11271" max="11521" width="9.140625" style="2"/>
    <col min="11522" max="11522" width="7.42578125" style="2" customWidth="1"/>
    <col min="11523" max="11523" width="5.28515625" style="2" customWidth="1"/>
    <col min="11524" max="11524" width="8.140625" style="2" customWidth="1"/>
    <col min="11525" max="11525" width="79.28515625" style="2" customWidth="1"/>
    <col min="11526" max="11526" width="14.140625" style="2" customWidth="1"/>
    <col min="11527" max="11777" width="9.140625" style="2"/>
    <col min="11778" max="11778" width="7.42578125" style="2" customWidth="1"/>
    <col min="11779" max="11779" width="5.28515625" style="2" customWidth="1"/>
    <col min="11780" max="11780" width="8.140625" style="2" customWidth="1"/>
    <col min="11781" max="11781" width="79.28515625" style="2" customWidth="1"/>
    <col min="11782" max="11782" width="14.140625" style="2" customWidth="1"/>
    <col min="11783" max="12033" width="9.140625" style="2"/>
    <col min="12034" max="12034" width="7.42578125" style="2" customWidth="1"/>
    <col min="12035" max="12035" width="5.28515625" style="2" customWidth="1"/>
    <col min="12036" max="12036" width="8.140625" style="2" customWidth="1"/>
    <col min="12037" max="12037" width="79.28515625" style="2" customWidth="1"/>
    <col min="12038" max="12038" width="14.140625" style="2" customWidth="1"/>
    <col min="12039" max="12289" width="9.140625" style="2"/>
    <col min="12290" max="12290" width="7.42578125" style="2" customWidth="1"/>
    <col min="12291" max="12291" width="5.28515625" style="2" customWidth="1"/>
    <col min="12292" max="12292" width="8.140625" style="2" customWidth="1"/>
    <col min="12293" max="12293" width="79.28515625" style="2" customWidth="1"/>
    <col min="12294" max="12294" width="14.140625" style="2" customWidth="1"/>
    <col min="12295" max="12545" width="9.140625" style="2"/>
    <col min="12546" max="12546" width="7.42578125" style="2" customWidth="1"/>
    <col min="12547" max="12547" width="5.28515625" style="2" customWidth="1"/>
    <col min="12548" max="12548" width="8.140625" style="2" customWidth="1"/>
    <col min="12549" max="12549" width="79.28515625" style="2" customWidth="1"/>
    <col min="12550" max="12550" width="14.140625" style="2" customWidth="1"/>
    <col min="12551" max="12801" width="9.140625" style="2"/>
    <col min="12802" max="12802" width="7.42578125" style="2" customWidth="1"/>
    <col min="12803" max="12803" width="5.28515625" style="2" customWidth="1"/>
    <col min="12804" max="12804" width="8.140625" style="2" customWidth="1"/>
    <col min="12805" max="12805" width="79.28515625" style="2" customWidth="1"/>
    <col min="12806" max="12806" width="14.140625" style="2" customWidth="1"/>
    <col min="12807" max="13057" width="9.140625" style="2"/>
    <col min="13058" max="13058" width="7.42578125" style="2" customWidth="1"/>
    <col min="13059" max="13059" width="5.28515625" style="2" customWidth="1"/>
    <col min="13060" max="13060" width="8.140625" style="2" customWidth="1"/>
    <col min="13061" max="13061" width="79.28515625" style="2" customWidth="1"/>
    <col min="13062" max="13062" width="14.140625" style="2" customWidth="1"/>
    <col min="13063" max="13313" width="9.140625" style="2"/>
    <col min="13314" max="13314" width="7.42578125" style="2" customWidth="1"/>
    <col min="13315" max="13315" width="5.28515625" style="2" customWidth="1"/>
    <col min="13316" max="13316" width="8.140625" style="2" customWidth="1"/>
    <col min="13317" max="13317" width="79.28515625" style="2" customWidth="1"/>
    <col min="13318" max="13318" width="14.140625" style="2" customWidth="1"/>
    <col min="13319" max="13569" width="9.140625" style="2"/>
    <col min="13570" max="13570" width="7.42578125" style="2" customWidth="1"/>
    <col min="13571" max="13571" width="5.28515625" style="2" customWidth="1"/>
    <col min="13572" max="13572" width="8.140625" style="2" customWidth="1"/>
    <col min="13573" max="13573" width="79.28515625" style="2" customWidth="1"/>
    <col min="13574" max="13574" width="14.140625" style="2" customWidth="1"/>
    <col min="13575" max="13825" width="9.140625" style="2"/>
    <col min="13826" max="13826" width="7.42578125" style="2" customWidth="1"/>
    <col min="13827" max="13827" width="5.28515625" style="2" customWidth="1"/>
    <col min="13828" max="13828" width="8.140625" style="2" customWidth="1"/>
    <col min="13829" max="13829" width="79.28515625" style="2" customWidth="1"/>
    <col min="13830" max="13830" width="14.140625" style="2" customWidth="1"/>
    <col min="13831" max="14081" width="9.140625" style="2"/>
    <col min="14082" max="14082" width="7.42578125" style="2" customWidth="1"/>
    <col min="14083" max="14083" width="5.28515625" style="2" customWidth="1"/>
    <col min="14084" max="14084" width="8.140625" style="2" customWidth="1"/>
    <col min="14085" max="14085" width="79.28515625" style="2" customWidth="1"/>
    <col min="14086" max="14086" width="14.140625" style="2" customWidth="1"/>
    <col min="14087" max="14337" width="9.140625" style="2"/>
    <col min="14338" max="14338" width="7.42578125" style="2" customWidth="1"/>
    <col min="14339" max="14339" width="5.28515625" style="2" customWidth="1"/>
    <col min="14340" max="14340" width="8.140625" style="2" customWidth="1"/>
    <col min="14341" max="14341" width="79.28515625" style="2" customWidth="1"/>
    <col min="14342" max="14342" width="14.140625" style="2" customWidth="1"/>
    <col min="14343" max="14593" width="9.140625" style="2"/>
    <col min="14594" max="14594" width="7.42578125" style="2" customWidth="1"/>
    <col min="14595" max="14595" width="5.28515625" style="2" customWidth="1"/>
    <col min="14596" max="14596" width="8.140625" style="2" customWidth="1"/>
    <col min="14597" max="14597" width="79.28515625" style="2" customWidth="1"/>
    <col min="14598" max="14598" width="14.140625" style="2" customWidth="1"/>
    <col min="14599" max="14849" width="9.140625" style="2"/>
    <col min="14850" max="14850" width="7.42578125" style="2" customWidth="1"/>
    <col min="14851" max="14851" width="5.28515625" style="2" customWidth="1"/>
    <col min="14852" max="14852" width="8.140625" style="2" customWidth="1"/>
    <col min="14853" max="14853" width="79.28515625" style="2" customWidth="1"/>
    <col min="14854" max="14854" width="14.140625" style="2" customWidth="1"/>
    <col min="14855" max="15105" width="9.140625" style="2"/>
    <col min="15106" max="15106" width="7.42578125" style="2" customWidth="1"/>
    <col min="15107" max="15107" width="5.28515625" style="2" customWidth="1"/>
    <col min="15108" max="15108" width="8.140625" style="2" customWidth="1"/>
    <col min="15109" max="15109" width="79.28515625" style="2" customWidth="1"/>
    <col min="15110" max="15110" width="14.140625" style="2" customWidth="1"/>
    <col min="15111" max="15361" width="9.140625" style="2"/>
    <col min="15362" max="15362" width="7.42578125" style="2" customWidth="1"/>
    <col min="15363" max="15363" width="5.28515625" style="2" customWidth="1"/>
    <col min="15364" max="15364" width="8.140625" style="2" customWidth="1"/>
    <col min="15365" max="15365" width="79.28515625" style="2" customWidth="1"/>
    <col min="15366" max="15366" width="14.140625" style="2" customWidth="1"/>
    <col min="15367" max="15617" width="9.140625" style="2"/>
    <col min="15618" max="15618" width="7.42578125" style="2" customWidth="1"/>
    <col min="15619" max="15619" width="5.28515625" style="2" customWidth="1"/>
    <col min="15620" max="15620" width="8.140625" style="2" customWidth="1"/>
    <col min="15621" max="15621" width="79.28515625" style="2" customWidth="1"/>
    <col min="15622" max="15622" width="14.140625" style="2" customWidth="1"/>
    <col min="15623" max="15873" width="9.140625" style="2"/>
    <col min="15874" max="15874" width="7.42578125" style="2" customWidth="1"/>
    <col min="15875" max="15875" width="5.28515625" style="2" customWidth="1"/>
    <col min="15876" max="15876" width="8.140625" style="2" customWidth="1"/>
    <col min="15877" max="15877" width="79.28515625" style="2" customWidth="1"/>
    <col min="15878" max="15878" width="14.140625" style="2" customWidth="1"/>
    <col min="15879" max="16129" width="9.140625" style="2"/>
    <col min="16130" max="16130" width="7.42578125" style="2" customWidth="1"/>
    <col min="16131" max="16131" width="5.28515625" style="2" customWidth="1"/>
    <col min="16132" max="16132" width="8.140625" style="2" customWidth="1"/>
    <col min="16133" max="16133" width="79.28515625" style="2" customWidth="1"/>
    <col min="16134" max="16134" width="14.140625" style="2" customWidth="1"/>
    <col min="16135" max="16384" width="9.140625" style="2"/>
  </cols>
  <sheetData>
    <row r="1" spans="1:42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101" t="s">
        <v>8</v>
      </c>
      <c r="V1" s="101" t="s">
        <v>258</v>
      </c>
      <c r="W1" s="63" t="s">
        <v>16</v>
      </c>
      <c r="X1" s="63" t="s">
        <v>17</v>
      </c>
      <c r="Y1" s="63" t="s">
        <v>18</v>
      </c>
      <c r="Z1" s="63" t="s">
        <v>19</v>
      </c>
      <c r="AA1" s="63" t="s">
        <v>20</v>
      </c>
      <c r="AB1" s="63" t="s">
        <v>21</v>
      </c>
      <c r="AC1" s="63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3" t="s">
        <v>28</v>
      </c>
      <c r="AJ1" s="63" t="s">
        <v>29</v>
      </c>
      <c r="AK1" s="63" t="s">
        <v>30</v>
      </c>
      <c r="AL1" s="63" t="s">
        <v>31</v>
      </c>
      <c r="AM1" s="63" t="s">
        <v>32</v>
      </c>
      <c r="AN1" s="63" t="s">
        <v>33</v>
      </c>
      <c r="AO1" s="63"/>
      <c r="AP1" s="63"/>
    </row>
    <row r="2" spans="1:42" ht="72.75" thickBot="1" x14ac:dyDescent="0.6">
      <c r="A2" s="4">
        <v>1</v>
      </c>
      <c r="B2" s="4" t="s">
        <v>55</v>
      </c>
      <c r="C2" s="4"/>
      <c r="D2" s="4"/>
      <c r="E2" s="4" t="s">
        <v>117</v>
      </c>
      <c r="F2" s="4" t="s">
        <v>62</v>
      </c>
      <c r="G2" s="4"/>
      <c r="H2" s="100">
        <v>1</v>
      </c>
      <c r="I2" s="100">
        <v>1</v>
      </c>
      <c r="J2" s="100">
        <v>1</v>
      </c>
      <c r="K2" s="100">
        <v>1</v>
      </c>
      <c r="L2" s="100">
        <v>1</v>
      </c>
      <c r="M2" s="102">
        <v>5</v>
      </c>
      <c r="N2" s="102">
        <v>0</v>
      </c>
      <c r="O2" s="102">
        <v>5</v>
      </c>
      <c r="P2" s="102">
        <v>4</v>
      </c>
      <c r="Q2" s="102">
        <v>3</v>
      </c>
      <c r="R2" s="102">
        <v>0</v>
      </c>
      <c r="S2" s="102">
        <v>0</v>
      </c>
      <c r="T2" s="102">
        <v>0</v>
      </c>
      <c r="U2" s="102">
        <v>0</v>
      </c>
      <c r="V2" s="102">
        <v>0</v>
      </c>
      <c r="W2" s="5" t="s">
        <v>36</v>
      </c>
      <c r="X2" s="6">
        <v>5</v>
      </c>
      <c r="Y2" s="6">
        <v>5</v>
      </c>
      <c r="Z2" s="6">
        <v>5</v>
      </c>
      <c r="AA2" s="6">
        <v>3</v>
      </c>
      <c r="AB2" s="7">
        <v>5</v>
      </c>
      <c r="AC2" s="7">
        <v>5</v>
      </c>
      <c r="AD2" s="7">
        <v>5</v>
      </c>
      <c r="AE2" s="7">
        <v>5</v>
      </c>
      <c r="AF2" s="7">
        <v>5</v>
      </c>
      <c r="AG2" s="8">
        <v>5</v>
      </c>
      <c r="AH2" s="8">
        <v>5</v>
      </c>
      <c r="AI2" s="8">
        <v>5</v>
      </c>
      <c r="AJ2" s="8">
        <v>4</v>
      </c>
      <c r="AK2" s="8">
        <v>5</v>
      </c>
      <c r="AL2" s="8">
        <v>5</v>
      </c>
      <c r="AM2" s="9">
        <v>4</v>
      </c>
      <c r="AN2" s="9">
        <v>4</v>
      </c>
      <c r="AO2" s="5"/>
      <c r="AP2" s="5"/>
    </row>
    <row r="3" spans="1:42" ht="72.75" thickBot="1" x14ac:dyDescent="0.6">
      <c r="A3" s="4">
        <v>2</v>
      </c>
      <c r="B3" s="4" t="s">
        <v>55</v>
      </c>
      <c r="C3" s="4"/>
      <c r="D3" s="4"/>
      <c r="E3" s="4" t="s">
        <v>210</v>
      </c>
      <c r="F3" s="4" t="s">
        <v>169</v>
      </c>
      <c r="G3" s="4"/>
      <c r="H3" s="100">
        <v>1</v>
      </c>
      <c r="I3" s="100">
        <v>1</v>
      </c>
      <c r="J3" s="100">
        <v>1</v>
      </c>
      <c r="K3" s="100">
        <v>1</v>
      </c>
      <c r="L3" s="100">
        <v>0</v>
      </c>
      <c r="M3" s="102">
        <v>4</v>
      </c>
      <c r="N3" s="102">
        <v>4</v>
      </c>
      <c r="O3" s="102">
        <v>4</v>
      </c>
      <c r="P3" s="102">
        <v>3</v>
      </c>
      <c r="Q3" s="102">
        <v>3</v>
      </c>
      <c r="R3" s="102">
        <v>1</v>
      </c>
      <c r="S3" s="102">
        <v>2</v>
      </c>
      <c r="T3" s="102">
        <v>4</v>
      </c>
      <c r="U3" s="102">
        <v>0</v>
      </c>
      <c r="V3" s="102">
        <v>0</v>
      </c>
      <c r="W3" s="5" t="s">
        <v>36</v>
      </c>
      <c r="X3" s="6">
        <v>3</v>
      </c>
      <c r="Y3" s="6">
        <v>3</v>
      </c>
      <c r="Z3" s="6">
        <v>3</v>
      </c>
      <c r="AA3" s="6">
        <v>3</v>
      </c>
      <c r="AB3" s="7">
        <v>3</v>
      </c>
      <c r="AC3" s="7">
        <v>3</v>
      </c>
      <c r="AD3" s="7">
        <v>3</v>
      </c>
      <c r="AE3" s="7">
        <v>3</v>
      </c>
      <c r="AF3" s="7">
        <v>3</v>
      </c>
      <c r="AG3" s="8">
        <v>3</v>
      </c>
      <c r="AH3" s="8">
        <v>3</v>
      </c>
      <c r="AI3" s="8">
        <v>3</v>
      </c>
      <c r="AJ3" s="8">
        <v>3</v>
      </c>
      <c r="AK3" s="8">
        <v>3</v>
      </c>
      <c r="AL3" s="8">
        <v>3</v>
      </c>
      <c r="AM3" s="9">
        <v>3</v>
      </c>
      <c r="AN3" s="9">
        <v>3</v>
      </c>
      <c r="AO3" s="5"/>
      <c r="AP3" s="5"/>
    </row>
    <row r="4" spans="1:42" ht="72.75" thickBot="1" x14ac:dyDescent="0.6">
      <c r="A4" s="4">
        <v>3</v>
      </c>
      <c r="B4" s="4" t="s">
        <v>55</v>
      </c>
      <c r="C4" s="4"/>
      <c r="D4" s="4"/>
      <c r="E4" s="4" t="s">
        <v>210</v>
      </c>
      <c r="F4" s="4" t="s">
        <v>60</v>
      </c>
      <c r="G4" s="4" t="s">
        <v>170</v>
      </c>
      <c r="H4" s="100">
        <v>1</v>
      </c>
      <c r="I4" s="100">
        <v>1</v>
      </c>
      <c r="J4" s="100">
        <v>1</v>
      </c>
      <c r="K4" s="100">
        <v>1</v>
      </c>
      <c r="L4" s="100">
        <v>1</v>
      </c>
      <c r="M4" s="102">
        <v>3</v>
      </c>
      <c r="N4" s="102">
        <v>3</v>
      </c>
      <c r="O4" s="102">
        <v>4</v>
      </c>
      <c r="P4" s="102">
        <v>4</v>
      </c>
      <c r="Q4" s="102">
        <v>3</v>
      </c>
      <c r="R4" s="102">
        <v>2</v>
      </c>
      <c r="S4" s="102">
        <v>2</v>
      </c>
      <c r="T4" s="102">
        <v>2</v>
      </c>
      <c r="U4" s="102">
        <v>0</v>
      </c>
      <c r="V4" s="102">
        <v>0</v>
      </c>
      <c r="W4" s="5" t="s">
        <v>36</v>
      </c>
      <c r="X4" s="6">
        <v>4</v>
      </c>
      <c r="Y4" s="6">
        <v>4</v>
      </c>
      <c r="Z4" s="6">
        <v>4</v>
      </c>
      <c r="AA4" s="6">
        <v>4</v>
      </c>
      <c r="AB4" s="7">
        <v>4</v>
      </c>
      <c r="AC4" s="7">
        <v>4</v>
      </c>
      <c r="AD4" s="7">
        <v>4</v>
      </c>
      <c r="AE4" s="7">
        <v>4</v>
      </c>
      <c r="AF4" s="7">
        <v>4</v>
      </c>
      <c r="AG4" s="8">
        <v>4</v>
      </c>
      <c r="AH4" s="8">
        <v>4</v>
      </c>
      <c r="AI4" s="8">
        <v>4</v>
      </c>
      <c r="AJ4" s="8">
        <v>4</v>
      </c>
      <c r="AK4" s="8">
        <v>4</v>
      </c>
      <c r="AL4" s="8">
        <v>4</v>
      </c>
      <c r="AM4" s="9">
        <v>4</v>
      </c>
      <c r="AN4" s="9">
        <v>4</v>
      </c>
      <c r="AO4" s="5"/>
      <c r="AP4" s="5"/>
    </row>
    <row r="5" spans="1:42" ht="72.75" thickBot="1" x14ac:dyDescent="0.6">
      <c r="A5" s="4">
        <v>4</v>
      </c>
      <c r="B5" s="4" t="s">
        <v>56</v>
      </c>
      <c r="C5" s="4"/>
      <c r="D5" s="4"/>
      <c r="E5" s="4" t="s">
        <v>208</v>
      </c>
      <c r="F5" s="4" t="s">
        <v>62</v>
      </c>
      <c r="G5" s="4"/>
      <c r="H5" s="100">
        <v>0</v>
      </c>
      <c r="I5" s="100">
        <v>1</v>
      </c>
      <c r="J5" s="100">
        <v>0</v>
      </c>
      <c r="K5" s="100">
        <v>0</v>
      </c>
      <c r="L5" s="100">
        <v>0</v>
      </c>
      <c r="M5" s="102">
        <v>5</v>
      </c>
      <c r="N5" s="102">
        <v>4</v>
      </c>
      <c r="O5" s="102">
        <v>3</v>
      </c>
      <c r="P5" s="102">
        <v>4</v>
      </c>
      <c r="Q5" s="102">
        <v>4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5" t="s">
        <v>36</v>
      </c>
      <c r="X5" s="6">
        <v>3</v>
      </c>
      <c r="Y5" s="6">
        <v>4</v>
      </c>
      <c r="Z5" s="6">
        <v>4</v>
      </c>
      <c r="AA5" s="6">
        <v>4</v>
      </c>
      <c r="AB5" s="7">
        <v>4</v>
      </c>
      <c r="AC5" s="7">
        <v>4</v>
      </c>
      <c r="AD5" s="7">
        <v>4</v>
      </c>
      <c r="AE5" s="7">
        <v>4</v>
      </c>
      <c r="AF5" s="7">
        <v>4</v>
      </c>
      <c r="AG5" s="8">
        <v>4</v>
      </c>
      <c r="AH5" s="8">
        <v>4</v>
      </c>
      <c r="AI5" s="8">
        <v>3</v>
      </c>
      <c r="AJ5" s="8">
        <v>4</v>
      </c>
      <c r="AK5" s="8">
        <v>3</v>
      </c>
      <c r="AL5" s="8">
        <v>3</v>
      </c>
      <c r="AM5" s="9">
        <v>4</v>
      </c>
      <c r="AN5" s="9">
        <v>4</v>
      </c>
      <c r="AO5" s="5"/>
      <c r="AP5" s="5"/>
    </row>
    <row r="6" spans="1:42" ht="72.75" thickBot="1" x14ac:dyDescent="0.6">
      <c r="A6" s="4">
        <v>5</v>
      </c>
      <c r="B6" s="4" t="s">
        <v>55</v>
      </c>
      <c r="C6" s="4"/>
      <c r="D6" s="4"/>
      <c r="E6" s="4" t="s">
        <v>208</v>
      </c>
      <c r="F6" s="4" t="s">
        <v>169</v>
      </c>
      <c r="G6" s="4"/>
      <c r="H6" s="100">
        <v>0</v>
      </c>
      <c r="I6" s="100">
        <v>1</v>
      </c>
      <c r="J6" s="100">
        <v>0</v>
      </c>
      <c r="K6" s="100">
        <v>1</v>
      </c>
      <c r="L6" s="100">
        <v>0</v>
      </c>
      <c r="M6" s="102">
        <v>4</v>
      </c>
      <c r="N6" s="102">
        <v>4</v>
      </c>
      <c r="O6" s="102">
        <v>2</v>
      </c>
      <c r="P6" s="102">
        <v>2</v>
      </c>
      <c r="Q6" s="102">
        <v>1</v>
      </c>
      <c r="R6" s="102">
        <v>1</v>
      </c>
      <c r="S6" s="102">
        <v>2</v>
      </c>
      <c r="T6" s="102">
        <v>2</v>
      </c>
      <c r="U6" s="102">
        <v>0</v>
      </c>
      <c r="V6" s="102">
        <v>0</v>
      </c>
      <c r="W6" s="5" t="s">
        <v>36</v>
      </c>
      <c r="X6" s="6">
        <v>5</v>
      </c>
      <c r="Y6" s="6">
        <v>5</v>
      </c>
      <c r="Z6" s="6">
        <v>5</v>
      </c>
      <c r="AA6" s="6">
        <v>5</v>
      </c>
      <c r="AB6" s="7">
        <v>5</v>
      </c>
      <c r="AC6" s="7">
        <v>5</v>
      </c>
      <c r="AD6" s="7">
        <v>5</v>
      </c>
      <c r="AE6" s="7">
        <v>5</v>
      </c>
      <c r="AF6" s="7">
        <v>5</v>
      </c>
      <c r="AG6" s="8">
        <v>5</v>
      </c>
      <c r="AH6" s="8">
        <v>5</v>
      </c>
      <c r="AI6" s="8">
        <v>5</v>
      </c>
      <c r="AJ6" s="8">
        <v>5</v>
      </c>
      <c r="AK6" s="8">
        <v>5</v>
      </c>
      <c r="AL6" s="8">
        <v>5</v>
      </c>
      <c r="AM6" s="9">
        <v>5</v>
      </c>
      <c r="AN6" s="9">
        <v>5</v>
      </c>
      <c r="AO6" s="5"/>
      <c r="AP6" s="5"/>
    </row>
    <row r="7" spans="1:42" ht="72.75" thickBot="1" x14ac:dyDescent="0.6">
      <c r="A7" s="4">
        <v>6</v>
      </c>
      <c r="B7" s="4" t="s">
        <v>56</v>
      </c>
      <c r="C7" s="4"/>
      <c r="D7" s="4"/>
      <c r="E7" s="4" t="s">
        <v>208</v>
      </c>
      <c r="F7" s="4" t="s">
        <v>60</v>
      </c>
      <c r="G7" s="4" t="s">
        <v>170</v>
      </c>
      <c r="H7" s="100">
        <v>0</v>
      </c>
      <c r="I7" s="100">
        <v>1</v>
      </c>
      <c r="J7" s="100">
        <v>0</v>
      </c>
      <c r="K7" s="100">
        <v>0</v>
      </c>
      <c r="L7" s="100">
        <v>0</v>
      </c>
      <c r="M7" s="102">
        <v>4</v>
      </c>
      <c r="N7" s="102">
        <v>3</v>
      </c>
      <c r="O7" s="102">
        <v>4</v>
      </c>
      <c r="P7" s="102">
        <v>4</v>
      </c>
      <c r="Q7" s="102">
        <v>4</v>
      </c>
      <c r="R7" s="102">
        <v>3</v>
      </c>
      <c r="S7" s="102">
        <v>3</v>
      </c>
      <c r="T7" s="102">
        <v>3</v>
      </c>
      <c r="U7" s="102">
        <v>0</v>
      </c>
      <c r="V7" s="102">
        <v>0</v>
      </c>
      <c r="W7" s="5" t="s">
        <v>36</v>
      </c>
      <c r="X7" s="6">
        <v>4</v>
      </c>
      <c r="Y7" s="6">
        <v>4</v>
      </c>
      <c r="Z7" s="6">
        <v>4</v>
      </c>
      <c r="AA7" s="6">
        <v>4</v>
      </c>
      <c r="AB7" s="7">
        <v>4</v>
      </c>
      <c r="AC7" s="7">
        <v>4</v>
      </c>
      <c r="AD7" s="7">
        <v>4</v>
      </c>
      <c r="AE7" s="7">
        <v>4</v>
      </c>
      <c r="AF7" s="7">
        <v>4</v>
      </c>
      <c r="AG7" s="8">
        <v>4</v>
      </c>
      <c r="AH7" s="8">
        <v>4</v>
      </c>
      <c r="AI7" s="8">
        <v>4</v>
      </c>
      <c r="AJ7" s="8">
        <v>4</v>
      </c>
      <c r="AK7" s="8">
        <v>4</v>
      </c>
      <c r="AL7" s="8">
        <v>4</v>
      </c>
      <c r="AM7" s="9">
        <v>4</v>
      </c>
      <c r="AN7" s="9">
        <v>4</v>
      </c>
      <c r="AO7" s="5"/>
      <c r="AP7" s="5"/>
    </row>
    <row r="8" spans="1:42" ht="72.75" thickBot="1" x14ac:dyDescent="0.6">
      <c r="A8" s="4">
        <v>7</v>
      </c>
      <c r="B8" s="4" t="s">
        <v>56</v>
      </c>
      <c r="C8" s="4"/>
      <c r="D8" s="4"/>
      <c r="E8" s="4" t="s">
        <v>213</v>
      </c>
      <c r="F8" s="4" t="s">
        <v>59</v>
      </c>
      <c r="G8" s="4"/>
      <c r="H8" s="100">
        <v>0</v>
      </c>
      <c r="I8" s="100">
        <v>1</v>
      </c>
      <c r="J8" s="100">
        <v>0</v>
      </c>
      <c r="K8" s="100">
        <v>1</v>
      </c>
      <c r="L8" s="100">
        <v>0</v>
      </c>
      <c r="M8" s="102">
        <v>4</v>
      </c>
      <c r="N8" s="102">
        <v>0</v>
      </c>
      <c r="O8" s="102">
        <v>3</v>
      </c>
      <c r="P8" s="102">
        <v>4</v>
      </c>
      <c r="Q8" s="102">
        <v>4</v>
      </c>
      <c r="R8" s="102">
        <v>3</v>
      </c>
      <c r="S8" s="102">
        <v>0</v>
      </c>
      <c r="T8" s="102">
        <v>0</v>
      </c>
      <c r="U8" s="102">
        <v>0</v>
      </c>
      <c r="V8" s="102">
        <v>0</v>
      </c>
      <c r="W8" s="5" t="s">
        <v>36</v>
      </c>
      <c r="X8" s="6">
        <v>5</v>
      </c>
      <c r="Y8" s="6">
        <v>5</v>
      </c>
      <c r="Z8" s="6">
        <v>5</v>
      </c>
      <c r="AA8" s="6">
        <v>5</v>
      </c>
      <c r="AB8" s="7">
        <v>5</v>
      </c>
      <c r="AC8" s="7">
        <v>5</v>
      </c>
      <c r="AD8" s="7">
        <v>5</v>
      </c>
      <c r="AE8" s="7">
        <v>5</v>
      </c>
      <c r="AF8" s="7">
        <v>5</v>
      </c>
      <c r="AG8" s="8">
        <v>5</v>
      </c>
      <c r="AH8" s="8">
        <v>5</v>
      </c>
      <c r="AI8" s="8">
        <v>5</v>
      </c>
      <c r="AJ8" s="8">
        <v>5</v>
      </c>
      <c r="AK8" s="8">
        <v>5</v>
      </c>
      <c r="AL8" s="8">
        <v>5</v>
      </c>
      <c r="AM8" s="9">
        <v>5</v>
      </c>
      <c r="AN8" s="9">
        <v>5</v>
      </c>
      <c r="AO8" s="5"/>
      <c r="AP8" s="5"/>
    </row>
    <row r="9" spans="1:42" ht="72.75" thickBot="1" x14ac:dyDescent="0.6">
      <c r="A9" s="4">
        <v>8</v>
      </c>
      <c r="B9" s="4" t="s">
        <v>56</v>
      </c>
      <c r="C9" s="4"/>
      <c r="D9" s="4"/>
      <c r="E9" s="4" t="s">
        <v>116</v>
      </c>
      <c r="F9" s="4" t="s">
        <v>60</v>
      </c>
      <c r="G9" s="4" t="s">
        <v>170</v>
      </c>
      <c r="H9" s="100">
        <v>0</v>
      </c>
      <c r="I9" s="100">
        <v>1</v>
      </c>
      <c r="J9" s="100">
        <v>1</v>
      </c>
      <c r="K9" s="100">
        <v>1</v>
      </c>
      <c r="L9" s="100">
        <v>1</v>
      </c>
      <c r="M9" s="102">
        <v>5</v>
      </c>
      <c r="N9" s="102">
        <v>4</v>
      </c>
      <c r="O9" s="102">
        <v>5</v>
      </c>
      <c r="P9" s="102">
        <v>5</v>
      </c>
      <c r="Q9" s="102">
        <v>5</v>
      </c>
      <c r="R9" s="102">
        <v>4</v>
      </c>
      <c r="S9" s="102">
        <v>5</v>
      </c>
      <c r="T9" s="102">
        <v>4</v>
      </c>
      <c r="U9" s="102">
        <v>0</v>
      </c>
      <c r="V9" s="102">
        <v>0</v>
      </c>
      <c r="W9" s="5" t="s">
        <v>36</v>
      </c>
      <c r="X9" s="6">
        <v>5</v>
      </c>
      <c r="Y9" s="6">
        <v>5</v>
      </c>
      <c r="Z9" s="6">
        <v>5</v>
      </c>
      <c r="AA9" s="6">
        <v>5</v>
      </c>
      <c r="AB9" s="7">
        <v>5</v>
      </c>
      <c r="AC9" s="7">
        <v>5</v>
      </c>
      <c r="AD9" s="7">
        <v>5</v>
      </c>
      <c r="AE9" s="7">
        <v>5</v>
      </c>
      <c r="AF9" s="7">
        <v>5</v>
      </c>
      <c r="AG9" s="8">
        <v>5</v>
      </c>
      <c r="AH9" s="8">
        <v>5</v>
      </c>
      <c r="AI9" s="8">
        <v>5</v>
      </c>
      <c r="AJ9" s="8">
        <v>5</v>
      </c>
      <c r="AK9" s="8">
        <v>5</v>
      </c>
      <c r="AL9" s="8">
        <v>5</v>
      </c>
      <c r="AM9" s="9">
        <v>5</v>
      </c>
      <c r="AN9" s="9">
        <v>5</v>
      </c>
      <c r="AO9" s="5"/>
      <c r="AP9" s="5"/>
    </row>
    <row r="10" spans="1:42" ht="72.75" thickBot="1" x14ac:dyDescent="0.6">
      <c r="A10" s="4">
        <v>9</v>
      </c>
      <c r="B10" s="4" t="s">
        <v>55</v>
      </c>
      <c r="C10" s="4"/>
      <c r="D10" s="4"/>
      <c r="E10" s="4" t="s">
        <v>116</v>
      </c>
      <c r="F10" s="4" t="s">
        <v>60</v>
      </c>
      <c r="G10" s="4" t="s">
        <v>170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2">
        <v>5</v>
      </c>
      <c r="N10" s="102">
        <v>4</v>
      </c>
      <c r="O10" s="102">
        <v>5</v>
      </c>
      <c r="P10" s="102">
        <v>5</v>
      </c>
      <c r="Q10" s="102">
        <v>4</v>
      </c>
      <c r="R10" s="102">
        <v>5</v>
      </c>
      <c r="S10" s="102">
        <v>4</v>
      </c>
      <c r="T10" s="102">
        <v>4</v>
      </c>
      <c r="U10" s="102">
        <v>0</v>
      </c>
      <c r="V10" s="102">
        <v>0</v>
      </c>
      <c r="W10" s="5" t="s">
        <v>36</v>
      </c>
      <c r="X10" s="6">
        <v>3</v>
      </c>
      <c r="Y10" s="6">
        <v>3</v>
      </c>
      <c r="Z10" s="6">
        <v>3</v>
      </c>
      <c r="AA10" s="6">
        <v>3</v>
      </c>
      <c r="AB10" s="7">
        <v>3</v>
      </c>
      <c r="AC10" s="7">
        <v>3</v>
      </c>
      <c r="AD10" s="7">
        <v>2</v>
      </c>
      <c r="AE10" s="7">
        <v>3</v>
      </c>
      <c r="AF10" s="7">
        <v>3</v>
      </c>
      <c r="AG10" s="8">
        <v>2</v>
      </c>
      <c r="AH10" s="8">
        <v>3</v>
      </c>
      <c r="AI10" s="8">
        <v>2</v>
      </c>
      <c r="AJ10" s="8">
        <v>2</v>
      </c>
      <c r="AK10" s="8">
        <v>3</v>
      </c>
      <c r="AL10" s="8">
        <v>2</v>
      </c>
      <c r="AM10" s="9">
        <v>3</v>
      </c>
      <c r="AN10" s="9">
        <v>4</v>
      </c>
      <c r="AO10" s="5"/>
      <c r="AP10" s="5"/>
    </row>
    <row r="11" spans="1:42" ht="72.75" thickBot="1" x14ac:dyDescent="0.6">
      <c r="A11" s="4">
        <v>10</v>
      </c>
      <c r="B11" s="4" t="s">
        <v>55</v>
      </c>
      <c r="C11" s="4"/>
      <c r="D11" s="4"/>
      <c r="E11" s="4" t="s">
        <v>180</v>
      </c>
      <c r="F11" s="4" t="s">
        <v>60</v>
      </c>
      <c r="G11" s="4" t="s">
        <v>172</v>
      </c>
      <c r="H11" s="100">
        <v>1</v>
      </c>
      <c r="I11" s="100">
        <v>1</v>
      </c>
      <c r="J11" s="100">
        <v>0</v>
      </c>
      <c r="K11" s="100">
        <v>0</v>
      </c>
      <c r="L11" s="100">
        <v>0</v>
      </c>
      <c r="M11" s="102">
        <v>4</v>
      </c>
      <c r="N11" s="102">
        <v>2</v>
      </c>
      <c r="O11" s="102">
        <v>4</v>
      </c>
      <c r="P11" s="102">
        <v>4</v>
      </c>
      <c r="Q11" s="102">
        <v>3</v>
      </c>
      <c r="R11" s="102">
        <v>1</v>
      </c>
      <c r="S11" s="102">
        <v>1</v>
      </c>
      <c r="T11" s="102">
        <v>1</v>
      </c>
      <c r="U11" s="102">
        <v>0</v>
      </c>
      <c r="V11" s="102">
        <v>0</v>
      </c>
      <c r="W11" s="5" t="s">
        <v>36</v>
      </c>
      <c r="X11" s="6">
        <v>3</v>
      </c>
      <c r="Y11" s="6">
        <v>2</v>
      </c>
      <c r="Z11" s="6">
        <v>2</v>
      </c>
      <c r="AA11" s="6">
        <v>2</v>
      </c>
      <c r="AB11" s="7">
        <v>4</v>
      </c>
      <c r="AC11" s="7">
        <v>2</v>
      </c>
      <c r="AD11" s="7">
        <v>2</v>
      </c>
      <c r="AE11" s="7">
        <v>3</v>
      </c>
      <c r="AF11" s="7">
        <v>3</v>
      </c>
      <c r="AG11" s="8">
        <v>4</v>
      </c>
      <c r="AH11" s="8">
        <v>4</v>
      </c>
      <c r="AI11" s="8">
        <v>3</v>
      </c>
      <c r="AJ11" s="8">
        <v>2</v>
      </c>
      <c r="AK11" s="8">
        <v>4</v>
      </c>
      <c r="AL11" s="8">
        <v>3</v>
      </c>
      <c r="AM11" s="9">
        <v>3</v>
      </c>
      <c r="AN11" s="9">
        <v>3</v>
      </c>
      <c r="AO11" s="103"/>
      <c r="AP11" s="5"/>
    </row>
    <row r="12" spans="1:42" ht="72.75" thickBot="1" x14ac:dyDescent="0.6">
      <c r="A12" s="4">
        <v>11</v>
      </c>
      <c r="B12" s="4" t="s">
        <v>55</v>
      </c>
      <c r="C12" s="4"/>
      <c r="D12" s="4"/>
      <c r="E12" s="4" t="s">
        <v>180</v>
      </c>
      <c r="F12" s="4" t="s">
        <v>60</v>
      </c>
      <c r="G12" s="4" t="s">
        <v>172</v>
      </c>
      <c r="H12" s="100">
        <v>1</v>
      </c>
      <c r="I12" s="100">
        <v>1</v>
      </c>
      <c r="J12" s="100">
        <v>1</v>
      </c>
      <c r="K12" s="100">
        <v>0</v>
      </c>
      <c r="L12" s="100">
        <v>0</v>
      </c>
      <c r="M12" s="102">
        <v>4</v>
      </c>
      <c r="N12" s="102">
        <v>3</v>
      </c>
      <c r="O12" s="102">
        <v>4</v>
      </c>
      <c r="P12" s="102">
        <v>4</v>
      </c>
      <c r="Q12" s="102">
        <v>4</v>
      </c>
      <c r="R12" s="102">
        <v>3</v>
      </c>
      <c r="S12" s="102">
        <v>3</v>
      </c>
      <c r="T12" s="102">
        <v>3</v>
      </c>
      <c r="U12" s="102">
        <v>0</v>
      </c>
      <c r="V12" s="102">
        <v>0</v>
      </c>
      <c r="W12" s="5" t="s">
        <v>36</v>
      </c>
      <c r="X12" s="6">
        <v>4</v>
      </c>
      <c r="Y12" s="6">
        <v>4</v>
      </c>
      <c r="Z12" s="6">
        <v>4</v>
      </c>
      <c r="AA12" s="6">
        <v>4</v>
      </c>
      <c r="AB12" s="7">
        <v>4</v>
      </c>
      <c r="AC12" s="7">
        <v>4</v>
      </c>
      <c r="AD12" s="7">
        <v>4</v>
      </c>
      <c r="AE12" s="7">
        <v>4</v>
      </c>
      <c r="AF12" s="7">
        <v>4</v>
      </c>
      <c r="AG12" s="8">
        <v>4</v>
      </c>
      <c r="AH12" s="8">
        <v>4</v>
      </c>
      <c r="AI12" s="8">
        <v>4</v>
      </c>
      <c r="AJ12" s="8">
        <v>3</v>
      </c>
      <c r="AK12" s="8">
        <v>3</v>
      </c>
      <c r="AL12" s="8">
        <v>4</v>
      </c>
      <c r="AM12" s="9">
        <v>4</v>
      </c>
      <c r="AN12" s="9">
        <v>4</v>
      </c>
      <c r="AO12" s="103"/>
      <c r="AP12" s="5"/>
    </row>
    <row r="13" spans="1:42" ht="72.75" thickBot="1" x14ac:dyDescent="0.6">
      <c r="A13" s="4">
        <v>12</v>
      </c>
      <c r="B13" s="4" t="s">
        <v>55</v>
      </c>
      <c r="C13" s="4"/>
      <c r="D13" s="4"/>
      <c r="E13" s="4" t="s">
        <v>180</v>
      </c>
      <c r="F13" s="4" t="s">
        <v>60</v>
      </c>
      <c r="G13" s="4" t="s">
        <v>170</v>
      </c>
      <c r="H13" s="100">
        <v>0</v>
      </c>
      <c r="I13" s="100">
        <v>1</v>
      </c>
      <c r="J13" s="100">
        <v>1</v>
      </c>
      <c r="K13" s="100">
        <v>0</v>
      </c>
      <c r="L13" s="100">
        <v>0</v>
      </c>
      <c r="M13" s="102">
        <v>4</v>
      </c>
      <c r="N13" s="102">
        <v>4</v>
      </c>
      <c r="O13" s="102">
        <v>4</v>
      </c>
      <c r="P13" s="102">
        <v>4</v>
      </c>
      <c r="Q13" s="102">
        <v>4</v>
      </c>
      <c r="R13" s="102">
        <v>4</v>
      </c>
      <c r="S13" s="102">
        <v>4</v>
      </c>
      <c r="T13" s="102">
        <v>4</v>
      </c>
      <c r="U13" s="102">
        <v>0</v>
      </c>
      <c r="V13" s="102">
        <v>0</v>
      </c>
      <c r="W13" s="5" t="s">
        <v>36</v>
      </c>
      <c r="X13" s="6">
        <v>4</v>
      </c>
      <c r="Y13" s="6">
        <v>4</v>
      </c>
      <c r="Z13" s="6">
        <v>4</v>
      </c>
      <c r="AA13" s="6">
        <v>4</v>
      </c>
      <c r="AB13" s="7">
        <v>4</v>
      </c>
      <c r="AC13" s="7">
        <v>4</v>
      </c>
      <c r="AD13" s="7">
        <v>4</v>
      </c>
      <c r="AE13" s="7">
        <v>4</v>
      </c>
      <c r="AF13" s="7">
        <v>4</v>
      </c>
      <c r="AG13" s="8">
        <v>4</v>
      </c>
      <c r="AH13" s="8">
        <v>5</v>
      </c>
      <c r="AI13" s="8">
        <v>4</v>
      </c>
      <c r="AJ13" s="8">
        <v>4</v>
      </c>
      <c r="AK13" s="8">
        <v>4</v>
      </c>
      <c r="AL13" s="8">
        <v>4</v>
      </c>
      <c r="AM13" s="9">
        <v>5</v>
      </c>
      <c r="AN13" s="9">
        <v>5</v>
      </c>
      <c r="AO13" s="103"/>
      <c r="AP13" s="5"/>
    </row>
    <row r="14" spans="1:42" ht="72.75" thickBot="1" x14ac:dyDescent="0.6">
      <c r="A14" s="4">
        <v>13</v>
      </c>
      <c r="B14" s="4" t="s">
        <v>56</v>
      </c>
      <c r="C14" s="4"/>
      <c r="D14" s="4"/>
      <c r="E14" s="4" t="s">
        <v>180</v>
      </c>
      <c r="F14" s="4" t="s">
        <v>60</v>
      </c>
      <c r="G14" s="4" t="s">
        <v>170</v>
      </c>
      <c r="H14" s="100">
        <v>0</v>
      </c>
      <c r="I14" s="100">
        <v>1</v>
      </c>
      <c r="J14" s="100">
        <v>1</v>
      </c>
      <c r="K14" s="100">
        <v>0</v>
      </c>
      <c r="L14" s="100">
        <v>0</v>
      </c>
      <c r="M14" s="102">
        <v>4</v>
      </c>
      <c r="N14" s="102">
        <v>4</v>
      </c>
      <c r="O14" s="102">
        <v>5</v>
      </c>
      <c r="P14" s="102">
        <v>4</v>
      </c>
      <c r="Q14" s="102">
        <v>5</v>
      </c>
      <c r="R14" s="102">
        <v>4</v>
      </c>
      <c r="S14" s="102">
        <v>4</v>
      </c>
      <c r="T14" s="102">
        <v>4</v>
      </c>
      <c r="U14" s="102">
        <v>0</v>
      </c>
      <c r="V14" s="102">
        <v>0</v>
      </c>
      <c r="W14" s="5" t="s">
        <v>36</v>
      </c>
      <c r="X14" s="6">
        <v>4</v>
      </c>
      <c r="Y14" s="6">
        <v>5</v>
      </c>
      <c r="Z14" s="6">
        <v>5</v>
      </c>
      <c r="AA14" s="6">
        <v>5</v>
      </c>
      <c r="AB14" s="7">
        <v>5</v>
      </c>
      <c r="AC14" s="7">
        <v>5</v>
      </c>
      <c r="AD14" s="7">
        <v>5</v>
      </c>
      <c r="AE14" s="7">
        <v>4</v>
      </c>
      <c r="AF14" s="7">
        <v>4</v>
      </c>
      <c r="AG14" s="8">
        <v>5</v>
      </c>
      <c r="AH14" s="8">
        <v>5</v>
      </c>
      <c r="AI14" s="8">
        <v>5</v>
      </c>
      <c r="AJ14" s="8">
        <v>5</v>
      </c>
      <c r="AK14" s="8">
        <v>5</v>
      </c>
      <c r="AL14" s="8">
        <v>5</v>
      </c>
      <c r="AM14" s="9">
        <v>5</v>
      </c>
      <c r="AN14" s="9">
        <v>5</v>
      </c>
      <c r="AO14" s="103"/>
      <c r="AP14" s="5"/>
    </row>
    <row r="15" spans="1:42" ht="72.75" thickBot="1" x14ac:dyDescent="0.6">
      <c r="A15" s="4">
        <v>14</v>
      </c>
      <c r="B15" s="4" t="s">
        <v>55</v>
      </c>
      <c r="C15" s="4"/>
      <c r="D15" s="4"/>
      <c r="E15" s="4" t="s">
        <v>180</v>
      </c>
      <c r="F15" s="4" t="s">
        <v>60</v>
      </c>
      <c r="G15" s="4" t="s">
        <v>170</v>
      </c>
      <c r="H15" s="100">
        <v>0</v>
      </c>
      <c r="I15" s="100">
        <v>1</v>
      </c>
      <c r="J15" s="100">
        <v>0</v>
      </c>
      <c r="K15" s="100">
        <v>0</v>
      </c>
      <c r="L15" s="100">
        <v>0</v>
      </c>
      <c r="M15" s="102">
        <v>3</v>
      </c>
      <c r="N15" s="102">
        <v>3</v>
      </c>
      <c r="O15" s="102">
        <v>3</v>
      </c>
      <c r="P15" s="102">
        <v>3</v>
      </c>
      <c r="Q15" s="102">
        <v>3</v>
      </c>
      <c r="R15" s="102">
        <v>3</v>
      </c>
      <c r="S15" s="102">
        <v>3</v>
      </c>
      <c r="T15" s="102">
        <v>3</v>
      </c>
      <c r="U15" s="102">
        <v>0</v>
      </c>
      <c r="V15" s="102">
        <v>0</v>
      </c>
      <c r="W15" s="5" t="s">
        <v>36</v>
      </c>
      <c r="X15" s="6">
        <v>4</v>
      </c>
      <c r="Y15" s="6">
        <v>4</v>
      </c>
      <c r="Z15" s="6">
        <v>4</v>
      </c>
      <c r="AA15" s="6">
        <v>4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8">
        <v>3</v>
      </c>
      <c r="AH15" s="8">
        <v>3</v>
      </c>
      <c r="AI15" s="8">
        <v>3</v>
      </c>
      <c r="AJ15" s="8">
        <v>3</v>
      </c>
      <c r="AK15" s="8">
        <v>3</v>
      </c>
      <c r="AL15" s="8">
        <v>3</v>
      </c>
      <c r="AM15" s="9">
        <v>3</v>
      </c>
      <c r="AN15" s="9">
        <v>3</v>
      </c>
      <c r="AO15" s="103"/>
      <c r="AP15" s="5"/>
    </row>
    <row r="16" spans="1:42" ht="72.75" thickBot="1" x14ac:dyDescent="0.6">
      <c r="A16" s="4">
        <v>15</v>
      </c>
      <c r="B16" s="4" t="s">
        <v>55</v>
      </c>
      <c r="C16" s="4"/>
      <c r="D16" s="4"/>
      <c r="E16" s="4" t="s">
        <v>180</v>
      </c>
      <c r="F16" s="4" t="s">
        <v>60</v>
      </c>
      <c r="G16" s="4" t="s">
        <v>170</v>
      </c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4</v>
      </c>
      <c r="N16" s="102">
        <v>3</v>
      </c>
      <c r="O16" s="102">
        <v>5</v>
      </c>
      <c r="P16" s="102">
        <v>3</v>
      </c>
      <c r="Q16" s="102">
        <v>3</v>
      </c>
      <c r="R16" s="102">
        <v>1</v>
      </c>
      <c r="S16" s="102">
        <v>1</v>
      </c>
      <c r="T16" s="102">
        <v>1</v>
      </c>
      <c r="U16" s="102">
        <v>0</v>
      </c>
      <c r="V16" s="102">
        <v>0</v>
      </c>
      <c r="W16" s="5" t="s">
        <v>36</v>
      </c>
      <c r="X16" s="6">
        <v>4</v>
      </c>
      <c r="Y16" s="6">
        <v>4</v>
      </c>
      <c r="Z16" s="6">
        <v>5</v>
      </c>
      <c r="AA16" s="6">
        <v>4</v>
      </c>
      <c r="AB16" s="7">
        <v>5</v>
      </c>
      <c r="AC16" s="7">
        <v>5</v>
      </c>
      <c r="AD16" s="7">
        <v>5</v>
      </c>
      <c r="AE16" s="7">
        <v>5</v>
      </c>
      <c r="AF16" s="7">
        <v>5</v>
      </c>
      <c r="AG16" s="8">
        <v>4</v>
      </c>
      <c r="AH16" s="8">
        <v>5</v>
      </c>
      <c r="AI16" s="8">
        <v>5</v>
      </c>
      <c r="AJ16" s="8">
        <v>4</v>
      </c>
      <c r="AK16" s="8">
        <v>4</v>
      </c>
      <c r="AL16" s="8">
        <v>5</v>
      </c>
      <c r="AM16" s="9">
        <v>5</v>
      </c>
      <c r="AN16" s="9">
        <v>5</v>
      </c>
      <c r="AO16" s="103"/>
      <c r="AP16" s="5"/>
    </row>
    <row r="17" spans="1:42" ht="72.75" thickBot="1" x14ac:dyDescent="0.6">
      <c r="A17" s="4">
        <v>16</v>
      </c>
      <c r="B17" s="4" t="s">
        <v>55</v>
      </c>
      <c r="C17" s="4"/>
      <c r="D17" s="4"/>
      <c r="E17" s="4" t="s">
        <v>180</v>
      </c>
      <c r="F17" s="4" t="s">
        <v>60</v>
      </c>
      <c r="G17" s="4" t="s">
        <v>170</v>
      </c>
      <c r="H17" s="100">
        <v>1</v>
      </c>
      <c r="I17" s="100">
        <v>1</v>
      </c>
      <c r="J17" s="100">
        <v>1</v>
      </c>
      <c r="K17" s="100">
        <v>0</v>
      </c>
      <c r="L17" s="100">
        <v>0</v>
      </c>
      <c r="M17" s="102">
        <v>3</v>
      </c>
      <c r="N17" s="102">
        <v>2</v>
      </c>
      <c r="O17" s="102">
        <v>4</v>
      </c>
      <c r="P17" s="102">
        <v>3</v>
      </c>
      <c r="Q17" s="102">
        <v>3</v>
      </c>
      <c r="R17" s="102">
        <v>1</v>
      </c>
      <c r="S17" s="102">
        <v>3</v>
      </c>
      <c r="T17" s="102">
        <v>3</v>
      </c>
      <c r="U17" s="102">
        <v>0</v>
      </c>
      <c r="V17" s="102">
        <v>0</v>
      </c>
      <c r="W17" s="5" t="s">
        <v>36</v>
      </c>
      <c r="X17" s="6">
        <v>4</v>
      </c>
      <c r="Y17" s="6">
        <v>3</v>
      </c>
      <c r="Z17" s="6">
        <v>4</v>
      </c>
      <c r="AA17" s="6">
        <v>4</v>
      </c>
      <c r="AB17" s="7">
        <v>4</v>
      </c>
      <c r="AC17" s="7">
        <v>4</v>
      </c>
      <c r="AD17" s="7">
        <v>4</v>
      </c>
      <c r="AE17" s="7">
        <v>4</v>
      </c>
      <c r="AF17" s="7">
        <v>4</v>
      </c>
      <c r="AG17" s="8">
        <v>4</v>
      </c>
      <c r="AH17" s="8">
        <v>4</v>
      </c>
      <c r="AI17" s="8">
        <v>3</v>
      </c>
      <c r="AJ17" s="8">
        <v>4</v>
      </c>
      <c r="AK17" s="8">
        <v>4</v>
      </c>
      <c r="AL17" s="8">
        <v>4</v>
      </c>
      <c r="AM17" s="9">
        <v>4</v>
      </c>
      <c r="AN17" s="9">
        <v>4</v>
      </c>
      <c r="AO17" s="103"/>
      <c r="AP17" s="5"/>
    </row>
    <row r="18" spans="1:42" ht="72.75" thickBot="1" x14ac:dyDescent="0.6">
      <c r="A18" s="4">
        <v>17</v>
      </c>
      <c r="B18" s="4" t="s">
        <v>56</v>
      </c>
      <c r="C18" s="4"/>
      <c r="D18" s="4"/>
      <c r="E18" s="4" t="s">
        <v>261</v>
      </c>
      <c r="F18" s="4" t="s">
        <v>59</v>
      </c>
      <c r="G18" s="4"/>
      <c r="H18" s="100">
        <v>0</v>
      </c>
      <c r="I18" s="100">
        <v>1</v>
      </c>
      <c r="J18" s="100">
        <v>0</v>
      </c>
      <c r="K18" s="100">
        <v>1</v>
      </c>
      <c r="L18" s="100">
        <v>0</v>
      </c>
      <c r="M18" s="102">
        <v>3</v>
      </c>
      <c r="N18" s="102">
        <v>3</v>
      </c>
      <c r="O18" s="102">
        <v>3</v>
      </c>
      <c r="P18" s="102">
        <v>3</v>
      </c>
      <c r="Q18" s="102">
        <v>3</v>
      </c>
      <c r="R18" s="102">
        <v>3</v>
      </c>
      <c r="S18" s="102">
        <v>3</v>
      </c>
      <c r="T18" s="102">
        <v>3</v>
      </c>
      <c r="U18" s="102">
        <v>0</v>
      </c>
      <c r="V18" s="102">
        <v>0</v>
      </c>
      <c r="W18" s="5" t="s">
        <v>36</v>
      </c>
      <c r="X18" s="6">
        <v>5</v>
      </c>
      <c r="Y18" s="6">
        <v>5</v>
      </c>
      <c r="Z18" s="6">
        <v>5</v>
      </c>
      <c r="AA18" s="6">
        <v>5</v>
      </c>
      <c r="AB18" s="7">
        <v>5</v>
      </c>
      <c r="AC18" s="7">
        <v>5</v>
      </c>
      <c r="AD18" s="7">
        <v>5</v>
      </c>
      <c r="AE18" s="7">
        <v>5</v>
      </c>
      <c r="AF18" s="7">
        <v>5</v>
      </c>
      <c r="AG18" s="8">
        <v>5</v>
      </c>
      <c r="AH18" s="8">
        <v>5</v>
      </c>
      <c r="AI18" s="8">
        <v>5</v>
      </c>
      <c r="AJ18" s="8">
        <v>5</v>
      </c>
      <c r="AK18" s="8">
        <v>5</v>
      </c>
      <c r="AL18" s="8">
        <v>5</v>
      </c>
      <c r="AM18" s="9">
        <v>5</v>
      </c>
      <c r="AN18" s="9">
        <v>5</v>
      </c>
      <c r="AO18" s="103"/>
      <c r="AP18" s="5"/>
    </row>
    <row r="19" spans="1:42" ht="72.75" thickBot="1" x14ac:dyDescent="0.6">
      <c r="A19" s="4">
        <v>18</v>
      </c>
      <c r="B19" s="4" t="s">
        <v>56</v>
      </c>
      <c r="C19" s="4"/>
      <c r="D19" s="4"/>
      <c r="E19" s="4" t="s">
        <v>261</v>
      </c>
      <c r="F19" s="4" t="s">
        <v>60</v>
      </c>
      <c r="G19" s="4" t="s">
        <v>170</v>
      </c>
      <c r="H19" s="100">
        <v>1</v>
      </c>
      <c r="I19" s="100">
        <v>1</v>
      </c>
      <c r="J19" s="100">
        <v>0</v>
      </c>
      <c r="K19" s="100">
        <v>0</v>
      </c>
      <c r="L19" s="100">
        <v>0</v>
      </c>
      <c r="M19" s="102">
        <v>4</v>
      </c>
      <c r="N19" s="102">
        <v>3</v>
      </c>
      <c r="O19" s="102">
        <v>4</v>
      </c>
      <c r="P19" s="102">
        <v>4</v>
      </c>
      <c r="Q19" s="102">
        <v>4</v>
      </c>
      <c r="R19" s="102">
        <v>3</v>
      </c>
      <c r="S19" s="102">
        <v>3</v>
      </c>
      <c r="T19" s="102">
        <v>4</v>
      </c>
      <c r="U19" s="102">
        <v>0</v>
      </c>
      <c r="V19" s="102">
        <v>0</v>
      </c>
      <c r="W19" s="5" t="s">
        <v>36</v>
      </c>
      <c r="X19" s="6">
        <v>4</v>
      </c>
      <c r="Y19" s="6">
        <v>4</v>
      </c>
      <c r="Z19" s="6">
        <v>4</v>
      </c>
      <c r="AA19" s="6">
        <v>4</v>
      </c>
      <c r="AB19" s="7">
        <v>4</v>
      </c>
      <c r="AC19" s="7">
        <v>4</v>
      </c>
      <c r="AD19" s="7">
        <v>4</v>
      </c>
      <c r="AE19" s="7">
        <v>4</v>
      </c>
      <c r="AF19" s="7">
        <v>4</v>
      </c>
      <c r="AG19" s="8">
        <v>4</v>
      </c>
      <c r="AH19" s="8">
        <v>4</v>
      </c>
      <c r="AI19" s="8">
        <v>4</v>
      </c>
      <c r="AJ19" s="8">
        <v>4</v>
      </c>
      <c r="AK19" s="8">
        <v>4</v>
      </c>
      <c r="AL19" s="8">
        <v>4</v>
      </c>
      <c r="AM19" s="9">
        <v>4</v>
      </c>
      <c r="AN19" s="9">
        <v>4</v>
      </c>
      <c r="AO19" s="103"/>
      <c r="AP19" s="5"/>
    </row>
    <row r="20" spans="1:42" ht="72.75" thickBot="1" x14ac:dyDescent="0.6">
      <c r="A20" s="4">
        <v>19</v>
      </c>
      <c r="B20" s="4" t="s">
        <v>56</v>
      </c>
      <c r="C20" s="4"/>
      <c r="D20" s="4"/>
      <c r="E20" s="4" t="s">
        <v>261</v>
      </c>
      <c r="F20" s="4" t="s">
        <v>59</v>
      </c>
      <c r="G20" s="4"/>
      <c r="H20" s="100">
        <v>1</v>
      </c>
      <c r="I20" s="100">
        <v>0</v>
      </c>
      <c r="J20" s="100">
        <v>0</v>
      </c>
      <c r="K20" s="100">
        <v>0</v>
      </c>
      <c r="L20" s="100">
        <v>0</v>
      </c>
      <c r="M20" s="102">
        <v>4</v>
      </c>
      <c r="N20" s="102">
        <v>3</v>
      </c>
      <c r="O20" s="102">
        <v>3</v>
      </c>
      <c r="P20" s="102">
        <v>3</v>
      </c>
      <c r="Q20" s="102">
        <v>3</v>
      </c>
      <c r="R20" s="102">
        <v>3</v>
      </c>
      <c r="S20" s="102">
        <v>3</v>
      </c>
      <c r="T20" s="102">
        <v>3</v>
      </c>
      <c r="U20" s="102">
        <v>0</v>
      </c>
      <c r="V20" s="102">
        <v>0</v>
      </c>
      <c r="W20" s="5" t="s">
        <v>36</v>
      </c>
      <c r="X20" s="6">
        <v>3</v>
      </c>
      <c r="Y20" s="6">
        <v>3</v>
      </c>
      <c r="Z20" s="6">
        <v>3</v>
      </c>
      <c r="AA20" s="6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8">
        <v>3</v>
      </c>
      <c r="AH20" s="8">
        <v>3</v>
      </c>
      <c r="AI20" s="8">
        <v>3</v>
      </c>
      <c r="AJ20" s="8">
        <v>3</v>
      </c>
      <c r="AK20" s="8">
        <v>3</v>
      </c>
      <c r="AL20" s="8">
        <v>3</v>
      </c>
      <c r="AM20" s="9">
        <v>3</v>
      </c>
      <c r="AN20" s="9">
        <v>3</v>
      </c>
      <c r="AO20" s="103"/>
      <c r="AP20" s="5"/>
    </row>
    <row r="21" spans="1:42" ht="72.75" thickBot="1" x14ac:dyDescent="0.6">
      <c r="A21" s="4">
        <v>20</v>
      </c>
      <c r="B21" s="4" t="s">
        <v>56</v>
      </c>
      <c r="C21" s="4"/>
      <c r="D21" s="4"/>
      <c r="E21" s="4" t="s">
        <v>261</v>
      </c>
      <c r="F21" s="4" t="s">
        <v>62</v>
      </c>
      <c r="G21" s="4"/>
      <c r="H21" s="100">
        <v>1</v>
      </c>
      <c r="I21" s="100">
        <v>1</v>
      </c>
      <c r="J21" s="100">
        <v>1</v>
      </c>
      <c r="K21" s="100">
        <v>0</v>
      </c>
      <c r="L21" s="100">
        <v>1</v>
      </c>
      <c r="M21" s="102">
        <v>5</v>
      </c>
      <c r="N21" s="102">
        <v>0</v>
      </c>
      <c r="O21" s="102">
        <v>5</v>
      </c>
      <c r="P21" s="102">
        <v>5</v>
      </c>
      <c r="Q21" s="102">
        <v>5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5" t="s">
        <v>36</v>
      </c>
      <c r="X21" s="6">
        <v>5</v>
      </c>
      <c r="Y21" s="6">
        <v>5</v>
      </c>
      <c r="Z21" s="6">
        <v>5</v>
      </c>
      <c r="AA21" s="6">
        <v>5</v>
      </c>
      <c r="AB21" s="7">
        <v>5</v>
      </c>
      <c r="AC21" s="7">
        <v>5</v>
      </c>
      <c r="AD21" s="7">
        <v>5</v>
      </c>
      <c r="AE21" s="7">
        <v>5</v>
      </c>
      <c r="AF21" s="7">
        <v>5</v>
      </c>
      <c r="AG21" s="8">
        <v>5</v>
      </c>
      <c r="AH21" s="8">
        <v>5</v>
      </c>
      <c r="AI21" s="8">
        <v>5</v>
      </c>
      <c r="AJ21" s="8">
        <v>5</v>
      </c>
      <c r="AK21" s="8">
        <v>5</v>
      </c>
      <c r="AL21" s="8">
        <v>5</v>
      </c>
      <c r="AM21" s="9">
        <v>5</v>
      </c>
      <c r="AN21" s="9">
        <v>5</v>
      </c>
      <c r="AO21" s="103"/>
      <c r="AP21" s="5"/>
    </row>
    <row r="22" spans="1:42" ht="72.75" thickBot="1" x14ac:dyDescent="0.6">
      <c r="A22" s="4">
        <v>21</v>
      </c>
      <c r="B22" s="4" t="s">
        <v>56</v>
      </c>
      <c r="C22" s="4"/>
      <c r="D22" s="4"/>
      <c r="E22" s="4" t="s">
        <v>214</v>
      </c>
      <c r="F22" s="4" t="s">
        <v>60</v>
      </c>
      <c r="G22" s="4" t="s">
        <v>170</v>
      </c>
      <c r="H22" s="100">
        <v>0</v>
      </c>
      <c r="I22" s="100">
        <v>0</v>
      </c>
      <c r="J22" s="100">
        <v>1</v>
      </c>
      <c r="K22" s="100">
        <v>0</v>
      </c>
      <c r="L22" s="100">
        <v>0</v>
      </c>
      <c r="M22" s="102">
        <v>4</v>
      </c>
      <c r="N22" s="102">
        <v>4</v>
      </c>
      <c r="O22" s="102">
        <v>4</v>
      </c>
      <c r="P22" s="102">
        <v>4</v>
      </c>
      <c r="Q22" s="102">
        <v>4</v>
      </c>
      <c r="R22" s="102">
        <v>4</v>
      </c>
      <c r="S22" s="102">
        <v>4</v>
      </c>
      <c r="T22" s="102">
        <v>4</v>
      </c>
      <c r="U22" s="102">
        <v>0</v>
      </c>
      <c r="V22" s="102">
        <v>0</v>
      </c>
      <c r="W22" s="5" t="s">
        <v>36</v>
      </c>
      <c r="X22" s="6">
        <v>4</v>
      </c>
      <c r="Y22" s="6">
        <v>4</v>
      </c>
      <c r="Z22" s="6">
        <v>4</v>
      </c>
      <c r="AA22" s="6">
        <v>4</v>
      </c>
      <c r="AB22" s="7">
        <v>4</v>
      </c>
      <c r="AC22" s="7">
        <v>4</v>
      </c>
      <c r="AD22" s="7">
        <v>4</v>
      </c>
      <c r="AE22" s="7">
        <v>4</v>
      </c>
      <c r="AF22" s="7">
        <v>4</v>
      </c>
      <c r="AG22" s="8">
        <v>4</v>
      </c>
      <c r="AH22" s="8">
        <v>4</v>
      </c>
      <c r="AI22" s="8">
        <v>4</v>
      </c>
      <c r="AJ22" s="8">
        <v>4</v>
      </c>
      <c r="AK22" s="8">
        <v>4</v>
      </c>
      <c r="AL22" s="8">
        <v>4</v>
      </c>
      <c r="AM22" s="9">
        <v>4</v>
      </c>
      <c r="AN22" s="9">
        <v>4</v>
      </c>
      <c r="AO22" s="103"/>
      <c r="AP22" s="5"/>
    </row>
    <row r="23" spans="1:42" ht="72.75" thickBot="1" x14ac:dyDescent="0.6">
      <c r="A23" s="4">
        <v>22</v>
      </c>
      <c r="B23" s="4" t="s">
        <v>56</v>
      </c>
      <c r="C23" s="4"/>
      <c r="D23" s="4"/>
      <c r="E23" s="4" t="s">
        <v>189</v>
      </c>
      <c r="F23" s="4" t="s">
        <v>62</v>
      </c>
      <c r="G23" s="4"/>
      <c r="H23" s="100">
        <v>1</v>
      </c>
      <c r="I23" s="100">
        <v>0</v>
      </c>
      <c r="J23" s="100">
        <v>0</v>
      </c>
      <c r="K23" s="100">
        <v>0</v>
      </c>
      <c r="L23" s="100">
        <v>0</v>
      </c>
      <c r="M23" s="102">
        <v>2</v>
      </c>
      <c r="N23" s="102">
        <v>1</v>
      </c>
      <c r="O23" s="102">
        <v>3</v>
      </c>
      <c r="P23" s="102">
        <v>3</v>
      </c>
      <c r="Q23" s="102">
        <v>4</v>
      </c>
      <c r="R23" s="102">
        <v>4</v>
      </c>
      <c r="S23" s="102">
        <v>4</v>
      </c>
      <c r="T23" s="102">
        <v>3</v>
      </c>
      <c r="U23" s="102">
        <v>3</v>
      </c>
      <c r="V23" s="102">
        <v>0</v>
      </c>
      <c r="W23" s="5" t="s">
        <v>36</v>
      </c>
      <c r="X23" s="6">
        <v>5</v>
      </c>
      <c r="Y23" s="6">
        <v>5</v>
      </c>
      <c r="Z23" s="6">
        <v>5</v>
      </c>
      <c r="AA23" s="6">
        <v>5</v>
      </c>
      <c r="AB23" s="7">
        <v>5</v>
      </c>
      <c r="AC23" s="7">
        <v>5</v>
      </c>
      <c r="AD23" s="7">
        <v>5</v>
      </c>
      <c r="AE23" s="7">
        <v>5</v>
      </c>
      <c r="AF23" s="7">
        <v>5</v>
      </c>
      <c r="AG23" s="8">
        <v>5</v>
      </c>
      <c r="AH23" s="8">
        <v>5</v>
      </c>
      <c r="AI23" s="8">
        <v>5</v>
      </c>
      <c r="AJ23" s="8">
        <v>5</v>
      </c>
      <c r="AK23" s="8">
        <v>5</v>
      </c>
      <c r="AL23" s="8">
        <v>5</v>
      </c>
      <c r="AM23" s="9">
        <v>5</v>
      </c>
      <c r="AN23" s="9">
        <v>5</v>
      </c>
      <c r="AO23" s="103"/>
      <c r="AP23" s="5"/>
    </row>
    <row r="24" spans="1:42" ht="72.75" thickBot="1" x14ac:dyDescent="0.6">
      <c r="A24" s="4">
        <v>23</v>
      </c>
      <c r="B24" s="4" t="s">
        <v>55</v>
      </c>
      <c r="C24" s="4"/>
      <c r="D24" s="4"/>
      <c r="E24" s="4" t="s">
        <v>208</v>
      </c>
      <c r="F24" s="4" t="s">
        <v>60</v>
      </c>
      <c r="G24" s="4" t="s">
        <v>170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2">
        <v>4</v>
      </c>
      <c r="N24" s="102">
        <v>4</v>
      </c>
      <c r="O24" s="102">
        <v>4</v>
      </c>
      <c r="P24" s="102">
        <v>4</v>
      </c>
      <c r="Q24" s="102">
        <v>4</v>
      </c>
      <c r="R24" s="102">
        <v>3</v>
      </c>
      <c r="S24" s="102">
        <v>4</v>
      </c>
      <c r="T24" s="102">
        <v>3</v>
      </c>
      <c r="U24" s="102">
        <v>0</v>
      </c>
      <c r="V24" s="102">
        <v>0</v>
      </c>
      <c r="W24" s="5" t="s">
        <v>36</v>
      </c>
      <c r="X24" s="6">
        <v>3</v>
      </c>
      <c r="Y24" s="6">
        <v>4</v>
      </c>
      <c r="Z24" s="6">
        <v>3</v>
      </c>
      <c r="AA24" s="6">
        <v>4</v>
      </c>
      <c r="AB24" s="7">
        <v>4</v>
      </c>
      <c r="AC24" s="7">
        <v>4</v>
      </c>
      <c r="AD24" s="7">
        <v>4</v>
      </c>
      <c r="AE24" s="7">
        <v>4</v>
      </c>
      <c r="AF24" s="7">
        <v>4</v>
      </c>
      <c r="AG24" s="8">
        <v>4</v>
      </c>
      <c r="AH24" s="8">
        <v>4</v>
      </c>
      <c r="AI24" s="8">
        <v>4</v>
      </c>
      <c r="AJ24" s="8">
        <v>4</v>
      </c>
      <c r="AK24" s="8">
        <v>4</v>
      </c>
      <c r="AL24" s="8">
        <v>4</v>
      </c>
      <c r="AM24" s="9">
        <v>4</v>
      </c>
      <c r="AN24" s="9">
        <v>4</v>
      </c>
      <c r="AO24" s="103"/>
      <c r="AP24" s="5"/>
    </row>
    <row r="25" spans="1:42" ht="72.75" thickBot="1" x14ac:dyDescent="0.6">
      <c r="A25" s="4">
        <v>24</v>
      </c>
      <c r="B25" s="4" t="s">
        <v>56</v>
      </c>
      <c r="C25" s="4"/>
      <c r="D25" s="4"/>
      <c r="E25" s="4" t="s">
        <v>208</v>
      </c>
      <c r="F25" s="4" t="s">
        <v>62</v>
      </c>
      <c r="G25" s="4"/>
      <c r="H25" s="100">
        <v>0</v>
      </c>
      <c r="I25" s="100">
        <v>1</v>
      </c>
      <c r="J25" s="100">
        <v>1</v>
      </c>
      <c r="K25" s="100">
        <v>0</v>
      </c>
      <c r="L25" s="100">
        <v>0</v>
      </c>
      <c r="M25" s="102">
        <v>4</v>
      </c>
      <c r="N25" s="102">
        <v>4</v>
      </c>
      <c r="O25" s="102">
        <v>4</v>
      </c>
      <c r="P25" s="102">
        <v>4</v>
      </c>
      <c r="Q25" s="102">
        <v>4</v>
      </c>
      <c r="R25" s="102">
        <v>4</v>
      </c>
      <c r="S25" s="102">
        <v>4</v>
      </c>
      <c r="T25" s="102">
        <v>4</v>
      </c>
      <c r="U25" s="102">
        <v>0</v>
      </c>
      <c r="V25" s="102">
        <v>0</v>
      </c>
      <c r="W25" s="5" t="s">
        <v>36</v>
      </c>
      <c r="X25" s="6">
        <v>4</v>
      </c>
      <c r="Y25" s="6">
        <v>4</v>
      </c>
      <c r="Z25" s="6">
        <v>4</v>
      </c>
      <c r="AA25" s="6">
        <v>4</v>
      </c>
      <c r="AB25" s="7">
        <v>4</v>
      </c>
      <c r="AC25" s="7">
        <v>4</v>
      </c>
      <c r="AD25" s="7">
        <v>4</v>
      </c>
      <c r="AE25" s="7">
        <v>4</v>
      </c>
      <c r="AF25" s="7">
        <v>4</v>
      </c>
      <c r="AG25" s="8">
        <v>4</v>
      </c>
      <c r="AH25" s="8">
        <v>4</v>
      </c>
      <c r="AI25" s="8">
        <v>4</v>
      </c>
      <c r="AJ25" s="8">
        <v>4</v>
      </c>
      <c r="AK25" s="8">
        <v>4</v>
      </c>
      <c r="AL25" s="8">
        <v>4</v>
      </c>
      <c r="AM25" s="9">
        <v>4</v>
      </c>
      <c r="AN25" s="9">
        <v>4</v>
      </c>
      <c r="AO25" s="103"/>
      <c r="AP25" s="5"/>
    </row>
    <row r="26" spans="1:42" ht="72.75" thickBot="1" x14ac:dyDescent="0.6">
      <c r="A26" s="4">
        <v>25</v>
      </c>
      <c r="B26" s="4" t="s">
        <v>55</v>
      </c>
      <c r="C26" s="4"/>
      <c r="D26" s="4"/>
      <c r="E26" s="4" t="s">
        <v>208</v>
      </c>
      <c r="F26" s="4" t="s">
        <v>62</v>
      </c>
      <c r="G26" s="4"/>
      <c r="H26" s="100">
        <v>0</v>
      </c>
      <c r="I26" s="100">
        <v>1</v>
      </c>
      <c r="J26" s="100">
        <v>1</v>
      </c>
      <c r="K26" s="100">
        <v>1</v>
      </c>
      <c r="L26" s="100">
        <v>0</v>
      </c>
      <c r="M26" s="102">
        <v>4</v>
      </c>
      <c r="N26" s="102">
        <v>4</v>
      </c>
      <c r="O26" s="102">
        <v>4</v>
      </c>
      <c r="P26" s="102">
        <v>4</v>
      </c>
      <c r="Q26" s="102">
        <v>4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5" t="s">
        <v>36</v>
      </c>
      <c r="X26" s="6">
        <v>4</v>
      </c>
      <c r="Y26" s="6">
        <v>4</v>
      </c>
      <c r="Z26" s="6">
        <v>4</v>
      </c>
      <c r="AA26" s="6">
        <v>3</v>
      </c>
      <c r="AB26" s="7">
        <v>4</v>
      </c>
      <c r="AC26" s="7">
        <v>4</v>
      </c>
      <c r="AD26" s="7">
        <v>4</v>
      </c>
      <c r="AE26" s="7">
        <v>4</v>
      </c>
      <c r="AF26" s="7">
        <v>4</v>
      </c>
      <c r="AG26" s="8">
        <v>4</v>
      </c>
      <c r="AH26" s="8">
        <v>4</v>
      </c>
      <c r="AI26" s="8">
        <v>4</v>
      </c>
      <c r="AJ26" s="8">
        <v>4</v>
      </c>
      <c r="AK26" s="8">
        <v>4</v>
      </c>
      <c r="AL26" s="8">
        <v>4</v>
      </c>
      <c r="AM26" s="9">
        <v>4</v>
      </c>
      <c r="AN26" s="9">
        <v>4</v>
      </c>
      <c r="AO26" s="103"/>
      <c r="AP26" s="5"/>
    </row>
    <row r="27" spans="1:42" ht="72.75" thickBot="1" x14ac:dyDescent="0.6">
      <c r="A27" s="4">
        <v>26</v>
      </c>
      <c r="B27" s="4" t="s">
        <v>55</v>
      </c>
      <c r="C27" s="4"/>
      <c r="D27" s="4"/>
      <c r="E27" s="4" t="s">
        <v>49</v>
      </c>
      <c r="F27" s="4" t="s">
        <v>62</v>
      </c>
      <c r="G27" s="4"/>
      <c r="H27" s="100">
        <v>1</v>
      </c>
      <c r="I27" s="100">
        <v>0</v>
      </c>
      <c r="J27" s="100">
        <v>1</v>
      </c>
      <c r="K27" s="100">
        <v>0</v>
      </c>
      <c r="L27" s="100">
        <v>0</v>
      </c>
      <c r="M27" s="102">
        <v>0</v>
      </c>
      <c r="N27" s="102">
        <v>0</v>
      </c>
      <c r="O27" s="102">
        <v>4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5" t="s">
        <v>36</v>
      </c>
      <c r="X27" s="6">
        <v>3</v>
      </c>
      <c r="Y27" s="6">
        <v>3</v>
      </c>
      <c r="Z27" s="6">
        <v>3</v>
      </c>
      <c r="AA27" s="6">
        <v>4</v>
      </c>
      <c r="AB27" s="7">
        <v>3</v>
      </c>
      <c r="AC27" s="7">
        <v>3</v>
      </c>
      <c r="AD27" s="7">
        <v>3</v>
      </c>
      <c r="AE27" s="7">
        <v>3</v>
      </c>
      <c r="AF27" s="7">
        <v>3</v>
      </c>
      <c r="AG27" s="8">
        <v>4</v>
      </c>
      <c r="AH27" s="8">
        <v>4</v>
      </c>
      <c r="AI27" s="8">
        <v>4</v>
      </c>
      <c r="AJ27" s="8">
        <v>3</v>
      </c>
      <c r="AK27" s="8">
        <v>4</v>
      </c>
      <c r="AL27" s="8">
        <v>4</v>
      </c>
      <c r="AM27" s="9">
        <v>4</v>
      </c>
      <c r="AN27" s="9">
        <v>3</v>
      </c>
      <c r="AO27" s="103"/>
      <c r="AP27" s="5"/>
    </row>
    <row r="28" spans="1:42" ht="72.75" thickBot="1" x14ac:dyDescent="0.6">
      <c r="A28" s="4">
        <v>27</v>
      </c>
      <c r="B28" s="4" t="s">
        <v>56</v>
      </c>
      <c r="C28" s="4"/>
      <c r="D28" s="4"/>
      <c r="E28" s="4" t="s">
        <v>49</v>
      </c>
      <c r="F28" s="4" t="s">
        <v>62</v>
      </c>
      <c r="G28" s="4"/>
      <c r="H28" s="100">
        <v>0</v>
      </c>
      <c r="I28" s="100">
        <v>1</v>
      </c>
      <c r="J28" s="100">
        <v>1</v>
      </c>
      <c r="K28" s="100">
        <v>0</v>
      </c>
      <c r="L28" s="100">
        <v>0</v>
      </c>
      <c r="M28" s="102">
        <v>0</v>
      </c>
      <c r="N28" s="102">
        <v>0</v>
      </c>
      <c r="O28" s="102">
        <v>3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5" t="s">
        <v>36</v>
      </c>
      <c r="X28" s="6">
        <v>3</v>
      </c>
      <c r="Y28" s="6">
        <v>3</v>
      </c>
      <c r="Z28" s="6">
        <v>3</v>
      </c>
      <c r="AA28" s="6">
        <v>3</v>
      </c>
      <c r="AB28" s="7">
        <v>4</v>
      </c>
      <c r="AC28" s="7">
        <v>3</v>
      </c>
      <c r="AD28" s="7">
        <v>3</v>
      </c>
      <c r="AE28" s="7">
        <v>2</v>
      </c>
      <c r="AF28" s="7">
        <v>3</v>
      </c>
      <c r="AG28" s="8">
        <v>3</v>
      </c>
      <c r="AH28" s="8">
        <v>3</v>
      </c>
      <c r="AI28" s="8">
        <v>3</v>
      </c>
      <c r="AJ28" s="8">
        <v>3</v>
      </c>
      <c r="AK28" s="8">
        <v>3</v>
      </c>
      <c r="AL28" s="8">
        <v>3</v>
      </c>
      <c r="AM28" s="9">
        <v>3</v>
      </c>
      <c r="AN28" s="9">
        <v>3</v>
      </c>
      <c r="AO28" s="103"/>
      <c r="AP28" s="5"/>
    </row>
    <row r="29" spans="1:42" ht="72.75" thickBot="1" x14ac:dyDescent="0.6">
      <c r="A29" s="4">
        <v>28</v>
      </c>
      <c r="B29" s="4" t="s">
        <v>56</v>
      </c>
      <c r="C29" s="4"/>
      <c r="D29" s="4"/>
      <c r="E29" s="4" t="s">
        <v>54</v>
      </c>
      <c r="F29" s="4" t="s">
        <v>62</v>
      </c>
      <c r="G29" s="4"/>
      <c r="H29" s="100">
        <v>1</v>
      </c>
      <c r="I29" s="100">
        <v>0</v>
      </c>
      <c r="J29" s="100">
        <v>0</v>
      </c>
      <c r="K29" s="100">
        <v>0</v>
      </c>
      <c r="L29" s="100">
        <v>0</v>
      </c>
      <c r="M29" s="102">
        <v>3</v>
      </c>
      <c r="N29" s="102">
        <v>3</v>
      </c>
      <c r="O29" s="102">
        <v>3</v>
      </c>
      <c r="P29" s="102">
        <v>3</v>
      </c>
      <c r="Q29" s="102">
        <v>3</v>
      </c>
      <c r="R29" s="102">
        <v>3</v>
      </c>
      <c r="S29" s="102">
        <v>3</v>
      </c>
      <c r="T29" s="102">
        <v>3</v>
      </c>
      <c r="U29" s="102">
        <v>0</v>
      </c>
      <c r="V29" s="102">
        <v>0</v>
      </c>
      <c r="W29" s="5" t="s">
        <v>36</v>
      </c>
      <c r="X29" s="6">
        <v>5</v>
      </c>
      <c r="Y29" s="6">
        <v>5</v>
      </c>
      <c r="Z29" s="6">
        <v>5</v>
      </c>
      <c r="AA29" s="6">
        <v>5</v>
      </c>
      <c r="AB29" s="7">
        <v>5</v>
      </c>
      <c r="AC29" s="7">
        <v>5</v>
      </c>
      <c r="AD29" s="7">
        <v>5</v>
      </c>
      <c r="AE29" s="7">
        <v>5</v>
      </c>
      <c r="AF29" s="7">
        <v>5</v>
      </c>
      <c r="AG29" s="8">
        <v>5</v>
      </c>
      <c r="AH29" s="8">
        <v>5</v>
      </c>
      <c r="AI29" s="8">
        <v>5</v>
      </c>
      <c r="AJ29" s="8">
        <v>5</v>
      </c>
      <c r="AK29" s="8">
        <v>5</v>
      </c>
      <c r="AL29" s="8">
        <v>5</v>
      </c>
      <c r="AM29" s="9">
        <v>5</v>
      </c>
      <c r="AN29" s="9">
        <v>5</v>
      </c>
      <c r="AO29" s="103"/>
      <c r="AP29" s="5"/>
    </row>
    <row r="30" spans="1:42" ht="72.75" thickBot="1" x14ac:dyDescent="0.6">
      <c r="A30" s="4">
        <v>29</v>
      </c>
      <c r="B30" s="4" t="s">
        <v>56</v>
      </c>
      <c r="C30" s="4"/>
      <c r="D30" s="4"/>
      <c r="E30" s="4" t="s">
        <v>212</v>
      </c>
      <c r="F30" s="4" t="s">
        <v>60</v>
      </c>
      <c r="G30" s="4" t="s">
        <v>172</v>
      </c>
      <c r="H30" s="100">
        <v>0</v>
      </c>
      <c r="I30" s="100">
        <v>1</v>
      </c>
      <c r="J30" s="100">
        <v>0</v>
      </c>
      <c r="K30" s="100">
        <v>0</v>
      </c>
      <c r="L30" s="100">
        <v>0</v>
      </c>
      <c r="M30" s="102">
        <v>4</v>
      </c>
      <c r="N30" s="102">
        <v>3</v>
      </c>
      <c r="O30" s="102">
        <v>4</v>
      </c>
      <c r="P30" s="102">
        <v>3</v>
      </c>
      <c r="Q30" s="102">
        <v>3</v>
      </c>
      <c r="R30" s="102">
        <v>3</v>
      </c>
      <c r="S30" s="102">
        <v>3</v>
      </c>
      <c r="T30" s="102">
        <v>0</v>
      </c>
      <c r="U30" s="102">
        <v>0</v>
      </c>
      <c r="V30" s="102">
        <v>0</v>
      </c>
      <c r="W30" s="5" t="s">
        <v>36</v>
      </c>
      <c r="X30" s="6">
        <v>3</v>
      </c>
      <c r="Y30" s="6">
        <v>3</v>
      </c>
      <c r="Z30" s="6">
        <v>3</v>
      </c>
      <c r="AA30" s="6">
        <v>3</v>
      </c>
      <c r="AB30" s="7">
        <v>3</v>
      </c>
      <c r="AC30" s="7">
        <v>3</v>
      </c>
      <c r="AD30" s="7">
        <v>3</v>
      </c>
      <c r="AE30" s="7">
        <v>3</v>
      </c>
      <c r="AF30" s="7">
        <v>3</v>
      </c>
      <c r="AG30" s="8">
        <v>3</v>
      </c>
      <c r="AH30" s="8">
        <v>3</v>
      </c>
      <c r="AI30" s="8">
        <v>3</v>
      </c>
      <c r="AJ30" s="8">
        <v>3</v>
      </c>
      <c r="AK30" s="8">
        <v>3</v>
      </c>
      <c r="AL30" s="8">
        <v>3</v>
      </c>
      <c r="AM30" s="9">
        <v>3</v>
      </c>
      <c r="AN30" s="9">
        <v>3</v>
      </c>
      <c r="AO30" s="103"/>
      <c r="AP30" s="5"/>
    </row>
    <row r="31" spans="1:42" ht="72.75" thickBot="1" x14ac:dyDescent="0.6">
      <c r="A31" s="4">
        <v>30</v>
      </c>
      <c r="B31" s="4" t="s">
        <v>56</v>
      </c>
      <c r="C31" s="4"/>
      <c r="D31" s="4"/>
      <c r="E31" s="4" t="s">
        <v>213</v>
      </c>
      <c r="F31" s="4" t="s">
        <v>62</v>
      </c>
      <c r="G31" s="4"/>
      <c r="H31" s="100">
        <v>0</v>
      </c>
      <c r="I31" s="100">
        <v>1</v>
      </c>
      <c r="J31" s="100">
        <v>0</v>
      </c>
      <c r="K31" s="100">
        <v>0</v>
      </c>
      <c r="L31" s="100">
        <v>0</v>
      </c>
      <c r="M31" s="102">
        <v>4</v>
      </c>
      <c r="N31" s="102">
        <v>4</v>
      </c>
      <c r="O31" s="102">
        <v>4</v>
      </c>
      <c r="P31" s="102">
        <v>4</v>
      </c>
      <c r="Q31" s="102">
        <v>4</v>
      </c>
      <c r="R31" s="102">
        <v>4</v>
      </c>
      <c r="S31" s="102">
        <v>4</v>
      </c>
      <c r="T31" s="102">
        <v>4</v>
      </c>
      <c r="U31" s="102">
        <v>0</v>
      </c>
      <c r="V31" s="102">
        <v>0</v>
      </c>
      <c r="W31" s="5" t="s">
        <v>36</v>
      </c>
      <c r="X31" s="6">
        <v>4</v>
      </c>
      <c r="Y31" s="6">
        <v>4</v>
      </c>
      <c r="Z31" s="6">
        <v>4</v>
      </c>
      <c r="AA31" s="6">
        <v>3</v>
      </c>
      <c r="AB31" s="7">
        <v>4</v>
      </c>
      <c r="AC31" s="7">
        <v>3</v>
      </c>
      <c r="AD31" s="7">
        <v>3</v>
      </c>
      <c r="AE31" s="7">
        <v>3</v>
      </c>
      <c r="AF31" s="7">
        <v>3</v>
      </c>
      <c r="AG31" s="8">
        <v>3</v>
      </c>
      <c r="AH31" s="8">
        <v>3</v>
      </c>
      <c r="AI31" s="8">
        <v>3</v>
      </c>
      <c r="AJ31" s="8">
        <v>3</v>
      </c>
      <c r="AK31" s="8">
        <v>3</v>
      </c>
      <c r="AL31" s="8">
        <v>3</v>
      </c>
      <c r="AM31" s="9">
        <v>3</v>
      </c>
      <c r="AN31" s="9">
        <v>3</v>
      </c>
      <c r="AO31" s="103"/>
      <c r="AP31" s="5"/>
    </row>
    <row r="32" spans="1:42" ht="72.75" thickBot="1" x14ac:dyDescent="0.6">
      <c r="A32" s="4">
        <v>31</v>
      </c>
      <c r="B32" s="4" t="s">
        <v>56</v>
      </c>
      <c r="C32" s="4"/>
      <c r="D32" s="4"/>
      <c r="E32" s="4" t="s">
        <v>114</v>
      </c>
      <c r="F32" s="4" t="s">
        <v>62</v>
      </c>
      <c r="G32" s="4"/>
      <c r="H32" s="100">
        <v>1</v>
      </c>
      <c r="I32" s="100">
        <v>1</v>
      </c>
      <c r="J32" s="100">
        <v>1</v>
      </c>
      <c r="K32" s="100">
        <v>1</v>
      </c>
      <c r="L32" s="100">
        <v>1</v>
      </c>
      <c r="M32" s="102">
        <v>4</v>
      </c>
      <c r="N32" s="102">
        <v>0</v>
      </c>
      <c r="O32" s="102">
        <v>4</v>
      </c>
      <c r="P32" s="102">
        <v>4</v>
      </c>
      <c r="Q32" s="102">
        <v>4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5" t="s">
        <v>36</v>
      </c>
      <c r="X32" s="6">
        <v>5</v>
      </c>
      <c r="Y32" s="6">
        <v>5</v>
      </c>
      <c r="Z32" s="6">
        <v>5</v>
      </c>
      <c r="AA32" s="6">
        <v>4</v>
      </c>
      <c r="AB32" s="7">
        <v>5</v>
      </c>
      <c r="AC32" s="7">
        <v>5</v>
      </c>
      <c r="AD32" s="7">
        <v>5</v>
      </c>
      <c r="AE32" s="7">
        <v>5</v>
      </c>
      <c r="AF32" s="7">
        <v>5</v>
      </c>
      <c r="AG32" s="8">
        <v>0</v>
      </c>
      <c r="AH32" s="8">
        <v>0</v>
      </c>
      <c r="AI32" s="8">
        <v>0</v>
      </c>
      <c r="AJ32" s="8">
        <v>5</v>
      </c>
      <c r="AK32" s="8">
        <v>4</v>
      </c>
      <c r="AL32" s="8">
        <v>4</v>
      </c>
      <c r="AM32" s="9">
        <v>5</v>
      </c>
      <c r="AN32" s="9">
        <v>5</v>
      </c>
      <c r="AO32" s="103"/>
      <c r="AP32" s="5"/>
    </row>
    <row r="33" spans="1:42" ht="72.75" thickBot="1" x14ac:dyDescent="0.6">
      <c r="A33" s="4">
        <v>32</v>
      </c>
      <c r="B33" s="4" t="s">
        <v>56</v>
      </c>
      <c r="C33" s="4"/>
      <c r="D33" s="4"/>
      <c r="E33" s="4" t="s">
        <v>198</v>
      </c>
      <c r="F33" s="4" t="s">
        <v>62</v>
      </c>
      <c r="G33" s="4"/>
      <c r="H33" s="100">
        <v>1</v>
      </c>
      <c r="I33" s="100">
        <v>0</v>
      </c>
      <c r="J33" s="100">
        <v>0</v>
      </c>
      <c r="K33" s="100">
        <v>0</v>
      </c>
      <c r="L33" s="100">
        <v>0</v>
      </c>
      <c r="M33" s="102">
        <v>4</v>
      </c>
      <c r="N33" s="102">
        <v>4</v>
      </c>
      <c r="O33" s="102">
        <v>4</v>
      </c>
      <c r="P33" s="102">
        <v>4</v>
      </c>
      <c r="Q33" s="102">
        <v>4</v>
      </c>
      <c r="R33" s="102">
        <v>4</v>
      </c>
      <c r="S33" s="102">
        <v>4</v>
      </c>
      <c r="T33" s="102">
        <v>4</v>
      </c>
      <c r="U33" s="102">
        <v>0</v>
      </c>
      <c r="V33" s="102">
        <v>0</v>
      </c>
      <c r="W33" s="5" t="s">
        <v>36</v>
      </c>
      <c r="X33" s="6">
        <v>4</v>
      </c>
      <c r="Y33" s="6">
        <v>4</v>
      </c>
      <c r="Z33" s="6">
        <v>4</v>
      </c>
      <c r="AA33" s="6">
        <v>4</v>
      </c>
      <c r="AB33" s="7">
        <v>4</v>
      </c>
      <c r="AC33" s="7">
        <v>4</v>
      </c>
      <c r="AD33" s="7">
        <v>4</v>
      </c>
      <c r="AE33" s="7">
        <v>4</v>
      </c>
      <c r="AF33" s="7">
        <v>4</v>
      </c>
      <c r="AG33" s="8">
        <v>4</v>
      </c>
      <c r="AH33" s="8">
        <v>4</v>
      </c>
      <c r="AI33" s="8">
        <v>4</v>
      </c>
      <c r="AJ33" s="8">
        <v>4</v>
      </c>
      <c r="AK33" s="8">
        <v>4</v>
      </c>
      <c r="AL33" s="8">
        <v>4</v>
      </c>
      <c r="AM33" s="9">
        <v>4</v>
      </c>
      <c r="AN33" s="9">
        <v>4</v>
      </c>
      <c r="AO33" s="103"/>
      <c r="AP33" s="5"/>
    </row>
    <row r="34" spans="1:42" ht="72.75" thickBot="1" x14ac:dyDescent="0.6">
      <c r="A34" s="4">
        <v>33</v>
      </c>
      <c r="B34" s="4" t="s">
        <v>55</v>
      </c>
      <c r="C34" s="4"/>
      <c r="D34" s="4"/>
      <c r="E34" s="4" t="s">
        <v>209</v>
      </c>
      <c r="F34" s="4" t="s">
        <v>60</v>
      </c>
      <c r="G34" s="4" t="s">
        <v>172</v>
      </c>
      <c r="H34" s="100">
        <v>0</v>
      </c>
      <c r="I34" s="100">
        <v>1</v>
      </c>
      <c r="J34" s="100">
        <v>0</v>
      </c>
      <c r="K34" s="100">
        <v>0</v>
      </c>
      <c r="L34" s="100">
        <v>0</v>
      </c>
      <c r="M34" s="102">
        <v>4</v>
      </c>
      <c r="N34" s="102">
        <v>1</v>
      </c>
      <c r="O34" s="102">
        <v>4</v>
      </c>
      <c r="P34" s="102">
        <v>4</v>
      </c>
      <c r="Q34" s="102">
        <v>4</v>
      </c>
      <c r="R34" s="102">
        <v>1</v>
      </c>
      <c r="S34" s="102">
        <v>2</v>
      </c>
      <c r="T34" s="102">
        <v>2</v>
      </c>
      <c r="U34" s="102">
        <v>0</v>
      </c>
      <c r="V34" s="102">
        <v>0</v>
      </c>
      <c r="W34" s="5" t="s">
        <v>36</v>
      </c>
      <c r="X34" s="6">
        <v>4</v>
      </c>
      <c r="Y34" s="6">
        <v>3</v>
      </c>
      <c r="Z34" s="6">
        <v>4</v>
      </c>
      <c r="AA34" s="6">
        <v>3</v>
      </c>
      <c r="AB34" s="7">
        <v>4</v>
      </c>
      <c r="AC34" s="7">
        <v>3</v>
      </c>
      <c r="AD34" s="7">
        <v>4</v>
      </c>
      <c r="AE34" s="7">
        <v>4</v>
      </c>
      <c r="AF34" s="7">
        <v>4</v>
      </c>
      <c r="AG34" s="8">
        <v>4</v>
      </c>
      <c r="AH34" s="8">
        <v>5</v>
      </c>
      <c r="AI34" s="8">
        <v>4</v>
      </c>
      <c r="AJ34" s="8">
        <v>4</v>
      </c>
      <c r="AK34" s="8">
        <v>5</v>
      </c>
      <c r="AL34" s="8">
        <v>5</v>
      </c>
      <c r="AM34" s="9">
        <v>3</v>
      </c>
      <c r="AN34" s="9">
        <v>5</v>
      </c>
      <c r="AO34" s="103"/>
      <c r="AP34" s="5"/>
    </row>
    <row r="35" spans="1:42" ht="72.75" thickBot="1" x14ac:dyDescent="0.6">
      <c r="A35" s="4">
        <v>34</v>
      </c>
      <c r="B35" s="4" t="s">
        <v>56</v>
      </c>
      <c r="C35" s="4"/>
      <c r="D35" s="4"/>
      <c r="E35" s="4" t="s">
        <v>209</v>
      </c>
      <c r="F35" s="4" t="s">
        <v>60</v>
      </c>
      <c r="G35" s="4" t="s">
        <v>170</v>
      </c>
      <c r="H35" s="100">
        <v>0</v>
      </c>
      <c r="I35" s="100">
        <v>1</v>
      </c>
      <c r="J35" s="100">
        <v>0</v>
      </c>
      <c r="K35" s="100">
        <v>0</v>
      </c>
      <c r="L35" s="100">
        <v>1</v>
      </c>
      <c r="M35" s="102">
        <v>4</v>
      </c>
      <c r="N35" s="102">
        <v>1</v>
      </c>
      <c r="O35" s="102">
        <v>4</v>
      </c>
      <c r="P35" s="102">
        <v>4</v>
      </c>
      <c r="Q35" s="102">
        <v>3</v>
      </c>
      <c r="R35" s="102">
        <v>3</v>
      </c>
      <c r="S35" s="102">
        <v>4</v>
      </c>
      <c r="T35" s="102">
        <v>0</v>
      </c>
      <c r="U35" s="102">
        <v>0</v>
      </c>
      <c r="V35" s="102">
        <v>0</v>
      </c>
      <c r="W35" s="5" t="s">
        <v>36</v>
      </c>
      <c r="X35" s="6">
        <v>3</v>
      </c>
      <c r="Y35" s="6">
        <v>3</v>
      </c>
      <c r="Z35" s="6">
        <v>5</v>
      </c>
      <c r="AA35" s="6">
        <v>2</v>
      </c>
      <c r="AB35" s="7">
        <v>5</v>
      </c>
      <c r="AC35" s="7">
        <v>4</v>
      </c>
      <c r="AD35" s="7">
        <v>3</v>
      </c>
      <c r="AE35" s="7">
        <v>4</v>
      </c>
      <c r="AF35" s="7">
        <v>4</v>
      </c>
      <c r="AG35" s="8">
        <v>3</v>
      </c>
      <c r="AH35" s="8">
        <v>3</v>
      </c>
      <c r="AI35" s="8">
        <v>3</v>
      </c>
      <c r="AJ35" s="8">
        <v>3</v>
      </c>
      <c r="AK35" s="8">
        <v>3</v>
      </c>
      <c r="AL35" s="8">
        <v>4</v>
      </c>
      <c r="AM35" s="9">
        <v>4</v>
      </c>
      <c r="AN35" s="9">
        <v>4</v>
      </c>
      <c r="AO35" s="103"/>
      <c r="AP35" s="5"/>
    </row>
    <row r="36" spans="1:42" ht="72.75" thickBot="1" x14ac:dyDescent="0.6">
      <c r="A36" s="4">
        <v>35</v>
      </c>
      <c r="B36" s="4" t="s">
        <v>55</v>
      </c>
      <c r="C36" s="4"/>
      <c r="D36" s="4"/>
      <c r="E36" s="4" t="s">
        <v>118</v>
      </c>
      <c r="F36" s="4" t="s">
        <v>62</v>
      </c>
      <c r="G36" s="4"/>
      <c r="H36" s="100">
        <v>0</v>
      </c>
      <c r="I36" s="100">
        <v>0</v>
      </c>
      <c r="J36" s="100">
        <v>1</v>
      </c>
      <c r="K36" s="100">
        <v>0</v>
      </c>
      <c r="L36" s="100">
        <v>0</v>
      </c>
      <c r="M36" s="102">
        <v>5</v>
      </c>
      <c r="N36" s="102">
        <v>5</v>
      </c>
      <c r="O36" s="102">
        <v>5</v>
      </c>
      <c r="P36" s="102">
        <v>5</v>
      </c>
      <c r="Q36" s="102">
        <v>5</v>
      </c>
      <c r="R36" s="102">
        <v>5</v>
      </c>
      <c r="S36" s="102">
        <v>5</v>
      </c>
      <c r="T36" s="102">
        <v>5</v>
      </c>
      <c r="U36" s="102">
        <v>0</v>
      </c>
      <c r="V36" s="102">
        <v>0</v>
      </c>
      <c r="W36" s="5" t="s">
        <v>36</v>
      </c>
      <c r="X36" s="6">
        <v>5</v>
      </c>
      <c r="Y36" s="6">
        <v>5</v>
      </c>
      <c r="Z36" s="6">
        <v>5</v>
      </c>
      <c r="AA36" s="6">
        <v>5</v>
      </c>
      <c r="AB36" s="7">
        <v>5</v>
      </c>
      <c r="AC36" s="7">
        <v>5</v>
      </c>
      <c r="AD36" s="7">
        <v>5</v>
      </c>
      <c r="AE36" s="7">
        <v>5</v>
      </c>
      <c r="AF36" s="7">
        <v>5</v>
      </c>
      <c r="AG36" s="8">
        <v>5</v>
      </c>
      <c r="AH36" s="8">
        <v>5</v>
      </c>
      <c r="AI36" s="8">
        <v>5</v>
      </c>
      <c r="AJ36" s="8">
        <v>5</v>
      </c>
      <c r="AK36" s="8">
        <v>5</v>
      </c>
      <c r="AL36" s="8">
        <v>5</v>
      </c>
      <c r="AM36" s="9">
        <v>5</v>
      </c>
      <c r="AN36" s="9">
        <v>5</v>
      </c>
      <c r="AO36" s="103"/>
      <c r="AP36" s="5"/>
    </row>
    <row r="37" spans="1:42" ht="72.75" thickBot="1" x14ac:dyDescent="0.6">
      <c r="A37" s="4">
        <v>36</v>
      </c>
      <c r="B37" s="4" t="s">
        <v>56</v>
      </c>
      <c r="C37" s="4"/>
      <c r="D37" s="4"/>
      <c r="E37" s="4" t="s">
        <v>118</v>
      </c>
      <c r="F37" s="4" t="s">
        <v>62</v>
      </c>
      <c r="G37" s="4"/>
      <c r="H37" s="100">
        <v>0</v>
      </c>
      <c r="I37" s="100">
        <v>0</v>
      </c>
      <c r="J37" s="100">
        <v>1</v>
      </c>
      <c r="K37" s="100">
        <v>0</v>
      </c>
      <c r="L37" s="100">
        <v>0</v>
      </c>
      <c r="M37" s="102">
        <v>5</v>
      </c>
      <c r="N37" s="102">
        <v>5</v>
      </c>
      <c r="O37" s="102">
        <v>5</v>
      </c>
      <c r="P37" s="102">
        <v>5</v>
      </c>
      <c r="Q37" s="102">
        <v>5</v>
      </c>
      <c r="R37" s="102">
        <v>5</v>
      </c>
      <c r="S37" s="102">
        <v>5</v>
      </c>
      <c r="T37" s="102">
        <v>5</v>
      </c>
      <c r="U37" s="102">
        <v>0</v>
      </c>
      <c r="V37" s="102">
        <v>0</v>
      </c>
      <c r="W37" s="5" t="s">
        <v>36</v>
      </c>
      <c r="X37" s="6">
        <v>5</v>
      </c>
      <c r="Y37" s="6">
        <v>5</v>
      </c>
      <c r="Z37" s="6">
        <v>5</v>
      </c>
      <c r="AA37" s="6">
        <v>5</v>
      </c>
      <c r="AB37" s="7">
        <v>5</v>
      </c>
      <c r="AC37" s="7">
        <v>5</v>
      </c>
      <c r="AD37" s="7">
        <v>5</v>
      </c>
      <c r="AE37" s="7">
        <v>5</v>
      </c>
      <c r="AF37" s="7">
        <v>5</v>
      </c>
      <c r="AG37" s="8">
        <v>5</v>
      </c>
      <c r="AH37" s="8">
        <v>5</v>
      </c>
      <c r="AI37" s="8">
        <v>5</v>
      </c>
      <c r="AJ37" s="8">
        <v>5</v>
      </c>
      <c r="AK37" s="8">
        <v>5</v>
      </c>
      <c r="AL37" s="8">
        <v>5</v>
      </c>
      <c r="AM37" s="9">
        <v>5</v>
      </c>
      <c r="AN37" s="9">
        <v>5</v>
      </c>
      <c r="AO37" s="103"/>
      <c r="AP37" s="5"/>
    </row>
    <row r="38" spans="1:42" ht="72.75" thickBot="1" x14ac:dyDescent="0.6">
      <c r="A38" s="4">
        <v>37</v>
      </c>
      <c r="B38" s="4" t="s">
        <v>56</v>
      </c>
      <c r="C38" s="4"/>
      <c r="D38" s="4"/>
      <c r="E38" s="4" t="s">
        <v>116</v>
      </c>
      <c r="F38" s="4" t="s">
        <v>62</v>
      </c>
      <c r="G38" s="4"/>
      <c r="H38" s="100">
        <v>0</v>
      </c>
      <c r="I38" s="100">
        <v>0</v>
      </c>
      <c r="J38" s="100">
        <v>1</v>
      </c>
      <c r="K38" s="100">
        <v>0</v>
      </c>
      <c r="L38" s="100">
        <v>0</v>
      </c>
      <c r="M38" s="102">
        <v>5</v>
      </c>
      <c r="N38" s="102">
        <v>5</v>
      </c>
      <c r="O38" s="102">
        <v>5</v>
      </c>
      <c r="P38" s="102">
        <v>5</v>
      </c>
      <c r="Q38" s="102">
        <v>5</v>
      </c>
      <c r="R38" s="102">
        <v>5</v>
      </c>
      <c r="S38" s="102">
        <v>5</v>
      </c>
      <c r="T38" s="102">
        <v>5</v>
      </c>
      <c r="U38" s="102">
        <v>0</v>
      </c>
      <c r="V38" s="102">
        <v>0</v>
      </c>
      <c r="W38" s="5" t="s">
        <v>36</v>
      </c>
      <c r="X38" s="6">
        <v>4</v>
      </c>
      <c r="Y38" s="6">
        <v>4</v>
      </c>
      <c r="Z38" s="6">
        <v>4</v>
      </c>
      <c r="AA38" s="6">
        <v>4</v>
      </c>
      <c r="AB38" s="7">
        <v>5</v>
      </c>
      <c r="AC38" s="7">
        <v>5</v>
      </c>
      <c r="AD38" s="7">
        <v>5</v>
      </c>
      <c r="AE38" s="7">
        <v>5</v>
      </c>
      <c r="AF38" s="7">
        <v>5</v>
      </c>
      <c r="AG38" s="8">
        <v>5</v>
      </c>
      <c r="AH38" s="8">
        <v>5</v>
      </c>
      <c r="AI38" s="8">
        <v>5</v>
      </c>
      <c r="AJ38" s="8">
        <v>5</v>
      </c>
      <c r="AK38" s="8">
        <v>5</v>
      </c>
      <c r="AL38" s="8">
        <v>5</v>
      </c>
      <c r="AM38" s="9">
        <v>5</v>
      </c>
      <c r="AN38" s="9">
        <v>5</v>
      </c>
      <c r="AO38" s="103"/>
      <c r="AP38" s="5"/>
    </row>
    <row r="39" spans="1:42" ht="72.75" thickBot="1" x14ac:dyDescent="0.6">
      <c r="A39" s="4">
        <v>38</v>
      </c>
      <c r="B39" s="4" t="s">
        <v>56</v>
      </c>
      <c r="C39" s="4"/>
      <c r="D39" s="4"/>
      <c r="E39" s="4" t="s">
        <v>198</v>
      </c>
      <c r="F39" s="4" t="s">
        <v>62</v>
      </c>
      <c r="G39" s="4"/>
      <c r="H39" s="100">
        <v>0</v>
      </c>
      <c r="I39" s="100">
        <v>0</v>
      </c>
      <c r="J39" s="100">
        <v>1</v>
      </c>
      <c r="K39" s="100">
        <v>0</v>
      </c>
      <c r="L39" s="100">
        <v>0</v>
      </c>
      <c r="M39" s="102">
        <v>4</v>
      </c>
      <c r="N39" s="102">
        <v>4</v>
      </c>
      <c r="O39" s="102">
        <v>4</v>
      </c>
      <c r="P39" s="102">
        <v>4</v>
      </c>
      <c r="Q39" s="102">
        <v>4</v>
      </c>
      <c r="R39" s="102">
        <v>4</v>
      </c>
      <c r="S39" s="102">
        <v>4</v>
      </c>
      <c r="T39" s="102">
        <v>4</v>
      </c>
      <c r="U39" s="102">
        <v>0</v>
      </c>
      <c r="V39" s="102">
        <v>0</v>
      </c>
      <c r="W39" s="5" t="s">
        <v>36</v>
      </c>
      <c r="X39" s="6">
        <v>4</v>
      </c>
      <c r="Y39" s="6">
        <v>4</v>
      </c>
      <c r="Z39" s="6">
        <v>4</v>
      </c>
      <c r="AA39" s="6">
        <v>4</v>
      </c>
      <c r="AB39" s="7">
        <v>5</v>
      </c>
      <c r="AC39" s="7">
        <v>5</v>
      </c>
      <c r="AD39" s="7">
        <v>5</v>
      </c>
      <c r="AE39" s="7">
        <v>5</v>
      </c>
      <c r="AF39" s="7">
        <v>5</v>
      </c>
      <c r="AG39" s="8">
        <v>5</v>
      </c>
      <c r="AH39" s="8">
        <v>5</v>
      </c>
      <c r="AI39" s="8">
        <v>5</v>
      </c>
      <c r="AJ39" s="8">
        <v>5</v>
      </c>
      <c r="AK39" s="8">
        <v>5</v>
      </c>
      <c r="AL39" s="8">
        <v>5</v>
      </c>
      <c r="AM39" s="9">
        <v>5</v>
      </c>
      <c r="AN39" s="9">
        <v>5</v>
      </c>
      <c r="AO39" s="103"/>
      <c r="AP39" s="5"/>
    </row>
    <row r="40" spans="1:42" ht="72.75" thickBot="1" x14ac:dyDescent="0.6">
      <c r="A40" s="4">
        <v>39</v>
      </c>
      <c r="B40" s="4" t="s">
        <v>56</v>
      </c>
      <c r="C40" s="4"/>
      <c r="D40" s="4"/>
      <c r="E40" s="4" t="s">
        <v>198</v>
      </c>
      <c r="F40" s="4" t="s">
        <v>62</v>
      </c>
      <c r="G40" s="4"/>
      <c r="H40" s="100">
        <v>0</v>
      </c>
      <c r="I40" s="100">
        <v>0</v>
      </c>
      <c r="J40" s="100">
        <v>1</v>
      </c>
      <c r="K40" s="100">
        <v>0</v>
      </c>
      <c r="L40" s="100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5" t="s">
        <v>36</v>
      </c>
      <c r="X40" s="6">
        <v>5</v>
      </c>
      <c r="Y40" s="6">
        <v>5</v>
      </c>
      <c r="Z40" s="6">
        <v>5</v>
      </c>
      <c r="AA40" s="6">
        <v>5</v>
      </c>
      <c r="AB40" s="7">
        <v>5</v>
      </c>
      <c r="AC40" s="7">
        <v>5</v>
      </c>
      <c r="AD40" s="7">
        <v>5</v>
      </c>
      <c r="AE40" s="7">
        <v>5</v>
      </c>
      <c r="AF40" s="7">
        <v>5</v>
      </c>
      <c r="AG40" s="8">
        <v>5</v>
      </c>
      <c r="AH40" s="8">
        <v>5</v>
      </c>
      <c r="AI40" s="8">
        <v>5</v>
      </c>
      <c r="AJ40" s="8">
        <v>5</v>
      </c>
      <c r="AK40" s="8">
        <v>5</v>
      </c>
      <c r="AL40" s="8">
        <v>5</v>
      </c>
      <c r="AM40" s="9">
        <v>5</v>
      </c>
      <c r="AN40" s="9">
        <v>5</v>
      </c>
      <c r="AO40" s="103"/>
      <c r="AP40" s="5"/>
    </row>
    <row r="41" spans="1:42" ht="72.75" thickBot="1" x14ac:dyDescent="0.6">
      <c r="A41" s="4">
        <v>40</v>
      </c>
      <c r="B41" s="4" t="s">
        <v>56</v>
      </c>
      <c r="C41" s="4"/>
      <c r="D41" s="4"/>
      <c r="E41" s="4" t="s">
        <v>198</v>
      </c>
      <c r="F41" s="4" t="s">
        <v>62</v>
      </c>
      <c r="G41" s="4"/>
      <c r="H41" s="100">
        <v>0</v>
      </c>
      <c r="I41" s="100">
        <v>0</v>
      </c>
      <c r="J41" s="100">
        <v>1</v>
      </c>
      <c r="K41" s="100">
        <v>0</v>
      </c>
      <c r="L41" s="100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5" t="s">
        <v>36</v>
      </c>
      <c r="X41" s="6">
        <v>5</v>
      </c>
      <c r="Y41" s="6">
        <v>5</v>
      </c>
      <c r="Z41" s="6">
        <v>5</v>
      </c>
      <c r="AA41" s="6">
        <v>5</v>
      </c>
      <c r="AB41" s="7">
        <v>5</v>
      </c>
      <c r="AC41" s="7">
        <v>4</v>
      </c>
      <c r="AD41" s="7">
        <v>4</v>
      </c>
      <c r="AE41" s="7">
        <v>4</v>
      </c>
      <c r="AF41" s="7">
        <v>4</v>
      </c>
      <c r="AG41" s="8">
        <v>4</v>
      </c>
      <c r="AH41" s="8">
        <v>4</v>
      </c>
      <c r="AI41" s="8">
        <v>4</v>
      </c>
      <c r="AJ41" s="8">
        <v>4</v>
      </c>
      <c r="AK41" s="8">
        <v>5</v>
      </c>
      <c r="AL41" s="8">
        <v>5</v>
      </c>
      <c r="AM41" s="9">
        <v>5</v>
      </c>
      <c r="AN41" s="9">
        <v>5</v>
      </c>
      <c r="AO41" s="103"/>
      <c r="AP41" s="5"/>
    </row>
    <row r="42" spans="1:42" ht="72.75" thickBot="1" x14ac:dyDescent="0.6">
      <c r="A42" s="4">
        <v>41</v>
      </c>
      <c r="B42" s="4" t="s">
        <v>56</v>
      </c>
      <c r="C42" s="4"/>
      <c r="D42" s="4"/>
      <c r="E42" s="4" t="s">
        <v>260</v>
      </c>
      <c r="F42" s="4" t="s">
        <v>60</v>
      </c>
      <c r="G42" s="4" t="s">
        <v>170</v>
      </c>
      <c r="H42" s="100">
        <v>0</v>
      </c>
      <c r="I42" s="100">
        <v>1</v>
      </c>
      <c r="J42" s="100">
        <v>0</v>
      </c>
      <c r="K42" s="100">
        <v>0</v>
      </c>
      <c r="L42" s="100">
        <v>1</v>
      </c>
      <c r="M42" s="102">
        <v>3</v>
      </c>
      <c r="N42" s="102">
        <v>3</v>
      </c>
      <c r="O42" s="102">
        <v>4</v>
      </c>
      <c r="P42" s="102">
        <v>5</v>
      </c>
      <c r="Q42" s="102">
        <v>3</v>
      </c>
      <c r="R42" s="102">
        <v>2</v>
      </c>
      <c r="S42" s="102">
        <v>5</v>
      </c>
      <c r="T42" s="102">
        <v>3</v>
      </c>
      <c r="U42" s="102">
        <v>0</v>
      </c>
      <c r="V42" s="102">
        <v>0</v>
      </c>
      <c r="W42" s="5" t="s">
        <v>36</v>
      </c>
      <c r="X42" s="6">
        <v>4</v>
      </c>
      <c r="Y42" s="6">
        <v>5</v>
      </c>
      <c r="Z42" s="6">
        <v>4</v>
      </c>
      <c r="AA42" s="6">
        <v>4</v>
      </c>
      <c r="AB42" s="7">
        <v>5</v>
      </c>
      <c r="AC42" s="7">
        <v>4</v>
      </c>
      <c r="AD42" s="7">
        <v>5</v>
      </c>
      <c r="AE42" s="7">
        <v>5</v>
      </c>
      <c r="AF42" s="7">
        <v>5</v>
      </c>
      <c r="AG42" s="8">
        <v>4</v>
      </c>
      <c r="AH42" s="8">
        <v>5</v>
      </c>
      <c r="AI42" s="8">
        <v>5</v>
      </c>
      <c r="AJ42" s="8">
        <v>5</v>
      </c>
      <c r="AK42" s="8">
        <v>4</v>
      </c>
      <c r="AL42" s="8">
        <v>4</v>
      </c>
      <c r="AM42" s="9">
        <v>5</v>
      </c>
      <c r="AN42" s="9">
        <v>5</v>
      </c>
      <c r="AO42" s="103"/>
      <c r="AP42" s="5"/>
    </row>
    <row r="43" spans="1:42" ht="72.75" thickBot="1" x14ac:dyDescent="0.6">
      <c r="A43" s="4">
        <v>42</v>
      </c>
      <c r="B43" s="4" t="s">
        <v>56</v>
      </c>
      <c r="C43" s="4"/>
      <c r="D43" s="4"/>
      <c r="E43" s="4" t="s">
        <v>260</v>
      </c>
      <c r="F43" s="4" t="s">
        <v>60</v>
      </c>
      <c r="G43" s="4" t="s">
        <v>172</v>
      </c>
      <c r="H43" s="100">
        <v>0</v>
      </c>
      <c r="I43" s="100">
        <v>1</v>
      </c>
      <c r="J43" s="100">
        <v>0</v>
      </c>
      <c r="K43" s="100">
        <v>0</v>
      </c>
      <c r="L43" s="100">
        <v>0</v>
      </c>
      <c r="M43" s="102">
        <v>3</v>
      </c>
      <c r="N43" s="102">
        <v>2</v>
      </c>
      <c r="O43" s="102">
        <v>5</v>
      </c>
      <c r="P43" s="102">
        <v>5</v>
      </c>
      <c r="Q43" s="102">
        <v>4</v>
      </c>
      <c r="R43" s="102">
        <v>1</v>
      </c>
      <c r="S43" s="102">
        <v>1</v>
      </c>
      <c r="T43" s="102">
        <v>4</v>
      </c>
      <c r="U43" s="102">
        <v>0</v>
      </c>
      <c r="V43" s="102">
        <v>0</v>
      </c>
      <c r="W43" s="5" t="s">
        <v>36</v>
      </c>
      <c r="X43" s="6">
        <v>4</v>
      </c>
      <c r="Y43" s="6">
        <v>4</v>
      </c>
      <c r="Z43" s="6">
        <v>4</v>
      </c>
      <c r="AA43" s="6">
        <v>4</v>
      </c>
      <c r="AB43" s="7">
        <v>4</v>
      </c>
      <c r="AC43" s="7">
        <v>4</v>
      </c>
      <c r="AD43" s="7">
        <v>4</v>
      </c>
      <c r="AE43" s="7">
        <v>4</v>
      </c>
      <c r="AF43" s="7">
        <v>4</v>
      </c>
      <c r="AG43" s="8">
        <v>4</v>
      </c>
      <c r="AH43" s="8">
        <v>4</v>
      </c>
      <c r="AI43" s="8">
        <v>4</v>
      </c>
      <c r="AJ43" s="8">
        <v>4</v>
      </c>
      <c r="AK43" s="8">
        <v>4</v>
      </c>
      <c r="AL43" s="8">
        <v>4</v>
      </c>
      <c r="AM43" s="9">
        <v>4</v>
      </c>
      <c r="AN43" s="9">
        <v>4</v>
      </c>
      <c r="AO43" s="103"/>
      <c r="AP43" s="5"/>
    </row>
    <row r="44" spans="1:42" ht="72.75" thickBot="1" x14ac:dyDescent="0.6">
      <c r="A44" s="4">
        <v>43</v>
      </c>
      <c r="B44" s="4" t="s">
        <v>56</v>
      </c>
      <c r="C44" s="4"/>
      <c r="D44" s="4"/>
      <c r="E44" s="4" t="s">
        <v>260</v>
      </c>
      <c r="F44" s="4" t="s">
        <v>60</v>
      </c>
      <c r="G44" s="4" t="s">
        <v>172</v>
      </c>
      <c r="H44" s="100">
        <v>0</v>
      </c>
      <c r="I44" s="100">
        <v>1</v>
      </c>
      <c r="J44" s="100">
        <v>0</v>
      </c>
      <c r="K44" s="100">
        <v>1</v>
      </c>
      <c r="L44" s="100">
        <v>0</v>
      </c>
      <c r="M44" s="102">
        <v>3</v>
      </c>
      <c r="N44" s="102">
        <v>1</v>
      </c>
      <c r="O44" s="102">
        <v>4</v>
      </c>
      <c r="P44" s="102">
        <v>5</v>
      </c>
      <c r="Q44" s="102">
        <v>5</v>
      </c>
      <c r="R44" s="102">
        <v>1</v>
      </c>
      <c r="S44" s="102">
        <v>2</v>
      </c>
      <c r="T44" s="102">
        <v>3</v>
      </c>
      <c r="U44" s="102">
        <v>0</v>
      </c>
      <c r="V44" s="102">
        <v>0</v>
      </c>
      <c r="W44" s="5" t="s">
        <v>36</v>
      </c>
      <c r="X44" s="6">
        <v>4</v>
      </c>
      <c r="Y44" s="6">
        <v>4</v>
      </c>
      <c r="Z44" s="6">
        <v>4</v>
      </c>
      <c r="AA44" s="6">
        <v>4</v>
      </c>
      <c r="AB44" s="7">
        <v>4</v>
      </c>
      <c r="AC44" s="7">
        <v>4</v>
      </c>
      <c r="AD44" s="7">
        <v>4</v>
      </c>
      <c r="AE44" s="7">
        <v>4</v>
      </c>
      <c r="AF44" s="7">
        <v>4</v>
      </c>
      <c r="AG44" s="8">
        <v>4</v>
      </c>
      <c r="AH44" s="8">
        <v>4</v>
      </c>
      <c r="AI44" s="8">
        <v>4</v>
      </c>
      <c r="AJ44" s="8">
        <v>4</v>
      </c>
      <c r="AK44" s="8">
        <v>4</v>
      </c>
      <c r="AL44" s="8">
        <v>4</v>
      </c>
      <c r="AM44" s="9">
        <v>4</v>
      </c>
      <c r="AN44" s="9">
        <v>4</v>
      </c>
      <c r="AO44" s="103"/>
      <c r="AP44" s="5"/>
    </row>
    <row r="45" spans="1:42" ht="72.75" thickBot="1" x14ac:dyDescent="0.6">
      <c r="A45" s="4">
        <v>44</v>
      </c>
      <c r="B45" s="4" t="s">
        <v>56</v>
      </c>
      <c r="C45" s="4"/>
      <c r="D45" s="4"/>
      <c r="E45" s="4" t="s">
        <v>203</v>
      </c>
      <c r="F45" s="4" t="s">
        <v>62</v>
      </c>
      <c r="G45" s="4"/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2">
        <v>4</v>
      </c>
      <c r="N45" s="102">
        <v>4</v>
      </c>
      <c r="O45" s="102">
        <v>4</v>
      </c>
      <c r="P45" s="102">
        <v>4</v>
      </c>
      <c r="Q45" s="102">
        <v>4</v>
      </c>
      <c r="R45" s="102">
        <v>3</v>
      </c>
      <c r="S45" s="102">
        <v>4</v>
      </c>
      <c r="T45" s="102">
        <v>4</v>
      </c>
      <c r="U45" s="102">
        <v>0</v>
      </c>
      <c r="V45" s="102">
        <v>0</v>
      </c>
      <c r="W45" s="5" t="s">
        <v>36</v>
      </c>
      <c r="X45" s="6">
        <v>4</v>
      </c>
      <c r="Y45" s="6">
        <v>4</v>
      </c>
      <c r="Z45" s="6">
        <v>4</v>
      </c>
      <c r="AA45" s="6">
        <v>4</v>
      </c>
      <c r="AB45" s="7">
        <v>4</v>
      </c>
      <c r="AC45" s="7">
        <v>4</v>
      </c>
      <c r="AD45" s="7">
        <v>4</v>
      </c>
      <c r="AE45" s="7">
        <v>4</v>
      </c>
      <c r="AF45" s="7">
        <v>4</v>
      </c>
      <c r="AG45" s="8">
        <v>4</v>
      </c>
      <c r="AH45" s="8">
        <v>4</v>
      </c>
      <c r="AI45" s="8">
        <v>4</v>
      </c>
      <c r="AJ45" s="8">
        <v>4</v>
      </c>
      <c r="AK45" s="8">
        <v>4</v>
      </c>
      <c r="AL45" s="8">
        <v>4</v>
      </c>
      <c r="AM45" s="9">
        <v>4</v>
      </c>
      <c r="AN45" s="9">
        <v>4</v>
      </c>
      <c r="AO45" s="103"/>
      <c r="AP45" s="5"/>
    </row>
    <row r="46" spans="1:42" ht="72.75" thickBot="1" x14ac:dyDescent="0.6">
      <c r="A46" s="4">
        <v>45</v>
      </c>
      <c r="B46" s="4" t="s">
        <v>55</v>
      </c>
      <c r="C46" s="4"/>
      <c r="D46" s="4"/>
      <c r="E46" s="4" t="s">
        <v>203</v>
      </c>
      <c r="F46" s="4" t="s">
        <v>62</v>
      </c>
      <c r="G46" s="4"/>
      <c r="H46" s="100">
        <v>0</v>
      </c>
      <c r="I46" s="100">
        <v>0</v>
      </c>
      <c r="J46" s="100">
        <v>1</v>
      </c>
      <c r="K46" s="100">
        <v>0</v>
      </c>
      <c r="L46" s="100">
        <v>0</v>
      </c>
      <c r="M46" s="102">
        <v>1</v>
      </c>
      <c r="N46" s="102">
        <v>1</v>
      </c>
      <c r="O46" s="102">
        <v>1</v>
      </c>
      <c r="P46" s="102">
        <v>3</v>
      </c>
      <c r="Q46" s="102">
        <v>1</v>
      </c>
      <c r="R46" s="102">
        <v>1</v>
      </c>
      <c r="S46" s="102">
        <v>3</v>
      </c>
      <c r="T46" s="102">
        <v>1</v>
      </c>
      <c r="U46" s="102">
        <v>0</v>
      </c>
      <c r="V46" s="102">
        <v>0</v>
      </c>
      <c r="W46" s="5" t="s">
        <v>36</v>
      </c>
      <c r="X46" s="6">
        <v>3</v>
      </c>
      <c r="Y46" s="6">
        <v>3</v>
      </c>
      <c r="Z46" s="6">
        <v>3</v>
      </c>
      <c r="AA46" s="6">
        <v>3</v>
      </c>
      <c r="AB46" s="7">
        <v>3</v>
      </c>
      <c r="AC46" s="7">
        <v>3</v>
      </c>
      <c r="AD46" s="7">
        <v>3</v>
      </c>
      <c r="AE46" s="7">
        <v>3</v>
      </c>
      <c r="AF46" s="7">
        <v>3</v>
      </c>
      <c r="AG46" s="8">
        <v>3</v>
      </c>
      <c r="AH46" s="8">
        <v>3</v>
      </c>
      <c r="AI46" s="8">
        <v>3</v>
      </c>
      <c r="AJ46" s="8">
        <v>3</v>
      </c>
      <c r="AK46" s="8">
        <v>3</v>
      </c>
      <c r="AL46" s="8">
        <v>3</v>
      </c>
      <c r="AM46" s="9">
        <v>3</v>
      </c>
      <c r="AN46" s="9">
        <v>3</v>
      </c>
      <c r="AO46" s="103"/>
      <c r="AP46" s="5"/>
    </row>
    <row r="47" spans="1:42" ht="72.75" thickBot="1" x14ac:dyDescent="0.6">
      <c r="A47" s="4">
        <v>46</v>
      </c>
      <c r="B47" s="4" t="s">
        <v>56</v>
      </c>
      <c r="C47" s="4"/>
      <c r="D47" s="4"/>
      <c r="E47" s="4" t="s">
        <v>203</v>
      </c>
      <c r="F47" s="4" t="s">
        <v>62</v>
      </c>
      <c r="G47" s="4"/>
      <c r="H47" s="100">
        <v>0</v>
      </c>
      <c r="I47" s="100">
        <v>0</v>
      </c>
      <c r="J47" s="100">
        <v>1</v>
      </c>
      <c r="K47" s="100">
        <v>0</v>
      </c>
      <c r="L47" s="100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5" t="s">
        <v>36</v>
      </c>
      <c r="X47" s="6">
        <v>5</v>
      </c>
      <c r="Y47" s="6">
        <v>5</v>
      </c>
      <c r="Z47" s="6">
        <v>5</v>
      </c>
      <c r="AA47" s="6">
        <v>5</v>
      </c>
      <c r="AB47" s="7">
        <v>5</v>
      </c>
      <c r="AC47" s="7">
        <v>5</v>
      </c>
      <c r="AD47" s="7">
        <v>5</v>
      </c>
      <c r="AE47" s="7">
        <v>5</v>
      </c>
      <c r="AF47" s="7">
        <v>5</v>
      </c>
      <c r="AG47" s="8">
        <v>5</v>
      </c>
      <c r="AH47" s="8">
        <v>5</v>
      </c>
      <c r="AI47" s="8">
        <v>5</v>
      </c>
      <c r="AJ47" s="8">
        <v>5</v>
      </c>
      <c r="AK47" s="8">
        <v>5</v>
      </c>
      <c r="AL47" s="8">
        <v>5</v>
      </c>
      <c r="AM47" s="9">
        <v>5</v>
      </c>
      <c r="AN47" s="9">
        <v>5</v>
      </c>
      <c r="AO47" s="103"/>
      <c r="AP47" s="5"/>
    </row>
    <row r="48" spans="1:42" ht="72.75" thickBot="1" x14ac:dyDescent="0.6">
      <c r="A48" s="4">
        <v>47</v>
      </c>
      <c r="B48" s="4" t="s">
        <v>55</v>
      </c>
      <c r="C48" s="4"/>
      <c r="D48" s="4"/>
      <c r="E48" s="4" t="s">
        <v>203</v>
      </c>
      <c r="F48" s="4" t="s">
        <v>62</v>
      </c>
      <c r="G48" s="4"/>
      <c r="H48" s="100">
        <v>0</v>
      </c>
      <c r="I48" s="100">
        <v>0</v>
      </c>
      <c r="J48" s="100">
        <v>0</v>
      </c>
      <c r="K48" s="100">
        <v>0</v>
      </c>
      <c r="L48" s="100">
        <v>1</v>
      </c>
      <c r="M48" s="102">
        <v>4</v>
      </c>
      <c r="N48" s="102">
        <v>4</v>
      </c>
      <c r="O48" s="102">
        <v>4</v>
      </c>
      <c r="P48" s="102">
        <v>4</v>
      </c>
      <c r="Q48" s="102">
        <v>4</v>
      </c>
      <c r="R48" s="102">
        <v>4</v>
      </c>
      <c r="S48" s="102">
        <v>4</v>
      </c>
      <c r="T48" s="102">
        <v>4</v>
      </c>
      <c r="U48" s="102">
        <v>0</v>
      </c>
      <c r="V48" s="102">
        <v>0</v>
      </c>
      <c r="W48" s="5" t="s">
        <v>36</v>
      </c>
      <c r="X48" s="6">
        <v>4</v>
      </c>
      <c r="Y48" s="6">
        <v>4</v>
      </c>
      <c r="Z48" s="6">
        <v>4</v>
      </c>
      <c r="AA48" s="6">
        <v>3</v>
      </c>
      <c r="AB48" s="7">
        <v>4</v>
      </c>
      <c r="AC48" s="7">
        <v>4</v>
      </c>
      <c r="AD48" s="7">
        <v>4</v>
      </c>
      <c r="AE48" s="7">
        <v>4</v>
      </c>
      <c r="AF48" s="7">
        <v>4</v>
      </c>
      <c r="AG48" s="8">
        <v>4</v>
      </c>
      <c r="AH48" s="8">
        <v>4</v>
      </c>
      <c r="AI48" s="8">
        <v>4</v>
      </c>
      <c r="AJ48" s="8">
        <v>4</v>
      </c>
      <c r="AK48" s="8">
        <v>4</v>
      </c>
      <c r="AL48" s="8">
        <v>4</v>
      </c>
      <c r="AM48" s="9">
        <v>4</v>
      </c>
      <c r="AN48" s="9">
        <v>4</v>
      </c>
      <c r="AO48" s="103"/>
      <c r="AP48" s="5"/>
    </row>
    <row r="49" spans="1:42" ht="72.75" thickBot="1" x14ac:dyDescent="0.6">
      <c r="A49" s="4">
        <v>48</v>
      </c>
      <c r="B49" s="4" t="s">
        <v>56</v>
      </c>
      <c r="C49" s="4"/>
      <c r="D49" s="4"/>
      <c r="E49" s="4" t="s">
        <v>213</v>
      </c>
      <c r="F49" s="4" t="s">
        <v>60</v>
      </c>
      <c r="G49" s="4" t="s">
        <v>172</v>
      </c>
      <c r="H49" s="100">
        <v>0</v>
      </c>
      <c r="I49" s="100">
        <v>1</v>
      </c>
      <c r="J49" s="100">
        <v>0</v>
      </c>
      <c r="K49" s="100">
        <v>0</v>
      </c>
      <c r="L49" s="100">
        <v>0</v>
      </c>
      <c r="M49" s="102">
        <v>4</v>
      </c>
      <c r="N49" s="102">
        <v>5</v>
      </c>
      <c r="O49" s="102">
        <v>4</v>
      </c>
      <c r="P49" s="102">
        <v>5</v>
      </c>
      <c r="Q49" s="102">
        <v>4</v>
      </c>
      <c r="R49" s="102">
        <v>1</v>
      </c>
      <c r="S49" s="102">
        <v>3</v>
      </c>
      <c r="T49" s="102">
        <v>3</v>
      </c>
      <c r="U49" s="102">
        <v>0</v>
      </c>
      <c r="V49" s="102">
        <v>0</v>
      </c>
      <c r="W49" s="5" t="s">
        <v>36</v>
      </c>
      <c r="X49" s="6">
        <v>4</v>
      </c>
      <c r="Y49" s="6">
        <v>5</v>
      </c>
      <c r="Z49" s="6">
        <v>4</v>
      </c>
      <c r="AA49" s="6">
        <v>4</v>
      </c>
      <c r="AB49" s="7">
        <v>5</v>
      </c>
      <c r="AC49" s="7">
        <v>5</v>
      </c>
      <c r="AD49" s="7">
        <v>4</v>
      </c>
      <c r="AE49" s="7">
        <v>5</v>
      </c>
      <c r="AF49" s="7">
        <v>5</v>
      </c>
      <c r="AG49" s="8">
        <v>4</v>
      </c>
      <c r="AH49" s="8">
        <v>5</v>
      </c>
      <c r="AI49" s="8">
        <v>5</v>
      </c>
      <c r="AJ49" s="8">
        <v>5</v>
      </c>
      <c r="AK49" s="8">
        <v>5</v>
      </c>
      <c r="AL49" s="8">
        <v>5</v>
      </c>
      <c r="AM49" s="9">
        <v>4</v>
      </c>
      <c r="AN49" s="9">
        <v>5</v>
      </c>
      <c r="AO49" s="103"/>
      <c r="AP49" s="5"/>
    </row>
    <row r="50" spans="1:42" ht="24.75" thickBot="1" x14ac:dyDescent="0.6">
      <c r="A50" s="4"/>
      <c r="B50" s="4"/>
      <c r="C50" s="4"/>
      <c r="D50" s="4"/>
      <c r="E50" s="4"/>
      <c r="F50" s="4"/>
      <c r="G50" s="4"/>
      <c r="H50" s="65">
        <f t="shared" ref="H50:V50" si="0">COUNTIF(H2:H49,1)</f>
        <v>14</v>
      </c>
      <c r="I50" s="65">
        <f t="shared" si="0"/>
        <v>30</v>
      </c>
      <c r="J50" s="65">
        <f t="shared" si="0"/>
        <v>23</v>
      </c>
      <c r="K50" s="65">
        <f t="shared" si="0"/>
        <v>10</v>
      </c>
      <c r="L50" s="65">
        <f t="shared" si="0"/>
        <v>8</v>
      </c>
      <c r="M50" s="65">
        <f t="shared" si="0"/>
        <v>1</v>
      </c>
      <c r="N50" s="65">
        <f t="shared" si="0"/>
        <v>5</v>
      </c>
      <c r="O50" s="65">
        <f t="shared" si="0"/>
        <v>1</v>
      </c>
      <c r="P50" s="65">
        <f t="shared" si="0"/>
        <v>0</v>
      </c>
      <c r="Q50" s="65">
        <f t="shared" si="0"/>
        <v>2</v>
      </c>
      <c r="R50" s="65">
        <f t="shared" si="0"/>
        <v>10</v>
      </c>
      <c r="S50" s="65">
        <f t="shared" si="0"/>
        <v>3</v>
      </c>
      <c r="T50" s="65">
        <f t="shared" si="0"/>
        <v>3</v>
      </c>
      <c r="U50" s="65">
        <f t="shared" si="0"/>
        <v>0</v>
      </c>
      <c r="V50" s="65">
        <f t="shared" si="0"/>
        <v>0</v>
      </c>
      <c r="W50" s="5"/>
      <c r="X50" s="110">
        <f t="shared" ref="X50:AN50" si="1">AVERAGE(X2:X49)</f>
        <v>4.0625</v>
      </c>
      <c r="Y50" s="110">
        <f t="shared" si="1"/>
        <v>4.104166666666667</v>
      </c>
      <c r="Z50" s="110">
        <f t="shared" si="1"/>
        <v>4.145833333333333</v>
      </c>
      <c r="AA50" s="110">
        <f t="shared" si="1"/>
        <v>3.9583333333333335</v>
      </c>
      <c r="AB50" s="110">
        <f t="shared" si="1"/>
        <v>4.291666666666667</v>
      </c>
      <c r="AC50" s="110">
        <f t="shared" si="1"/>
        <v>4.125</v>
      </c>
      <c r="AD50" s="110">
        <f t="shared" si="1"/>
        <v>4.104166666666667</v>
      </c>
      <c r="AE50" s="110">
        <f t="shared" si="1"/>
        <v>4.145833333333333</v>
      </c>
      <c r="AF50" s="110">
        <f t="shared" si="1"/>
        <v>4.166666666666667</v>
      </c>
      <c r="AG50" s="110">
        <f t="shared" si="1"/>
        <v>4.020833333333333</v>
      </c>
      <c r="AH50" s="110">
        <f t="shared" si="1"/>
        <v>4.145833333333333</v>
      </c>
      <c r="AI50" s="110">
        <f t="shared" si="1"/>
        <v>4.020833333333333</v>
      </c>
      <c r="AJ50" s="110">
        <f t="shared" si="1"/>
        <v>4.0625</v>
      </c>
      <c r="AK50" s="110">
        <f t="shared" si="1"/>
        <v>4.145833333333333</v>
      </c>
      <c r="AL50" s="110">
        <f t="shared" si="1"/>
        <v>4.166666666666667</v>
      </c>
      <c r="AM50" s="110">
        <f t="shared" si="1"/>
        <v>4.1875</v>
      </c>
      <c r="AN50" s="110">
        <f t="shared" si="1"/>
        <v>4.25</v>
      </c>
      <c r="AO50" s="113">
        <f>AVERAGE(X50:AF50,AG50:AN50)</f>
        <v>4.1237745098039218</v>
      </c>
      <c r="AP50" s="5"/>
    </row>
    <row r="51" spans="1:42" ht="24.75" thickBot="1" x14ac:dyDescent="0.6">
      <c r="A51" s="4"/>
      <c r="B51" s="5"/>
      <c r="C51" s="5"/>
      <c r="D51" s="5"/>
      <c r="E51" s="5"/>
      <c r="F51" s="5"/>
      <c r="G51" s="103"/>
      <c r="H51" s="66">
        <f t="shared" ref="H51:V51" si="2">STDEV(H1:H49)</f>
        <v>0.45933964318510379</v>
      </c>
      <c r="I51" s="66">
        <f t="shared" si="2"/>
        <v>0.48924605479008165</v>
      </c>
      <c r="J51" s="66">
        <f t="shared" si="2"/>
        <v>0.50485234130864709</v>
      </c>
      <c r="K51" s="66">
        <f t="shared" si="2"/>
        <v>0.41041407908605759</v>
      </c>
      <c r="L51" s="66">
        <f t="shared" si="2"/>
        <v>0.37662178857735473</v>
      </c>
      <c r="M51" s="66">
        <f t="shared" si="2"/>
        <v>1.4290241177384004</v>
      </c>
      <c r="N51" s="66">
        <f t="shared" si="2"/>
        <v>1.6673757356911585</v>
      </c>
      <c r="O51" s="66">
        <f t="shared" si="2"/>
        <v>1.2574247576998776</v>
      </c>
      <c r="P51" s="66">
        <f t="shared" si="2"/>
        <v>1.4135865556642115</v>
      </c>
      <c r="Q51" s="66">
        <f t="shared" si="2"/>
        <v>1.4341330442648901</v>
      </c>
      <c r="R51" s="66">
        <f t="shared" si="2"/>
        <v>1.6879842357503947</v>
      </c>
      <c r="S51" s="66">
        <f t="shared" si="2"/>
        <v>1.7247417321306955</v>
      </c>
      <c r="T51" s="66">
        <f t="shared" si="2"/>
        <v>1.7361406616870423</v>
      </c>
      <c r="U51" s="66">
        <f t="shared" si="2"/>
        <v>0.4330127018922193</v>
      </c>
      <c r="V51" s="66">
        <f t="shared" si="2"/>
        <v>0</v>
      </c>
      <c r="W51" s="5"/>
      <c r="X51" s="110">
        <f t="shared" ref="X51:AN51" si="3">STDEVA(X2:X49)</f>
        <v>0.72658484151191438</v>
      </c>
      <c r="Y51" s="110">
        <f t="shared" si="3"/>
        <v>0.80529057352077438</v>
      </c>
      <c r="Z51" s="110">
        <f t="shared" si="3"/>
        <v>0.77155778684406751</v>
      </c>
      <c r="AA51" s="110">
        <f t="shared" si="3"/>
        <v>0.82406189948595265</v>
      </c>
      <c r="AB51" s="110">
        <f t="shared" si="3"/>
        <v>0.71334791527483243</v>
      </c>
      <c r="AC51" s="110">
        <f t="shared" si="3"/>
        <v>0.81541009131680275</v>
      </c>
      <c r="AD51" s="110">
        <f t="shared" si="3"/>
        <v>0.8565041101945402</v>
      </c>
      <c r="AE51" s="110">
        <f t="shared" si="3"/>
        <v>0.79865800561258837</v>
      </c>
      <c r="AF51" s="110">
        <f t="shared" si="3"/>
        <v>0.75324357715470891</v>
      </c>
      <c r="AG51" s="110">
        <f t="shared" si="3"/>
        <v>0.95626897607834604</v>
      </c>
      <c r="AH51" s="110">
        <f t="shared" si="3"/>
        <v>0.9673298043349069</v>
      </c>
      <c r="AI51" s="110">
        <f t="shared" si="3"/>
        <v>1.0208378564091427</v>
      </c>
      <c r="AJ51" s="110">
        <f t="shared" si="3"/>
        <v>0.86063435288262935</v>
      </c>
      <c r="AK51" s="110">
        <f t="shared" si="3"/>
        <v>0.77155778684406751</v>
      </c>
      <c r="AL51" s="110">
        <f t="shared" si="3"/>
        <v>0.80776374609383483</v>
      </c>
      <c r="AM51" s="110">
        <f t="shared" si="3"/>
        <v>0.76231031822781703</v>
      </c>
      <c r="AN51" s="110">
        <f t="shared" si="3"/>
        <v>0.75793672895986708</v>
      </c>
      <c r="AO51" s="113">
        <f>AVERAGE(X51:AG51,AH51:AN51)</f>
        <v>0.82172343357334077</v>
      </c>
      <c r="AP51" s="5"/>
    </row>
    <row r="52" spans="1:42" ht="24.75" thickBot="1" x14ac:dyDescent="0.6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10">
        <f>AVERAGE(X2:AA49)</f>
        <v>4.067708333333333</v>
      </c>
      <c r="AB52" s="13"/>
      <c r="AC52" s="13"/>
      <c r="AD52" s="13"/>
      <c r="AE52" s="13"/>
      <c r="AF52" s="110">
        <f>AVERAGE(AB2:AF49)</f>
        <v>4.166666666666667</v>
      </c>
      <c r="AG52" s="13"/>
      <c r="AH52" s="13"/>
      <c r="AI52" s="13"/>
      <c r="AJ52" s="13"/>
      <c r="AK52" s="13"/>
      <c r="AL52" s="110">
        <f>AVERAGE(AG2:AL49)</f>
        <v>4.09375</v>
      </c>
      <c r="AM52" s="13"/>
      <c r="AN52" s="110">
        <f>AVERAGE(AM2:AN49)</f>
        <v>4.21875</v>
      </c>
      <c r="AO52" s="5"/>
      <c r="AP52" s="5"/>
    </row>
    <row r="53" spans="1:42" ht="24.75" thickBot="1" x14ac:dyDescent="0.6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10">
        <f>STDEVA(X2:AA49)</f>
        <v>0.77971598959673061</v>
      </c>
      <c r="AB53" s="13"/>
      <c r="AC53" s="13"/>
      <c r="AD53" s="13"/>
      <c r="AE53" s="13"/>
      <c r="AF53" s="110">
        <f>STDEVA(AB2:AF49)</f>
        <v>0.78514805078134464</v>
      </c>
      <c r="AG53" s="13"/>
      <c r="AH53" s="13"/>
      <c r="AI53" s="13"/>
      <c r="AJ53" s="13"/>
      <c r="AK53" s="13"/>
      <c r="AL53" s="110">
        <f>STDEVA(AG2:AL49)</f>
        <v>0.89611773974423725</v>
      </c>
      <c r="AM53" s="13"/>
      <c r="AN53" s="110">
        <f>STDEVA(AM2:AN49)</f>
        <v>0.75676771100586249</v>
      </c>
      <c r="AO53" s="5"/>
      <c r="AP53" s="5"/>
    </row>
    <row r="54" spans="1:42" ht="24.75" thickBot="1" x14ac:dyDescent="0.6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5"/>
      <c r="AG54" s="13"/>
      <c r="AH54" s="13"/>
      <c r="AI54" s="13"/>
      <c r="AJ54" s="13"/>
      <c r="AK54" s="13"/>
      <c r="AL54" s="13"/>
      <c r="AM54" s="13"/>
      <c r="AN54" s="13"/>
      <c r="AO54" s="5"/>
      <c r="AP54" s="5"/>
    </row>
    <row r="55" spans="1:42" s="13" customFormat="1" x14ac:dyDescent="0.55000000000000004">
      <c r="A55" s="331" t="s">
        <v>4</v>
      </c>
      <c r="B55" s="328"/>
      <c r="C55" s="329"/>
    </row>
    <row r="56" spans="1:42" s="13" customFormat="1" x14ac:dyDescent="0.55000000000000004">
      <c r="A56" s="327" t="s">
        <v>55</v>
      </c>
      <c r="B56" s="332">
        <f>COUNTIF(B2:B49,"ชาย")</f>
        <v>18</v>
      </c>
      <c r="C56" s="333">
        <f>B56*100/B$58</f>
        <v>37.5</v>
      </c>
    </row>
    <row r="57" spans="1:42" s="13" customFormat="1" x14ac:dyDescent="0.55000000000000004">
      <c r="A57" s="327" t="s">
        <v>56</v>
      </c>
      <c r="B57" s="332">
        <f>COUNTIF(B2:B49,"หญิง")</f>
        <v>30</v>
      </c>
      <c r="C57" s="333">
        <f t="shared" ref="C57:C58" si="4">B57*100/B$58</f>
        <v>62.5</v>
      </c>
    </row>
    <row r="58" spans="1:42" s="13" customFormat="1" ht="24.75" thickBot="1" x14ac:dyDescent="0.6">
      <c r="A58" s="328"/>
      <c r="B58" s="334">
        <f>SUM(B2:B57)</f>
        <v>48</v>
      </c>
      <c r="C58" s="335">
        <f t="shared" si="4"/>
        <v>100</v>
      </c>
    </row>
    <row r="59" spans="1:42" ht="24.75" thickBot="1" x14ac:dyDescent="0.6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s="13" customFormat="1" x14ac:dyDescent="0.55000000000000004">
      <c r="A60" s="331" t="s">
        <v>58</v>
      </c>
      <c r="B60" s="328"/>
      <c r="C60" s="328"/>
      <c r="D60" s="329"/>
    </row>
    <row r="61" spans="1:42" s="13" customFormat="1" x14ac:dyDescent="0.55000000000000004">
      <c r="A61" s="336" t="s">
        <v>60</v>
      </c>
      <c r="B61" s="330"/>
      <c r="C61" s="332">
        <f>COUNTIF(F2:F49,"นิสิตบัณฑิตศึกษา")</f>
        <v>21</v>
      </c>
      <c r="D61" s="337">
        <f>C61*100/C$65</f>
        <v>43.75</v>
      </c>
    </row>
    <row r="62" spans="1:42" s="13" customFormat="1" x14ac:dyDescent="0.55000000000000004">
      <c r="A62" s="336" t="s">
        <v>62</v>
      </c>
      <c r="B62" s="330"/>
      <c r="C62" s="332">
        <f>COUNTIF(F2:F50,"เจ้าหน้าที่")</f>
        <v>22</v>
      </c>
      <c r="D62" s="337">
        <f>C62*100/C$65</f>
        <v>45.833333333333336</v>
      </c>
    </row>
    <row r="63" spans="1:42" s="13" customFormat="1" x14ac:dyDescent="0.55000000000000004">
      <c r="A63" s="336" t="s">
        <v>59</v>
      </c>
      <c r="B63" s="330"/>
      <c r="C63" s="332">
        <f>COUNTIF(F2:F51,"คณาจารย์บัณฑิตศึกษา")</f>
        <v>3</v>
      </c>
      <c r="D63" s="337">
        <f>C63*100/C$65</f>
        <v>6.25</v>
      </c>
    </row>
    <row r="64" spans="1:42" s="13" customFormat="1" x14ac:dyDescent="0.55000000000000004">
      <c r="A64" s="336" t="s">
        <v>169</v>
      </c>
      <c r="B64" s="330"/>
      <c r="C64" s="332">
        <f>COUNTIF(F2:F54,"รองคณบดี")</f>
        <v>2</v>
      </c>
      <c r="D64" s="337">
        <f>C64*100/C$65</f>
        <v>4.166666666666667</v>
      </c>
    </row>
    <row r="65" spans="1:42" s="13" customFormat="1" ht="24.75" thickBot="1" x14ac:dyDescent="0.6">
      <c r="A65" s="328"/>
      <c r="B65" s="329"/>
      <c r="C65" s="334">
        <f>SUM(C61:C64)</f>
        <v>48</v>
      </c>
      <c r="D65" s="338">
        <f>C65*100/C$65</f>
        <v>100</v>
      </c>
    </row>
    <row r="66" spans="1:42" ht="24.75" thickBot="1" x14ac:dyDescent="0.6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s="13" customFormat="1" x14ac:dyDescent="0.55000000000000004">
      <c r="A67" s="331" t="s">
        <v>110</v>
      </c>
      <c r="B67" s="328"/>
      <c r="C67" s="328"/>
      <c r="D67" s="329"/>
    </row>
    <row r="68" spans="1:42" s="13" customFormat="1" x14ac:dyDescent="0.55000000000000004">
      <c r="A68" s="336" t="s">
        <v>214</v>
      </c>
      <c r="B68" s="330"/>
      <c r="C68" s="332">
        <f>COUNTIF(E2:E52,"คณะแพทยศาสตร์")</f>
        <v>1</v>
      </c>
      <c r="D68" s="337">
        <f t="shared" ref="D68:D86" si="5">C68*100/C$86</f>
        <v>2.0833333333333335</v>
      </c>
    </row>
    <row r="69" spans="1:42" s="13" customFormat="1" x14ac:dyDescent="0.55000000000000004">
      <c r="A69" s="336" t="s">
        <v>260</v>
      </c>
      <c r="B69" s="330"/>
      <c r="C69" s="332">
        <f>COUNTIF(E2:E53,"คณะโลจิสติกส์และดิจิทัลซัพพลายเชน")</f>
        <v>3</v>
      </c>
      <c r="D69" s="337">
        <f t="shared" si="5"/>
        <v>6.25</v>
      </c>
    </row>
    <row r="70" spans="1:42" s="13" customFormat="1" x14ac:dyDescent="0.55000000000000004">
      <c r="A70" s="336" t="s">
        <v>49</v>
      </c>
      <c r="B70" s="330"/>
      <c r="C70" s="332">
        <f>COUNTIF(E2:E54,"กองกฎหมาย")</f>
        <v>2</v>
      </c>
      <c r="D70" s="337">
        <f t="shared" si="5"/>
        <v>4.166666666666667</v>
      </c>
    </row>
    <row r="71" spans="1:42" s="13" customFormat="1" x14ac:dyDescent="0.55000000000000004">
      <c r="A71" s="336" t="s">
        <v>189</v>
      </c>
      <c r="B71" s="330"/>
      <c r="C71" s="332">
        <f>COUNTIF(E2:E57,"กองการวิจัยและนวัตกรรม")</f>
        <v>1</v>
      </c>
      <c r="D71" s="337">
        <f t="shared" si="5"/>
        <v>2.0833333333333335</v>
      </c>
    </row>
    <row r="72" spans="1:42" s="13" customFormat="1" ht="24" customHeight="1" x14ac:dyDescent="0.55000000000000004">
      <c r="A72" s="336" t="s">
        <v>54</v>
      </c>
      <c r="B72" s="330"/>
      <c r="C72" s="332">
        <f>COUNTIF(E2:E58,"กองกิจการนิสิต")</f>
        <v>1</v>
      </c>
      <c r="D72" s="337">
        <f t="shared" si="5"/>
        <v>2.0833333333333335</v>
      </c>
    </row>
    <row r="73" spans="1:42" s="13" customFormat="1" ht="24" customHeight="1" x14ac:dyDescent="0.55000000000000004">
      <c r="A73" s="336" t="s">
        <v>198</v>
      </c>
      <c r="B73" s="330"/>
      <c r="C73" s="332">
        <f>COUNTIF(E2:E59,"กองตรวจสอบและกำกับกิจการมหาวิทยาลัย")</f>
        <v>4</v>
      </c>
      <c r="D73" s="337">
        <f t="shared" si="5"/>
        <v>8.3333333333333339</v>
      </c>
    </row>
    <row r="74" spans="1:42" s="13" customFormat="1" x14ac:dyDescent="0.55000000000000004">
      <c r="A74" s="336" t="s">
        <v>117</v>
      </c>
      <c r="B74" s="330"/>
      <c r="C74" s="332">
        <f>COUNTIF(E2:E61,"คณะทันตแพทยศาสตร์")</f>
        <v>1</v>
      </c>
      <c r="D74" s="337">
        <f t="shared" si="5"/>
        <v>2.0833333333333335</v>
      </c>
    </row>
    <row r="75" spans="1:42" s="13" customFormat="1" x14ac:dyDescent="0.55000000000000004">
      <c r="A75" s="336" t="s">
        <v>208</v>
      </c>
      <c r="B75" s="330"/>
      <c r="C75" s="332">
        <f>COUNTIF(E2:E62,"คณะบริหารธุรกิจ เศรษฐศาสตร์และการสื่อสาร")</f>
        <v>6</v>
      </c>
      <c r="D75" s="337">
        <f t="shared" si="5"/>
        <v>12.5</v>
      </c>
    </row>
    <row r="76" spans="1:42" s="13" customFormat="1" x14ac:dyDescent="0.55000000000000004">
      <c r="A76" s="336" t="s">
        <v>118</v>
      </c>
      <c r="B76" s="330"/>
      <c r="C76" s="332">
        <f>COUNTIF(E2:E63,"คณะพยาบาลศาสตร์")</f>
        <v>2</v>
      </c>
      <c r="D76" s="337">
        <f t="shared" si="5"/>
        <v>4.166666666666667</v>
      </c>
    </row>
    <row r="77" spans="1:42" s="13" customFormat="1" x14ac:dyDescent="0.55000000000000004">
      <c r="A77" s="336" t="s">
        <v>210</v>
      </c>
      <c r="B77" s="330"/>
      <c r="C77" s="332">
        <f>COUNTIF(E2:E63,"คณะมนุษยศาสตร์")</f>
        <v>2</v>
      </c>
      <c r="D77" s="337">
        <f t="shared" si="5"/>
        <v>4.166666666666667</v>
      </c>
    </row>
    <row r="78" spans="1:42" s="13" customFormat="1" x14ac:dyDescent="0.55000000000000004">
      <c r="A78" s="336" t="s">
        <v>180</v>
      </c>
      <c r="B78" s="330"/>
      <c r="C78" s="332">
        <f>COUNTIF(E2:E63,"วิทยาลัยเพื่อการค้นคว้าระดับรากฐาน")</f>
        <v>7</v>
      </c>
      <c r="D78" s="337">
        <f t="shared" si="5"/>
        <v>14.583333333333334</v>
      </c>
    </row>
    <row r="79" spans="1:42" s="13" customFormat="1" ht="24" customHeight="1" x14ac:dyDescent="0.55000000000000004">
      <c r="A79" s="336" t="s">
        <v>203</v>
      </c>
      <c r="B79" s="330"/>
      <c r="C79" s="332">
        <f>COUNTIF(E2:E64,"วิทยาลัยพลังงานทดแทนและสมาร์ต กริดเทคโนโลยี")</f>
        <v>4</v>
      </c>
      <c r="D79" s="337">
        <f t="shared" si="5"/>
        <v>8.3333333333333339</v>
      </c>
    </row>
    <row r="80" spans="1:42" s="13" customFormat="1" ht="24" customHeight="1" x14ac:dyDescent="0.55000000000000004">
      <c r="A80" s="336" t="s">
        <v>213</v>
      </c>
      <c r="B80" s="330"/>
      <c r="C80" s="332">
        <f>COUNTIF(E2:E64,"คณะวิทยาศาสตร์")</f>
        <v>3</v>
      </c>
      <c r="D80" s="337">
        <f t="shared" si="5"/>
        <v>6.25</v>
      </c>
    </row>
    <row r="81" spans="1:42" s="13" customFormat="1" ht="24" customHeight="1" x14ac:dyDescent="0.55000000000000004">
      <c r="A81" s="330" t="s">
        <v>114</v>
      </c>
      <c r="B81" s="330"/>
      <c r="C81" s="332">
        <f>COUNTIF(E2:E64,"คณะวิศวกรรมศาสตร์")</f>
        <v>1</v>
      </c>
      <c r="D81" s="337">
        <f t="shared" si="5"/>
        <v>2.0833333333333335</v>
      </c>
    </row>
    <row r="82" spans="1:42" s="13" customFormat="1" x14ac:dyDescent="0.55000000000000004">
      <c r="A82" s="336" t="s">
        <v>209</v>
      </c>
      <c r="B82" s="330"/>
      <c r="C82" s="332">
        <f>COUNTIF(E2:E64,"คณะศึกษาศาสตร์")</f>
        <v>2</v>
      </c>
      <c r="D82" s="337">
        <f t="shared" si="5"/>
        <v>4.166666666666667</v>
      </c>
    </row>
    <row r="83" spans="1:42" s="13" customFormat="1" x14ac:dyDescent="0.55000000000000004">
      <c r="A83" s="336" t="s">
        <v>261</v>
      </c>
      <c r="B83" s="330"/>
      <c r="C83" s="332">
        <f>COUNTIF(E2:E65,"คณะสถาปัตกรรมศาสตร์")</f>
        <v>4</v>
      </c>
      <c r="D83" s="337">
        <f t="shared" si="5"/>
        <v>8.3333333333333339</v>
      </c>
    </row>
    <row r="84" spans="1:42" s="13" customFormat="1" x14ac:dyDescent="0.55000000000000004">
      <c r="A84" s="336" t="s">
        <v>212</v>
      </c>
      <c r="B84" s="330"/>
      <c r="C84" s="332">
        <f>COUNTIF(E2:E66,"คณะสหเวชศาสตร์")</f>
        <v>1</v>
      </c>
      <c r="D84" s="337">
        <f t="shared" si="5"/>
        <v>2.0833333333333335</v>
      </c>
    </row>
    <row r="85" spans="1:42" s="13" customFormat="1" x14ac:dyDescent="0.55000000000000004">
      <c r="A85" s="336" t="s">
        <v>116</v>
      </c>
      <c r="B85" s="330"/>
      <c r="C85" s="332">
        <f>COUNTIF(E2:E66,"คณะสาธารณสุขศาสตร์")</f>
        <v>3</v>
      </c>
      <c r="D85" s="337">
        <f t="shared" si="5"/>
        <v>6.25</v>
      </c>
    </row>
    <row r="86" spans="1:42" s="13" customFormat="1" ht="24.75" thickBot="1" x14ac:dyDescent="0.6">
      <c r="A86" s="328"/>
      <c r="B86" s="329"/>
      <c r="C86" s="334">
        <f>SUM(C68:C85)</f>
        <v>48</v>
      </c>
      <c r="D86" s="338">
        <f t="shared" si="5"/>
        <v>100</v>
      </c>
    </row>
    <row r="87" spans="1:42" ht="24.75" thickBot="1" x14ac:dyDescent="0.6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ht="24.75" thickBot="1" x14ac:dyDescent="0.6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ht="24.75" thickBot="1" x14ac:dyDescent="0.6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ht="24.75" thickBot="1" x14ac:dyDescent="0.6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ht="24.75" thickBot="1" x14ac:dyDescent="0.6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ht="24.75" thickBot="1" x14ac:dyDescent="0.6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ht="24.75" thickBot="1" x14ac:dyDescent="0.6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ht="24.75" thickBot="1" x14ac:dyDescent="0.6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ht="24.75" thickBot="1" x14ac:dyDescent="0.6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ht="24.75" thickBot="1" x14ac:dyDescent="0.6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ht="24.75" thickBot="1" x14ac:dyDescent="0.6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ht="24.75" thickBot="1" x14ac:dyDescent="0.6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ht="24.75" thickBot="1" x14ac:dyDescent="0.6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24.75" thickBot="1" x14ac:dyDescent="0.6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24.75" thickBot="1" x14ac:dyDescent="0.6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24.75" thickBot="1" x14ac:dyDescent="0.6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24.75" thickBot="1" x14ac:dyDescent="0.6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ht="24.75" thickBot="1" x14ac:dyDescent="0.6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ht="24.75" thickBot="1" x14ac:dyDescent="0.6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ht="24.75" thickBot="1" x14ac:dyDescent="0.6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ht="24.75" thickBot="1" x14ac:dyDescent="0.6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ht="24.75" thickBot="1" x14ac:dyDescent="0.6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ht="24.75" thickBot="1" x14ac:dyDescent="0.6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ht="24.75" thickBot="1" x14ac:dyDescent="0.6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ht="24.75" thickBot="1" x14ac:dyDescent="0.6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ht="24.75" thickBot="1" x14ac:dyDescent="0.6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ht="24.75" thickBot="1" x14ac:dyDescent="0.6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ht="24.75" thickBot="1" x14ac:dyDescent="0.6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ht="24.75" thickBot="1" x14ac:dyDescent="0.6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ht="24.75" thickBot="1" x14ac:dyDescent="0.6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ht="24.75" thickBot="1" x14ac:dyDescent="0.6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ht="24.75" thickBot="1" x14ac:dyDescent="0.6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ht="24.75" thickBot="1" x14ac:dyDescent="0.6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67"/>
      <c r="Y119" s="67"/>
      <c r="Z119" s="67"/>
      <c r="AA119" s="67"/>
      <c r="AB119" s="68"/>
      <c r="AC119" s="68"/>
      <c r="AD119" s="68"/>
      <c r="AE119" s="68"/>
      <c r="AF119" s="68"/>
      <c r="AG119" s="69"/>
      <c r="AH119" s="69"/>
      <c r="AI119" s="69"/>
      <c r="AJ119" s="69"/>
      <c r="AK119" s="69"/>
      <c r="AL119" s="69"/>
      <c r="AM119" s="70"/>
      <c r="AN119" s="70"/>
      <c r="AO119" s="5"/>
      <c r="AP119" s="5"/>
    </row>
    <row r="120" spans="1:42" ht="24.75" thickBot="1" x14ac:dyDescent="0.6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7"/>
      <c r="Y120" s="67"/>
      <c r="Z120" s="67"/>
      <c r="AA120" s="67"/>
      <c r="AB120" s="68"/>
      <c r="AC120" s="68"/>
      <c r="AD120" s="68"/>
      <c r="AE120" s="68"/>
      <c r="AF120" s="68"/>
      <c r="AG120" s="69"/>
      <c r="AH120" s="69"/>
      <c r="AI120" s="69"/>
      <c r="AJ120" s="69"/>
      <c r="AK120" s="69"/>
      <c r="AL120" s="69"/>
      <c r="AM120" s="70"/>
      <c r="AN120" s="70"/>
      <c r="AO120" s="5"/>
      <c r="AP120" s="5"/>
    </row>
    <row r="121" spans="1:42" ht="24.75" thickBot="1" x14ac:dyDescent="0.6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7"/>
      <c r="Y121" s="67"/>
      <c r="Z121" s="67"/>
      <c r="AA121" s="67"/>
      <c r="AB121" s="68"/>
      <c r="AC121" s="68"/>
      <c r="AD121" s="68"/>
      <c r="AE121" s="68"/>
      <c r="AF121" s="68"/>
      <c r="AG121" s="69"/>
      <c r="AH121" s="69"/>
      <c r="AI121" s="69"/>
      <c r="AJ121" s="69"/>
      <c r="AK121" s="69"/>
      <c r="AL121" s="69"/>
      <c r="AM121" s="70"/>
      <c r="AN121" s="70"/>
      <c r="AO121" s="5"/>
      <c r="AP121" s="5"/>
    </row>
    <row r="122" spans="1:42" ht="24.75" thickBot="1" x14ac:dyDescent="0.6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7"/>
      <c r="Y122" s="67"/>
      <c r="Z122" s="67"/>
      <c r="AA122" s="67"/>
      <c r="AB122" s="68"/>
      <c r="AC122" s="68"/>
      <c r="AD122" s="68"/>
      <c r="AE122" s="68"/>
      <c r="AF122" s="68"/>
      <c r="AG122" s="69"/>
      <c r="AH122" s="69"/>
      <c r="AI122" s="69"/>
      <c r="AJ122" s="69"/>
      <c r="AK122" s="69"/>
      <c r="AL122" s="69"/>
      <c r="AM122" s="70"/>
      <c r="AN122" s="70"/>
      <c r="AO122" s="5"/>
      <c r="AP122" s="5"/>
    </row>
    <row r="123" spans="1:42" ht="24.75" thickBot="1" x14ac:dyDescent="0.6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7"/>
      <c r="Y123" s="67"/>
      <c r="Z123" s="67"/>
      <c r="AA123" s="67"/>
      <c r="AB123" s="68"/>
      <c r="AC123" s="68"/>
      <c r="AD123" s="68"/>
      <c r="AE123" s="68"/>
      <c r="AF123" s="68"/>
      <c r="AG123" s="69"/>
      <c r="AH123" s="69"/>
      <c r="AI123" s="69"/>
      <c r="AJ123" s="69"/>
      <c r="AK123" s="69"/>
      <c r="AL123" s="69"/>
      <c r="AM123" s="70"/>
      <c r="AN123" s="70"/>
      <c r="AO123" s="5"/>
      <c r="AP123" s="5"/>
    </row>
    <row r="124" spans="1:42" ht="24.75" thickBot="1" x14ac:dyDescent="0.6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7"/>
      <c r="Y124" s="67"/>
      <c r="Z124" s="67"/>
      <c r="AA124" s="67"/>
      <c r="AB124" s="68"/>
      <c r="AC124" s="68"/>
      <c r="AD124" s="68"/>
      <c r="AE124" s="68"/>
      <c r="AF124" s="68"/>
      <c r="AG124" s="69"/>
      <c r="AH124" s="69"/>
      <c r="AI124" s="69"/>
      <c r="AJ124" s="69"/>
      <c r="AK124" s="69"/>
      <c r="AL124" s="69"/>
      <c r="AM124" s="70"/>
      <c r="AN124" s="70"/>
      <c r="AO124" s="5"/>
      <c r="AP124" s="5"/>
    </row>
    <row r="125" spans="1:42" ht="24.75" thickBot="1" x14ac:dyDescent="0.6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7"/>
      <c r="Y125" s="67"/>
      <c r="Z125" s="67"/>
      <c r="AA125" s="67"/>
      <c r="AB125" s="68"/>
      <c r="AC125" s="68"/>
      <c r="AD125" s="68"/>
      <c r="AE125" s="68"/>
      <c r="AF125" s="68"/>
      <c r="AG125" s="69"/>
      <c r="AH125" s="69"/>
      <c r="AI125" s="69"/>
      <c r="AJ125" s="69"/>
      <c r="AK125" s="69"/>
      <c r="AL125" s="69"/>
      <c r="AM125" s="70"/>
      <c r="AN125" s="70"/>
      <c r="AO125" s="5"/>
      <c r="AP125" s="5"/>
    </row>
    <row r="126" spans="1:42" ht="24.75" thickBot="1" x14ac:dyDescent="0.6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7"/>
      <c r="Y126" s="67"/>
      <c r="Z126" s="67"/>
      <c r="AA126" s="67"/>
      <c r="AB126" s="68"/>
      <c r="AC126" s="68"/>
      <c r="AD126" s="68"/>
      <c r="AE126" s="68"/>
      <c r="AF126" s="68"/>
      <c r="AG126" s="69"/>
      <c r="AH126" s="69"/>
      <c r="AI126" s="69"/>
      <c r="AJ126" s="69"/>
      <c r="AK126" s="69"/>
      <c r="AL126" s="69"/>
      <c r="AM126" s="70"/>
      <c r="AN126" s="70"/>
      <c r="AO126" s="5"/>
      <c r="AP126" s="5"/>
    </row>
    <row r="127" spans="1:42" ht="24.75" thickBot="1" x14ac:dyDescent="0.6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7"/>
      <c r="Y127" s="67"/>
      <c r="Z127" s="67"/>
      <c r="AA127" s="67"/>
      <c r="AB127" s="68"/>
      <c r="AC127" s="68"/>
      <c r="AD127" s="68"/>
      <c r="AE127" s="68"/>
      <c r="AF127" s="68"/>
      <c r="AG127" s="69"/>
      <c r="AH127" s="69"/>
      <c r="AI127" s="69"/>
      <c r="AJ127" s="69"/>
      <c r="AK127" s="69"/>
      <c r="AL127" s="69"/>
      <c r="AM127" s="70"/>
      <c r="AN127" s="70"/>
      <c r="AO127" s="5"/>
      <c r="AP127" s="5"/>
    </row>
    <row r="128" spans="1:42" ht="24.75" thickBot="1" x14ac:dyDescent="0.6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7"/>
      <c r="Y128" s="67"/>
      <c r="Z128" s="67"/>
      <c r="AA128" s="67"/>
      <c r="AB128" s="68"/>
      <c r="AC128" s="68"/>
      <c r="AD128" s="68"/>
      <c r="AE128" s="68"/>
      <c r="AF128" s="68"/>
      <c r="AG128" s="69"/>
      <c r="AH128" s="69"/>
      <c r="AI128" s="69"/>
      <c r="AJ128" s="69"/>
      <c r="AK128" s="69"/>
      <c r="AL128" s="69"/>
      <c r="AM128" s="70"/>
      <c r="AN128" s="70"/>
      <c r="AO128" s="5"/>
      <c r="AP128" s="5"/>
    </row>
    <row r="129" spans="1:42" ht="24.75" thickBot="1" x14ac:dyDescent="0.6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7"/>
      <c r="Y129" s="67"/>
      <c r="Z129" s="67"/>
      <c r="AA129" s="67"/>
      <c r="AB129" s="68"/>
      <c r="AC129" s="68"/>
      <c r="AD129" s="68"/>
      <c r="AE129" s="68"/>
      <c r="AF129" s="68"/>
      <c r="AG129" s="69"/>
      <c r="AH129" s="69"/>
      <c r="AI129" s="69"/>
      <c r="AJ129" s="69"/>
      <c r="AK129" s="69"/>
      <c r="AL129" s="69"/>
      <c r="AM129" s="70"/>
      <c r="AN129" s="70"/>
      <c r="AO129" s="5"/>
      <c r="AP129" s="5"/>
    </row>
    <row r="130" spans="1:42" ht="24.75" thickBot="1" x14ac:dyDescent="0.6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7"/>
      <c r="Y130" s="67"/>
      <c r="Z130" s="67"/>
      <c r="AA130" s="67"/>
      <c r="AB130" s="68"/>
      <c r="AC130" s="68"/>
      <c r="AD130" s="68"/>
      <c r="AE130" s="68"/>
      <c r="AF130" s="68"/>
      <c r="AG130" s="69"/>
      <c r="AH130" s="69"/>
      <c r="AI130" s="69"/>
      <c r="AJ130" s="69"/>
      <c r="AK130" s="69"/>
      <c r="AL130" s="69"/>
      <c r="AM130" s="70"/>
      <c r="AN130" s="70"/>
      <c r="AO130" s="5"/>
      <c r="AP130" s="5"/>
    </row>
    <row r="131" spans="1:42" ht="24.75" thickBot="1" x14ac:dyDescent="0.6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7"/>
      <c r="Y131" s="67"/>
      <c r="Z131" s="67"/>
      <c r="AA131" s="67"/>
      <c r="AB131" s="68"/>
      <c r="AC131" s="68"/>
      <c r="AD131" s="68"/>
      <c r="AE131" s="68"/>
      <c r="AF131" s="68"/>
      <c r="AG131" s="69"/>
      <c r="AH131" s="69"/>
      <c r="AI131" s="69"/>
      <c r="AJ131" s="69"/>
      <c r="AK131" s="69"/>
      <c r="AL131" s="69"/>
      <c r="AM131" s="70"/>
      <c r="AN131" s="70"/>
      <c r="AO131" s="5"/>
      <c r="AP131" s="5"/>
    </row>
    <row r="132" spans="1:42" ht="24.75" thickBot="1" x14ac:dyDescent="0.6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7"/>
      <c r="Y132" s="67"/>
      <c r="Z132" s="67"/>
      <c r="AA132" s="67"/>
      <c r="AB132" s="68"/>
      <c r="AC132" s="68"/>
      <c r="AD132" s="68"/>
      <c r="AE132" s="68"/>
      <c r="AF132" s="68"/>
      <c r="AG132" s="69"/>
      <c r="AH132" s="69"/>
      <c r="AI132" s="69"/>
      <c r="AJ132" s="69"/>
      <c r="AK132" s="69"/>
      <c r="AL132" s="69"/>
      <c r="AM132" s="70"/>
      <c r="AN132" s="70"/>
      <c r="AO132" s="5"/>
      <c r="AP132" s="5"/>
    </row>
    <row r="133" spans="1:42" ht="24.75" thickBot="1" x14ac:dyDescent="0.6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7"/>
      <c r="Y133" s="67"/>
      <c r="Z133" s="67"/>
      <c r="AA133" s="67"/>
      <c r="AB133" s="68"/>
      <c r="AC133" s="68"/>
      <c r="AD133" s="68"/>
      <c r="AE133" s="68"/>
      <c r="AF133" s="68"/>
      <c r="AG133" s="69"/>
      <c r="AH133" s="69"/>
      <c r="AI133" s="69"/>
      <c r="AJ133" s="69"/>
      <c r="AK133" s="69"/>
      <c r="AL133" s="69"/>
      <c r="AM133" s="70"/>
      <c r="AN133" s="70"/>
      <c r="AO133" s="5"/>
      <c r="AP133" s="5"/>
    </row>
    <row r="134" spans="1:42" ht="24.75" thickBot="1" x14ac:dyDescent="0.6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7"/>
      <c r="Y134" s="67"/>
      <c r="Z134" s="67"/>
      <c r="AA134" s="67"/>
      <c r="AB134" s="68"/>
      <c r="AC134" s="68"/>
      <c r="AD134" s="68"/>
      <c r="AE134" s="68"/>
      <c r="AF134" s="68"/>
      <c r="AG134" s="69"/>
      <c r="AH134" s="69"/>
      <c r="AI134" s="69"/>
      <c r="AJ134" s="69"/>
      <c r="AK134" s="69"/>
      <c r="AL134" s="69"/>
      <c r="AM134" s="70"/>
      <c r="AN134" s="70"/>
      <c r="AO134" s="5"/>
      <c r="AP134" s="5"/>
    </row>
    <row r="135" spans="1:42" ht="24.75" thickBot="1" x14ac:dyDescent="0.6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7"/>
      <c r="Y135" s="67"/>
      <c r="Z135" s="67"/>
      <c r="AA135" s="67"/>
      <c r="AB135" s="68"/>
      <c r="AC135" s="68"/>
      <c r="AD135" s="68"/>
      <c r="AE135" s="68"/>
      <c r="AF135" s="68"/>
      <c r="AG135" s="69"/>
      <c r="AH135" s="69"/>
      <c r="AI135" s="69"/>
      <c r="AJ135" s="69"/>
      <c r="AK135" s="69"/>
      <c r="AL135" s="69"/>
      <c r="AM135" s="70"/>
      <c r="AN135" s="70"/>
      <c r="AO135" s="5"/>
      <c r="AP135" s="5"/>
    </row>
    <row r="136" spans="1:42" ht="24.75" thickBot="1" x14ac:dyDescent="0.6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7"/>
      <c r="Y136" s="67"/>
      <c r="Z136" s="67"/>
      <c r="AA136" s="67"/>
      <c r="AB136" s="68"/>
      <c r="AC136" s="68"/>
      <c r="AD136" s="68"/>
      <c r="AE136" s="68"/>
      <c r="AF136" s="68"/>
      <c r="AG136" s="69"/>
      <c r="AH136" s="69"/>
      <c r="AI136" s="69"/>
      <c r="AJ136" s="69"/>
      <c r="AK136" s="69"/>
      <c r="AL136" s="69"/>
      <c r="AM136" s="70"/>
      <c r="AN136" s="70"/>
      <c r="AO136" s="5"/>
      <c r="AP136" s="5"/>
    </row>
    <row r="137" spans="1:42" ht="24.75" thickBot="1" x14ac:dyDescent="0.6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7"/>
      <c r="Y137" s="67"/>
      <c r="Z137" s="67"/>
      <c r="AA137" s="67"/>
      <c r="AB137" s="68"/>
      <c r="AC137" s="68"/>
      <c r="AD137" s="68"/>
      <c r="AE137" s="68"/>
      <c r="AF137" s="68"/>
      <c r="AG137" s="69"/>
      <c r="AH137" s="69"/>
      <c r="AI137" s="69"/>
      <c r="AJ137" s="69"/>
      <c r="AK137" s="69"/>
      <c r="AL137" s="69"/>
      <c r="AM137" s="70"/>
      <c r="AN137" s="70"/>
      <c r="AO137" s="5"/>
      <c r="AP137" s="5"/>
    </row>
    <row r="138" spans="1:42" ht="24.75" thickBot="1" x14ac:dyDescent="0.6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7"/>
      <c r="Y138" s="67"/>
      <c r="Z138" s="67"/>
      <c r="AA138" s="67"/>
      <c r="AB138" s="68"/>
      <c r="AC138" s="68"/>
      <c r="AD138" s="68"/>
      <c r="AE138" s="68"/>
      <c r="AF138" s="68"/>
      <c r="AG138" s="69"/>
      <c r="AH138" s="69"/>
      <c r="AI138" s="69"/>
      <c r="AJ138" s="69"/>
      <c r="AK138" s="69"/>
      <c r="AL138" s="69"/>
      <c r="AM138" s="70"/>
      <c r="AN138" s="70"/>
      <c r="AO138" s="5"/>
      <c r="AP138" s="5"/>
    </row>
    <row r="139" spans="1:42" ht="24.75" thickBot="1" x14ac:dyDescent="0.6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7"/>
      <c r="Y139" s="67"/>
      <c r="Z139" s="67"/>
      <c r="AA139" s="67"/>
      <c r="AB139" s="68"/>
      <c r="AC139" s="68"/>
      <c r="AD139" s="68"/>
      <c r="AE139" s="68"/>
      <c r="AF139" s="68"/>
      <c r="AG139" s="69"/>
      <c r="AH139" s="69"/>
      <c r="AI139" s="69"/>
      <c r="AJ139" s="69"/>
      <c r="AK139" s="69"/>
      <c r="AL139" s="69"/>
      <c r="AM139" s="70"/>
      <c r="AN139" s="70"/>
      <c r="AO139" s="5"/>
      <c r="AP139" s="5"/>
    </row>
    <row r="140" spans="1:42" ht="24.75" thickBot="1" x14ac:dyDescent="0.6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7"/>
      <c r="Y140" s="67"/>
      <c r="Z140" s="67"/>
      <c r="AA140" s="67"/>
      <c r="AB140" s="68"/>
      <c r="AC140" s="68"/>
      <c r="AD140" s="68"/>
      <c r="AE140" s="68"/>
      <c r="AF140" s="68"/>
      <c r="AG140" s="69"/>
      <c r="AH140" s="69"/>
      <c r="AI140" s="69"/>
      <c r="AJ140" s="69"/>
      <c r="AK140" s="69"/>
      <c r="AL140" s="69"/>
      <c r="AM140" s="70"/>
      <c r="AN140" s="70"/>
      <c r="AO140" s="5"/>
      <c r="AP140" s="5"/>
    </row>
    <row r="141" spans="1:42" ht="24.75" thickBot="1" x14ac:dyDescent="0.6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7"/>
      <c r="Y141" s="67"/>
      <c r="Z141" s="67"/>
      <c r="AA141" s="67"/>
      <c r="AB141" s="68"/>
      <c r="AC141" s="68"/>
      <c r="AD141" s="68"/>
      <c r="AE141" s="68"/>
      <c r="AF141" s="68"/>
      <c r="AG141" s="69"/>
      <c r="AH141" s="69"/>
      <c r="AI141" s="69"/>
      <c r="AJ141" s="69"/>
      <c r="AK141" s="69"/>
      <c r="AL141" s="69"/>
      <c r="AM141" s="70"/>
      <c r="AN141" s="70"/>
      <c r="AO141" s="5"/>
      <c r="AP141" s="5"/>
    </row>
    <row r="142" spans="1:42" ht="24.75" thickBot="1" x14ac:dyDescent="0.6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7"/>
      <c r="Y142" s="67"/>
      <c r="Z142" s="67"/>
      <c r="AA142" s="67"/>
      <c r="AB142" s="68"/>
      <c r="AC142" s="68"/>
      <c r="AD142" s="68"/>
      <c r="AE142" s="68"/>
      <c r="AF142" s="68"/>
      <c r="AG142" s="69"/>
      <c r="AH142" s="69"/>
      <c r="AI142" s="69"/>
      <c r="AJ142" s="69"/>
      <c r="AK142" s="69"/>
      <c r="AL142" s="69"/>
      <c r="AM142" s="70"/>
      <c r="AN142" s="70"/>
      <c r="AO142" s="5"/>
      <c r="AP142" s="5"/>
    </row>
    <row r="143" spans="1:42" ht="24.75" thickBot="1" x14ac:dyDescent="0.6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7"/>
      <c r="Y143" s="67"/>
      <c r="Z143" s="67"/>
      <c r="AA143" s="67"/>
      <c r="AB143" s="68"/>
      <c r="AC143" s="68"/>
      <c r="AD143" s="68"/>
      <c r="AE143" s="68"/>
      <c r="AF143" s="68"/>
      <c r="AG143" s="69"/>
      <c r="AH143" s="69"/>
      <c r="AI143" s="69"/>
      <c r="AJ143" s="69"/>
      <c r="AK143" s="69"/>
      <c r="AL143" s="69"/>
      <c r="AM143" s="70"/>
      <c r="AN143" s="70"/>
      <c r="AO143" s="5"/>
      <c r="AP143" s="5"/>
    </row>
    <row r="144" spans="1:42" ht="24.75" thickBot="1" x14ac:dyDescent="0.6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7"/>
      <c r="Y144" s="67"/>
      <c r="Z144" s="67"/>
      <c r="AA144" s="67"/>
      <c r="AB144" s="68"/>
      <c r="AC144" s="68"/>
      <c r="AD144" s="68"/>
      <c r="AE144" s="68"/>
      <c r="AF144" s="68"/>
      <c r="AG144" s="69"/>
      <c r="AH144" s="69"/>
      <c r="AI144" s="69"/>
      <c r="AJ144" s="69"/>
      <c r="AK144" s="69"/>
      <c r="AL144" s="69"/>
      <c r="AM144" s="70"/>
      <c r="AN144" s="70"/>
      <c r="AO144" s="5"/>
      <c r="AP144" s="5"/>
    </row>
    <row r="145" spans="1:42" ht="24.75" thickBot="1" x14ac:dyDescent="0.6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7"/>
      <c r="Y145" s="67"/>
      <c r="Z145" s="67"/>
      <c r="AA145" s="67"/>
      <c r="AB145" s="68"/>
      <c r="AC145" s="68"/>
      <c r="AD145" s="68"/>
      <c r="AE145" s="68"/>
      <c r="AF145" s="68"/>
      <c r="AG145" s="69"/>
      <c r="AH145" s="69"/>
      <c r="AI145" s="69"/>
      <c r="AJ145" s="69"/>
      <c r="AK145" s="69"/>
      <c r="AL145" s="69"/>
      <c r="AM145" s="70"/>
      <c r="AN145" s="70"/>
      <c r="AO145" s="5"/>
      <c r="AP145" s="5"/>
    </row>
    <row r="146" spans="1:42" ht="24.75" thickBot="1" x14ac:dyDescent="0.6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7"/>
      <c r="Y146" s="67"/>
      <c r="Z146" s="67"/>
      <c r="AA146" s="67"/>
      <c r="AB146" s="68"/>
      <c r="AC146" s="68"/>
      <c r="AD146" s="68"/>
      <c r="AE146" s="68"/>
      <c r="AF146" s="68"/>
      <c r="AG146" s="69"/>
      <c r="AH146" s="69"/>
      <c r="AI146" s="69"/>
      <c r="AJ146" s="69"/>
      <c r="AK146" s="69"/>
      <c r="AL146" s="69"/>
      <c r="AM146" s="70"/>
      <c r="AN146" s="70"/>
      <c r="AO146" s="5"/>
      <c r="AP146" s="5"/>
    </row>
    <row r="147" spans="1:42" ht="24.75" thickBot="1" x14ac:dyDescent="0.6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7"/>
      <c r="Y147" s="67"/>
      <c r="Z147" s="67"/>
      <c r="AA147" s="67"/>
      <c r="AB147" s="68"/>
      <c r="AC147" s="68"/>
      <c r="AD147" s="68"/>
      <c r="AE147" s="68"/>
      <c r="AF147" s="68"/>
      <c r="AG147" s="69"/>
      <c r="AH147" s="69"/>
      <c r="AI147" s="69"/>
      <c r="AJ147" s="69"/>
      <c r="AK147" s="69"/>
      <c r="AL147" s="69"/>
      <c r="AM147" s="70"/>
      <c r="AN147" s="70"/>
      <c r="AO147" s="5"/>
      <c r="AP147" s="5"/>
    </row>
    <row r="148" spans="1:42" ht="24.75" thickBot="1" x14ac:dyDescent="0.6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7"/>
      <c r="Y148" s="67"/>
      <c r="Z148" s="67"/>
      <c r="AA148" s="67"/>
      <c r="AB148" s="68"/>
      <c r="AC148" s="68"/>
      <c r="AD148" s="68"/>
      <c r="AE148" s="68"/>
      <c r="AF148" s="68"/>
      <c r="AG148" s="69"/>
      <c r="AH148" s="69"/>
      <c r="AI148" s="69"/>
      <c r="AJ148" s="69"/>
      <c r="AK148" s="69"/>
      <c r="AL148" s="69"/>
      <c r="AM148" s="70"/>
      <c r="AN148" s="70"/>
      <c r="AO148" s="5"/>
      <c r="AP148" s="5"/>
    </row>
    <row r="149" spans="1:42" ht="24.75" thickBot="1" x14ac:dyDescent="0.6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7"/>
      <c r="Y149" s="67"/>
      <c r="Z149" s="67"/>
      <c r="AA149" s="67"/>
      <c r="AB149" s="68"/>
      <c r="AC149" s="68"/>
      <c r="AD149" s="68"/>
      <c r="AE149" s="68"/>
      <c r="AF149" s="68"/>
      <c r="AG149" s="69"/>
      <c r="AH149" s="69"/>
      <c r="AI149" s="69"/>
      <c r="AJ149" s="69"/>
      <c r="AK149" s="69"/>
      <c r="AL149" s="69"/>
      <c r="AM149" s="70"/>
      <c r="AN149" s="70"/>
      <c r="AO149" s="5"/>
      <c r="AP149" s="5"/>
    </row>
    <row r="150" spans="1:42" ht="24.75" thickBot="1" x14ac:dyDescent="0.6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7"/>
      <c r="Y150" s="67"/>
      <c r="Z150" s="67"/>
      <c r="AA150" s="67"/>
      <c r="AB150" s="68"/>
      <c r="AC150" s="68"/>
      <c r="AD150" s="68"/>
      <c r="AE150" s="68"/>
      <c r="AF150" s="68"/>
      <c r="AG150" s="69"/>
      <c r="AH150" s="69"/>
      <c r="AI150" s="69"/>
      <c r="AJ150" s="69"/>
      <c r="AK150" s="69"/>
      <c r="AL150" s="69"/>
      <c r="AM150" s="70"/>
      <c r="AN150" s="70"/>
      <c r="AO150" s="5"/>
      <c r="AP150" s="5"/>
    </row>
    <row r="151" spans="1:42" ht="24.75" thickBot="1" x14ac:dyDescent="0.6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7"/>
      <c r="Y151" s="67"/>
      <c r="Z151" s="67"/>
      <c r="AA151" s="67"/>
      <c r="AB151" s="68"/>
      <c r="AC151" s="68"/>
      <c r="AD151" s="68"/>
      <c r="AE151" s="68"/>
      <c r="AF151" s="68"/>
      <c r="AG151" s="69"/>
      <c r="AH151" s="69"/>
      <c r="AI151" s="69"/>
      <c r="AJ151" s="69"/>
      <c r="AK151" s="69"/>
      <c r="AL151" s="69"/>
      <c r="AM151" s="70"/>
      <c r="AN151" s="70"/>
      <c r="AO151" s="5"/>
      <c r="AP151" s="5"/>
    </row>
    <row r="152" spans="1:42" ht="24.75" thickBot="1" x14ac:dyDescent="0.6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7"/>
      <c r="Y152" s="67"/>
      <c r="Z152" s="67"/>
      <c r="AA152" s="67"/>
      <c r="AB152" s="68"/>
      <c r="AC152" s="68"/>
      <c r="AD152" s="68"/>
      <c r="AE152" s="68"/>
      <c r="AF152" s="68"/>
      <c r="AG152" s="69"/>
      <c r="AH152" s="69"/>
      <c r="AI152" s="69"/>
      <c r="AJ152" s="69"/>
      <c r="AK152" s="69"/>
      <c r="AL152" s="69"/>
      <c r="AM152" s="70"/>
      <c r="AN152" s="70"/>
      <c r="AO152" s="5"/>
      <c r="AP152" s="5"/>
    </row>
    <row r="153" spans="1:42" ht="24.75" thickBot="1" x14ac:dyDescent="0.6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7"/>
      <c r="Y153" s="67"/>
      <c r="Z153" s="67"/>
      <c r="AA153" s="67"/>
      <c r="AB153" s="68"/>
      <c r="AC153" s="68"/>
      <c r="AD153" s="68"/>
      <c r="AE153" s="68"/>
      <c r="AF153" s="68"/>
      <c r="AG153" s="69"/>
      <c r="AH153" s="69"/>
      <c r="AI153" s="69"/>
      <c r="AJ153" s="69"/>
      <c r="AK153" s="69"/>
      <c r="AL153" s="69"/>
      <c r="AM153" s="70"/>
      <c r="AN153" s="70"/>
      <c r="AO153" s="5"/>
      <c r="AP153" s="5"/>
    </row>
    <row r="154" spans="1:42" ht="24.75" thickBot="1" x14ac:dyDescent="0.6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7"/>
      <c r="Y154" s="67"/>
      <c r="Z154" s="67"/>
      <c r="AA154" s="67"/>
      <c r="AB154" s="68"/>
      <c r="AC154" s="68"/>
      <c r="AD154" s="68"/>
      <c r="AE154" s="68"/>
      <c r="AF154" s="68"/>
      <c r="AG154" s="69"/>
      <c r="AH154" s="69"/>
      <c r="AI154" s="69"/>
      <c r="AJ154" s="69"/>
      <c r="AK154" s="69"/>
      <c r="AL154" s="69"/>
      <c r="AM154" s="70"/>
      <c r="AN154" s="70"/>
      <c r="AO154" s="5"/>
      <c r="AP154" s="5"/>
    </row>
    <row r="155" spans="1:42" ht="24.75" thickBot="1" x14ac:dyDescent="0.6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7"/>
      <c r="Y155" s="67"/>
      <c r="Z155" s="67"/>
      <c r="AA155" s="67"/>
      <c r="AB155" s="68"/>
      <c r="AC155" s="68"/>
      <c r="AD155" s="68"/>
      <c r="AE155" s="68"/>
      <c r="AF155" s="68"/>
      <c r="AG155" s="69"/>
      <c r="AH155" s="69"/>
      <c r="AI155" s="69"/>
      <c r="AJ155" s="69"/>
      <c r="AK155" s="69"/>
      <c r="AL155" s="69"/>
      <c r="AM155" s="70"/>
      <c r="AN155" s="70"/>
      <c r="AO155" s="5"/>
      <c r="AP155" s="5"/>
    </row>
    <row r="156" spans="1:42" ht="24.75" thickBot="1" x14ac:dyDescent="0.6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7"/>
      <c r="Y156" s="67"/>
      <c r="Z156" s="67"/>
      <c r="AA156" s="67"/>
      <c r="AB156" s="68"/>
      <c r="AC156" s="68"/>
      <c r="AD156" s="68"/>
      <c r="AE156" s="68"/>
      <c r="AF156" s="68"/>
      <c r="AG156" s="69"/>
      <c r="AH156" s="69"/>
      <c r="AI156" s="69"/>
      <c r="AJ156" s="69"/>
      <c r="AK156" s="69"/>
      <c r="AL156" s="69"/>
      <c r="AM156" s="70"/>
      <c r="AN156" s="70"/>
      <c r="AO156" s="5"/>
      <c r="AP156" s="5"/>
    </row>
    <row r="157" spans="1:42" ht="24.75" thickBot="1" x14ac:dyDescent="0.6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7"/>
      <c r="Y157" s="67"/>
      <c r="Z157" s="67"/>
      <c r="AA157" s="67"/>
      <c r="AB157" s="68"/>
      <c r="AC157" s="68"/>
      <c r="AD157" s="68"/>
      <c r="AE157" s="68"/>
      <c r="AF157" s="68"/>
      <c r="AG157" s="69"/>
      <c r="AH157" s="69"/>
      <c r="AI157" s="69"/>
      <c r="AJ157" s="69"/>
      <c r="AK157" s="69"/>
      <c r="AL157" s="69"/>
      <c r="AM157" s="70"/>
      <c r="AN157" s="70"/>
      <c r="AO157" s="5"/>
      <c r="AP157" s="5"/>
    </row>
    <row r="158" spans="1:42" ht="24.75" thickBot="1" x14ac:dyDescent="0.6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7"/>
      <c r="Y158" s="67"/>
      <c r="Z158" s="67"/>
      <c r="AA158" s="67"/>
      <c r="AB158" s="68"/>
      <c r="AC158" s="68"/>
      <c r="AD158" s="68"/>
      <c r="AE158" s="68"/>
      <c r="AF158" s="68"/>
      <c r="AG158" s="69"/>
      <c r="AH158" s="69"/>
      <c r="AI158" s="69"/>
      <c r="AJ158" s="69"/>
      <c r="AK158" s="69"/>
      <c r="AL158" s="69"/>
      <c r="AM158" s="70"/>
      <c r="AN158" s="70"/>
      <c r="AO158" s="5"/>
      <c r="AP158" s="5"/>
    </row>
    <row r="159" spans="1:42" ht="24.75" thickBot="1" x14ac:dyDescent="0.6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7"/>
      <c r="Y159" s="67"/>
      <c r="Z159" s="67"/>
      <c r="AA159" s="67"/>
      <c r="AB159" s="68"/>
      <c r="AC159" s="68"/>
      <c r="AD159" s="68"/>
      <c r="AE159" s="68"/>
      <c r="AF159" s="68"/>
      <c r="AG159" s="69"/>
      <c r="AH159" s="69"/>
      <c r="AI159" s="69"/>
      <c r="AJ159" s="69"/>
      <c r="AK159" s="69"/>
      <c r="AL159" s="69"/>
      <c r="AM159" s="70"/>
      <c r="AN159" s="70"/>
      <c r="AO159" s="5"/>
      <c r="AP159" s="5"/>
    </row>
    <row r="160" spans="1:42" ht="24.75" thickBot="1" x14ac:dyDescent="0.6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7"/>
      <c r="Y160" s="67"/>
      <c r="Z160" s="67"/>
      <c r="AA160" s="67"/>
      <c r="AB160" s="68"/>
      <c r="AC160" s="68"/>
      <c r="AD160" s="68"/>
      <c r="AE160" s="68"/>
      <c r="AF160" s="68"/>
      <c r="AG160" s="69"/>
      <c r="AH160" s="69"/>
      <c r="AI160" s="69"/>
      <c r="AJ160" s="69"/>
      <c r="AK160" s="69"/>
      <c r="AL160" s="69"/>
      <c r="AM160" s="70"/>
      <c r="AN160" s="70"/>
      <c r="AO160" s="5"/>
      <c r="AP160" s="5"/>
    </row>
    <row r="161" spans="1:42" ht="24.75" thickBot="1" x14ac:dyDescent="0.6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7"/>
      <c r="Y161" s="67"/>
      <c r="Z161" s="67"/>
      <c r="AA161" s="67"/>
      <c r="AB161" s="68"/>
      <c r="AC161" s="68"/>
      <c r="AD161" s="68"/>
      <c r="AE161" s="68"/>
      <c r="AF161" s="68"/>
      <c r="AG161" s="69"/>
      <c r="AH161" s="69"/>
      <c r="AI161" s="69"/>
      <c r="AJ161" s="69"/>
      <c r="AK161" s="69"/>
      <c r="AL161" s="69"/>
      <c r="AM161" s="70"/>
      <c r="AN161" s="70"/>
      <c r="AO161" s="5"/>
      <c r="AP161" s="5"/>
    </row>
    <row r="162" spans="1:42" ht="24.75" thickBot="1" x14ac:dyDescent="0.6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7"/>
      <c r="Y162" s="67"/>
      <c r="Z162" s="67"/>
      <c r="AA162" s="67"/>
      <c r="AB162" s="68"/>
      <c r="AC162" s="68"/>
      <c r="AD162" s="68"/>
      <c r="AE162" s="68"/>
      <c r="AF162" s="68"/>
      <c r="AG162" s="69"/>
      <c r="AH162" s="69"/>
      <c r="AI162" s="69"/>
      <c r="AJ162" s="69"/>
      <c r="AK162" s="69"/>
      <c r="AL162" s="69"/>
      <c r="AM162" s="70"/>
      <c r="AN162" s="70"/>
      <c r="AO162" s="5"/>
      <c r="AP162" s="5"/>
    </row>
    <row r="163" spans="1:42" ht="24.75" thickBot="1" x14ac:dyDescent="0.6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7"/>
      <c r="Y163" s="67"/>
      <c r="Z163" s="67"/>
      <c r="AA163" s="67"/>
      <c r="AB163" s="68"/>
      <c r="AC163" s="68"/>
      <c r="AD163" s="68"/>
      <c r="AE163" s="68"/>
      <c r="AF163" s="68"/>
      <c r="AG163" s="69"/>
      <c r="AH163" s="69"/>
      <c r="AI163" s="69"/>
      <c r="AJ163" s="69"/>
      <c r="AK163" s="69"/>
      <c r="AL163" s="69"/>
      <c r="AM163" s="70"/>
      <c r="AN163" s="70"/>
      <c r="AO163" s="5"/>
      <c r="AP163" s="5"/>
    </row>
    <row r="164" spans="1:42" ht="24.75" thickBot="1" x14ac:dyDescent="0.6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7"/>
      <c r="Y164" s="67"/>
      <c r="Z164" s="67"/>
      <c r="AA164" s="67"/>
      <c r="AB164" s="68"/>
      <c r="AC164" s="68"/>
      <c r="AD164" s="68"/>
      <c r="AE164" s="68"/>
      <c r="AF164" s="68"/>
      <c r="AG164" s="69"/>
      <c r="AH164" s="69"/>
      <c r="AI164" s="69"/>
      <c r="AJ164" s="69"/>
      <c r="AK164" s="69"/>
      <c r="AL164" s="69"/>
      <c r="AM164" s="70"/>
      <c r="AN164" s="70"/>
      <c r="AO164" s="5"/>
      <c r="AP164" s="5"/>
    </row>
    <row r="165" spans="1:42" ht="24.75" thickBot="1" x14ac:dyDescent="0.6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7"/>
      <c r="Y165" s="67"/>
      <c r="Z165" s="67"/>
      <c r="AA165" s="67"/>
      <c r="AB165" s="68"/>
      <c r="AC165" s="68"/>
      <c r="AD165" s="68"/>
      <c r="AE165" s="68"/>
      <c r="AF165" s="68"/>
      <c r="AG165" s="69"/>
      <c r="AH165" s="69"/>
      <c r="AI165" s="69"/>
      <c r="AJ165" s="69"/>
      <c r="AK165" s="69"/>
      <c r="AL165" s="69"/>
      <c r="AM165" s="70"/>
      <c r="AN165" s="70"/>
      <c r="AO165" s="5"/>
      <c r="AP165" s="5"/>
    </row>
    <row r="166" spans="1:42" ht="24.75" thickBot="1" x14ac:dyDescent="0.6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7"/>
      <c r="Y166" s="67"/>
      <c r="Z166" s="67"/>
      <c r="AA166" s="67"/>
      <c r="AB166" s="68"/>
      <c r="AC166" s="68"/>
      <c r="AD166" s="68"/>
      <c r="AE166" s="68"/>
      <c r="AF166" s="68"/>
      <c r="AG166" s="69"/>
      <c r="AH166" s="69"/>
      <c r="AI166" s="69"/>
      <c r="AJ166" s="69"/>
      <c r="AK166" s="69"/>
      <c r="AL166" s="69"/>
      <c r="AM166" s="70"/>
      <c r="AN166" s="70"/>
      <c r="AO166" s="5"/>
      <c r="AP166" s="5"/>
    </row>
    <row r="167" spans="1:42" ht="24.75" thickBot="1" x14ac:dyDescent="0.6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7"/>
      <c r="Y167" s="67"/>
      <c r="Z167" s="67"/>
      <c r="AA167" s="67"/>
      <c r="AB167" s="68"/>
      <c r="AC167" s="68"/>
      <c r="AD167" s="68"/>
      <c r="AE167" s="68"/>
      <c r="AF167" s="68"/>
      <c r="AG167" s="69"/>
      <c r="AH167" s="69"/>
      <c r="AI167" s="69"/>
      <c r="AJ167" s="69"/>
      <c r="AK167" s="69"/>
      <c r="AL167" s="69"/>
      <c r="AM167" s="70"/>
      <c r="AN167" s="70"/>
      <c r="AO167" s="5"/>
      <c r="AP167" s="5"/>
    </row>
    <row r="168" spans="1:42" ht="24.75" thickBot="1" x14ac:dyDescent="0.6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7"/>
      <c r="Y168" s="67"/>
      <c r="Z168" s="67"/>
      <c r="AA168" s="67"/>
      <c r="AB168" s="68"/>
      <c r="AC168" s="68"/>
      <c r="AD168" s="68"/>
      <c r="AE168" s="68"/>
      <c r="AF168" s="68"/>
      <c r="AG168" s="69"/>
      <c r="AH168" s="69"/>
      <c r="AI168" s="69"/>
      <c r="AJ168" s="69"/>
      <c r="AK168" s="69"/>
      <c r="AL168" s="69"/>
      <c r="AM168" s="70"/>
      <c r="AN168" s="70"/>
      <c r="AO168" s="5"/>
      <c r="AP168" s="5"/>
    </row>
    <row r="169" spans="1:42" ht="24.75" thickBot="1" x14ac:dyDescent="0.6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7"/>
      <c r="Y169" s="67"/>
      <c r="Z169" s="67"/>
      <c r="AA169" s="67"/>
      <c r="AB169" s="68"/>
      <c r="AC169" s="68"/>
      <c r="AD169" s="68"/>
      <c r="AE169" s="68"/>
      <c r="AF169" s="68"/>
      <c r="AG169" s="69"/>
      <c r="AH169" s="69"/>
      <c r="AI169" s="69"/>
      <c r="AJ169" s="69"/>
      <c r="AK169" s="69"/>
      <c r="AL169" s="69"/>
      <c r="AM169" s="70"/>
      <c r="AN169" s="70"/>
      <c r="AO169" s="5"/>
      <c r="AP169" s="5"/>
    </row>
    <row r="170" spans="1:42" ht="24.75" thickBot="1" x14ac:dyDescent="0.6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7"/>
      <c r="Y170" s="67"/>
      <c r="Z170" s="67"/>
      <c r="AA170" s="67"/>
      <c r="AB170" s="68"/>
      <c r="AC170" s="68"/>
      <c r="AD170" s="68"/>
      <c r="AE170" s="68"/>
      <c r="AF170" s="68"/>
      <c r="AG170" s="69"/>
      <c r="AH170" s="69"/>
      <c r="AI170" s="69"/>
      <c r="AJ170" s="69"/>
      <c r="AK170" s="69"/>
      <c r="AL170" s="69"/>
      <c r="AM170" s="70"/>
      <c r="AN170" s="70"/>
      <c r="AO170" s="5"/>
      <c r="AP170" s="5"/>
    </row>
    <row r="171" spans="1:42" ht="24.75" thickBot="1" x14ac:dyDescent="0.6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7"/>
      <c r="Y171" s="67"/>
      <c r="Z171" s="67"/>
      <c r="AA171" s="67"/>
      <c r="AB171" s="68"/>
      <c r="AC171" s="68"/>
      <c r="AD171" s="68"/>
      <c r="AE171" s="68"/>
      <c r="AF171" s="68"/>
      <c r="AG171" s="69"/>
      <c r="AH171" s="69"/>
      <c r="AI171" s="69"/>
      <c r="AJ171" s="69"/>
      <c r="AK171" s="69"/>
      <c r="AL171" s="69"/>
      <c r="AM171" s="70"/>
      <c r="AN171" s="70"/>
      <c r="AO171" s="5"/>
      <c r="AP171" s="5"/>
    </row>
    <row r="172" spans="1:42" ht="24.75" thickBot="1" x14ac:dyDescent="0.6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7"/>
      <c r="Y172" s="67"/>
      <c r="Z172" s="67"/>
      <c r="AA172" s="67"/>
      <c r="AB172" s="68"/>
      <c r="AC172" s="68"/>
      <c r="AD172" s="68"/>
      <c r="AE172" s="68"/>
      <c r="AF172" s="68"/>
      <c r="AG172" s="69"/>
      <c r="AH172" s="69"/>
      <c r="AI172" s="69"/>
      <c r="AJ172" s="69"/>
      <c r="AK172" s="69"/>
      <c r="AL172" s="69"/>
      <c r="AM172" s="70"/>
      <c r="AN172" s="70"/>
      <c r="AO172" s="5"/>
      <c r="AP172" s="5"/>
    </row>
    <row r="173" spans="1:42" ht="24.75" thickBot="1" x14ac:dyDescent="0.6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7"/>
      <c r="Y173" s="67"/>
      <c r="Z173" s="67"/>
      <c r="AA173" s="67"/>
      <c r="AB173" s="68"/>
      <c r="AC173" s="68"/>
      <c r="AD173" s="68"/>
      <c r="AE173" s="68"/>
      <c r="AF173" s="68"/>
      <c r="AG173" s="69"/>
      <c r="AH173" s="69"/>
      <c r="AI173" s="69"/>
      <c r="AJ173" s="69"/>
      <c r="AK173" s="69"/>
      <c r="AL173" s="69"/>
      <c r="AM173" s="70"/>
      <c r="AN173" s="70"/>
      <c r="AO173" s="5"/>
      <c r="AP173" s="5"/>
    </row>
    <row r="174" spans="1:42" ht="24.75" thickBot="1" x14ac:dyDescent="0.6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7"/>
      <c r="Y174" s="67"/>
      <c r="Z174" s="67"/>
      <c r="AA174" s="67"/>
      <c r="AB174" s="68"/>
      <c r="AC174" s="68"/>
      <c r="AD174" s="68"/>
      <c r="AE174" s="68"/>
      <c r="AF174" s="68"/>
      <c r="AG174" s="69"/>
      <c r="AH174" s="69"/>
      <c r="AI174" s="69"/>
      <c r="AJ174" s="69"/>
      <c r="AK174" s="69"/>
      <c r="AL174" s="69"/>
      <c r="AM174" s="70"/>
      <c r="AN174" s="70"/>
      <c r="AO174" s="5"/>
      <c r="AP174" s="5"/>
    </row>
    <row r="175" spans="1:42" ht="24.75" thickBot="1" x14ac:dyDescent="0.6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7"/>
      <c r="Y175" s="67"/>
      <c r="Z175" s="67"/>
      <c r="AA175" s="67"/>
      <c r="AB175" s="68"/>
      <c r="AC175" s="68"/>
      <c r="AD175" s="68"/>
      <c r="AE175" s="68"/>
      <c r="AF175" s="68"/>
      <c r="AG175" s="69"/>
      <c r="AH175" s="69"/>
      <c r="AI175" s="69"/>
      <c r="AJ175" s="69"/>
      <c r="AK175" s="69"/>
      <c r="AL175" s="69"/>
      <c r="AM175" s="70"/>
      <c r="AN175" s="70"/>
      <c r="AO175" s="5"/>
      <c r="AP175" s="5"/>
    </row>
    <row r="176" spans="1:42" ht="24.75" thickBot="1" x14ac:dyDescent="0.6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7"/>
      <c r="Y176" s="67"/>
      <c r="Z176" s="67"/>
      <c r="AA176" s="67"/>
      <c r="AB176" s="68"/>
      <c r="AC176" s="68"/>
      <c r="AD176" s="68"/>
      <c r="AE176" s="68"/>
      <c r="AF176" s="68"/>
      <c r="AG176" s="69"/>
      <c r="AH176" s="69"/>
      <c r="AI176" s="69"/>
      <c r="AJ176" s="69"/>
      <c r="AK176" s="69"/>
      <c r="AL176" s="69"/>
      <c r="AM176" s="70"/>
      <c r="AN176" s="70"/>
      <c r="AO176" s="5"/>
      <c r="AP176" s="5"/>
    </row>
    <row r="177" spans="1:42" ht="24.75" thickBot="1" x14ac:dyDescent="0.6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7"/>
      <c r="Y177" s="67"/>
      <c r="Z177" s="67"/>
      <c r="AA177" s="67"/>
      <c r="AB177" s="68"/>
      <c r="AC177" s="68"/>
      <c r="AD177" s="68"/>
      <c r="AE177" s="68"/>
      <c r="AF177" s="68"/>
      <c r="AG177" s="69"/>
      <c r="AH177" s="69"/>
      <c r="AI177" s="69"/>
      <c r="AJ177" s="69"/>
      <c r="AK177" s="69"/>
      <c r="AL177" s="69"/>
      <c r="AM177" s="70"/>
      <c r="AN177" s="70"/>
      <c r="AO177" s="5"/>
      <c r="AP177" s="5"/>
    </row>
    <row r="178" spans="1:42" ht="24.75" thickBot="1" x14ac:dyDescent="0.6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7"/>
      <c r="Y178" s="67"/>
      <c r="Z178" s="67"/>
      <c r="AA178" s="67"/>
      <c r="AB178" s="68"/>
      <c r="AC178" s="68"/>
      <c r="AD178" s="68"/>
      <c r="AE178" s="68"/>
      <c r="AF178" s="68"/>
      <c r="AG178" s="69"/>
      <c r="AH178" s="69"/>
      <c r="AI178" s="69"/>
      <c r="AJ178" s="69"/>
      <c r="AK178" s="69"/>
      <c r="AL178" s="69"/>
      <c r="AM178" s="70"/>
      <c r="AN178" s="70"/>
      <c r="AO178" s="5"/>
      <c r="AP178" s="5"/>
    </row>
    <row r="179" spans="1:42" ht="24.75" thickBot="1" x14ac:dyDescent="0.6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7"/>
      <c r="Y179" s="67"/>
      <c r="Z179" s="67"/>
      <c r="AA179" s="67"/>
      <c r="AB179" s="68"/>
      <c r="AC179" s="68"/>
      <c r="AD179" s="68"/>
      <c r="AE179" s="68"/>
      <c r="AF179" s="68"/>
      <c r="AG179" s="69"/>
      <c r="AH179" s="69"/>
      <c r="AI179" s="69"/>
      <c r="AJ179" s="69"/>
      <c r="AK179" s="69"/>
      <c r="AL179" s="69"/>
      <c r="AM179" s="70"/>
      <c r="AN179" s="70"/>
      <c r="AO179" s="5"/>
      <c r="AP179" s="5"/>
    </row>
    <row r="180" spans="1:42" ht="24.75" thickBot="1" x14ac:dyDescent="0.6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7"/>
      <c r="Y180" s="67"/>
      <c r="Z180" s="67"/>
      <c r="AA180" s="67"/>
      <c r="AB180" s="68"/>
      <c r="AC180" s="68"/>
      <c r="AD180" s="68"/>
      <c r="AE180" s="68"/>
      <c r="AF180" s="68"/>
      <c r="AG180" s="69"/>
      <c r="AH180" s="69"/>
      <c r="AI180" s="69"/>
      <c r="AJ180" s="69"/>
      <c r="AK180" s="69"/>
      <c r="AL180" s="69"/>
      <c r="AM180" s="70"/>
      <c r="AN180" s="70"/>
      <c r="AO180" s="5"/>
      <c r="AP180" s="5"/>
    </row>
    <row r="181" spans="1:42" ht="24.75" thickBot="1" x14ac:dyDescent="0.6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7"/>
      <c r="Y181" s="67"/>
      <c r="Z181" s="67"/>
      <c r="AA181" s="67"/>
      <c r="AB181" s="68"/>
      <c r="AC181" s="68"/>
      <c r="AD181" s="68"/>
      <c r="AE181" s="68"/>
      <c r="AF181" s="68"/>
      <c r="AG181" s="69"/>
      <c r="AH181" s="69"/>
      <c r="AI181" s="69"/>
      <c r="AJ181" s="69"/>
      <c r="AK181" s="69"/>
      <c r="AL181" s="69"/>
      <c r="AM181" s="70"/>
      <c r="AN181" s="70"/>
      <c r="AO181" s="5"/>
      <c r="AP181" s="5"/>
    </row>
    <row r="182" spans="1:42" ht="24.75" thickBot="1" x14ac:dyDescent="0.6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7"/>
      <c r="Y182" s="67"/>
      <c r="Z182" s="67"/>
      <c r="AA182" s="67"/>
      <c r="AB182" s="68"/>
      <c r="AC182" s="68"/>
      <c r="AD182" s="68"/>
      <c r="AE182" s="68"/>
      <c r="AF182" s="68"/>
      <c r="AG182" s="69"/>
      <c r="AH182" s="69"/>
      <c r="AI182" s="69"/>
      <c r="AJ182" s="69"/>
      <c r="AK182" s="69"/>
      <c r="AL182" s="69"/>
      <c r="AM182" s="70"/>
      <c r="AN182" s="70"/>
      <c r="AO182" s="5"/>
      <c r="AP182" s="5"/>
    </row>
    <row r="183" spans="1:42" ht="24.75" thickBot="1" x14ac:dyDescent="0.6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7"/>
      <c r="Y183" s="67"/>
      <c r="Z183" s="67"/>
      <c r="AA183" s="67"/>
      <c r="AB183" s="68"/>
      <c r="AC183" s="68"/>
      <c r="AD183" s="68"/>
      <c r="AE183" s="68"/>
      <c r="AF183" s="68"/>
      <c r="AG183" s="69"/>
      <c r="AH183" s="69"/>
      <c r="AI183" s="69"/>
      <c r="AJ183" s="69"/>
      <c r="AK183" s="69"/>
      <c r="AL183" s="69"/>
      <c r="AM183" s="70"/>
      <c r="AN183" s="70"/>
      <c r="AO183" s="5"/>
      <c r="AP183" s="5"/>
    </row>
    <row r="184" spans="1:42" ht="24.75" thickBot="1" x14ac:dyDescent="0.6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7"/>
      <c r="Y184" s="67"/>
      <c r="Z184" s="67"/>
      <c r="AA184" s="67"/>
      <c r="AB184" s="68"/>
      <c r="AC184" s="68"/>
      <c r="AD184" s="68"/>
      <c r="AE184" s="68"/>
      <c r="AF184" s="68"/>
      <c r="AG184" s="69"/>
      <c r="AH184" s="69"/>
      <c r="AI184" s="69"/>
      <c r="AJ184" s="69"/>
      <c r="AK184" s="69"/>
      <c r="AL184" s="69"/>
      <c r="AM184" s="70"/>
      <c r="AN184" s="70"/>
      <c r="AO184" s="5"/>
      <c r="AP184" s="5"/>
    </row>
    <row r="185" spans="1:42" ht="24.75" thickBot="1" x14ac:dyDescent="0.6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7"/>
      <c r="Y185" s="67"/>
      <c r="Z185" s="67"/>
      <c r="AA185" s="67"/>
      <c r="AB185" s="68"/>
      <c r="AC185" s="68"/>
      <c r="AD185" s="68"/>
      <c r="AE185" s="68"/>
      <c r="AF185" s="68"/>
      <c r="AG185" s="69"/>
      <c r="AH185" s="69"/>
      <c r="AI185" s="69"/>
      <c r="AJ185" s="69"/>
      <c r="AK185" s="69"/>
      <c r="AL185" s="69"/>
      <c r="AM185" s="70"/>
      <c r="AN185" s="70"/>
      <c r="AO185" s="5"/>
      <c r="AP185" s="5"/>
    </row>
    <row r="186" spans="1:42" ht="24.75" thickBot="1" x14ac:dyDescent="0.6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7"/>
      <c r="Y186" s="67"/>
      <c r="Z186" s="67"/>
      <c r="AA186" s="67"/>
      <c r="AB186" s="68"/>
      <c r="AC186" s="68"/>
      <c r="AD186" s="68"/>
      <c r="AE186" s="68"/>
      <c r="AF186" s="68"/>
      <c r="AG186" s="69"/>
      <c r="AH186" s="69"/>
      <c r="AI186" s="69"/>
      <c r="AJ186" s="69"/>
      <c r="AK186" s="69"/>
      <c r="AL186" s="69"/>
      <c r="AM186" s="70"/>
      <c r="AN186" s="70"/>
      <c r="AO186" s="5"/>
      <c r="AP186" s="5"/>
    </row>
    <row r="187" spans="1:42" ht="24.75" thickBot="1" x14ac:dyDescent="0.6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7"/>
      <c r="Y187" s="67"/>
      <c r="Z187" s="67"/>
      <c r="AA187" s="67"/>
      <c r="AB187" s="68"/>
      <c r="AC187" s="68"/>
      <c r="AD187" s="68"/>
      <c r="AE187" s="68"/>
      <c r="AF187" s="68"/>
      <c r="AG187" s="69"/>
      <c r="AH187" s="69"/>
      <c r="AI187" s="69"/>
      <c r="AJ187" s="69"/>
      <c r="AK187" s="69"/>
      <c r="AL187" s="69"/>
      <c r="AM187" s="70"/>
      <c r="AN187" s="70"/>
      <c r="AO187" s="5"/>
      <c r="AP187" s="5"/>
    </row>
    <row r="188" spans="1:42" ht="24.75" thickBot="1" x14ac:dyDescent="0.6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7"/>
      <c r="Y188" s="67"/>
      <c r="Z188" s="67"/>
      <c r="AA188" s="67"/>
      <c r="AB188" s="68"/>
      <c r="AC188" s="68"/>
      <c r="AD188" s="68"/>
      <c r="AE188" s="68"/>
      <c r="AF188" s="68"/>
      <c r="AG188" s="69"/>
      <c r="AH188" s="69"/>
      <c r="AI188" s="69"/>
      <c r="AJ188" s="69"/>
      <c r="AK188" s="69"/>
      <c r="AL188" s="69"/>
      <c r="AM188" s="70"/>
      <c r="AN188" s="70"/>
      <c r="AO188" s="5"/>
      <c r="AP188" s="5"/>
    </row>
    <row r="189" spans="1:42" ht="24.75" thickBot="1" x14ac:dyDescent="0.6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7"/>
      <c r="Y189" s="67"/>
      <c r="Z189" s="67"/>
      <c r="AA189" s="67"/>
      <c r="AB189" s="68"/>
      <c r="AC189" s="68"/>
      <c r="AD189" s="68"/>
      <c r="AE189" s="68"/>
      <c r="AF189" s="68"/>
      <c r="AG189" s="69"/>
      <c r="AH189" s="69"/>
      <c r="AI189" s="69"/>
      <c r="AJ189" s="69"/>
      <c r="AK189" s="69"/>
      <c r="AL189" s="69"/>
      <c r="AM189" s="70"/>
      <c r="AN189" s="70"/>
      <c r="AO189" s="5"/>
      <c r="AP189" s="5"/>
    </row>
    <row r="190" spans="1:42" ht="24.75" thickBot="1" x14ac:dyDescent="0.6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7"/>
      <c r="Y190" s="67"/>
      <c r="Z190" s="67"/>
      <c r="AA190" s="67"/>
      <c r="AB190" s="68"/>
      <c r="AC190" s="68"/>
      <c r="AD190" s="68"/>
      <c r="AE190" s="68"/>
      <c r="AF190" s="68"/>
      <c r="AG190" s="69"/>
      <c r="AH190" s="69"/>
      <c r="AI190" s="69"/>
      <c r="AJ190" s="69"/>
      <c r="AK190" s="69"/>
      <c r="AL190" s="69"/>
      <c r="AM190" s="70"/>
      <c r="AN190" s="70"/>
      <c r="AO190" s="5"/>
      <c r="AP190" s="5"/>
    </row>
    <row r="191" spans="1:42" ht="24.75" thickBot="1" x14ac:dyDescent="0.6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7"/>
      <c r="Y191" s="67"/>
      <c r="Z191" s="67"/>
      <c r="AA191" s="67"/>
      <c r="AB191" s="68"/>
      <c r="AC191" s="68"/>
      <c r="AD191" s="68"/>
      <c r="AE191" s="68"/>
      <c r="AF191" s="68"/>
      <c r="AG191" s="69"/>
      <c r="AH191" s="69"/>
      <c r="AI191" s="69"/>
      <c r="AJ191" s="69"/>
      <c r="AK191" s="69"/>
      <c r="AL191" s="69"/>
      <c r="AM191" s="70"/>
      <c r="AN191" s="70"/>
      <c r="AO191" s="5"/>
      <c r="AP191" s="5"/>
    </row>
    <row r="192" spans="1:42" ht="24.75" thickBot="1" x14ac:dyDescent="0.6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7"/>
      <c r="Y192" s="67"/>
      <c r="Z192" s="67"/>
      <c r="AA192" s="67"/>
      <c r="AB192" s="68"/>
      <c r="AC192" s="68"/>
      <c r="AD192" s="68"/>
      <c r="AE192" s="68"/>
      <c r="AF192" s="68"/>
      <c r="AG192" s="69"/>
      <c r="AH192" s="69"/>
      <c r="AI192" s="69"/>
      <c r="AJ192" s="69"/>
      <c r="AK192" s="69"/>
      <c r="AL192" s="69"/>
      <c r="AM192" s="70"/>
      <c r="AN192" s="70"/>
      <c r="AO192" s="5"/>
      <c r="AP192" s="5"/>
    </row>
    <row r="193" spans="1:42" ht="24.75" thickBot="1" x14ac:dyDescent="0.6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7"/>
      <c r="Y193" s="67"/>
      <c r="Z193" s="67"/>
      <c r="AA193" s="67"/>
      <c r="AB193" s="68"/>
      <c r="AC193" s="68"/>
      <c r="AD193" s="68"/>
      <c r="AE193" s="68"/>
      <c r="AF193" s="68"/>
      <c r="AG193" s="69"/>
      <c r="AH193" s="69"/>
      <c r="AI193" s="69"/>
      <c r="AJ193" s="69"/>
      <c r="AK193" s="69"/>
      <c r="AL193" s="69"/>
      <c r="AM193" s="70"/>
      <c r="AN193" s="70"/>
      <c r="AO193" s="5"/>
      <c r="AP193" s="5"/>
    </row>
    <row r="194" spans="1:42" ht="24.75" thickBot="1" x14ac:dyDescent="0.6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7"/>
      <c r="Y194" s="67"/>
      <c r="Z194" s="67"/>
      <c r="AA194" s="67"/>
      <c r="AB194" s="68"/>
      <c r="AC194" s="68"/>
      <c r="AD194" s="68"/>
      <c r="AE194" s="68"/>
      <c r="AF194" s="68"/>
      <c r="AG194" s="69"/>
      <c r="AH194" s="69"/>
      <c r="AI194" s="69"/>
      <c r="AJ194" s="69"/>
      <c r="AK194" s="69"/>
      <c r="AL194" s="69"/>
      <c r="AM194" s="70"/>
      <c r="AN194" s="70"/>
      <c r="AO194" s="5"/>
      <c r="AP194" s="5"/>
    </row>
    <row r="195" spans="1:42" ht="24.75" thickBot="1" x14ac:dyDescent="0.6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7"/>
      <c r="Y195" s="67"/>
      <c r="Z195" s="67"/>
      <c r="AA195" s="67"/>
      <c r="AB195" s="68"/>
      <c r="AC195" s="68"/>
      <c r="AD195" s="68"/>
      <c r="AE195" s="68"/>
      <c r="AF195" s="68"/>
      <c r="AG195" s="69"/>
      <c r="AH195" s="69"/>
      <c r="AI195" s="69"/>
      <c r="AJ195" s="69"/>
      <c r="AK195" s="69"/>
      <c r="AL195" s="69"/>
      <c r="AM195" s="70"/>
      <c r="AN195" s="70"/>
      <c r="AO195" s="5"/>
      <c r="AP195" s="5"/>
    </row>
    <row r="196" spans="1:42" ht="24.75" thickBot="1" x14ac:dyDescent="0.6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7"/>
      <c r="Y196" s="67"/>
      <c r="Z196" s="67"/>
      <c r="AA196" s="67"/>
      <c r="AB196" s="68"/>
      <c r="AC196" s="68"/>
      <c r="AD196" s="68"/>
      <c r="AE196" s="68"/>
      <c r="AF196" s="68"/>
      <c r="AG196" s="69"/>
      <c r="AH196" s="69"/>
      <c r="AI196" s="69"/>
      <c r="AJ196" s="69"/>
      <c r="AK196" s="69"/>
      <c r="AL196" s="69"/>
      <c r="AM196" s="70"/>
      <c r="AN196" s="70"/>
      <c r="AO196" s="5"/>
      <c r="AP196" s="5"/>
    </row>
    <row r="197" spans="1:42" ht="24.75" thickBot="1" x14ac:dyDescent="0.6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7"/>
      <c r="Y197" s="67"/>
      <c r="Z197" s="67"/>
      <c r="AA197" s="67"/>
      <c r="AB197" s="68"/>
      <c r="AC197" s="68"/>
      <c r="AD197" s="68"/>
      <c r="AE197" s="68"/>
      <c r="AF197" s="68"/>
      <c r="AG197" s="69"/>
      <c r="AH197" s="69"/>
      <c r="AI197" s="69"/>
      <c r="AJ197" s="69"/>
      <c r="AK197" s="69"/>
      <c r="AL197" s="69"/>
      <c r="AM197" s="70"/>
      <c r="AN197" s="70"/>
      <c r="AO197" s="5"/>
      <c r="AP197" s="5"/>
    </row>
    <row r="198" spans="1:42" ht="24.75" thickBot="1" x14ac:dyDescent="0.6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7"/>
      <c r="Y198" s="67"/>
      <c r="Z198" s="67"/>
      <c r="AA198" s="67"/>
      <c r="AB198" s="68"/>
      <c r="AC198" s="68"/>
      <c r="AD198" s="68"/>
      <c r="AE198" s="68"/>
      <c r="AF198" s="68"/>
      <c r="AG198" s="69"/>
      <c r="AH198" s="69"/>
      <c r="AI198" s="69"/>
      <c r="AJ198" s="69"/>
      <c r="AK198" s="69"/>
      <c r="AL198" s="69"/>
      <c r="AM198" s="70"/>
      <c r="AN198" s="70"/>
      <c r="AO198" s="5"/>
      <c r="AP198" s="5"/>
    </row>
    <row r="199" spans="1:42" ht="24.75" thickBot="1" x14ac:dyDescent="0.6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7"/>
      <c r="Y199" s="67"/>
      <c r="Z199" s="67"/>
      <c r="AA199" s="67"/>
      <c r="AB199" s="68"/>
      <c r="AC199" s="68"/>
      <c r="AD199" s="68"/>
      <c r="AE199" s="68"/>
      <c r="AF199" s="68"/>
      <c r="AG199" s="69"/>
      <c r="AH199" s="69"/>
      <c r="AI199" s="69"/>
      <c r="AJ199" s="69"/>
      <c r="AK199" s="69"/>
      <c r="AL199" s="69"/>
      <c r="AM199" s="70"/>
      <c r="AN199" s="70"/>
      <c r="AO199" s="5"/>
      <c r="AP199" s="5"/>
    </row>
    <row r="200" spans="1:42" ht="24.75" thickBot="1" x14ac:dyDescent="0.6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7"/>
      <c r="Y200" s="67"/>
      <c r="Z200" s="67"/>
      <c r="AA200" s="67"/>
      <c r="AB200" s="68"/>
      <c r="AC200" s="68"/>
      <c r="AD200" s="68"/>
      <c r="AE200" s="68"/>
      <c r="AF200" s="68"/>
      <c r="AG200" s="69"/>
      <c r="AH200" s="69"/>
      <c r="AI200" s="69"/>
      <c r="AJ200" s="69"/>
      <c r="AK200" s="69"/>
      <c r="AL200" s="69"/>
      <c r="AM200" s="70"/>
      <c r="AN200" s="70"/>
      <c r="AO200" s="5"/>
      <c r="AP200" s="5"/>
    </row>
    <row r="201" spans="1:42" ht="24.75" thickBot="1" x14ac:dyDescent="0.6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7"/>
      <c r="Y201" s="67"/>
      <c r="Z201" s="67"/>
      <c r="AA201" s="67"/>
      <c r="AB201" s="68"/>
      <c r="AC201" s="68"/>
      <c r="AD201" s="68"/>
      <c r="AE201" s="68"/>
      <c r="AF201" s="68"/>
      <c r="AG201" s="69"/>
      <c r="AH201" s="69"/>
      <c r="AI201" s="69"/>
      <c r="AJ201" s="69"/>
      <c r="AK201" s="69"/>
      <c r="AL201" s="69"/>
      <c r="AM201" s="70"/>
      <c r="AN201" s="70"/>
      <c r="AO201" s="5"/>
      <c r="AP201" s="5"/>
    </row>
    <row r="202" spans="1:42" ht="24.75" thickBot="1" x14ac:dyDescent="0.6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7"/>
      <c r="Y202" s="67"/>
      <c r="Z202" s="67"/>
      <c r="AA202" s="67"/>
      <c r="AB202" s="68"/>
      <c r="AC202" s="68"/>
      <c r="AD202" s="68"/>
      <c r="AE202" s="68"/>
      <c r="AF202" s="68"/>
      <c r="AG202" s="69"/>
      <c r="AH202" s="69"/>
      <c r="AI202" s="69"/>
      <c r="AJ202" s="69"/>
      <c r="AK202" s="69"/>
      <c r="AL202" s="69"/>
      <c r="AM202" s="70"/>
      <c r="AN202" s="70"/>
      <c r="AO202" s="5"/>
      <c r="AP202" s="5"/>
    </row>
    <row r="203" spans="1:42" ht="24.75" thickBot="1" x14ac:dyDescent="0.6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7"/>
      <c r="Y203" s="67"/>
      <c r="Z203" s="67"/>
      <c r="AA203" s="67"/>
      <c r="AB203" s="68"/>
      <c r="AC203" s="68"/>
      <c r="AD203" s="68"/>
      <c r="AE203" s="68"/>
      <c r="AF203" s="68"/>
      <c r="AG203" s="69"/>
      <c r="AH203" s="69"/>
      <c r="AI203" s="69"/>
      <c r="AJ203" s="69"/>
      <c r="AK203" s="69"/>
      <c r="AL203" s="69"/>
      <c r="AM203" s="70"/>
      <c r="AN203" s="70"/>
      <c r="AO203" s="5"/>
      <c r="AP203" s="5"/>
    </row>
    <row r="204" spans="1:42" ht="24.75" thickBot="1" x14ac:dyDescent="0.6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7"/>
      <c r="Y204" s="67"/>
      <c r="Z204" s="67"/>
      <c r="AA204" s="67"/>
      <c r="AB204" s="68"/>
      <c r="AC204" s="68"/>
      <c r="AD204" s="68"/>
      <c r="AE204" s="68"/>
      <c r="AF204" s="68"/>
      <c r="AG204" s="69"/>
      <c r="AH204" s="69"/>
      <c r="AI204" s="69"/>
      <c r="AJ204" s="69"/>
      <c r="AK204" s="69"/>
      <c r="AL204" s="69"/>
      <c r="AM204" s="70"/>
      <c r="AN204" s="70"/>
      <c r="AO204" s="5"/>
      <c r="AP204" s="5"/>
    </row>
    <row r="205" spans="1:42" ht="24.75" thickBot="1" x14ac:dyDescent="0.6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7"/>
      <c r="Y205" s="67"/>
      <c r="Z205" s="67"/>
      <c r="AA205" s="67"/>
      <c r="AB205" s="68"/>
      <c r="AC205" s="68"/>
      <c r="AD205" s="68"/>
      <c r="AE205" s="68"/>
      <c r="AF205" s="68"/>
      <c r="AG205" s="69"/>
      <c r="AH205" s="69"/>
      <c r="AI205" s="69"/>
      <c r="AJ205" s="69"/>
      <c r="AK205" s="69"/>
      <c r="AL205" s="69"/>
      <c r="AM205" s="70"/>
      <c r="AN205" s="70"/>
      <c r="AO205" s="5"/>
      <c r="AP205" s="5"/>
    </row>
    <row r="206" spans="1:42" ht="24.75" thickBot="1" x14ac:dyDescent="0.6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7"/>
      <c r="Y206" s="67"/>
      <c r="Z206" s="67"/>
      <c r="AA206" s="67"/>
      <c r="AB206" s="68"/>
      <c r="AC206" s="68"/>
      <c r="AD206" s="68"/>
      <c r="AE206" s="68"/>
      <c r="AF206" s="68"/>
      <c r="AG206" s="69"/>
      <c r="AH206" s="69"/>
      <c r="AI206" s="69"/>
      <c r="AJ206" s="69"/>
      <c r="AK206" s="69"/>
      <c r="AL206" s="69"/>
      <c r="AM206" s="70"/>
      <c r="AN206" s="70"/>
      <c r="AO206" s="5"/>
      <c r="AP206" s="5"/>
    </row>
    <row r="207" spans="1:42" ht="24.75" thickBot="1" x14ac:dyDescent="0.6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7"/>
      <c r="Y207" s="67"/>
      <c r="Z207" s="67"/>
      <c r="AA207" s="67"/>
      <c r="AB207" s="68"/>
      <c r="AC207" s="68"/>
      <c r="AD207" s="68"/>
      <c r="AE207" s="68"/>
      <c r="AF207" s="68"/>
      <c r="AG207" s="69"/>
      <c r="AH207" s="69"/>
      <c r="AI207" s="69"/>
      <c r="AJ207" s="69"/>
      <c r="AK207" s="69"/>
      <c r="AL207" s="69"/>
      <c r="AM207" s="70"/>
      <c r="AN207" s="70"/>
      <c r="AO207" s="5"/>
      <c r="AP207" s="5"/>
    </row>
    <row r="208" spans="1:42" ht="24.75" thickBot="1" x14ac:dyDescent="0.6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7"/>
      <c r="Y208" s="67"/>
      <c r="Z208" s="67"/>
      <c r="AA208" s="67"/>
      <c r="AB208" s="68"/>
      <c r="AC208" s="68"/>
      <c r="AD208" s="68"/>
      <c r="AE208" s="68"/>
      <c r="AF208" s="68"/>
      <c r="AG208" s="69"/>
      <c r="AH208" s="69"/>
      <c r="AI208" s="69"/>
      <c r="AJ208" s="69"/>
      <c r="AK208" s="69"/>
      <c r="AL208" s="69"/>
      <c r="AM208" s="70"/>
      <c r="AN208" s="70"/>
      <c r="AO208" s="5"/>
      <c r="AP208" s="5"/>
    </row>
    <row r="209" spans="1:42" ht="24.75" thickBot="1" x14ac:dyDescent="0.6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7"/>
      <c r="Y209" s="67"/>
      <c r="Z209" s="67"/>
      <c r="AA209" s="67"/>
      <c r="AB209" s="68"/>
      <c r="AC209" s="68"/>
      <c r="AD209" s="68"/>
      <c r="AE209" s="68"/>
      <c r="AF209" s="68"/>
      <c r="AG209" s="69"/>
      <c r="AH209" s="69"/>
      <c r="AI209" s="69"/>
      <c r="AJ209" s="69"/>
      <c r="AK209" s="69"/>
      <c r="AL209" s="69"/>
      <c r="AM209" s="70"/>
      <c r="AN209" s="70"/>
      <c r="AO209" s="5"/>
      <c r="AP209" s="5"/>
    </row>
    <row r="210" spans="1:42" ht="24.75" thickBot="1" x14ac:dyDescent="0.6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7"/>
      <c r="Y210" s="67"/>
      <c r="Z210" s="67"/>
      <c r="AA210" s="67"/>
      <c r="AB210" s="68"/>
      <c r="AC210" s="68"/>
      <c r="AD210" s="68"/>
      <c r="AE210" s="68"/>
      <c r="AF210" s="68"/>
      <c r="AG210" s="69"/>
      <c r="AH210" s="69"/>
      <c r="AI210" s="69"/>
      <c r="AJ210" s="69"/>
      <c r="AK210" s="69"/>
      <c r="AL210" s="69"/>
      <c r="AM210" s="70"/>
      <c r="AN210" s="70"/>
      <c r="AO210" s="5"/>
      <c r="AP210" s="5"/>
    </row>
    <row r="211" spans="1:42" ht="24.75" thickBot="1" x14ac:dyDescent="0.6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7"/>
      <c r="Y211" s="67"/>
      <c r="Z211" s="67"/>
      <c r="AA211" s="67"/>
      <c r="AB211" s="68"/>
      <c r="AC211" s="68"/>
      <c r="AD211" s="68"/>
      <c r="AE211" s="68"/>
      <c r="AF211" s="68"/>
      <c r="AG211" s="69"/>
      <c r="AH211" s="69"/>
      <c r="AI211" s="69"/>
      <c r="AJ211" s="69"/>
      <c r="AK211" s="69"/>
      <c r="AL211" s="69"/>
      <c r="AM211" s="70"/>
      <c r="AN211" s="70"/>
      <c r="AO211" s="5"/>
      <c r="AP211" s="5"/>
    </row>
    <row r="212" spans="1:42" ht="24.75" thickBot="1" x14ac:dyDescent="0.6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7"/>
      <c r="Y212" s="67"/>
      <c r="Z212" s="67"/>
      <c r="AA212" s="67"/>
      <c r="AB212" s="68"/>
      <c r="AC212" s="68"/>
      <c r="AD212" s="68"/>
      <c r="AE212" s="68"/>
      <c r="AF212" s="68"/>
      <c r="AG212" s="69"/>
      <c r="AH212" s="69"/>
      <c r="AI212" s="69"/>
      <c r="AJ212" s="69"/>
      <c r="AK212" s="69"/>
      <c r="AL212" s="69"/>
      <c r="AM212" s="70"/>
      <c r="AN212" s="70"/>
      <c r="AO212" s="5"/>
      <c r="AP212" s="5"/>
    </row>
    <row r="213" spans="1:42" ht="24.75" thickBot="1" x14ac:dyDescent="0.6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7"/>
      <c r="Y213" s="67"/>
      <c r="Z213" s="67"/>
      <c r="AA213" s="67"/>
      <c r="AB213" s="68"/>
      <c r="AC213" s="68"/>
      <c r="AD213" s="68"/>
      <c r="AE213" s="68"/>
      <c r="AF213" s="68"/>
      <c r="AG213" s="69"/>
      <c r="AH213" s="69"/>
      <c r="AI213" s="69"/>
      <c r="AJ213" s="69"/>
      <c r="AK213" s="69"/>
      <c r="AL213" s="69"/>
      <c r="AM213" s="70"/>
      <c r="AN213" s="70"/>
      <c r="AO213" s="5"/>
      <c r="AP213" s="5"/>
    </row>
    <row r="214" spans="1:42" ht="24.75" thickBot="1" x14ac:dyDescent="0.6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7"/>
      <c r="Y214" s="67"/>
      <c r="Z214" s="67"/>
      <c r="AA214" s="67"/>
      <c r="AB214" s="68"/>
      <c r="AC214" s="68"/>
      <c r="AD214" s="68"/>
      <c r="AE214" s="68"/>
      <c r="AF214" s="68"/>
      <c r="AG214" s="69"/>
      <c r="AH214" s="69"/>
      <c r="AI214" s="69"/>
      <c r="AJ214" s="69"/>
      <c r="AK214" s="69"/>
      <c r="AL214" s="69"/>
      <c r="AM214" s="70"/>
      <c r="AN214" s="70"/>
      <c r="AO214" s="5"/>
      <c r="AP214" s="5"/>
    </row>
    <row r="215" spans="1:42" ht="24.75" thickBot="1" x14ac:dyDescent="0.6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7"/>
      <c r="Y215" s="67"/>
      <c r="Z215" s="67"/>
      <c r="AA215" s="67"/>
      <c r="AB215" s="68"/>
      <c r="AC215" s="68"/>
      <c r="AD215" s="68"/>
      <c r="AE215" s="68"/>
      <c r="AF215" s="68"/>
      <c r="AG215" s="69"/>
      <c r="AH215" s="69"/>
      <c r="AI215" s="69"/>
      <c r="AJ215" s="69"/>
      <c r="AK215" s="69"/>
      <c r="AL215" s="69"/>
      <c r="AM215" s="70"/>
      <c r="AN215" s="70"/>
      <c r="AO215" s="5"/>
      <c r="AP215" s="5"/>
    </row>
    <row r="216" spans="1:42" ht="24.75" thickBot="1" x14ac:dyDescent="0.6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7"/>
      <c r="Y216" s="67"/>
      <c r="Z216" s="67"/>
      <c r="AA216" s="67"/>
      <c r="AB216" s="68"/>
      <c r="AC216" s="68"/>
      <c r="AD216" s="68"/>
      <c r="AE216" s="68"/>
      <c r="AF216" s="68"/>
      <c r="AG216" s="69"/>
      <c r="AH216" s="69"/>
      <c r="AI216" s="69"/>
      <c r="AJ216" s="69"/>
      <c r="AK216" s="69"/>
      <c r="AL216" s="69"/>
      <c r="AM216" s="70"/>
      <c r="AN216" s="70"/>
      <c r="AO216" s="5"/>
      <c r="AP216" s="5"/>
    </row>
    <row r="217" spans="1:42" ht="24.75" thickBot="1" x14ac:dyDescent="0.6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7"/>
      <c r="Y217" s="67"/>
      <c r="Z217" s="67"/>
      <c r="AA217" s="67"/>
      <c r="AB217" s="68"/>
      <c r="AC217" s="68"/>
      <c r="AD217" s="68"/>
      <c r="AE217" s="68"/>
      <c r="AF217" s="68"/>
      <c r="AG217" s="69"/>
      <c r="AH217" s="69"/>
      <c r="AI217" s="69"/>
      <c r="AJ217" s="69"/>
      <c r="AK217" s="69"/>
      <c r="AL217" s="69"/>
      <c r="AM217" s="70"/>
      <c r="AN217" s="70"/>
      <c r="AO217" s="5"/>
      <c r="AP217" s="5"/>
    </row>
    <row r="218" spans="1:42" ht="24.75" thickBot="1" x14ac:dyDescent="0.6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7"/>
      <c r="Y218" s="67"/>
      <c r="Z218" s="67"/>
      <c r="AA218" s="67"/>
      <c r="AB218" s="68"/>
      <c r="AC218" s="68"/>
      <c r="AD218" s="68"/>
      <c r="AE218" s="68"/>
      <c r="AF218" s="68"/>
      <c r="AG218" s="69"/>
      <c r="AH218" s="69"/>
      <c r="AI218" s="69"/>
      <c r="AJ218" s="69"/>
      <c r="AK218" s="69"/>
      <c r="AL218" s="69"/>
      <c r="AM218" s="70"/>
      <c r="AN218" s="70"/>
      <c r="AO218" s="5"/>
      <c r="AP218" s="5"/>
    </row>
    <row r="219" spans="1:42" ht="24.75" thickBot="1" x14ac:dyDescent="0.6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7"/>
      <c r="Y219" s="67"/>
      <c r="Z219" s="67"/>
      <c r="AA219" s="67"/>
      <c r="AB219" s="68"/>
      <c r="AC219" s="68"/>
      <c r="AD219" s="68"/>
      <c r="AE219" s="68"/>
      <c r="AF219" s="68"/>
      <c r="AG219" s="69"/>
      <c r="AH219" s="69"/>
      <c r="AI219" s="69"/>
      <c r="AJ219" s="69"/>
      <c r="AK219" s="69"/>
      <c r="AL219" s="69"/>
      <c r="AM219" s="70"/>
      <c r="AN219" s="70"/>
      <c r="AO219" s="5"/>
      <c r="AP219" s="5"/>
    </row>
    <row r="220" spans="1:42" ht="24.75" thickBot="1" x14ac:dyDescent="0.6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7"/>
      <c r="Y220" s="67"/>
      <c r="Z220" s="67"/>
      <c r="AA220" s="67"/>
      <c r="AB220" s="68"/>
      <c r="AC220" s="68"/>
      <c r="AD220" s="68"/>
      <c r="AE220" s="68"/>
      <c r="AF220" s="68"/>
      <c r="AG220" s="69"/>
      <c r="AH220" s="69"/>
      <c r="AI220" s="69"/>
      <c r="AJ220" s="69"/>
      <c r="AK220" s="69"/>
      <c r="AL220" s="69"/>
      <c r="AM220" s="70"/>
      <c r="AN220" s="70"/>
      <c r="AO220" s="5"/>
      <c r="AP220" s="5"/>
    </row>
    <row r="221" spans="1:42" ht="24.75" thickBot="1" x14ac:dyDescent="0.6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7"/>
      <c r="Y221" s="67"/>
      <c r="Z221" s="67"/>
      <c r="AA221" s="67"/>
      <c r="AB221" s="68"/>
      <c r="AC221" s="68"/>
      <c r="AD221" s="68"/>
      <c r="AE221" s="68"/>
      <c r="AF221" s="68"/>
      <c r="AG221" s="69"/>
      <c r="AH221" s="69"/>
      <c r="AI221" s="69"/>
      <c r="AJ221" s="69"/>
      <c r="AK221" s="69"/>
      <c r="AL221" s="69"/>
      <c r="AM221" s="70"/>
      <c r="AN221" s="70"/>
      <c r="AO221" s="5"/>
      <c r="AP221" s="5"/>
    </row>
    <row r="222" spans="1:42" ht="24.75" thickBot="1" x14ac:dyDescent="0.6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7"/>
      <c r="Y222" s="67"/>
      <c r="Z222" s="67"/>
      <c r="AA222" s="67"/>
      <c r="AB222" s="68"/>
      <c r="AC222" s="68"/>
      <c r="AD222" s="68"/>
      <c r="AE222" s="68"/>
      <c r="AF222" s="68"/>
      <c r="AG222" s="69"/>
      <c r="AH222" s="69"/>
      <c r="AI222" s="69"/>
      <c r="AJ222" s="69"/>
      <c r="AK222" s="69"/>
      <c r="AL222" s="69"/>
      <c r="AM222" s="70"/>
      <c r="AN222" s="70"/>
      <c r="AO222" s="5"/>
      <c r="AP222" s="5"/>
    </row>
    <row r="223" spans="1:42" ht="24.75" thickBot="1" x14ac:dyDescent="0.6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7"/>
      <c r="Y223" s="67"/>
      <c r="Z223" s="67"/>
      <c r="AA223" s="67"/>
      <c r="AB223" s="68"/>
      <c r="AC223" s="68"/>
      <c r="AD223" s="68"/>
      <c r="AE223" s="68"/>
      <c r="AF223" s="68"/>
      <c r="AG223" s="69"/>
      <c r="AH223" s="69"/>
      <c r="AI223" s="69"/>
      <c r="AJ223" s="69"/>
      <c r="AK223" s="69"/>
      <c r="AL223" s="69"/>
      <c r="AM223" s="70"/>
      <c r="AN223" s="70"/>
      <c r="AO223" s="5"/>
      <c r="AP223" s="5"/>
    </row>
    <row r="224" spans="1:42" ht="24.75" thickBot="1" x14ac:dyDescent="0.6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7"/>
      <c r="Y224" s="67"/>
      <c r="Z224" s="67"/>
      <c r="AA224" s="67"/>
      <c r="AB224" s="68"/>
      <c r="AC224" s="68"/>
      <c r="AD224" s="68"/>
      <c r="AE224" s="68"/>
      <c r="AF224" s="68"/>
      <c r="AG224" s="69"/>
      <c r="AH224" s="69"/>
      <c r="AI224" s="69"/>
      <c r="AJ224" s="69"/>
      <c r="AK224" s="69"/>
      <c r="AL224" s="69"/>
      <c r="AM224" s="70"/>
      <c r="AN224" s="70"/>
      <c r="AO224" s="5"/>
      <c r="AP224" s="5"/>
    </row>
    <row r="225" spans="1:42" ht="24.75" thickBot="1" x14ac:dyDescent="0.6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7"/>
      <c r="Y225" s="67"/>
      <c r="Z225" s="67"/>
      <c r="AA225" s="67"/>
      <c r="AB225" s="68"/>
      <c r="AC225" s="68"/>
      <c r="AD225" s="68"/>
      <c r="AE225" s="68"/>
      <c r="AF225" s="68"/>
      <c r="AG225" s="69"/>
      <c r="AH225" s="69"/>
      <c r="AI225" s="69"/>
      <c r="AJ225" s="69"/>
      <c r="AK225" s="69"/>
      <c r="AL225" s="69"/>
      <c r="AM225" s="70"/>
      <c r="AN225" s="70"/>
      <c r="AO225" s="5"/>
      <c r="AP225" s="5"/>
    </row>
    <row r="226" spans="1:42" ht="24.75" thickBot="1" x14ac:dyDescent="0.6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7"/>
      <c r="Y226" s="67"/>
      <c r="Z226" s="67"/>
      <c r="AA226" s="67"/>
      <c r="AB226" s="68"/>
      <c r="AC226" s="68"/>
      <c r="AD226" s="68"/>
      <c r="AE226" s="68"/>
      <c r="AF226" s="68"/>
      <c r="AG226" s="69"/>
      <c r="AH226" s="69"/>
      <c r="AI226" s="69"/>
      <c r="AJ226" s="69"/>
      <c r="AK226" s="69"/>
      <c r="AL226" s="69"/>
      <c r="AM226" s="70"/>
      <c r="AN226" s="70"/>
      <c r="AO226" s="5"/>
      <c r="AP226" s="5"/>
    </row>
    <row r="227" spans="1:42" ht="24.75" thickBot="1" x14ac:dyDescent="0.6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7"/>
      <c r="Y227" s="67"/>
      <c r="Z227" s="67"/>
      <c r="AA227" s="67"/>
      <c r="AB227" s="68"/>
      <c r="AC227" s="68"/>
      <c r="AD227" s="68"/>
      <c r="AE227" s="68"/>
      <c r="AF227" s="68"/>
      <c r="AG227" s="69"/>
      <c r="AH227" s="69"/>
      <c r="AI227" s="69"/>
      <c r="AJ227" s="69"/>
      <c r="AK227" s="69"/>
      <c r="AL227" s="69"/>
      <c r="AM227" s="70"/>
      <c r="AN227" s="70"/>
      <c r="AO227" s="5"/>
      <c r="AP227" s="5"/>
    </row>
    <row r="228" spans="1:42" ht="24.75" thickBot="1" x14ac:dyDescent="0.6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7"/>
      <c r="Y228" s="67"/>
      <c r="Z228" s="67"/>
      <c r="AA228" s="67"/>
      <c r="AB228" s="68"/>
      <c r="AC228" s="68"/>
      <c r="AD228" s="68"/>
      <c r="AE228" s="68"/>
      <c r="AF228" s="68"/>
      <c r="AG228" s="69"/>
      <c r="AH228" s="69"/>
      <c r="AI228" s="69"/>
      <c r="AJ228" s="69"/>
      <c r="AK228" s="69"/>
      <c r="AL228" s="69"/>
      <c r="AM228" s="70"/>
      <c r="AN228" s="70"/>
      <c r="AO228" s="5"/>
      <c r="AP228" s="5"/>
    </row>
    <row r="229" spans="1:42" ht="24.75" thickBot="1" x14ac:dyDescent="0.6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7"/>
      <c r="Y229" s="67"/>
      <c r="Z229" s="67"/>
      <c r="AA229" s="67"/>
      <c r="AB229" s="68"/>
      <c r="AC229" s="68"/>
      <c r="AD229" s="68"/>
      <c r="AE229" s="68"/>
      <c r="AF229" s="68"/>
      <c r="AG229" s="69"/>
      <c r="AH229" s="69"/>
      <c r="AI229" s="69"/>
      <c r="AJ229" s="69"/>
      <c r="AK229" s="69"/>
      <c r="AL229" s="69"/>
      <c r="AM229" s="70"/>
      <c r="AN229" s="70"/>
      <c r="AO229" s="5"/>
      <c r="AP229" s="5"/>
    </row>
    <row r="230" spans="1:42" ht="24.75" thickBot="1" x14ac:dyDescent="0.6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7"/>
      <c r="Y230" s="67"/>
      <c r="Z230" s="67"/>
      <c r="AA230" s="67"/>
      <c r="AB230" s="68"/>
      <c r="AC230" s="68"/>
      <c r="AD230" s="68"/>
      <c r="AE230" s="68"/>
      <c r="AF230" s="68"/>
      <c r="AG230" s="69"/>
      <c r="AH230" s="69"/>
      <c r="AI230" s="69"/>
      <c r="AJ230" s="69"/>
      <c r="AK230" s="69"/>
      <c r="AL230" s="69"/>
      <c r="AM230" s="70"/>
      <c r="AN230" s="70"/>
      <c r="AO230" s="5"/>
      <c r="AP230" s="5"/>
    </row>
    <row r="231" spans="1:42" ht="24.75" thickBot="1" x14ac:dyDescent="0.6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7"/>
      <c r="Y231" s="67"/>
      <c r="Z231" s="67"/>
      <c r="AA231" s="67"/>
      <c r="AB231" s="68"/>
      <c r="AC231" s="68"/>
      <c r="AD231" s="68"/>
      <c r="AE231" s="68"/>
      <c r="AF231" s="68"/>
      <c r="AG231" s="69"/>
      <c r="AH231" s="69"/>
      <c r="AI231" s="69"/>
      <c r="AJ231" s="69"/>
      <c r="AK231" s="69"/>
      <c r="AL231" s="69"/>
      <c r="AM231" s="70"/>
      <c r="AN231" s="70"/>
      <c r="AO231" s="5"/>
      <c r="AP231" s="5"/>
    </row>
    <row r="232" spans="1:42" ht="24.75" thickBot="1" x14ac:dyDescent="0.6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7"/>
      <c r="Y232" s="67"/>
      <c r="Z232" s="67"/>
      <c r="AA232" s="67"/>
      <c r="AB232" s="68"/>
      <c r="AC232" s="68"/>
      <c r="AD232" s="68"/>
      <c r="AE232" s="68"/>
      <c r="AF232" s="68"/>
      <c r="AG232" s="69"/>
      <c r="AH232" s="69"/>
      <c r="AI232" s="69"/>
      <c r="AJ232" s="69"/>
      <c r="AK232" s="69"/>
      <c r="AL232" s="69"/>
      <c r="AM232" s="70"/>
      <c r="AN232" s="70"/>
      <c r="AO232" s="5"/>
      <c r="AP232" s="5"/>
    </row>
    <row r="233" spans="1:42" ht="24.75" thickBot="1" x14ac:dyDescent="0.6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7"/>
      <c r="Y233" s="67"/>
      <c r="Z233" s="67"/>
      <c r="AA233" s="67"/>
      <c r="AB233" s="68"/>
      <c r="AC233" s="68"/>
      <c r="AD233" s="68"/>
      <c r="AE233" s="68"/>
      <c r="AF233" s="68"/>
      <c r="AG233" s="69"/>
      <c r="AH233" s="69"/>
      <c r="AI233" s="69"/>
      <c r="AJ233" s="69"/>
      <c r="AK233" s="69"/>
      <c r="AL233" s="69"/>
      <c r="AM233" s="70"/>
      <c r="AN233" s="70"/>
      <c r="AO233" s="5"/>
      <c r="AP233" s="5"/>
    </row>
    <row r="234" spans="1:42" ht="24.75" thickBot="1" x14ac:dyDescent="0.6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7"/>
      <c r="Y234" s="67"/>
      <c r="Z234" s="67"/>
      <c r="AA234" s="67"/>
      <c r="AB234" s="68"/>
      <c r="AC234" s="68"/>
      <c r="AD234" s="68"/>
      <c r="AE234" s="68"/>
      <c r="AF234" s="68"/>
      <c r="AG234" s="69"/>
      <c r="AH234" s="69"/>
      <c r="AI234" s="69"/>
      <c r="AJ234" s="69"/>
      <c r="AK234" s="69"/>
      <c r="AL234" s="69"/>
      <c r="AM234" s="70"/>
      <c r="AN234" s="70"/>
      <c r="AO234" s="5"/>
      <c r="AP234" s="5"/>
    </row>
    <row r="235" spans="1:42" ht="24.75" thickBot="1" x14ac:dyDescent="0.6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7"/>
      <c r="Y235" s="67"/>
      <c r="Z235" s="67"/>
      <c r="AA235" s="67"/>
      <c r="AB235" s="68"/>
      <c r="AC235" s="68"/>
      <c r="AD235" s="68"/>
      <c r="AE235" s="68"/>
      <c r="AF235" s="68"/>
      <c r="AG235" s="69"/>
      <c r="AH235" s="69"/>
      <c r="AI235" s="69"/>
      <c r="AJ235" s="69"/>
      <c r="AK235" s="69"/>
      <c r="AL235" s="69"/>
      <c r="AM235" s="70"/>
      <c r="AN235" s="70"/>
      <c r="AO235" s="5"/>
      <c r="AP235" s="5"/>
    </row>
    <row r="236" spans="1:42" ht="24.75" thickBot="1" x14ac:dyDescent="0.6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7"/>
      <c r="Y236" s="67"/>
      <c r="Z236" s="67"/>
      <c r="AA236" s="67"/>
      <c r="AB236" s="68"/>
      <c r="AC236" s="68"/>
      <c r="AD236" s="68"/>
      <c r="AE236" s="68"/>
      <c r="AF236" s="68"/>
      <c r="AG236" s="69"/>
      <c r="AH236" s="69"/>
      <c r="AI236" s="69"/>
      <c r="AJ236" s="69"/>
      <c r="AK236" s="69"/>
      <c r="AL236" s="69"/>
      <c r="AM236" s="70"/>
      <c r="AN236" s="70"/>
      <c r="AO236" s="5"/>
      <c r="AP236" s="5"/>
    </row>
    <row r="237" spans="1:42" ht="24.75" thickBot="1" x14ac:dyDescent="0.6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7"/>
      <c r="Y237" s="67"/>
      <c r="Z237" s="67"/>
      <c r="AA237" s="67"/>
      <c r="AB237" s="68"/>
      <c r="AC237" s="68"/>
      <c r="AD237" s="68"/>
      <c r="AE237" s="68"/>
      <c r="AF237" s="68"/>
      <c r="AG237" s="69"/>
      <c r="AH237" s="69"/>
      <c r="AI237" s="69"/>
      <c r="AJ237" s="69"/>
      <c r="AK237" s="69"/>
      <c r="AL237" s="69"/>
      <c r="AM237" s="70"/>
      <c r="AN237" s="70"/>
      <c r="AO237" s="5"/>
      <c r="AP237" s="5"/>
    </row>
    <row r="238" spans="1:42" ht="24.75" thickBot="1" x14ac:dyDescent="0.6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7"/>
      <c r="Y238" s="67"/>
      <c r="Z238" s="67"/>
      <c r="AA238" s="67"/>
      <c r="AB238" s="68"/>
      <c r="AC238" s="68"/>
      <c r="AD238" s="68"/>
      <c r="AE238" s="68"/>
      <c r="AF238" s="68"/>
      <c r="AG238" s="69"/>
      <c r="AH238" s="69"/>
      <c r="AI238" s="69"/>
      <c r="AJ238" s="69"/>
      <c r="AK238" s="69"/>
      <c r="AL238" s="69"/>
      <c r="AM238" s="70"/>
      <c r="AN238" s="70"/>
      <c r="AO238" s="5"/>
      <c r="AP238" s="5"/>
    </row>
    <row r="239" spans="1:42" ht="24.75" thickBot="1" x14ac:dyDescent="0.6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7"/>
      <c r="Y239" s="67"/>
      <c r="Z239" s="67"/>
      <c r="AA239" s="67"/>
      <c r="AB239" s="68"/>
      <c r="AC239" s="68"/>
      <c r="AD239" s="68"/>
      <c r="AE239" s="68"/>
      <c r="AF239" s="68"/>
      <c r="AG239" s="69"/>
      <c r="AH239" s="69"/>
      <c r="AI239" s="69"/>
      <c r="AJ239" s="69"/>
      <c r="AK239" s="69"/>
      <c r="AL239" s="69"/>
      <c r="AM239" s="70"/>
      <c r="AN239" s="70"/>
      <c r="AO239" s="5"/>
      <c r="AP239" s="5"/>
    </row>
    <row r="240" spans="1:42" ht="24.75" thickBot="1" x14ac:dyDescent="0.6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7"/>
      <c r="Y240" s="67"/>
      <c r="Z240" s="67"/>
      <c r="AA240" s="67"/>
      <c r="AB240" s="68"/>
      <c r="AC240" s="68"/>
      <c r="AD240" s="68"/>
      <c r="AE240" s="68"/>
      <c r="AF240" s="68"/>
      <c r="AG240" s="69"/>
      <c r="AH240" s="69"/>
      <c r="AI240" s="69"/>
      <c r="AJ240" s="69"/>
      <c r="AK240" s="69"/>
      <c r="AL240" s="69"/>
      <c r="AM240" s="70"/>
      <c r="AN240" s="70"/>
      <c r="AO240" s="5"/>
      <c r="AP240" s="5"/>
    </row>
    <row r="241" spans="1:42" ht="24.75" thickBot="1" x14ac:dyDescent="0.6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7"/>
      <c r="Y241" s="67"/>
      <c r="Z241" s="67"/>
      <c r="AA241" s="67"/>
      <c r="AB241" s="68"/>
      <c r="AC241" s="68"/>
      <c r="AD241" s="68"/>
      <c r="AE241" s="68"/>
      <c r="AF241" s="68"/>
      <c r="AG241" s="69"/>
      <c r="AH241" s="69"/>
      <c r="AI241" s="69"/>
      <c r="AJ241" s="69"/>
      <c r="AK241" s="69"/>
      <c r="AL241" s="69"/>
      <c r="AM241" s="70"/>
      <c r="AN241" s="70"/>
      <c r="AO241" s="5"/>
      <c r="AP241" s="5"/>
    </row>
    <row r="242" spans="1:42" ht="24.75" thickBot="1" x14ac:dyDescent="0.6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7"/>
      <c r="Y242" s="67"/>
      <c r="Z242" s="67"/>
      <c r="AA242" s="67"/>
      <c r="AB242" s="68"/>
      <c r="AC242" s="68"/>
      <c r="AD242" s="68"/>
      <c r="AE242" s="68"/>
      <c r="AF242" s="68"/>
      <c r="AG242" s="69"/>
      <c r="AH242" s="69"/>
      <c r="AI242" s="69"/>
      <c r="AJ242" s="69"/>
      <c r="AK242" s="69"/>
      <c r="AL242" s="69"/>
      <c r="AM242" s="70"/>
      <c r="AN242" s="70"/>
      <c r="AO242" s="5"/>
      <c r="AP242" s="5"/>
    </row>
    <row r="243" spans="1:42" ht="24.75" thickBot="1" x14ac:dyDescent="0.6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7"/>
      <c r="Y243" s="67"/>
      <c r="Z243" s="67"/>
      <c r="AA243" s="67"/>
      <c r="AB243" s="68"/>
      <c r="AC243" s="68"/>
      <c r="AD243" s="68"/>
      <c r="AE243" s="68"/>
      <c r="AF243" s="68"/>
      <c r="AG243" s="69"/>
      <c r="AH243" s="69"/>
      <c r="AI243" s="69"/>
      <c r="AJ243" s="69"/>
      <c r="AK243" s="69"/>
      <c r="AL243" s="69"/>
      <c r="AM243" s="70"/>
      <c r="AN243" s="70"/>
      <c r="AO243" s="5"/>
      <c r="AP243" s="5"/>
    </row>
    <row r="244" spans="1:42" ht="24.75" thickBot="1" x14ac:dyDescent="0.6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7"/>
      <c r="Y244" s="67"/>
      <c r="Z244" s="67"/>
      <c r="AA244" s="67"/>
      <c r="AB244" s="68"/>
      <c r="AC244" s="68"/>
      <c r="AD244" s="68"/>
      <c r="AE244" s="68"/>
      <c r="AF244" s="68"/>
      <c r="AG244" s="69"/>
      <c r="AH244" s="69"/>
      <c r="AI244" s="69"/>
      <c r="AJ244" s="69"/>
      <c r="AK244" s="69"/>
      <c r="AL244" s="69"/>
      <c r="AM244" s="70"/>
      <c r="AN244" s="70"/>
      <c r="AO244" s="5"/>
      <c r="AP244" s="5"/>
    </row>
    <row r="245" spans="1:42" ht="24.75" thickBot="1" x14ac:dyDescent="0.6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7"/>
      <c r="Y245" s="67"/>
      <c r="Z245" s="67"/>
      <c r="AA245" s="67"/>
      <c r="AB245" s="68"/>
      <c r="AC245" s="68"/>
      <c r="AD245" s="68"/>
      <c r="AE245" s="68"/>
      <c r="AF245" s="68"/>
      <c r="AG245" s="69"/>
      <c r="AH245" s="69"/>
      <c r="AI245" s="69"/>
      <c r="AJ245" s="69"/>
      <c r="AK245" s="69"/>
      <c r="AL245" s="69"/>
      <c r="AM245" s="70"/>
      <c r="AN245" s="70"/>
      <c r="AO245" s="5"/>
      <c r="AP245" s="5"/>
    </row>
    <row r="246" spans="1:42" ht="24.75" thickBot="1" x14ac:dyDescent="0.6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7"/>
      <c r="Y246" s="67"/>
      <c r="Z246" s="67"/>
      <c r="AA246" s="67"/>
      <c r="AB246" s="68"/>
      <c r="AC246" s="68"/>
      <c r="AD246" s="68"/>
      <c r="AE246" s="68"/>
      <c r="AF246" s="68"/>
      <c r="AG246" s="69"/>
      <c r="AH246" s="69"/>
      <c r="AI246" s="69"/>
      <c r="AJ246" s="69"/>
      <c r="AK246" s="69"/>
      <c r="AL246" s="69"/>
      <c r="AM246" s="70"/>
      <c r="AN246" s="70"/>
      <c r="AO246" s="5"/>
      <c r="AP246" s="5"/>
    </row>
    <row r="247" spans="1:42" ht="24.75" thickBot="1" x14ac:dyDescent="0.6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7"/>
      <c r="Y247" s="67"/>
      <c r="Z247" s="67"/>
      <c r="AA247" s="67"/>
      <c r="AB247" s="68"/>
      <c r="AC247" s="68"/>
      <c r="AD247" s="68"/>
      <c r="AE247" s="68"/>
      <c r="AF247" s="68"/>
      <c r="AG247" s="69"/>
      <c r="AH247" s="69"/>
      <c r="AI247" s="69"/>
      <c r="AJ247" s="69"/>
      <c r="AK247" s="69"/>
      <c r="AL247" s="69"/>
      <c r="AM247" s="70"/>
      <c r="AN247" s="70"/>
      <c r="AO247" s="5"/>
      <c r="AP247" s="5"/>
    </row>
    <row r="248" spans="1:42" ht="24.75" thickBot="1" x14ac:dyDescent="0.6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7"/>
      <c r="Y248" s="67"/>
      <c r="Z248" s="67"/>
      <c r="AA248" s="67"/>
      <c r="AB248" s="68"/>
      <c r="AC248" s="68"/>
      <c r="AD248" s="68"/>
      <c r="AE248" s="68"/>
      <c r="AF248" s="68"/>
      <c r="AG248" s="69"/>
      <c r="AH248" s="69"/>
      <c r="AI248" s="69"/>
      <c r="AJ248" s="69"/>
      <c r="AK248" s="69"/>
      <c r="AL248" s="69"/>
      <c r="AM248" s="70"/>
      <c r="AN248" s="70"/>
      <c r="AO248" s="5"/>
      <c r="AP248" s="5"/>
    </row>
    <row r="249" spans="1:42" ht="24.75" thickBot="1" x14ac:dyDescent="0.6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7"/>
      <c r="Y249" s="67"/>
      <c r="Z249" s="67"/>
      <c r="AA249" s="67"/>
      <c r="AB249" s="68"/>
      <c r="AC249" s="68"/>
      <c r="AD249" s="68"/>
      <c r="AE249" s="68"/>
      <c r="AF249" s="68"/>
      <c r="AG249" s="69"/>
      <c r="AH249" s="69"/>
      <c r="AI249" s="69"/>
      <c r="AJ249" s="69"/>
      <c r="AK249" s="69"/>
      <c r="AL249" s="69"/>
      <c r="AM249" s="70"/>
      <c r="AN249" s="70"/>
      <c r="AO249" s="5"/>
      <c r="AP249" s="5"/>
    </row>
    <row r="250" spans="1:42" ht="24.75" thickBot="1" x14ac:dyDescent="0.6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7"/>
      <c r="Y250" s="67"/>
      <c r="Z250" s="67"/>
      <c r="AA250" s="67"/>
      <c r="AB250" s="68"/>
      <c r="AC250" s="68"/>
      <c r="AD250" s="68"/>
      <c r="AE250" s="68"/>
      <c r="AF250" s="68"/>
      <c r="AG250" s="69"/>
      <c r="AH250" s="69"/>
      <c r="AI250" s="69"/>
      <c r="AJ250" s="69"/>
      <c r="AK250" s="69"/>
      <c r="AL250" s="69"/>
      <c r="AM250" s="70"/>
      <c r="AN250" s="70"/>
      <c r="AO250" s="5"/>
      <c r="AP250" s="5"/>
    </row>
    <row r="251" spans="1:42" ht="24.75" thickBot="1" x14ac:dyDescent="0.6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7"/>
      <c r="Y251" s="67"/>
      <c r="Z251" s="67"/>
      <c r="AA251" s="67"/>
      <c r="AB251" s="68"/>
      <c r="AC251" s="68"/>
      <c r="AD251" s="68"/>
      <c r="AE251" s="68"/>
      <c r="AF251" s="68"/>
      <c r="AG251" s="69"/>
      <c r="AH251" s="69"/>
      <c r="AI251" s="69"/>
      <c r="AJ251" s="69"/>
      <c r="AK251" s="69"/>
      <c r="AL251" s="69"/>
      <c r="AM251" s="70"/>
      <c r="AN251" s="70"/>
      <c r="AO251" s="5"/>
      <c r="AP251" s="5"/>
    </row>
    <row r="252" spans="1:42" ht="24.75" thickBot="1" x14ac:dyDescent="0.6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7"/>
      <c r="Y252" s="67"/>
      <c r="Z252" s="67"/>
      <c r="AA252" s="67"/>
      <c r="AB252" s="68"/>
      <c r="AC252" s="68"/>
      <c r="AD252" s="68"/>
      <c r="AE252" s="68"/>
      <c r="AF252" s="68"/>
      <c r="AG252" s="69"/>
      <c r="AH252" s="69"/>
      <c r="AI252" s="69"/>
      <c r="AJ252" s="69"/>
      <c r="AK252" s="69"/>
      <c r="AL252" s="69"/>
      <c r="AM252" s="70"/>
      <c r="AN252" s="70"/>
      <c r="AO252" s="5"/>
      <c r="AP252" s="5"/>
    </row>
    <row r="253" spans="1:42" ht="24.75" thickBot="1" x14ac:dyDescent="0.6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7"/>
      <c r="Y253" s="67"/>
      <c r="Z253" s="67"/>
      <c r="AA253" s="67"/>
      <c r="AB253" s="68"/>
      <c r="AC253" s="68"/>
      <c r="AD253" s="68"/>
      <c r="AE253" s="68"/>
      <c r="AF253" s="68"/>
      <c r="AG253" s="69"/>
      <c r="AH253" s="69"/>
      <c r="AI253" s="69"/>
      <c r="AJ253" s="69"/>
      <c r="AK253" s="69"/>
      <c r="AL253" s="69"/>
      <c r="AM253" s="70"/>
      <c r="AN253" s="70"/>
      <c r="AO253" s="5"/>
      <c r="AP253" s="5"/>
    </row>
    <row r="254" spans="1:42" ht="24.75" thickBot="1" x14ac:dyDescent="0.6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7"/>
      <c r="Y254" s="67"/>
      <c r="Z254" s="67"/>
      <c r="AA254" s="67"/>
      <c r="AB254" s="68"/>
      <c r="AC254" s="68"/>
      <c r="AD254" s="68"/>
      <c r="AE254" s="68"/>
      <c r="AF254" s="68"/>
      <c r="AG254" s="69"/>
      <c r="AH254" s="69"/>
      <c r="AI254" s="69"/>
      <c r="AJ254" s="69"/>
      <c r="AK254" s="69"/>
      <c r="AL254" s="69"/>
      <c r="AM254" s="70"/>
      <c r="AN254" s="70"/>
      <c r="AO254" s="5"/>
      <c r="AP254" s="5"/>
    </row>
    <row r="255" spans="1:42" ht="24.75" thickBot="1" x14ac:dyDescent="0.6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7"/>
      <c r="Y255" s="67"/>
      <c r="Z255" s="67"/>
      <c r="AA255" s="67"/>
      <c r="AB255" s="68"/>
      <c r="AC255" s="68"/>
      <c r="AD255" s="68"/>
      <c r="AE255" s="68"/>
      <c r="AF255" s="68"/>
      <c r="AG255" s="69"/>
      <c r="AH255" s="69"/>
      <c r="AI255" s="69"/>
      <c r="AJ255" s="69"/>
      <c r="AK255" s="69"/>
      <c r="AL255" s="69"/>
      <c r="AM255" s="70"/>
      <c r="AN255" s="70"/>
      <c r="AO255" s="5"/>
      <c r="AP255" s="5"/>
    </row>
    <row r="256" spans="1:42" ht="24.75" thickBot="1" x14ac:dyDescent="0.6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7"/>
      <c r="Y256" s="67"/>
      <c r="Z256" s="67"/>
      <c r="AA256" s="67"/>
      <c r="AB256" s="68"/>
      <c r="AC256" s="68"/>
      <c r="AD256" s="68"/>
      <c r="AE256" s="68"/>
      <c r="AF256" s="68"/>
      <c r="AG256" s="69"/>
      <c r="AH256" s="69"/>
      <c r="AI256" s="69"/>
      <c r="AJ256" s="69"/>
      <c r="AK256" s="69"/>
      <c r="AL256" s="69"/>
      <c r="AM256" s="70"/>
      <c r="AN256" s="70"/>
      <c r="AO256" s="5"/>
      <c r="AP256" s="5"/>
    </row>
    <row r="257" spans="1:42" ht="24.75" thickBot="1" x14ac:dyDescent="0.6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7"/>
      <c r="Y257" s="67"/>
      <c r="Z257" s="67"/>
      <c r="AA257" s="67"/>
      <c r="AB257" s="68"/>
      <c r="AC257" s="68"/>
      <c r="AD257" s="68"/>
      <c r="AE257" s="68"/>
      <c r="AF257" s="68"/>
      <c r="AG257" s="69"/>
      <c r="AH257" s="69"/>
      <c r="AI257" s="69"/>
      <c r="AJ257" s="69"/>
      <c r="AK257" s="69"/>
      <c r="AL257" s="69"/>
      <c r="AM257" s="70"/>
      <c r="AN257" s="70"/>
      <c r="AO257" s="5"/>
      <c r="AP257" s="5"/>
    </row>
    <row r="258" spans="1:42" ht="24.75" thickBot="1" x14ac:dyDescent="0.6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7"/>
      <c r="Y258" s="67"/>
      <c r="Z258" s="67"/>
      <c r="AA258" s="67"/>
      <c r="AB258" s="68"/>
      <c r="AC258" s="68"/>
      <c r="AD258" s="68"/>
      <c r="AE258" s="68"/>
      <c r="AF258" s="68"/>
      <c r="AG258" s="69"/>
      <c r="AH258" s="69"/>
      <c r="AI258" s="69"/>
      <c r="AJ258" s="69"/>
      <c r="AK258" s="69"/>
      <c r="AL258" s="69"/>
      <c r="AM258" s="70"/>
      <c r="AN258" s="70"/>
      <c r="AO258" s="5"/>
      <c r="AP258" s="5"/>
    </row>
    <row r="259" spans="1:42" ht="24.75" thickBot="1" x14ac:dyDescent="0.6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7"/>
      <c r="Y259" s="67"/>
      <c r="Z259" s="67"/>
      <c r="AA259" s="67"/>
      <c r="AB259" s="68"/>
      <c r="AC259" s="68"/>
      <c r="AD259" s="68"/>
      <c r="AE259" s="68"/>
      <c r="AF259" s="68"/>
      <c r="AG259" s="69"/>
      <c r="AH259" s="69"/>
      <c r="AI259" s="69"/>
      <c r="AJ259" s="69"/>
      <c r="AK259" s="69"/>
      <c r="AL259" s="69"/>
      <c r="AM259" s="70"/>
      <c r="AN259" s="70"/>
      <c r="AO259" s="5"/>
      <c r="AP259" s="5"/>
    </row>
    <row r="260" spans="1:42" ht="24.75" thickBot="1" x14ac:dyDescent="0.6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7"/>
      <c r="Y260" s="67"/>
      <c r="Z260" s="67"/>
      <c r="AA260" s="67"/>
      <c r="AB260" s="68"/>
      <c r="AC260" s="68"/>
      <c r="AD260" s="68"/>
      <c r="AE260" s="68"/>
      <c r="AF260" s="68"/>
      <c r="AG260" s="69"/>
      <c r="AH260" s="69"/>
      <c r="AI260" s="69"/>
      <c r="AJ260" s="69"/>
      <c r="AK260" s="69"/>
      <c r="AL260" s="69"/>
      <c r="AM260" s="70"/>
      <c r="AN260" s="70"/>
      <c r="AO260" s="5"/>
      <c r="AP260" s="5"/>
    </row>
    <row r="261" spans="1:42" ht="24.75" thickBot="1" x14ac:dyDescent="0.6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7"/>
      <c r="Y261" s="67"/>
      <c r="Z261" s="67"/>
      <c r="AA261" s="67"/>
      <c r="AB261" s="68"/>
      <c r="AC261" s="68"/>
      <c r="AD261" s="68"/>
      <c r="AE261" s="68"/>
      <c r="AF261" s="68"/>
      <c r="AG261" s="69"/>
      <c r="AH261" s="69"/>
      <c r="AI261" s="69"/>
      <c r="AJ261" s="69"/>
      <c r="AK261" s="69"/>
      <c r="AL261" s="69"/>
      <c r="AM261" s="70"/>
      <c r="AN261" s="70"/>
      <c r="AO261" s="5"/>
      <c r="AP261" s="5"/>
    </row>
    <row r="262" spans="1:42" ht="24.75" thickBot="1" x14ac:dyDescent="0.6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7"/>
      <c r="Y262" s="67"/>
      <c r="Z262" s="67"/>
      <c r="AA262" s="67"/>
      <c r="AB262" s="68"/>
      <c r="AC262" s="68"/>
      <c r="AD262" s="68"/>
      <c r="AE262" s="68"/>
      <c r="AF262" s="68"/>
      <c r="AG262" s="69"/>
      <c r="AH262" s="69"/>
      <c r="AI262" s="69"/>
      <c r="AJ262" s="69"/>
      <c r="AK262" s="69"/>
      <c r="AL262" s="69"/>
      <c r="AM262" s="70"/>
      <c r="AN262" s="70"/>
      <c r="AO262" s="5"/>
      <c r="AP262" s="5"/>
    </row>
    <row r="263" spans="1:42" ht="24.75" thickBot="1" x14ac:dyDescent="0.6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7"/>
      <c r="Y263" s="67"/>
      <c r="Z263" s="67"/>
      <c r="AA263" s="67"/>
      <c r="AB263" s="68"/>
      <c r="AC263" s="68"/>
      <c r="AD263" s="68"/>
      <c r="AE263" s="68"/>
      <c r="AF263" s="68"/>
      <c r="AG263" s="69"/>
      <c r="AH263" s="69"/>
      <c r="AI263" s="69"/>
      <c r="AJ263" s="69"/>
      <c r="AK263" s="69"/>
      <c r="AL263" s="69"/>
      <c r="AM263" s="70"/>
      <c r="AN263" s="70"/>
      <c r="AO263" s="5"/>
      <c r="AP263" s="5"/>
    </row>
    <row r="264" spans="1:42" ht="24.75" thickBot="1" x14ac:dyDescent="0.6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7"/>
      <c r="Y264" s="67"/>
      <c r="Z264" s="67"/>
      <c r="AA264" s="67"/>
      <c r="AB264" s="68"/>
      <c r="AC264" s="68"/>
      <c r="AD264" s="68"/>
      <c r="AE264" s="68"/>
      <c r="AF264" s="68"/>
      <c r="AG264" s="69"/>
      <c r="AH264" s="69"/>
      <c r="AI264" s="69"/>
      <c r="AJ264" s="69"/>
      <c r="AK264" s="69"/>
      <c r="AL264" s="69"/>
      <c r="AM264" s="70"/>
      <c r="AN264" s="70"/>
      <c r="AO264" s="5"/>
      <c r="AP264" s="5"/>
    </row>
    <row r="265" spans="1:42" ht="24.75" thickBot="1" x14ac:dyDescent="0.6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7"/>
      <c r="Y265" s="67"/>
      <c r="Z265" s="67"/>
      <c r="AA265" s="67"/>
      <c r="AB265" s="68"/>
      <c r="AC265" s="68"/>
      <c r="AD265" s="68"/>
      <c r="AE265" s="68"/>
      <c r="AF265" s="68"/>
      <c r="AG265" s="69"/>
      <c r="AH265" s="69"/>
      <c r="AI265" s="69"/>
      <c r="AJ265" s="69"/>
      <c r="AK265" s="69"/>
      <c r="AL265" s="69"/>
      <c r="AM265" s="70"/>
      <c r="AN265" s="70"/>
      <c r="AO265" s="5"/>
      <c r="AP265" s="5"/>
    </row>
    <row r="266" spans="1:42" ht="24.75" thickBot="1" x14ac:dyDescent="0.6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7"/>
      <c r="Y266" s="67"/>
      <c r="Z266" s="67"/>
      <c r="AA266" s="67"/>
      <c r="AB266" s="68"/>
      <c r="AC266" s="68"/>
      <c r="AD266" s="68"/>
      <c r="AE266" s="68"/>
      <c r="AF266" s="68"/>
      <c r="AG266" s="69"/>
      <c r="AH266" s="69"/>
      <c r="AI266" s="69"/>
      <c r="AJ266" s="69"/>
      <c r="AK266" s="69"/>
      <c r="AL266" s="69"/>
      <c r="AM266" s="70"/>
      <c r="AN266" s="70"/>
      <c r="AO266" s="5"/>
      <c r="AP266" s="5"/>
    </row>
    <row r="267" spans="1:42" ht="24.75" thickBot="1" x14ac:dyDescent="0.6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7"/>
      <c r="Y267" s="67"/>
      <c r="Z267" s="67"/>
      <c r="AA267" s="67"/>
      <c r="AB267" s="68"/>
      <c r="AC267" s="68"/>
      <c r="AD267" s="68"/>
      <c r="AE267" s="68"/>
      <c r="AF267" s="68"/>
      <c r="AG267" s="69"/>
      <c r="AH267" s="69"/>
      <c r="AI267" s="69"/>
      <c r="AJ267" s="69"/>
      <c r="AK267" s="69"/>
      <c r="AL267" s="69"/>
      <c r="AM267" s="70"/>
      <c r="AN267" s="70"/>
      <c r="AO267" s="5"/>
      <c r="AP267" s="5"/>
    </row>
    <row r="268" spans="1:42" ht="24.75" thickBot="1" x14ac:dyDescent="0.6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7"/>
      <c r="Y268" s="67"/>
      <c r="Z268" s="67"/>
      <c r="AA268" s="67"/>
      <c r="AB268" s="68"/>
      <c r="AC268" s="68"/>
      <c r="AD268" s="68"/>
      <c r="AE268" s="68"/>
      <c r="AF268" s="68"/>
      <c r="AG268" s="69"/>
      <c r="AH268" s="69"/>
      <c r="AI268" s="69"/>
      <c r="AJ268" s="69"/>
      <c r="AK268" s="69"/>
      <c r="AL268" s="69"/>
      <c r="AM268" s="70"/>
      <c r="AN268" s="70"/>
      <c r="AO268" s="5"/>
      <c r="AP268" s="5"/>
    </row>
    <row r="269" spans="1:42" ht="24.75" thickBot="1" x14ac:dyDescent="0.6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7"/>
      <c r="Y269" s="67"/>
      <c r="Z269" s="67"/>
      <c r="AA269" s="67"/>
      <c r="AB269" s="68"/>
      <c r="AC269" s="68"/>
      <c r="AD269" s="68"/>
      <c r="AE269" s="68"/>
      <c r="AF269" s="68"/>
      <c r="AG269" s="69"/>
      <c r="AH269" s="69"/>
      <c r="AI269" s="69"/>
      <c r="AJ269" s="69"/>
      <c r="AK269" s="69"/>
      <c r="AL269" s="69"/>
      <c r="AM269" s="70"/>
      <c r="AN269" s="70"/>
      <c r="AO269" s="5"/>
      <c r="AP269" s="5"/>
    </row>
    <row r="270" spans="1:42" ht="24.75" thickBot="1" x14ac:dyDescent="0.6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7"/>
      <c r="Y270" s="67"/>
      <c r="Z270" s="67"/>
      <c r="AA270" s="67"/>
      <c r="AB270" s="68"/>
      <c r="AC270" s="68"/>
      <c r="AD270" s="68"/>
      <c r="AE270" s="68"/>
      <c r="AF270" s="68"/>
      <c r="AG270" s="69"/>
      <c r="AH270" s="69"/>
      <c r="AI270" s="69"/>
      <c r="AJ270" s="69"/>
      <c r="AK270" s="69"/>
      <c r="AL270" s="69"/>
      <c r="AM270" s="70"/>
      <c r="AN270" s="70"/>
      <c r="AO270" s="5"/>
      <c r="AP270" s="5"/>
    </row>
    <row r="271" spans="1:42" ht="24.75" thickBot="1" x14ac:dyDescent="0.6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7"/>
      <c r="Y271" s="67"/>
      <c r="Z271" s="67"/>
      <c r="AA271" s="67"/>
      <c r="AB271" s="68"/>
      <c r="AC271" s="68"/>
      <c r="AD271" s="68"/>
      <c r="AE271" s="68"/>
      <c r="AF271" s="68"/>
      <c r="AG271" s="69"/>
      <c r="AH271" s="69"/>
      <c r="AI271" s="69"/>
      <c r="AJ271" s="69"/>
      <c r="AK271" s="69"/>
      <c r="AL271" s="69"/>
      <c r="AM271" s="70"/>
      <c r="AN271" s="70"/>
      <c r="AO271" s="5"/>
      <c r="AP271" s="5"/>
    </row>
    <row r="272" spans="1:42" ht="24.75" thickBot="1" x14ac:dyDescent="0.6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7"/>
      <c r="Y272" s="67"/>
      <c r="Z272" s="67"/>
      <c r="AA272" s="67"/>
      <c r="AB272" s="68"/>
      <c r="AC272" s="68"/>
      <c r="AD272" s="68"/>
      <c r="AE272" s="68"/>
      <c r="AF272" s="68"/>
      <c r="AG272" s="69"/>
      <c r="AH272" s="69"/>
      <c r="AI272" s="69"/>
      <c r="AJ272" s="69"/>
      <c r="AK272" s="69"/>
      <c r="AL272" s="69"/>
      <c r="AM272" s="70"/>
      <c r="AN272" s="70"/>
      <c r="AO272" s="5"/>
      <c r="AP272" s="5"/>
    </row>
    <row r="273" spans="1:42" ht="24.75" thickBot="1" x14ac:dyDescent="0.6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7"/>
      <c r="Y273" s="67"/>
      <c r="Z273" s="67"/>
      <c r="AA273" s="67"/>
      <c r="AB273" s="68"/>
      <c r="AC273" s="68"/>
      <c r="AD273" s="68"/>
      <c r="AE273" s="68"/>
      <c r="AF273" s="68"/>
      <c r="AG273" s="69"/>
      <c r="AH273" s="69"/>
      <c r="AI273" s="69"/>
      <c r="AJ273" s="69"/>
      <c r="AK273" s="69"/>
      <c r="AL273" s="69"/>
      <c r="AM273" s="70"/>
      <c r="AN273" s="70"/>
      <c r="AO273" s="5"/>
      <c r="AP273" s="5"/>
    </row>
    <row r="274" spans="1:42" ht="24.75" thickBot="1" x14ac:dyDescent="0.6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7"/>
      <c r="Y274" s="67"/>
      <c r="Z274" s="67"/>
      <c r="AA274" s="67"/>
      <c r="AB274" s="68"/>
      <c r="AC274" s="68"/>
      <c r="AD274" s="68"/>
      <c r="AE274" s="68"/>
      <c r="AF274" s="68"/>
      <c r="AG274" s="69"/>
      <c r="AH274" s="69"/>
      <c r="AI274" s="69"/>
      <c r="AJ274" s="69"/>
      <c r="AK274" s="69"/>
      <c r="AL274" s="69"/>
      <c r="AM274" s="70"/>
      <c r="AN274" s="70"/>
      <c r="AO274" s="5"/>
      <c r="AP274" s="5"/>
    </row>
    <row r="275" spans="1:42" ht="24.75" thickBot="1" x14ac:dyDescent="0.6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7"/>
      <c r="Y275" s="67"/>
      <c r="Z275" s="67"/>
      <c r="AA275" s="67"/>
      <c r="AB275" s="68"/>
      <c r="AC275" s="68"/>
      <c r="AD275" s="68"/>
      <c r="AE275" s="68"/>
      <c r="AF275" s="68"/>
      <c r="AG275" s="69"/>
      <c r="AH275" s="69"/>
      <c r="AI275" s="69"/>
      <c r="AJ275" s="69"/>
      <c r="AK275" s="69"/>
      <c r="AL275" s="69"/>
      <c r="AM275" s="70"/>
      <c r="AN275" s="70"/>
      <c r="AO275" s="5"/>
      <c r="AP275" s="5"/>
    </row>
    <row r="276" spans="1:42" ht="24.75" thickBot="1" x14ac:dyDescent="0.6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7"/>
      <c r="Y276" s="67"/>
      <c r="Z276" s="67"/>
      <c r="AA276" s="67"/>
      <c r="AB276" s="68"/>
      <c r="AC276" s="68"/>
      <c r="AD276" s="68"/>
      <c r="AE276" s="68"/>
      <c r="AF276" s="68"/>
      <c r="AG276" s="69"/>
      <c r="AH276" s="69"/>
      <c r="AI276" s="69"/>
      <c r="AJ276" s="69"/>
      <c r="AK276" s="69"/>
      <c r="AL276" s="69"/>
      <c r="AM276" s="70"/>
      <c r="AN276" s="70"/>
      <c r="AO276" s="5"/>
      <c r="AP276" s="5"/>
    </row>
    <row r="277" spans="1:42" ht="24.75" thickBot="1" x14ac:dyDescent="0.6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7"/>
      <c r="Y277" s="67"/>
      <c r="Z277" s="67"/>
      <c r="AA277" s="67"/>
      <c r="AB277" s="68"/>
      <c r="AC277" s="68"/>
      <c r="AD277" s="68"/>
      <c r="AE277" s="68"/>
      <c r="AF277" s="68"/>
      <c r="AG277" s="69"/>
      <c r="AH277" s="69"/>
      <c r="AI277" s="69"/>
      <c r="AJ277" s="69"/>
      <c r="AK277" s="69"/>
      <c r="AL277" s="69"/>
      <c r="AM277" s="70"/>
      <c r="AN277" s="70"/>
      <c r="AO277" s="5"/>
      <c r="AP277" s="5"/>
    </row>
    <row r="278" spans="1:42" ht="24.75" thickBot="1" x14ac:dyDescent="0.6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7"/>
      <c r="Y278" s="67"/>
      <c r="Z278" s="67"/>
      <c r="AA278" s="67"/>
      <c r="AB278" s="68"/>
      <c r="AC278" s="68"/>
      <c r="AD278" s="68"/>
      <c r="AE278" s="68"/>
      <c r="AF278" s="68"/>
      <c r="AG278" s="69"/>
      <c r="AH278" s="69"/>
      <c r="AI278" s="69"/>
      <c r="AJ278" s="69"/>
      <c r="AK278" s="69"/>
      <c r="AL278" s="69"/>
      <c r="AM278" s="70"/>
      <c r="AN278" s="70"/>
      <c r="AO278" s="5"/>
      <c r="AP278" s="5"/>
    </row>
    <row r="279" spans="1:42" ht="24.75" thickBot="1" x14ac:dyDescent="0.6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7"/>
      <c r="Y279" s="67"/>
      <c r="Z279" s="67"/>
      <c r="AA279" s="67"/>
      <c r="AB279" s="68"/>
      <c r="AC279" s="68"/>
      <c r="AD279" s="68"/>
      <c r="AE279" s="68"/>
      <c r="AF279" s="68"/>
      <c r="AG279" s="69"/>
      <c r="AH279" s="69"/>
      <c r="AI279" s="69"/>
      <c r="AJ279" s="69"/>
      <c r="AK279" s="69"/>
      <c r="AL279" s="69"/>
      <c r="AM279" s="70"/>
      <c r="AN279" s="70"/>
      <c r="AO279" s="5"/>
      <c r="AP279" s="5"/>
    </row>
    <row r="280" spans="1:42" ht="24.75" thickBot="1" x14ac:dyDescent="0.6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7"/>
      <c r="Y280" s="67"/>
      <c r="Z280" s="67"/>
      <c r="AA280" s="67"/>
      <c r="AB280" s="68"/>
      <c r="AC280" s="68"/>
      <c r="AD280" s="68"/>
      <c r="AE280" s="68"/>
      <c r="AF280" s="68"/>
      <c r="AG280" s="69"/>
      <c r="AH280" s="69"/>
      <c r="AI280" s="69"/>
      <c r="AJ280" s="69"/>
      <c r="AK280" s="69"/>
      <c r="AL280" s="69"/>
      <c r="AM280" s="70"/>
      <c r="AN280" s="70"/>
      <c r="AO280" s="5"/>
      <c r="AP280" s="5"/>
    </row>
    <row r="281" spans="1:42" ht="24.75" thickBot="1" x14ac:dyDescent="0.6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7"/>
      <c r="Y281" s="67"/>
      <c r="Z281" s="67"/>
      <c r="AA281" s="67"/>
      <c r="AB281" s="68"/>
      <c r="AC281" s="68"/>
      <c r="AD281" s="68"/>
      <c r="AE281" s="68"/>
      <c r="AF281" s="68"/>
      <c r="AG281" s="69"/>
      <c r="AH281" s="69"/>
      <c r="AI281" s="69"/>
      <c r="AJ281" s="69"/>
      <c r="AK281" s="69"/>
      <c r="AL281" s="69"/>
      <c r="AM281" s="70"/>
      <c r="AN281" s="70"/>
      <c r="AO281" s="5"/>
      <c r="AP281" s="5"/>
    </row>
    <row r="282" spans="1:42" ht="24.75" thickBot="1" x14ac:dyDescent="0.6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7"/>
      <c r="Y282" s="67"/>
      <c r="Z282" s="67"/>
      <c r="AA282" s="67"/>
      <c r="AB282" s="68"/>
      <c r="AC282" s="68"/>
      <c r="AD282" s="68"/>
      <c r="AE282" s="68"/>
      <c r="AF282" s="68"/>
      <c r="AG282" s="69"/>
      <c r="AH282" s="69"/>
      <c r="AI282" s="69"/>
      <c r="AJ282" s="69"/>
      <c r="AK282" s="69"/>
      <c r="AL282" s="69"/>
      <c r="AM282" s="70"/>
      <c r="AN282" s="70"/>
      <c r="AO282" s="5"/>
      <c r="AP282" s="5"/>
    </row>
    <row r="283" spans="1:42" ht="24.75" thickBot="1" x14ac:dyDescent="0.6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7"/>
      <c r="Y283" s="67"/>
      <c r="Z283" s="67"/>
      <c r="AA283" s="67"/>
      <c r="AB283" s="68"/>
      <c r="AC283" s="68"/>
      <c r="AD283" s="68"/>
      <c r="AE283" s="68"/>
      <c r="AF283" s="68"/>
      <c r="AG283" s="69"/>
      <c r="AH283" s="69"/>
      <c r="AI283" s="69"/>
      <c r="AJ283" s="69"/>
      <c r="AK283" s="69"/>
      <c r="AL283" s="69"/>
      <c r="AM283" s="70"/>
      <c r="AN283" s="70"/>
      <c r="AO283" s="5"/>
      <c r="AP283" s="5"/>
    </row>
    <row r="284" spans="1:42" ht="24.75" thickBot="1" x14ac:dyDescent="0.6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7"/>
      <c r="Y284" s="67"/>
      <c r="Z284" s="67"/>
      <c r="AA284" s="67"/>
      <c r="AB284" s="68"/>
      <c r="AC284" s="68"/>
      <c r="AD284" s="68"/>
      <c r="AE284" s="68"/>
      <c r="AF284" s="68"/>
      <c r="AG284" s="69"/>
      <c r="AH284" s="69"/>
      <c r="AI284" s="69"/>
      <c r="AJ284" s="69"/>
      <c r="AK284" s="69"/>
      <c r="AL284" s="69"/>
      <c r="AM284" s="70"/>
      <c r="AN284" s="70"/>
      <c r="AO284" s="5"/>
      <c r="AP284" s="5"/>
    </row>
    <row r="285" spans="1:42" ht="24.75" thickBot="1" x14ac:dyDescent="0.6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7"/>
      <c r="Y285" s="67"/>
      <c r="Z285" s="67"/>
      <c r="AA285" s="67"/>
      <c r="AB285" s="68"/>
      <c r="AC285" s="68"/>
      <c r="AD285" s="68"/>
      <c r="AE285" s="68"/>
      <c r="AF285" s="68"/>
      <c r="AG285" s="69"/>
      <c r="AH285" s="69"/>
      <c r="AI285" s="69"/>
      <c r="AJ285" s="69"/>
      <c r="AK285" s="69"/>
      <c r="AL285" s="69"/>
      <c r="AM285" s="70"/>
      <c r="AN285" s="70"/>
      <c r="AO285" s="5"/>
      <c r="AP285" s="5"/>
    </row>
    <row r="286" spans="1:42" ht="24.75" thickBot="1" x14ac:dyDescent="0.6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7"/>
      <c r="Y286" s="67"/>
      <c r="Z286" s="67"/>
      <c r="AA286" s="67"/>
      <c r="AB286" s="68"/>
      <c r="AC286" s="68"/>
      <c r="AD286" s="68"/>
      <c r="AE286" s="68"/>
      <c r="AF286" s="68"/>
      <c r="AG286" s="69"/>
      <c r="AH286" s="69"/>
      <c r="AI286" s="69"/>
      <c r="AJ286" s="69"/>
      <c r="AK286" s="69"/>
      <c r="AL286" s="69"/>
      <c r="AM286" s="70"/>
      <c r="AN286" s="70"/>
      <c r="AO286" s="5"/>
      <c r="AP286" s="5"/>
    </row>
    <row r="287" spans="1:42" ht="24.75" thickBot="1" x14ac:dyDescent="0.6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7"/>
      <c r="Y287" s="67"/>
      <c r="Z287" s="67"/>
      <c r="AA287" s="67"/>
      <c r="AB287" s="68"/>
      <c r="AC287" s="68"/>
      <c r="AD287" s="68"/>
      <c r="AE287" s="68"/>
      <c r="AF287" s="68"/>
      <c r="AG287" s="69"/>
      <c r="AH287" s="69"/>
      <c r="AI287" s="69"/>
      <c r="AJ287" s="69"/>
      <c r="AK287" s="69"/>
      <c r="AL287" s="69"/>
      <c r="AM287" s="70"/>
      <c r="AN287" s="70"/>
      <c r="AO287" s="5"/>
      <c r="AP287" s="5"/>
    </row>
    <row r="288" spans="1:42" ht="24.75" thickBot="1" x14ac:dyDescent="0.6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7"/>
      <c r="Y288" s="67"/>
      <c r="Z288" s="67"/>
      <c r="AA288" s="67"/>
      <c r="AB288" s="68"/>
      <c r="AC288" s="68"/>
      <c r="AD288" s="68"/>
      <c r="AE288" s="68"/>
      <c r="AF288" s="68"/>
      <c r="AG288" s="69"/>
      <c r="AH288" s="69"/>
      <c r="AI288" s="69"/>
      <c r="AJ288" s="69"/>
      <c r="AK288" s="69"/>
      <c r="AL288" s="69"/>
      <c r="AM288" s="70"/>
      <c r="AN288" s="70"/>
      <c r="AO288" s="5"/>
      <c r="AP288" s="5"/>
    </row>
    <row r="289" spans="1:42" ht="24.75" thickBot="1" x14ac:dyDescent="0.6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7"/>
      <c r="Y289" s="67"/>
      <c r="Z289" s="67"/>
      <c r="AA289" s="67"/>
      <c r="AB289" s="68"/>
      <c r="AC289" s="68"/>
      <c r="AD289" s="68"/>
      <c r="AE289" s="68"/>
      <c r="AF289" s="68"/>
      <c r="AG289" s="69"/>
      <c r="AH289" s="69"/>
      <c r="AI289" s="69"/>
      <c r="AJ289" s="69"/>
      <c r="AK289" s="69"/>
      <c r="AL289" s="69"/>
      <c r="AM289" s="70"/>
      <c r="AN289" s="70"/>
      <c r="AO289" s="5"/>
      <c r="AP289" s="5"/>
    </row>
    <row r="290" spans="1:42" ht="24.75" thickBot="1" x14ac:dyDescent="0.6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7"/>
      <c r="Y290" s="67"/>
      <c r="Z290" s="67"/>
      <c r="AA290" s="67"/>
      <c r="AB290" s="68"/>
      <c r="AC290" s="68"/>
      <c r="AD290" s="68"/>
      <c r="AE290" s="68"/>
      <c r="AF290" s="68"/>
      <c r="AG290" s="69"/>
      <c r="AH290" s="69"/>
      <c r="AI290" s="69"/>
      <c r="AJ290" s="69"/>
      <c r="AK290" s="69"/>
      <c r="AL290" s="69"/>
      <c r="AM290" s="70"/>
      <c r="AN290" s="70"/>
      <c r="AO290" s="5"/>
      <c r="AP290" s="5"/>
    </row>
    <row r="291" spans="1:42" ht="24.75" thickBot="1" x14ac:dyDescent="0.6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7"/>
      <c r="Y291" s="67"/>
      <c r="Z291" s="67"/>
      <c r="AA291" s="67"/>
      <c r="AB291" s="68"/>
      <c r="AC291" s="68"/>
      <c r="AD291" s="68"/>
      <c r="AE291" s="68"/>
      <c r="AF291" s="68"/>
      <c r="AG291" s="69"/>
      <c r="AH291" s="69"/>
      <c r="AI291" s="69"/>
      <c r="AJ291" s="69"/>
      <c r="AK291" s="69"/>
      <c r="AL291" s="69"/>
      <c r="AM291" s="70"/>
      <c r="AN291" s="70"/>
      <c r="AO291" s="5"/>
      <c r="AP291" s="5"/>
    </row>
    <row r="292" spans="1:42" ht="24.75" thickBot="1" x14ac:dyDescent="0.6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7"/>
      <c r="Y292" s="67"/>
      <c r="Z292" s="67"/>
      <c r="AA292" s="67"/>
      <c r="AB292" s="68"/>
      <c r="AC292" s="68"/>
      <c r="AD292" s="68"/>
      <c r="AE292" s="68"/>
      <c r="AF292" s="68"/>
      <c r="AG292" s="69"/>
      <c r="AH292" s="69"/>
      <c r="AI292" s="69"/>
      <c r="AJ292" s="69"/>
      <c r="AK292" s="69"/>
      <c r="AL292" s="69"/>
      <c r="AM292" s="70"/>
      <c r="AN292" s="70"/>
      <c r="AO292" s="5"/>
      <c r="AP292" s="5"/>
    </row>
    <row r="293" spans="1:42" ht="24.75" thickBot="1" x14ac:dyDescent="0.6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7"/>
      <c r="Y293" s="67"/>
      <c r="Z293" s="67"/>
      <c r="AA293" s="67"/>
      <c r="AB293" s="68"/>
      <c r="AC293" s="68"/>
      <c r="AD293" s="68"/>
      <c r="AE293" s="68"/>
      <c r="AF293" s="68"/>
      <c r="AG293" s="69"/>
      <c r="AH293" s="69"/>
      <c r="AI293" s="69"/>
      <c r="AJ293" s="69"/>
      <c r="AK293" s="69"/>
      <c r="AL293" s="69"/>
      <c r="AM293" s="70"/>
      <c r="AN293" s="70"/>
      <c r="AO293" s="5"/>
      <c r="AP293" s="5"/>
    </row>
    <row r="294" spans="1:42" ht="24.75" thickBot="1" x14ac:dyDescent="0.6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7"/>
      <c r="Y294" s="67"/>
      <c r="Z294" s="67"/>
      <c r="AA294" s="67"/>
      <c r="AB294" s="68"/>
      <c r="AC294" s="68"/>
      <c r="AD294" s="68"/>
      <c r="AE294" s="68"/>
      <c r="AF294" s="68"/>
      <c r="AG294" s="69"/>
      <c r="AH294" s="69"/>
      <c r="AI294" s="69"/>
      <c r="AJ294" s="69"/>
      <c r="AK294" s="69"/>
      <c r="AL294" s="69"/>
      <c r="AM294" s="70"/>
      <c r="AN294" s="70"/>
      <c r="AO294" s="5"/>
      <c r="AP294" s="5"/>
    </row>
    <row r="295" spans="1:42" ht="24.75" thickBot="1" x14ac:dyDescent="0.6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7"/>
      <c r="Y295" s="67"/>
      <c r="Z295" s="67"/>
      <c r="AA295" s="67"/>
      <c r="AB295" s="68"/>
      <c r="AC295" s="68"/>
      <c r="AD295" s="68"/>
      <c r="AE295" s="68"/>
      <c r="AF295" s="68"/>
      <c r="AG295" s="69"/>
      <c r="AH295" s="69"/>
      <c r="AI295" s="69"/>
      <c r="AJ295" s="69"/>
      <c r="AK295" s="69"/>
      <c r="AL295" s="69"/>
      <c r="AM295" s="70"/>
      <c r="AN295" s="70"/>
      <c r="AO295" s="5"/>
      <c r="AP295" s="5"/>
    </row>
    <row r="296" spans="1:42" ht="24.75" thickBot="1" x14ac:dyDescent="0.6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7"/>
      <c r="Y296" s="67"/>
      <c r="Z296" s="67"/>
      <c r="AA296" s="67"/>
      <c r="AB296" s="68"/>
      <c r="AC296" s="68"/>
      <c r="AD296" s="68"/>
      <c r="AE296" s="68"/>
      <c r="AF296" s="68"/>
      <c r="AG296" s="69"/>
      <c r="AH296" s="69"/>
      <c r="AI296" s="69"/>
      <c r="AJ296" s="69"/>
      <c r="AK296" s="69"/>
      <c r="AL296" s="69"/>
      <c r="AM296" s="70"/>
      <c r="AN296" s="70"/>
      <c r="AO296" s="5"/>
      <c r="AP296" s="5"/>
    </row>
    <row r="297" spans="1:42" ht="24.75" thickBot="1" x14ac:dyDescent="0.6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7"/>
      <c r="Y297" s="67"/>
      <c r="Z297" s="67"/>
      <c r="AA297" s="67"/>
      <c r="AB297" s="68"/>
      <c r="AC297" s="68"/>
      <c r="AD297" s="68"/>
      <c r="AE297" s="68"/>
      <c r="AF297" s="68"/>
      <c r="AG297" s="69"/>
      <c r="AH297" s="69"/>
      <c r="AI297" s="69"/>
      <c r="AJ297" s="69"/>
      <c r="AK297" s="69"/>
      <c r="AL297" s="69"/>
      <c r="AM297" s="70"/>
      <c r="AN297" s="70"/>
      <c r="AO297" s="5"/>
      <c r="AP297" s="5"/>
    </row>
    <row r="298" spans="1:42" ht="24.75" thickBot="1" x14ac:dyDescent="0.6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7"/>
      <c r="Y298" s="67"/>
      <c r="Z298" s="67"/>
      <c r="AA298" s="67"/>
      <c r="AB298" s="68"/>
      <c r="AC298" s="68"/>
      <c r="AD298" s="68"/>
      <c r="AE298" s="68"/>
      <c r="AF298" s="68"/>
      <c r="AG298" s="69"/>
      <c r="AH298" s="69"/>
      <c r="AI298" s="69"/>
      <c r="AJ298" s="69"/>
      <c r="AK298" s="69"/>
      <c r="AL298" s="69"/>
      <c r="AM298" s="70"/>
      <c r="AN298" s="70"/>
      <c r="AO298" s="5"/>
      <c r="AP298" s="5"/>
    </row>
    <row r="299" spans="1:42" ht="24.75" thickBot="1" x14ac:dyDescent="0.6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7"/>
      <c r="Y299" s="67"/>
      <c r="Z299" s="67"/>
      <c r="AA299" s="67"/>
      <c r="AB299" s="68"/>
      <c r="AC299" s="68"/>
      <c r="AD299" s="68"/>
      <c r="AE299" s="68"/>
      <c r="AF299" s="68"/>
      <c r="AG299" s="69"/>
      <c r="AH299" s="69"/>
      <c r="AI299" s="69"/>
      <c r="AJ299" s="69"/>
      <c r="AK299" s="69"/>
      <c r="AL299" s="69"/>
      <c r="AM299" s="70"/>
      <c r="AN299" s="70"/>
      <c r="AO299" s="5"/>
      <c r="AP299" s="5"/>
    </row>
    <row r="300" spans="1:42" ht="24.75" thickBot="1" x14ac:dyDescent="0.6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7"/>
      <c r="Y300" s="67"/>
      <c r="Z300" s="67"/>
      <c r="AA300" s="67"/>
      <c r="AB300" s="68"/>
      <c r="AC300" s="68"/>
      <c r="AD300" s="68"/>
      <c r="AE300" s="68"/>
      <c r="AF300" s="68"/>
      <c r="AG300" s="69"/>
      <c r="AH300" s="69"/>
      <c r="AI300" s="69"/>
      <c r="AJ300" s="69"/>
      <c r="AK300" s="69"/>
      <c r="AL300" s="69"/>
      <c r="AM300" s="70"/>
      <c r="AN300" s="70"/>
      <c r="AO300" s="5"/>
      <c r="AP300" s="5"/>
    </row>
    <row r="301" spans="1:42" ht="24.75" thickBot="1" x14ac:dyDescent="0.6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7"/>
      <c r="Y301" s="67"/>
      <c r="Z301" s="67"/>
      <c r="AA301" s="67"/>
      <c r="AB301" s="68"/>
      <c r="AC301" s="68"/>
      <c r="AD301" s="68"/>
      <c r="AE301" s="68"/>
      <c r="AF301" s="68"/>
      <c r="AG301" s="69"/>
      <c r="AH301" s="69"/>
      <c r="AI301" s="69"/>
      <c r="AJ301" s="69"/>
      <c r="AK301" s="69"/>
      <c r="AL301" s="69"/>
      <c r="AM301" s="70"/>
      <c r="AN301" s="70"/>
      <c r="AO301" s="5"/>
      <c r="AP301" s="5"/>
    </row>
    <row r="302" spans="1:42" ht="24.75" thickBot="1" x14ac:dyDescent="0.6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7"/>
      <c r="Y302" s="67"/>
      <c r="Z302" s="67"/>
      <c r="AA302" s="67"/>
      <c r="AB302" s="68"/>
      <c r="AC302" s="68"/>
      <c r="AD302" s="68"/>
      <c r="AE302" s="68"/>
      <c r="AF302" s="68"/>
      <c r="AG302" s="69"/>
      <c r="AH302" s="69"/>
      <c r="AI302" s="69"/>
      <c r="AJ302" s="69"/>
      <c r="AK302" s="69"/>
      <c r="AL302" s="69"/>
      <c r="AM302" s="70"/>
      <c r="AN302" s="70"/>
      <c r="AO302" s="5"/>
      <c r="AP302" s="5"/>
    </row>
    <row r="303" spans="1:42" ht="24.75" thickBot="1" x14ac:dyDescent="0.6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7"/>
      <c r="Y303" s="67"/>
      <c r="Z303" s="67"/>
      <c r="AA303" s="67"/>
      <c r="AB303" s="68"/>
      <c r="AC303" s="68"/>
      <c r="AD303" s="68"/>
      <c r="AE303" s="68"/>
      <c r="AF303" s="68"/>
      <c r="AG303" s="69"/>
      <c r="AH303" s="69"/>
      <c r="AI303" s="69"/>
      <c r="AJ303" s="69"/>
      <c r="AK303" s="69"/>
      <c r="AL303" s="69"/>
      <c r="AM303" s="70"/>
      <c r="AN303" s="70"/>
      <c r="AO303" s="5"/>
      <c r="AP303" s="5"/>
    </row>
    <row r="304" spans="1:42" ht="24.75" thickBot="1" x14ac:dyDescent="0.6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7"/>
      <c r="Y304" s="67"/>
      <c r="Z304" s="67"/>
      <c r="AA304" s="67"/>
      <c r="AB304" s="68"/>
      <c r="AC304" s="68"/>
      <c r="AD304" s="68"/>
      <c r="AE304" s="68"/>
      <c r="AF304" s="68"/>
      <c r="AG304" s="69"/>
      <c r="AH304" s="69"/>
      <c r="AI304" s="69"/>
      <c r="AJ304" s="69"/>
      <c r="AK304" s="69"/>
      <c r="AL304" s="69"/>
      <c r="AM304" s="70"/>
      <c r="AN304" s="70"/>
      <c r="AO304" s="5"/>
      <c r="AP304" s="5"/>
    </row>
    <row r="305" spans="1:42" ht="24.75" thickBot="1" x14ac:dyDescent="0.6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7"/>
      <c r="Y305" s="67"/>
      <c r="Z305" s="67"/>
      <c r="AA305" s="67"/>
      <c r="AB305" s="68"/>
      <c r="AC305" s="68"/>
      <c r="AD305" s="68"/>
      <c r="AE305" s="68"/>
      <c r="AF305" s="68"/>
      <c r="AG305" s="69"/>
      <c r="AH305" s="69"/>
      <c r="AI305" s="69"/>
      <c r="AJ305" s="69"/>
      <c r="AK305" s="69"/>
      <c r="AL305" s="69"/>
      <c r="AM305" s="70"/>
      <c r="AN305" s="70"/>
      <c r="AO305" s="5"/>
      <c r="AP305" s="5"/>
    </row>
    <row r="306" spans="1:42" ht="24.75" thickBot="1" x14ac:dyDescent="0.6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7"/>
      <c r="Y306" s="67"/>
      <c r="Z306" s="67"/>
      <c r="AA306" s="67"/>
      <c r="AB306" s="68"/>
      <c r="AC306" s="68"/>
      <c r="AD306" s="68"/>
      <c r="AE306" s="68"/>
      <c r="AF306" s="68"/>
      <c r="AG306" s="69"/>
      <c r="AH306" s="69"/>
      <c r="AI306" s="69"/>
      <c r="AJ306" s="69"/>
      <c r="AK306" s="69"/>
      <c r="AL306" s="69"/>
      <c r="AM306" s="70"/>
      <c r="AN306" s="70"/>
      <c r="AO306" s="5"/>
      <c r="AP306" s="5"/>
    </row>
    <row r="307" spans="1:42" ht="24.75" thickBot="1" x14ac:dyDescent="0.6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7"/>
      <c r="Y307" s="67"/>
      <c r="Z307" s="67"/>
      <c r="AA307" s="67"/>
      <c r="AB307" s="68"/>
      <c r="AC307" s="68"/>
      <c r="AD307" s="68"/>
      <c r="AE307" s="68"/>
      <c r="AF307" s="68"/>
      <c r="AG307" s="69"/>
      <c r="AH307" s="69"/>
      <c r="AI307" s="69"/>
      <c r="AJ307" s="69"/>
      <c r="AK307" s="69"/>
      <c r="AL307" s="69"/>
      <c r="AM307" s="70"/>
      <c r="AN307" s="70"/>
      <c r="AO307" s="5"/>
      <c r="AP307" s="5"/>
    </row>
    <row r="308" spans="1:42" ht="24.75" thickBot="1" x14ac:dyDescent="0.6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7"/>
      <c r="Y308" s="67"/>
      <c r="Z308" s="67"/>
      <c r="AA308" s="67"/>
      <c r="AB308" s="68"/>
      <c r="AC308" s="68"/>
      <c r="AD308" s="68"/>
      <c r="AE308" s="68"/>
      <c r="AF308" s="68"/>
      <c r="AG308" s="69"/>
      <c r="AH308" s="69"/>
      <c r="AI308" s="69"/>
      <c r="AJ308" s="69"/>
      <c r="AK308" s="69"/>
      <c r="AL308" s="69"/>
      <c r="AM308" s="70"/>
      <c r="AN308" s="70"/>
      <c r="AO308" s="5"/>
      <c r="AP308" s="5"/>
    </row>
    <row r="309" spans="1:42" ht="24.75" thickBot="1" x14ac:dyDescent="0.6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7"/>
      <c r="Y309" s="67"/>
      <c r="Z309" s="67"/>
      <c r="AA309" s="67"/>
      <c r="AB309" s="68"/>
      <c r="AC309" s="68"/>
      <c r="AD309" s="68"/>
      <c r="AE309" s="68"/>
      <c r="AF309" s="68"/>
      <c r="AG309" s="69"/>
      <c r="AH309" s="69"/>
      <c r="AI309" s="69"/>
      <c r="AJ309" s="69"/>
      <c r="AK309" s="69"/>
      <c r="AL309" s="69"/>
      <c r="AM309" s="70"/>
      <c r="AN309" s="70"/>
      <c r="AO309" s="5"/>
      <c r="AP309" s="5"/>
    </row>
    <row r="310" spans="1:42" ht="24.75" thickBot="1" x14ac:dyDescent="0.6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7"/>
      <c r="Y310" s="67"/>
      <c r="Z310" s="67"/>
      <c r="AA310" s="67"/>
      <c r="AB310" s="68"/>
      <c r="AC310" s="68"/>
      <c r="AD310" s="68"/>
      <c r="AE310" s="68"/>
      <c r="AF310" s="68"/>
      <c r="AG310" s="69"/>
      <c r="AH310" s="69"/>
      <c r="AI310" s="69"/>
      <c r="AJ310" s="69"/>
      <c r="AK310" s="69"/>
      <c r="AL310" s="69"/>
      <c r="AM310" s="70"/>
      <c r="AN310" s="70"/>
      <c r="AO310" s="5"/>
      <c r="AP310" s="5"/>
    </row>
    <row r="311" spans="1:42" ht="24.75" thickBot="1" x14ac:dyDescent="0.6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7"/>
      <c r="Y311" s="67"/>
      <c r="Z311" s="67"/>
      <c r="AA311" s="67"/>
      <c r="AB311" s="68"/>
      <c r="AC311" s="68"/>
      <c r="AD311" s="68"/>
      <c r="AE311" s="68"/>
      <c r="AF311" s="68"/>
      <c r="AG311" s="69"/>
      <c r="AH311" s="69"/>
      <c r="AI311" s="69"/>
      <c r="AJ311" s="69"/>
      <c r="AK311" s="69"/>
      <c r="AL311" s="69"/>
      <c r="AM311" s="70"/>
      <c r="AN311" s="70"/>
      <c r="AO311" s="5"/>
      <c r="AP311" s="5"/>
    </row>
    <row r="312" spans="1:42" ht="24.75" thickBot="1" x14ac:dyDescent="0.6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7"/>
      <c r="Y312" s="67"/>
      <c r="Z312" s="67"/>
      <c r="AA312" s="67"/>
      <c r="AB312" s="68"/>
      <c r="AC312" s="68"/>
      <c r="AD312" s="68"/>
      <c r="AE312" s="68"/>
      <c r="AF312" s="68"/>
      <c r="AG312" s="69"/>
      <c r="AH312" s="69"/>
      <c r="AI312" s="69"/>
      <c r="AJ312" s="69"/>
      <c r="AK312" s="69"/>
      <c r="AL312" s="69"/>
      <c r="AM312" s="70"/>
      <c r="AN312" s="70"/>
      <c r="AO312" s="5"/>
      <c r="AP312" s="5"/>
    </row>
    <row r="313" spans="1:42" ht="24.75" thickBot="1" x14ac:dyDescent="0.6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7"/>
      <c r="Y313" s="67"/>
      <c r="Z313" s="67"/>
      <c r="AA313" s="67"/>
      <c r="AB313" s="68"/>
      <c r="AC313" s="68"/>
      <c r="AD313" s="68"/>
      <c r="AE313" s="68"/>
      <c r="AF313" s="68"/>
      <c r="AG313" s="69"/>
      <c r="AH313" s="69"/>
      <c r="AI313" s="69"/>
      <c r="AJ313" s="69"/>
      <c r="AK313" s="69"/>
      <c r="AL313" s="69"/>
      <c r="AM313" s="70"/>
      <c r="AN313" s="70"/>
      <c r="AO313" s="5"/>
      <c r="AP313" s="5"/>
    </row>
    <row r="314" spans="1:42" ht="24.75" thickBot="1" x14ac:dyDescent="0.6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7"/>
      <c r="Y314" s="67"/>
      <c r="Z314" s="67"/>
      <c r="AA314" s="67"/>
      <c r="AB314" s="68"/>
      <c r="AC314" s="68"/>
      <c r="AD314" s="68"/>
      <c r="AE314" s="68"/>
      <c r="AF314" s="68"/>
      <c r="AG314" s="69"/>
      <c r="AH314" s="69"/>
      <c r="AI314" s="69"/>
      <c r="AJ314" s="69"/>
      <c r="AK314" s="69"/>
      <c r="AL314" s="69"/>
      <c r="AM314" s="70"/>
      <c r="AN314" s="70"/>
      <c r="AO314" s="5"/>
      <c r="AP314" s="5"/>
    </row>
    <row r="315" spans="1:42" ht="24.75" thickBot="1" x14ac:dyDescent="0.6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7"/>
      <c r="Y315" s="67"/>
      <c r="Z315" s="67"/>
      <c r="AA315" s="67"/>
      <c r="AB315" s="68"/>
      <c r="AC315" s="68"/>
      <c r="AD315" s="68"/>
      <c r="AE315" s="68"/>
      <c r="AF315" s="68"/>
      <c r="AG315" s="69"/>
      <c r="AH315" s="69"/>
      <c r="AI315" s="69"/>
      <c r="AJ315" s="69"/>
      <c r="AK315" s="69"/>
      <c r="AL315" s="69"/>
      <c r="AM315" s="70"/>
      <c r="AN315" s="70"/>
      <c r="AO315" s="5"/>
      <c r="AP315" s="5"/>
    </row>
    <row r="316" spans="1:42" ht="24.75" thickBot="1" x14ac:dyDescent="0.6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7"/>
      <c r="Y316" s="67"/>
      <c r="Z316" s="67"/>
      <c r="AA316" s="67"/>
      <c r="AB316" s="68"/>
      <c r="AC316" s="68"/>
      <c r="AD316" s="68"/>
      <c r="AE316" s="68"/>
      <c r="AF316" s="68"/>
      <c r="AG316" s="69"/>
      <c r="AH316" s="69"/>
      <c r="AI316" s="69"/>
      <c r="AJ316" s="69"/>
      <c r="AK316" s="69"/>
      <c r="AL316" s="69"/>
      <c r="AM316" s="70"/>
      <c r="AN316" s="70"/>
      <c r="AO316" s="5"/>
      <c r="AP316" s="5"/>
    </row>
    <row r="317" spans="1:42" ht="24.75" thickBot="1" x14ac:dyDescent="0.6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7"/>
      <c r="Y317" s="67"/>
      <c r="Z317" s="67"/>
      <c r="AA317" s="67"/>
      <c r="AB317" s="68"/>
      <c r="AC317" s="68"/>
      <c r="AD317" s="68"/>
      <c r="AE317" s="68"/>
      <c r="AF317" s="68"/>
      <c r="AG317" s="69"/>
      <c r="AH317" s="69"/>
      <c r="AI317" s="69"/>
      <c r="AJ317" s="69"/>
      <c r="AK317" s="69"/>
      <c r="AL317" s="69"/>
      <c r="AM317" s="70"/>
      <c r="AN317" s="70"/>
      <c r="AO317" s="5"/>
      <c r="AP317" s="5"/>
    </row>
    <row r="318" spans="1:42" ht="24.75" thickBot="1" x14ac:dyDescent="0.6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7"/>
      <c r="Y318" s="67"/>
      <c r="Z318" s="67"/>
      <c r="AA318" s="67"/>
      <c r="AB318" s="68"/>
      <c r="AC318" s="68"/>
      <c r="AD318" s="68"/>
      <c r="AE318" s="68"/>
      <c r="AF318" s="68"/>
      <c r="AG318" s="69"/>
      <c r="AH318" s="69"/>
      <c r="AI318" s="69"/>
      <c r="AJ318" s="69"/>
      <c r="AK318" s="69"/>
      <c r="AL318" s="69"/>
      <c r="AM318" s="70"/>
      <c r="AN318" s="70"/>
      <c r="AO318" s="5"/>
      <c r="AP318" s="5"/>
    </row>
    <row r="319" spans="1:42" ht="24.75" thickBot="1" x14ac:dyDescent="0.6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7"/>
      <c r="Y319" s="67"/>
      <c r="Z319" s="67"/>
      <c r="AA319" s="67"/>
      <c r="AB319" s="68"/>
      <c r="AC319" s="68"/>
      <c r="AD319" s="68"/>
      <c r="AE319" s="68"/>
      <c r="AF319" s="68"/>
      <c r="AG319" s="69"/>
      <c r="AH319" s="69"/>
      <c r="AI319" s="69"/>
      <c r="AJ319" s="69"/>
      <c r="AK319" s="69"/>
      <c r="AL319" s="69"/>
      <c r="AM319" s="70"/>
      <c r="AN319" s="70"/>
      <c r="AO319" s="5"/>
      <c r="AP319" s="5"/>
    </row>
    <row r="320" spans="1:42" ht="24.75" thickBot="1" x14ac:dyDescent="0.6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7"/>
      <c r="Y320" s="67"/>
      <c r="Z320" s="67"/>
      <c r="AA320" s="67"/>
      <c r="AB320" s="68"/>
      <c r="AC320" s="68"/>
      <c r="AD320" s="68"/>
      <c r="AE320" s="68"/>
      <c r="AF320" s="68"/>
      <c r="AG320" s="69"/>
      <c r="AH320" s="69"/>
      <c r="AI320" s="69"/>
      <c r="AJ320" s="69"/>
      <c r="AK320" s="69"/>
      <c r="AL320" s="69"/>
      <c r="AM320" s="70"/>
      <c r="AN320" s="70"/>
      <c r="AO320" s="5"/>
      <c r="AP320" s="5"/>
    </row>
    <row r="321" spans="1:42" ht="24.75" thickBot="1" x14ac:dyDescent="0.6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7"/>
      <c r="Y321" s="67"/>
      <c r="Z321" s="67"/>
      <c r="AA321" s="67"/>
      <c r="AB321" s="68"/>
      <c r="AC321" s="68"/>
      <c r="AD321" s="68"/>
      <c r="AE321" s="68"/>
      <c r="AF321" s="68"/>
      <c r="AG321" s="69"/>
      <c r="AH321" s="69"/>
      <c r="AI321" s="69"/>
      <c r="AJ321" s="69"/>
      <c r="AK321" s="69"/>
      <c r="AL321" s="69"/>
      <c r="AM321" s="70"/>
      <c r="AN321" s="70"/>
      <c r="AO321" s="5"/>
      <c r="AP321" s="5"/>
    </row>
    <row r="322" spans="1:42" ht="24.75" thickBot="1" x14ac:dyDescent="0.6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7"/>
      <c r="Y322" s="67"/>
      <c r="Z322" s="67"/>
      <c r="AA322" s="67"/>
      <c r="AB322" s="68"/>
      <c r="AC322" s="68"/>
      <c r="AD322" s="68"/>
      <c r="AE322" s="68"/>
      <c r="AF322" s="68"/>
      <c r="AG322" s="69"/>
      <c r="AH322" s="69"/>
      <c r="AI322" s="69"/>
      <c r="AJ322" s="69"/>
      <c r="AK322" s="69"/>
      <c r="AL322" s="69"/>
      <c r="AM322" s="70"/>
      <c r="AN322" s="70"/>
      <c r="AO322" s="5"/>
      <c r="AP322" s="5"/>
    </row>
    <row r="323" spans="1:42" ht="24.75" thickBot="1" x14ac:dyDescent="0.6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7"/>
      <c r="Y323" s="67"/>
      <c r="Z323" s="67"/>
      <c r="AA323" s="67"/>
      <c r="AB323" s="68"/>
      <c r="AC323" s="68"/>
      <c r="AD323" s="68"/>
      <c r="AE323" s="68"/>
      <c r="AF323" s="68"/>
      <c r="AG323" s="69"/>
      <c r="AH323" s="69"/>
      <c r="AI323" s="69"/>
      <c r="AJ323" s="69"/>
      <c r="AK323" s="69"/>
      <c r="AL323" s="69"/>
      <c r="AM323" s="70"/>
      <c r="AN323" s="70"/>
      <c r="AO323" s="5"/>
      <c r="AP323" s="5"/>
    </row>
    <row r="324" spans="1:42" ht="24.75" thickBot="1" x14ac:dyDescent="0.6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7"/>
      <c r="Y324" s="67"/>
      <c r="Z324" s="67"/>
      <c r="AA324" s="67"/>
      <c r="AB324" s="68"/>
      <c r="AC324" s="68"/>
      <c r="AD324" s="68"/>
      <c r="AE324" s="68"/>
      <c r="AF324" s="68"/>
      <c r="AG324" s="69"/>
      <c r="AH324" s="69"/>
      <c r="AI324" s="69"/>
      <c r="AJ324" s="69"/>
      <c r="AK324" s="69"/>
      <c r="AL324" s="69"/>
      <c r="AM324" s="70"/>
      <c r="AN324" s="70"/>
      <c r="AO324" s="5"/>
      <c r="AP324" s="5"/>
    </row>
    <row r="325" spans="1:42" ht="24.75" thickBot="1" x14ac:dyDescent="0.6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7"/>
      <c r="Y325" s="67"/>
      <c r="Z325" s="67"/>
      <c r="AA325" s="67"/>
      <c r="AB325" s="68"/>
      <c r="AC325" s="68"/>
      <c r="AD325" s="68"/>
      <c r="AE325" s="68"/>
      <c r="AF325" s="68"/>
      <c r="AG325" s="69"/>
      <c r="AH325" s="69"/>
      <c r="AI325" s="69"/>
      <c r="AJ325" s="69"/>
      <c r="AK325" s="69"/>
      <c r="AL325" s="69"/>
      <c r="AM325" s="70"/>
      <c r="AN325" s="70"/>
      <c r="AO325" s="5"/>
      <c r="AP325" s="5"/>
    </row>
    <row r="326" spans="1:42" ht="24.75" thickBot="1" x14ac:dyDescent="0.6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7"/>
      <c r="Y326" s="67"/>
      <c r="Z326" s="67"/>
      <c r="AA326" s="67"/>
      <c r="AB326" s="68"/>
      <c r="AC326" s="68"/>
      <c r="AD326" s="68"/>
      <c r="AE326" s="68"/>
      <c r="AF326" s="68"/>
      <c r="AG326" s="69"/>
      <c r="AH326" s="69"/>
      <c r="AI326" s="69"/>
      <c r="AJ326" s="69"/>
      <c r="AK326" s="69"/>
      <c r="AL326" s="69"/>
      <c r="AM326" s="70"/>
      <c r="AN326" s="70"/>
      <c r="AO326" s="5"/>
      <c r="AP326" s="5"/>
    </row>
    <row r="327" spans="1:42" ht="24.75" thickBot="1" x14ac:dyDescent="0.6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7"/>
      <c r="Y327" s="67"/>
      <c r="Z327" s="67"/>
      <c r="AA327" s="67"/>
      <c r="AB327" s="68"/>
      <c r="AC327" s="68"/>
      <c r="AD327" s="68"/>
      <c r="AE327" s="68"/>
      <c r="AF327" s="68"/>
      <c r="AG327" s="69"/>
      <c r="AH327" s="69"/>
      <c r="AI327" s="69"/>
      <c r="AJ327" s="69"/>
      <c r="AK327" s="69"/>
      <c r="AL327" s="69"/>
      <c r="AM327" s="70"/>
      <c r="AN327" s="70"/>
      <c r="AO327" s="5"/>
      <c r="AP327" s="5"/>
    </row>
    <row r="328" spans="1:42" ht="24.75" thickBot="1" x14ac:dyDescent="0.6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7"/>
      <c r="Y328" s="67"/>
      <c r="Z328" s="67"/>
      <c r="AA328" s="67"/>
      <c r="AB328" s="68"/>
      <c r="AC328" s="68"/>
      <c r="AD328" s="68"/>
      <c r="AE328" s="68"/>
      <c r="AF328" s="68"/>
      <c r="AG328" s="69"/>
      <c r="AH328" s="69"/>
      <c r="AI328" s="69"/>
      <c r="AJ328" s="69"/>
      <c r="AK328" s="69"/>
      <c r="AL328" s="69"/>
      <c r="AM328" s="70"/>
      <c r="AN328" s="70"/>
      <c r="AO328" s="5"/>
      <c r="AP328" s="5"/>
    </row>
    <row r="329" spans="1:42" ht="24.75" thickBot="1" x14ac:dyDescent="0.6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7"/>
      <c r="Y329" s="67"/>
      <c r="Z329" s="67"/>
      <c r="AA329" s="67"/>
      <c r="AB329" s="68"/>
      <c r="AC329" s="68"/>
      <c r="AD329" s="68"/>
      <c r="AE329" s="68"/>
      <c r="AF329" s="68"/>
      <c r="AG329" s="69"/>
      <c r="AH329" s="69"/>
      <c r="AI329" s="69"/>
      <c r="AJ329" s="69"/>
      <c r="AK329" s="69"/>
      <c r="AL329" s="69"/>
      <c r="AM329" s="70"/>
      <c r="AN329" s="70"/>
      <c r="AO329" s="5"/>
      <c r="AP329" s="5"/>
    </row>
    <row r="330" spans="1:42" ht="24.75" thickBot="1" x14ac:dyDescent="0.6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7"/>
      <c r="Y330" s="67"/>
      <c r="Z330" s="67"/>
      <c r="AA330" s="67"/>
      <c r="AB330" s="68"/>
      <c r="AC330" s="68"/>
      <c r="AD330" s="68"/>
      <c r="AE330" s="68"/>
      <c r="AF330" s="68"/>
      <c r="AG330" s="69"/>
      <c r="AH330" s="69"/>
      <c r="AI330" s="69"/>
      <c r="AJ330" s="69"/>
      <c r="AK330" s="69"/>
      <c r="AL330" s="69"/>
      <c r="AM330" s="70"/>
      <c r="AN330" s="70"/>
      <c r="AO330" s="5"/>
      <c r="AP330" s="5"/>
    </row>
    <row r="331" spans="1:42" ht="24.75" thickBot="1" x14ac:dyDescent="0.6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7"/>
      <c r="Y331" s="67"/>
      <c r="Z331" s="67"/>
      <c r="AA331" s="67"/>
      <c r="AB331" s="68"/>
      <c r="AC331" s="68"/>
      <c r="AD331" s="68"/>
      <c r="AE331" s="68"/>
      <c r="AF331" s="68"/>
      <c r="AG331" s="69"/>
      <c r="AH331" s="69"/>
      <c r="AI331" s="69"/>
      <c r="AJ331" s="69"/>
      <c r="AK331" s="69"/>
      <c r="AL331" s="69"/>
      <c r="AM331" s="70"/>
      <c r="AN331" s="70"/>
      <c r="AO331" s="5"/>
      <c r="AP331" s="5"/>
    </row>
    <row r="332" spans="1:42" ht="24.75" thickBot="1" x14ac:dyDescent="0.6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7"/>
      <c r="Y332" s="67"/>
      <c r="Z332" s="67"/>
      <c r="AA332" s="67"/>
      <c r="AB332" s="68"/>
      <c r="AC332" s="68"/>
      <c r="AD332" s="68"/>
      <c r="AE332" s="68"/>
      <c r="AF332" s="68"/>
      <c r="AG332" s="69"/>
      <c r="AH332" s="69"/>
      <c r="AI332" s="69"/>
      <c r="AJ332" s="69"/>
      <c r="AK332" s="69"/>
      <c r="AL332" s="69"/>
      <c r="AM332" s="70"/>
      <c r="AN332" s="70"/>
      <c r="AO332" s="5"/>
      <c r="AP332" s="5"/>
    </row>
    <row r="333" spans="1:42" ht="24.75" thickBot="1" x14ac:dyDescent="0.6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7"/>
      <c r="Y333" s="67"/>
      <c r="Z333" s="67"/>
      <c r="AA333" s="67"/>
      <c r="AB333" s="68"/>
      <c r="AC333" s="68"/>
      <c r="AD333" s="68"/>
      <c r="AE333" s="68"/>
      <c r="AF333" s="68"/>
      <c r="AG333" s="69"/>
      <c r="AH333" s="69"/>
      <c r="AI333" s="69"/>
      <c r="AJ333" s="69"/>
      <c r="AK333" s="69"/>
      <c r="AL333" s="69"/>
      <c r="AM333" s="70"/>
      <c r="AN333" s="70"/>
      <c r="AO333" s="5"/>
      <c r="AP333" s="5"/>
    </row>
    <row r="334" spans="1:42" ht="24.75" thickBot="1" x14ac:dyDescent="0.6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7"/>
      <c r="Y334" s="67"/>
      <c r="Z334" s="67"/>
      <c r="AA334" s="67"/>
      <c r="AB334" s="68"/>
      <c r="AC334" s="68"/>
      <c r="AD334" s="68"/>
      <c r="AE334" s="68"/>
      <c r="AF334" s="68"/>
      <c r="AG334" s="69"/>
      <c r="AH334" s="69"/>
      <c r="AI334" s="69"/>
      <c r="AJ334" s="69"/>
      <c r="AK334" s="69"/>
      <c r="AL334" s="69"/>
      <c r="AM334" s="70"/>
      <c r="AN334" s="70"/>
      <c r="AO334" s="5"/>
      <c r="AP334" s="5"/>
    </row>
    <row r="335" spans="1:42" ht="24.75" thickBot="1" x14ac:dyDescent="0.6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7"/>
      <c r="Y335" s="67"/>
      <c r="Z335" s="67"/>
      <c r="AA335" s="67"/>
      <c r="AB335" s="68"/>
      <c r="AC335" s="68"/>
      <c r="AD335" s="68"/>
      <c r="AE335" s="68"/>
      <c r="AF335" s="68"/>
      <c r="AG335" s="69"/>
      <c r="AH335" s="69"/>
      <c r="AI335" s="69"/>
      <c r="AJ335" s="69"/>
      <c r="AK335" s="69"/>
      <c r="AL335" s="69"/>
      <c r="AM335" s="70"/>
      <c r="AN335" s="70"/>
      <c r="AO335" s="5"/>
      <c r="AP335" s="5"/>
    </row>
    <row r="336" spans="1:42" ht="24.75" thickBot="1" x14ac:dyDescent="0.6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7"/>
      <c r="Y336" s="67"/>
      <c r="Z336" s="67"/>
      <c r="AA336" s="67"/>
      <c r="AB336" s="68"/>
      <c r="AC336" s="68"/>
      <c r="AD336" s="68"/>
      <c r="AE336" s="68"/>
      <c r="AF336" s="68"/>
      <c r="AG336" s="69"/>
      <c r="AH336" s="69"/>
      <c r="AI336" s="69"/>
      <c r="AJ336" s="69"/>
      <c r="AK336" s="69"/>
      <c r="AL336" s="69"/>
      <c r="AM336" s="70"/>
      <c r="AN336" s="70"/>
      <c r="AO336" s="5"/>
      <c r="AP336" s="5"/>
    </row>
    <row r="337" spans="1:42" ht="24.75" thickBot="1" x14ac:dyDescent="0.6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7"/>
      <c r="Y337" s="67"/>
      <c r="Z337" s="67"/>
      <c r="AA337" s="67"/>
      <c r="AB337" s="68"/>
      <c r="AC337" s="68"/>
      <c r="AD337" s="68"/>
      <c r="AE337" s="68"/>
      <c r="AF337" s="68"/>
      <c r="AG337" s="69"/>
      <c r="AH337" s="69"/>
      <c r="AI337" s="69"/>
      <c r="AJ337" s="69"/>
      <c r="AK337" s="69"/>
      <c r="AL337" s="69"/>
      <c r="AM337" s="70"/>
      <c r="AN337" s="70"/>
      <c r="AO337" s="5"/>
      <c r="AP337" s="5"/>
    </row>
    <row r="338" spans="1:42" ht="24.75" thickBot="1" x14ac:dyDescent="0.6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7"/>
      <c r="Y338" s="67"/>
      <c r="Z338" s="67"/>
      <c r="AA338" s="67"/>
      <c r="AB338" s="68"/>
      <c r="AC338" s="68"/>
      <c r="AD338" s="68"/>
      <c r="AE338" s="68"/>
      <c r="AF338" s="68"/>
      <c r="AG338" s="69"/>
      <c r="AH338" s="69"/>
      <c r="AI338" s="69"/>
      <c r="AJ338" s="69"/>
      <c r="AK338" s="69"/>
      <c r="AL338" s="69"/>
      <c r="AM338" s="70"/>
      <c r="AN338" s="70"/>
      <c r="AO338" s="5"/>
      <c r="AP338" s="5"/>
    </row>
    <row r="339" spans="1:42" ht="24.75" thickBot="1" x14ac:dyDescent="0.6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7"/>
      <c r="Y339" s="67"/>
      <c r="Z339" s="67"/>
      <c r="AA339" s="67"/>
      <c r="AB339" s="68"/>
      <c r="AC339" s="68"/>
      <c r="AD339" s="68"/>
      <c r="AE339" s="68"/>
      <c r="AF339" s="68"/>
      <c r="AG339" s="69"/>
      <c r="AH339" s="69"/>
      <c r="AI339" s="69"/>
      <c r="AJ339" s="69"/>
      <c r="AK339" s="69"/>
      <c r="AL339" s="69"/>
      <c r="AM339" s="70"/>
      <c r="AN339" s="70"/>
      <c r="AO339" s="5"/>
      <c r="AP339" s="5"/>
    </row>
    <row r="340" spans="1:42" ht="24.75" thickBot="1" x14ac:dyDescent="0.6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7"/>
      <c r="Y340" s="67"/>
      <c r="Z340" s="67"/>
      <c r="AA340" s="67"/>
      <c r="AB340" s="68"/>
      <c r="AC340" s="68"/>
      <c r="AD340" s="68"/>
      <c r="AE340" s="68"/>
      <c r="AF340" s="68"/>
      <c r="AG340" s="69"/>
      <c r="AH340" s="69"/>
      <c r="AI340" s="69"/>
      <c r="AJ340" s="69"/>
      <c r="AK340" s="69"/>
      <c r="AL340" s="69"/>
      <c r="AM340" s="70"/>
      <c r="AN340" s="70"/>
      <c r="AO340" s="5"/>
      <c r="AP340" s="5"/>
    </row>
    <row r="341" spans="1:42" ht="24.75" thickBot="1" x14ac:dyDescent="0.6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7"/>
      <c r="Y341" s="67"/>
      <c r="Z341" s="67"/>
      <c r="AA341" s="67"/>
      <c r="AB341" s="68"/>
      <c r="AC341" s="68"/>
      <c r="AD341" s="68"/>
      <c r="AE341" s="68"/>
      <c r="AF341" s="68"/>
      <c r="AG341" s="69"/>
      <c r="AH341" s="69"/>
      <c r="AI341" s="69"/>
      <c r="AJ341" s="69"/>
      <c r="AK341" s="69"/>
      <c r="AL341" s="69"/>
      <c r="AM341" s="70"/>
      <c r="AN341" s="70"/>
      <c r="AO341" s="5"/>
      <c r="AP341" s="5"/>
    </row>
    <row r="342" spans="1:42" ht="24.75" thickBot="1" x14ac:dyDescent="0.6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7"/>
      <c r="Y342" s="67"/>
      <c r="Z342" s="67"/>
      <c r="AA342" s="67"/>
      <c r="AB342" s="68"/>
      <c r="AC342" s="68"/>
      <c r="AD342" s="68"/>
      <c r="AE342" s="68"/>
      <c r="AF342" s="68"/>
      <c r="AG342" s="69"/>
      <c r="AH342" s="69"/>
      <c r="AI342" s="69"/>
      <c r="AJ342" s="69"/>
      <c r="AK342" s="69"/>
      <c r="AL342" s="69"/>
      <c r="AM342" s="70"/>
      <c r="AN342" s="70"/>
      <c r="AO342" s="5"/>
      <c r="AP342" s="5"/>
    </row>
    <row r="343" spans="1:42" ht="24.75" thickBot="1" x14ac:dyDescent="0.6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7"/>
      <c r="Y343" s="67"/>
      <c r="Z343" s="67"/>
      <c r="AA343" s="67"/>
      <c r="AB343" s="68"/>
      <c r="AC343" s="68"/>
      <c r="AD343" s="68"/>
      <c r="AE343" s="68"/>
      <c r="AF343" s="68"/>
      <c r="AG343" s="69"/>
      <c r="AH343" s="69"/>
      <c r="AI343" s="69"/>
      <c r="AJ343" s="69"/>
      <c r="AK343" s="69"/>
      <c r="AL343" s="69"/>
      <c r="AM343" s="70"/>
      <c r="AN343" s="70"/>
      <c r="AO343" s="5"/>
      <c r="AP343" s="5"/>
    </row>
    <row r="344" spans="1:42" ht="24.75" thickBot="1" x14ac:dyDescent="0.6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7"/>
      <c r="Y344" s="67"/>
      <c r="Z344" s="67"/>
      <c r="AA344" s="67"/>
      <c r="AB344" s="68"/>
      <c r="AC344" s="68"/>
      <c r="AD344" s="68"/>
      <c r="AE344" s="68"/>
      <c r="AF344" s="68"/>
      <c r="AG344" s="69"/>
      <c r="AH344" s="69"/>
      <c r="AI344" s="69"/>
      <c r="AJ344" s="69"/>
      <c r="AK344" s="69"/>
      <c r="AL344" s="69"/>
      <c r="AM344" s="70"/>
      <c r="AN344" s="70"/>
      <c r="AO344" s="5"/>
      <c r="AP344" s="5"/>
    </row>
    <row r="345" spans="1:42" ht="24.75" thickBot="1" x14ac:dyDescent="0.6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7"/>
      <c r="Y345" s="67"/>
      <c r="Z345" s="67"/>
      <c r="AA345" s="67"/>
      <c r="AB345" s="68"/>
      <c r="AC345" s="68"/>
      <c r="AD345" s="68"/>
      <c r="AE345" s="68"/>
      <c r="AF345" s="68"/>
      <c r="AG345" s="69"/>
      <c r="AH345" s="69"/>
      <c r="AI345" s="69"/>
      <c r="AJ345" s="69"/>
      <c r="AK345" s="69"/>
      <c r="AL345" s="69"/>
      <c r="AM345" s="70"/>
      <c r="AN345" s="70"/>
      <c r="AO345" s="5"/>
      <c r="AP345" s="5"/>
    </row>
    <row r="346" spans="1:42" ht="24.75" thickBot="1" x14ac:dyDescent="0.6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7"/>
      <c r="Y346" s="67"/>
      <c r="Z346" s="67"/>
      <c r="AA346" s="67"/>
      <c r="AB346" s="68"/>
      <c r="AC346" s="68"/>
      <c r="AD346" s="68"/>
      <c r="AE346" s="68"/>
      <c r="AF346" s="68"/>
      <c r="AG346" s="69"/>
      <c r="AH346" s="69"/>
      <c r="AI346" s="69"/>
      <c r="AJ346" s="69"/>
      <c r="AK346" s="69"/>
      <c r="AL346" s="69"/>
      <c r="AM346" s="70"/>
      <c r="AN346" s="70"/>
      <c r="AO346" s="5"/>
      <c r="AP346" s="5"/>
    </row>
    <row r="347" spans="1:42" ht="24.75" thickBot="1" x14ac:dyDescent="0.6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7"/>
      <c r="Y347" s="67"/>
      <c r="Z347" s="67"/>
      <c r="AA347" s="67"/>
      <c r="AB347" s="68"/>
      <c r="AC347" s="68"/>
      <c r="AD347" s="68"/>
      <c r="AE347" s="68"/>
      <c r="AF347" s="68"/>
      <c r="AG347" s="69"/>
      <c r="AH347" s="69"/>
      <c r="AI347" s="69"/>
      <c r="AJ347" s="69"/>
      <c r="AK347" s="69"/>
      <c r="AL347" s="69"/>
      <c r="AM347" s="70"/>
      <c r="AN347" s="70"/>
      <c r="AO347" s="5"/>
      <c r="AP347" s="5"/>
    </row>
    <row r="348" spans="1:42" ht="24.75" thickBot="1" x14ac:dyDescent="0.6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7"/>
      <c r="Y348" s="67"/>
      <c r="Z348" s="67"/>
      <c r="AA348" s="67"/>
      <c r="AB348" s="68"/>
      <c r="AC348" s="68"/>
      <c r="AD348" s="68"/>
      <c r="AE348" s="68"/>
      <c r="AF348" s="68"/>
      <c r="AG348" s="69"/>
      <c r="AH348" s="69"/>
      <c r="AI348" s="69"/>
      <c r="AJ348" s="69"/>
      <c r="AK348" s="69"/>
      <c r="AL348" s="69"/>
      <c r="AM348" s="70"/>
      <c r="AN348" s="70"/>
      <c r="AO348" s="5"/>
      <c r="AP348" s="5"/>
    </row>
    <row r="349" spans="1:42" ht="24.75" thickBot="1" x14ac:dyDescent="0.6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7"/>
      <c r="Y349" s="67"/>
      <c r="Z349" s="67"/>
      <c r="AA349" s="67"/>
      <c r="AB349" s="68"/>
      <c r="AC349" s="68"/>
      <c r="AD349" s="68"/>
      <c r="AE349" s="68"/>
      <c r="AF349" s="68"/>
      <c r="AG349" s="69"/>
      <c r="AH349" s="69"/>
      <c r="AI349" s="69"/>
      <c r="AJ349" s="69"/>
      <c r="AK349" s="69"/>
      <c r="AL349" s="69"/>
      <c r="AM349" s="70"/>
      <c r="AN349" s="70"/>
      <c r="AO349" s="5"/>
      <c r="AP349" s="5"/>
    </row>
    <row r="350" spans="1:42" ht="24.75" thickBot="1" x14ac:dyDescent="0.6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7"/>
      <c r="Y350" s="67"/>
      <c r="Z350" s="67"/>
      <c r="AA350" s="67"/>
      <c r="AB350" s="68"/>
      <c r="AC350" s="68"/>
      <c r="AD350" s="68"/>
      <c r="AE350" s="68"/>
      <c r="AF350" s="68"/>
      <c r="AG350" s="69"/>
      <c r="AH350" s="69"/>
      <c r="AI350" s="69"/>
      <c r="AJ350" s="69"/>
      <c r="AK350" s="69"/>
      <c r="AL350" s="69"/>
      <c r="AM350" s="70"/>
      <c r="AN350" s="70"/>
      <c r="AO350" s="5"/>
      <c r="AP350" s="5"/>
    </row>
    <row r="351" spans="1:42" ht="24.75" thickBot="1" x14ac:dyDescent="0.6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7"/>
      <c r="Y351" s="67"/>
      <c r="Z351" s="67"/>
      <c r="AA351" s="67"/>
      <c r="AB351" s="68"/>
      <c r="AC351" s="68"/>
      <c r="AD351" s="68"/>
      <c r="AE351" s="68"/>
      <c r="AF351" s="68"/>
      <c r="AG351" s="69"/>
      <c r="AH351" s="69"/>
      <c r="AI351" s="69"/>
      <c r="AJ351" s="69"/>
      <c r="AK351" s="69"/>
      <c r="AL351" s="69"/>
      <c r="AM351" s="70"/>
      <c r="AN351" s="70"/>
      <c r="AO351" s="5"/>
      <c r="AP351" s="5"/>
    </row>
    <row r="352" spans="1:42" ht="24.75" thickBot="1" x14ac:dyDescent="0.6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7"/>
      <c r="Y352" s="67"/>
      <c r="Z352" s="67"/>
      <c r="AA352" s="67"/>
      <c r="AB352" s="68"/>
      <c r="AC352" s="68"/>
      <c r="AD352" s="68"/>
      <c r="AE352" s="68"/>
      <c r="AF352" s="68"/>
      <c r="AG352" s="69"/>
      <c r="AH352" s="69"/>
      <c r="AI352" s="69"/>
      <c r="AJ352" s="69"/>
      <c r="AK352" s="69"/>
      <c r="AL352" s="69"/>
      <c r="AM352" s="70"/>
      <c r="AN352" s="70"/>
      <c r="AO352" s="5"/>
      <c r="AP352" s="5"/>
    </row>
    <row r="353" spans="1:42" ht="24.75" thickBot="1" x14ac:dyDescent="0.6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7"/>
      <c r="Y353" s="67"/>
      <c r="Z353" s="67"/>
      <c r="AA353" s="67"/>
      <c r="AB353" s="68"/>
      <c r="AC353" s="68"/>
      <c r="AD353" s="68"/>
      <c r="AE353" s="68"/>
      <c r="AF353" s="68"/>
      <c r="AG353" s="69"/>
      <c r="AH353" s="69"/>
      <c r="AI353" s="69"/>
      <c r="AJ353" s="69"/>
      <c r="AK353" s="69"/>
      <c r="AL353" s="69"/>
      <c r="AM353" s="70"/>
      <c r="AN353" s="70"/>
      <c r="AO353" s="5"/>
      <c r="AP353" s="5"/>
    </row>
    <row r="354" spans="1:42" ht="24.75" thickBot="1" x14ac:dyDescent="0.6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7"/>
      <c r="Y354" s="67"/>
      <c r="Z354" s="67"/>
      <c r="AA354" s="67"/>
      <c r="AB354" s="68"/>
      <c r="AC354" s="68"/>
      <c r="AD354" s="68"/>
      <c r="AE354" s="68"/>
      <c r="AF354" s="68"/>
      <c r="AG354" s="69"/>
      <c r="AH354" s="69"/>
      <c r="AI354" s="69"/>
      <c r="AJ354" s="69"/>
      <c r="AK354" s="69"/>
      <c r="AL354" s="69"/>
      <c r="AM354" s="70"/>
      <c r="AN354" s="70"/>
      <c r="AO354" s="5"/>
      <c r="AP354" s="5"/>
    </row>
    <row r="355" spans="1:42" ht="24.75" thickBot="1" x14ac:dyDescent="0.6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7"/>
      <c r="Y355" s="67"/>
      <c r="Z355" s="67"/>
      <c r="AA355" s="67"/>
      <c r="AB355" s="68"/>
      <c r="AC355" s="68"/>
      <c r="AD355" s="68"/>
      <c r="AE355" s="68"/>
      <c r="AF355" s="68"/>
      <c r="AG355" s="69"/>
      <c r="AH355" s="69"/>
      <c r="AI355" s="69"/>
      <c r="AJ355" s="69"/>
      <c r="AK355" s="69"/>
      <c r="AL355" s="69"/>
      <c r="AM355" s="70"/>
      <c r="AN355" s="70"/>
      <c r="AO355" s="5"/>
      <c r="AP355" s="5"/>
    </row>
    <row r="356" spans="1:42" ht="24.75" thickBot="1" x14ac:dyDescent="0.6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7"/>
      <c r="Y356" s="67"/>
      <c r="Z356" s="67"/>
      <c r="AA356" s="67"/>
      <c r="AB356" s="68"/>
      <c r="AC356" s="68"/>
      <c r="AD356" s="68"/>
      <c r="AE356" s="68"/>
      <c r="AF356" s="68"/>
      <c r="AG356" s="69"/>
      <c r="AH356" s="69"/>
      <c r="AI356" s="69"/>
      <c r="AJ356" s="69"/>
      <c r="AK356" s="69"/>
      <c r="AL356" s="69"/>
      <c r="AM356" s="70"/>
      <c r="AN356" s="70"/>
      <c r="AO356" s="5"/>
      <c r="AP356" s="5"/>
    </row>
    <row r="357" spans="1:42" ht="24.75" thickBot="1" x14ac:dyDescent="0.6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7"/>
      <c r="Y357" s="67"/>
      <c r="Z357" s="67"/>
      <c r="AA357" s="67"/>
      <c r="AB357" s="68"/>
      <c r="AC357" s="68"/>
      <c r="AD357" s="68"/>
      <c r="AE357" s="68"/>
      <c r="AF357" s="68"/>
      <c r="AG357" s="69"/>
      <c r="AH357" s="69"/>
      <c r="AI357" s="69"/>
      <c r="AJ357" s="69"/>
      <c r="AK357" s="69"/>
      <c r="AL357" s="69"/>
      <c r="AM357" s="70"/>
      <c r="AN357" s="70"/>
      <c r="AO357" s="5"/>
      <c r="AP357" s="5"/>
    </row>
    <row r="358" spans="1:42" ht="24.75" thickBot="1" x14ac:dyDescent="0.6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7"/>
      <c r="Y358" s="67"/>
      <c r="Z358" s="67"/>
      <c r="AA358" s="67"/>
      <c r="AB358" s="68"/>
      <c r="AC358" s="68"/>
      <c r="AD358" s="68"/>
      <c r="AE358" s="68"/>
      <c r="AF358" s="68"/>
      <c r="AG358" s="69"/>
      <c r="AH358" s="69"/>
      <c r="AI358" s="69"/>
      <c r="AJ358" s="69"/>
      <c r="AK358" s="69"/>
      <c r="AL358" s="69"/>
      <c r="AM358" s="70"/>
      <c r="AN358" s="70"/>
      <c r="AO358" s="5"/>
      <c r="AP358" s="5"/>
    </row>
    <row r="359" spans="1:42" ht="24.75" thickBot="1" x14ac:dyDescent="0.6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7"/>
      <c r="Y359" s="67"/>
      <c r="Z359" s="67"/>
      <c r="AA359" s="67"/>
      <c r="AB359" s="68"/>
      <c r="AC359" s="68"/>
      <c r="AD359" s="68"/>
      <c r="AE359" s="68"/>
      <c r="AF359" s="68"/>
      <c r="AG359" s="69"/>
      <c r="AH359" s="69"/>
      <c r="AI359" s="69"/>
      <c r="AJ359" s="69"/>
      <c r="AK359" s="69"/>
      <c r="AL359" s="69"/>
      <c r="AM359" s="70"/>
      <c r="AN359" s="70"/>
      <c r="AO359" s="5"/>
      <c r="AP359" s="5"/>
    </row>
    <row r="360" spans="1:42" ht="24.75" thickBot="1" x14ac:dyDescent="0.6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7"/>
      <c r="Y360" s="67"/>
      <c r="Z360" s="67"/>
      <c r="AA360" s="67"/>
      <c r="AB360" s="68"/>
      <c r="AC360" s="68"/>
      <c r="AD360" s="68"/>
      <c r="AE360" s="68"/>
      <c r="AF360" s="68"/>
      <c r="AG360" s="69"/>
      <c r="AH360" s="69"/>
      <c r="AI360" s="69"/>
      <c r="AJ360" s="69"/>
      <c r="AK360" s="69"/>
      <c r="AL360" s="69"/>
      <c r="AM360" s="70"/>
      <c r="AN360" s="70"/>
      <c r="AO360" s="5"/>
      <c r="AP360" s="5"/>
    </row>
    <row r="361" spans="1:42" ht="24.75" thickBot="1" x14ac:dyDescent="0.6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7"/>
      <c r="Y361" s="67"/>
      <c r="Z361" s="67"/>
      <c r="AA361" s="67"/>
      <c r="AB361" s="68"/>
      <c r="AC361" s="68"/>
      <c r="AD361" s="68"/>
      <c r="AE361" s="68"/>
      <c r="AF361" s="68"/>
      <c r="AG361" s="69"/>
      <c r="AH361" s="69"/>
      <c r="AI361" s="69"/>
      <c r="AJ361" s="69"/>
      <c r="AK361" s="69"/>
      <c r="AL361" s="69"/>
      <c r="AM361" s="70"/>
      <c r="AN361" s="70"/>
      <c r="AO361" s="5"/>
      <c r="AP361" s="5"/>
    </row>
    <row r="362" spans="1:42" ht="24.75" thickBot="1" x14ac:dyDescent="0.6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7"/>
      <c r="Y362" s="67"/>
      <c r="Z362" s="67"/>
      <c r="AA362" s="67"/>
      <c r="AB362" s="68"/>
      <c r="AC362" s="68"/>
      <c r="AD362" s="68"/>
      <c r="AE362" s="68"/>
      <c r="AF362" s="68"/>
      <c r="AG362" s="69"/>
      <c r="AH362" s="69"/>
      <c r="AI362" s="69"/>
      <c r="AJ362" s="69"/>
      <c r="AK362" s="69"/>
      <c r="AL362" s="69"/>
      <c r="AM362" s="70"/>
      <c r="AN362" s="70"/>
      <c r="AO362" s="5"/>
      <c r="AP362" s="5"/>
    </row>
    <row r="363" spans="1:42" ht="24.75" thickBot="1" x14ac:dyDescent="0.6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7"/>
      <c r="Y363" s="67"/>
      <c r="Z363" s="67"/>
      <c r="AA363" s="67"/>
      <c r="AB363" s="68"/>
      <c r="AC363" s="68"/>
      <c r="AD363" s="68"/>
      <c r="AE363" s="68"/>
      <c r="AF363" s="68"/>
      <c r="AG363" s="69"/>
      <c r="AH363" s="69"/>
      <c r="AI363" s="69"/>
      <c r="AJ363" s="69"/>
      <c r="AK363" s="69"/>
      <c r="AL363" s="69"/>
      <c r="AM363" s="70"/>
      <c r="AN363" s="70"/>
      <c r="AO363" s="5"/>
      <c r="AP363" s="5"/>
    </row>
    <row r="364" spans="1:42" ht="24.75" thickBot="1" x14ac:dyDescent="0.6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7"/>
      <c r="Y364" s="67"/>
      <c r="Z364" s="67"/>
      <c r="AA364" s="67"/>
      <c r="AB364" s="68"/>
      <c r="AC364" s="68"/>
      <c r="AD364" s="68"/>
      <c r="AE364" s="68"/>
      <c r="AF364" s="68"/>
      <c r="AG364" s="69"/>
      <c r="AH364" s="69"/>
      <c r="AI364" s="69"/>
      <c r="AJ364" s="69"/>
      <c r="AK364" s="69"/>
      <c r="AL364" s="69"/>
      <c r="AM364" s="70"/>
      <c r="AN364" s="70"/>
      <c r="AO364" s="5"/>
      <c r="AP364" s="5"/>
    </row>
    <row r="365" spans="1:42" ht="24.75" thickBot="1" x14ac:dyDescent="0.6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7"/>
      <c r="Y365" s="67"/>
      <c r="Z365" s="67"/>
      <c r="AA365" s="67"/>
      <c r="AB365" s="68"/>
      <c r="AC365" s="68"/>
      <c r="AD365" s="68"/>
      <c r="AE365" s="68"/>
      <c r="AF365" s="68"/>
      <c r="AG365" s="69"/>
      <c r="AH365" s="69"/>
      <c r="AI365" s="69"/>
      <c r="AJ365" s="69"/>
      <c r="AK365" s="69"/>
      <c r="AL365" s="69"/>
      <c r="AM365" s="70"/>
      <c r="AN365" s="70"/>
      <c r="AO365" s="5"/>
      <c r="AP365" s="5"/>
    </row>
    <row r="366" spans="1:42" ht="24.75" thickBot="1" x14ac:dyDescent="0.6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7"/>
      <c r="Y366" s="67"/>
      <c r="Z366" s="67"/>
      <c r="AA366" s="67"/>
      <c r="AB366" s="68"/>
      <c r="AC366" s="68"/>
      <c r="AD366" s="68"/>
      <c r="AE366" s="68"/>
      <c r="AF366" s="68"/>
      <c r="AG366" s="69"/>
      <c r="AH366" s="69"/>
      <c r="AI366" s="69"/>
      <c r="AJ366" s="69"/>
      <c r="AK366" s="69"/>
      <c r="AL366" s="69"/>
      <c r="AM366" s="70"/>
      <c r="AN366" s="70"/>
      <c r="AO366" s="5"/>
      <c r="AP366" s="5"/>
    </row>
    <row r="367" spans="1:42" ht="24.75" thickBot="1" x14ac:dyDescent="0.6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7"/>
      <c r="Y367" s="67"/>
      <c r="Z367" s="67"/>
      <c r="AA367" s="67"/>
      <c r="AB367" s="68"/>
      <c r="AC367" s="68"/>
      <c r="AD367" s="68"/>
      <c r="AE367" s="68"/>
      <c r="AF367" s="68"/>
      <c r="AG367" s="69"/>
      <c r="AH367" s="69"/>
      <c r="AI367" s="69"/>
      <c r="AJ367" s="69"/>
      <c r="AK367" s="69"/>
      <c r="AL367" s="69"/>
      <c r="AM367" s="70"/>
      <c r="AN367" s="70"/>
      <c r="AO367" s="5"/>
      <c r="AP367" s="5"/>
    </row>
    <row r="368" spans="1:42" ht="24.75" thickBot="1" x14ac:dyDescent="0.6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7"/>
      <c r="Y368" s="67"/>
      <c r="Z368" s="67"/>
      <c r="AA368" s="67"/>
      <c r="AB368" s="68"/>
      <c r="AC368" s="68"/>
      <c r="AD368" s="68"/>
      <c r="AE368" s="68"/>
      <c r="AF368" s="68"/>
      <c r="AG368" s="69"/>
      <c r="AH368" s="69"/>
      <c r="AI368" s="69"/>
      <c r="AJ368" s="69"/>
      <c r="AK368" s="69"/>
      <c r="AL368" s="69"/>
      <c r="AM368" s="70"/>
      <c r="AN368" s="70"/>
      <c r="AO368" s="5"/>
      <c r="AP368" s="5"/>
    </row>
    <row r="369" spans="1:42" ht="24.75" thickBot="1" x14ac:dyDescent="0.6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7"/>
      <c r="Y369" s="67"/>
      <c r="Z369" s="67"/>
      <c r="AA369" s="67"/>
      <c r="AB369" s="68"/>
      <c r="AC369" s="68"/>
      <c r="AD369" s="68"/>
      <c r="AE369" s="68"/>
      <c r="AF369" s="68"/>
      <c r="AG369" s="69"/>
      <c r="AH369" s="69"/>
      <c r="AI369" s="69"/>
      <c r="AJ369" s="69"/>
      <c r="AK369" s="69"/>
      <c r="AL369" s="69"/>
      <c r="AM369" s="70"/>
      <c r="AN369" s="70"/>
      <c r="AO369" s="5"/>
      <c r="AP369" s="5"/>
    </row>
    <row r="370" spans="1:42" ht="24.75" thickBot="1" x14ac:dyDescent="0.6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7"/>
      <c r="Y370" s="67"/>
      <c r="Z370" s="67"/>
      <c r="AA370" s="67"/>
      <c r="AB370" s="68"/>
      <c r="AC370" s="68"/>
      <c r="AD370" s="68"/>
      <c r="AE370" s="68"/>
      <c r="AF370" s="68"/>
      <c r="AG370" s="69"/>
      <c r="AH370" s="69"/>
      <c r="AI370" s="69"/>
      <c r="AJ370" s="69"/>
      <c r="AK370" s="69"/>
      <c r="AL370" s="69"/>
      <c r="AM370" s="70"/>
      <c r="AN370" s="70"/>
      <c r="AO370" s="5"/>
      <c r="AP370" s="5"/>
    </row>
    <row r="371" spans="1:42" ht="24.75" thickBot="1" x14ac:dyDescent="0.6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7"/>
      <c r="Y371" s="67"/>
      <c r="Z371" s="67"/>
      <c r="AA371" s="67"/>
      <c r="AB371" s="68"/>
      <c r="AC371" s="68"/>
      <c r="AD371" s="68"/>
      <c r="AE371" s="68"/>
      <c r="AF371" s="68"/>
      <c r="AG371" s="69"/>
      <c r="AH371" s="69"/>
      <c r="AI371" s="69"/>
      <c r="AJ371" s="69"/>
      <c r="AK371" s="69"/>
      <c r="AL371" s="69"/>
      <c r="AM371" s="70"/>
      <c r="AN371" s="70"/>
      <c r="AO371" s="5"/>
      <c r="AP371" s="5"/>
    </row>
    <row r="372" spans="1:42" ht="24.75" thickBot="1" x14ac:dyDescent="0.6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7"/>
      <c r="Y372" s="67"/>
      <c r="Z372" s="67"/>
      <c r="AA372" s="67"/>
      <c r="AB372" s="68"/>
      <c r="AC372" s="68"/>
      <c r="AD372" s="68"/>
      <c r="AE372" s="68"/>
      <c r="AF372" s="68"/>
      <c r="AG372" s="69"/>
      <c r="AH372" s="69"/>
      <c r="AI372" s="69"/>
      <c r="AJ372" s="69"/>
      <c r="AK372" s="69"/>
      <c r="AL372" s="69"/>
      <c r="AM372" s="70"/>
      <c r="AN372" s="70"/>
      <c r="AO372" s="5"/>
      <c r="AP372" s="5"/>
    </row>
    <row r="373" spans="1:42" ht="24.75" thickBot="1" x14ac:dyDescent="0.6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7"/>
      <c r="Y373" s="67"/>
      <c r="Z373" s="67"/>
      <c r="AA373" s="67"/>
      <c r="AB373" s="68"/>
      <c r="AC373" s="68"/>
      <c r="AD373" s="68"/>
      <c r="AE373" s="68"/>
      <c r="AF373" s="68"/>
      <c r="AG373" s="69"/>
      <c r="AH373" s="69"/>
      <c r="AI373" s="69"/>
      <c r="AJ373" s="69"/>
      <c r="AK373" s="69"/>
      <c r="AL373" s="69"/>
      <c r="AM373" s="70"/>
      <c r="AN373" s="70"/>
      <c r="AO373" s="5"/>
      <c r="AP373" s="5"/>
    </row>
    <row r="374" spans="1:42" ht="24.75" thickBot="1" x14ac:dyDescent="0.6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7"/>
      <c r="Y374" s="67"/>
      <c r="Z374" s="67"/>
      <c r="AA374" s="67"/>
      <c r="AB374" s="68"/>
      <c r="AC374" s="68"/>
      <c r="AD374" s="68"/>
      <c r="AE374" s="68"/>
      <c r="AF374" s="68"/>
      <c r="AG374" s="69"/>
      <c r="AH374" s="69"/>
      <c r="AI374" s="69"/>
      <c r="AJ374" s="69"/>
      <c r="AK374" s="69"/>
      <c r="AL374" s="69"/>
      <c r="AM374" s="70"/>
      <c r="AN374" s="70"/>
      <c r="AO374" s="5"/>
      <c r="AP374" s="5"/>
    </row>
    <row r="375" spans="1:42" ht="24.75" thickBot="1" x14ac:dyDescent="0.6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7"/>
      <c r="Y375" s="67"/>
      <c r="Z375" s="67"/>
      <c r="AA375" s="67"/>
      <c r="AB375" s="68"/>
      <c r="AC375" s="68"/>
      <c r="AD375" s="68"/>
      <c r="AE375" s="68"/>
      <c r="AF375" s="68"/>
      <c r="AG375" s="69"/>
      <c r="AH375" s="69"/>
      <c r="AI375" s="69"/>
      <c r="AJ375" s="69"/>
      <c r="AK375" s="69"/>
      <c r="AL375" s="69"/>
      <c r="AM375" s="70"/>
      <c r="AN375" s="70"/>
      <c r="AO375" s="5"/>
      <c r="AP375" s="5"/>
    </row>
    <row r="376" spans="1:42" ht="24.75" thickBot="1" x14ac:dyDescent="0.6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7"/>
      <c r="Y376" s="67"/>
      <c r="Z376" s="67"/>
      <c r="AA376" s="67"/>
      <c r="AB376" s="68"/>
      <c r="AC376" s="68"/>
      <c r="AD376" s="68"/>
      <c r="AE376" s="68"/>
      <c r="AF376" s="68"/>
      <c r="AG376" s="69"/>
      <c r="AH376" s="69"/>
      <c r="AI376" s="69"/>
      <c r="AJ376" s="69"/>
      <c r="AK376" s="69"/>
      <c r="AL376" s="69"/>
      <c r="AM376" s="70"/>
      <c r="AN376" s="70"/>
      <c r="AO376" s="5"/>
      <c r="AP376" s="5"/>
    </row>
    <row r="377" spans="1:42" ht="24.75" thickBot="1" x14ac:dyDescent="0.6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7"/>
      <c r="Y377" s="67"/>
      <c r="Z377" s="67"/>
      <c r="AA377" s="67"/>
      <c r="AB377" s="68"/>
      <c r="AC377" s="68"/>
      <c r="AD377" s="68"/>
      <c r="AE377" s="68"/>
      <c r="AF377" s="68"/>
      <c r="AG377" s="69"/>
      <c r="AH377" s="69"/>
      <c r="AI377" s="69"/>
      <c r="AJ377" s="69"/>
      <c r="AK377" s="69"/>
      <c r="AL377" s="69"/>
      <c r="AM377" s="70"/>
      <c r="AN377" s="70"/>
      <c r="AO377" s="5"/>
      <c r="AP377" s="5"/>
    </row>
    <row r="378" spans="1:42" ht="24.75" thickBot="1" x14ac:dyDescent="0.6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7"/>
      <c r="Y378" s="67"/>
      <c r="Z378" s="67"/>
      <c r="AA378" s="67"/>
      <c r="AB378" s="68"/>
      <c r="AC378" s="68"/>
      <c r="AD378" s="68"/>
      <c r="AE378" s="68"/>
      <c r="AF378" s="68"/>
      <c r="AG378" s="69"/>
      <c r="AH378" s="69"/>
      <c r="AI378" s="69"/>
      <c r="AJ378" s="69"/>
      <c r="AK378" s="69"/>
      <c r="AL378" s="69"/>
      <c r="AM378" s="70"/>
      <c r="AN378" s="70"/>
      <c r="AO378" s="5"/>
      <c r="AP378" s="5"/>
    </row>
    <row r="379" spans="1:42" ht="24.75" thickBot="1" x14ac:dyDescent="0.6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7"/>
      <c r="Y379" s="67"/>
      <c r="Z379" s="67"/>
      <c r="AA379" s="67"/>
      <c r="AB379" s="68"/>
      <c r="AC379" s="68"/>
      <c r="AD379" s="68"/>
      <c r="AE379" s="68"/>
      <c r="AF379" s="68"/>
      <c r="AG379" s="69"/>
      <c r="AH379" s="69"/>
      <c r="AI379" s="69"/>
      <c r="AJ379" s="69"/>
      <c r="AK379" s="69"/>
      <c r="AL379" s="69"/>
      <c r="AM379" s="70"/>
      <c r="AN379" s="70"/>
      <c r="AO379" s="5"/>
      <c r="AP379" s="5"/>
    </row>
    <row r="380" spans="1:42" ht="24.75" thickBot="1" x14ac:dyDescent="0.6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7"/>
      <c r="Y380" s="67"/>
      <c r="Z380" s="67"/>
      <c r="AA380" s="67"/>
      <c r="AB380" s="68"/>
      <c r="AC380" s="68"/>
      <c r="AD380" s="68"/>
      <c r="AE380" s="68"/>
      <c r="AF380" s="68"/>
      <c r="AG380" s="69"/>
      <c r="AH380" s="69"/>
      <c r="AI380" s="69"/>
      <c r="AJ380" s="69"/>
      <c r="AK380" s="69"/>
      <c r="AL380" s="69"/>
      <c r="AM380" s="70"/>
      <c r="AN380" s="70"/>
      <c r="AO380" s="5"/>
      <c r="AP380" s="5"/>
    </row>
    <row r="381" spans="1:42" ht="24.75" thickBot="1" x14ac:dyDescent="0.6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7"/>
      <c r="Y381" s="67"/>
      <c r="Z381" s="67"/>
      <c r="AA381" s="67"/>
      <c r="AB381" s="68"/>
      <c r="AC381" s="68"/>
      <c r="AD381" s="68"/>
      <c r="AE381" s="68"/>
      <c r="AF381" s="68"/>
      <c r="AG381" s="69"/>
      <c r="AH381" s="69"/>
      <c r="AI381" s="69"/>
      <c r="AJ381" s="69"/>
      <c r="AK381" s="69"/>
      <c r="AL381" s="69"/>
      <c r="AM381" s="70"/>
      <c r="AN381" s="70"/>
      <c r="AO381" s="5"/>
      <c r="AP381" s="5"/>
    </row>
    <row r="382" spans="1:42" ht="24.75" thickBot="1" x14ac:dyDescent="0.6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7"/>
      <c r="Y382" s="67"/>
      <c r="Z382" s="67"/>
      <c r="AA382" s="67"/>
      <c r="AB382" s="68"/>
      <c r="AC382" s="68"/>
      <c r="AD382" s="68"/>
      <c r="AE382" s="68"/>
      <c r="AF382" s="68"/>
      <c r="AG382" s="69"/>
      <c r="AH382" s="69"/>
      <c r="AI382" s="69"/>
      <c r="AJ382" s="69"/>
      <c r="AK382" s="69"/>
      <c r="AL382" s="69"/>
      <c r="AM382" s="70"/>
      <c r="AN382" s="70"/>
      <c r="AO382" s="5"/>
      <c r="AP382" s="5"/>
    </row>
    <row r="383" spans="1:42" ht="24.75" thickBot="1" x14ac:dyDescent="0.6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7"/>
      <c r="Y383" s="67"/>
      <c r="Z383" s="67"/>
      <c r="AA383" s="67"/>
      <c r="AB383" s="68"/>
      <c r="AC383" s="68"/>
      <c r="AD383" s="68"/>
      <c r="AE383" s="68"/>
      <c r="AF383" s="68"/>
      <c r="AG383" s="69"/>
      <c r="AH383" s="69"/>
      <c r="AI383" s="69"/>
      <c r="AJ383" s="69"/>
      <c r="AK383" s="69"/>
      <c r="AL383" s="69"/>
      <c r="AM383" s="70"/>
      <c r="AN383" s="70"/>
      <c r="AO383" s="5"/>
      <c r="AP383" s="5"/>
    </row>
    <row r="384" spans="1:42" ht="24.75" thickBot="1" x14ac:dyDescent="0.6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7"/>
      <c r="Y384" s="67"/>
      <c r="Z384" s="67"/>
      <c r="AA384" s="67"/>
      <c r="AB384" s="68"/>
      <c r="AC384" s="68"/>
      <c r="AD384" s="68"/>
      <c r="AE384" s="68"/>
      <c r="AF384" s="68"/>
      <c r="AG384" s="69"/>
      <c r="AH384" s="69"/>
      <c r="AI384" s="69"/>
      <c r="AJ384" s="69"/>
      <c r="AK384" s="69"/>
      <c r="AL384" s="69"/>
      <c r="AM384" s="70"/>
      <c r="AN384" s="70"/>
      <c r="AO384" s="5"/>
      <c r="AP384" s="5"/>
    </row>
    <row r="385" spans="1:42" ht="24.75" thickBot="1" x14ac:dyDescent="0.6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7"/>
      <c r="Y385" s="67"/>
      <c r="Z385" s="67"/>
      <c r="AA385" s="67"/>
      <c r="AB385" s="68"/>
      <c r="AC385" s="68"/>
      <c r="AD385" s="68"/>
      <c r="AE385" s="68"/>
      <c r="AF385" s="68"/>
      <c r="AG385" s="69"/>
      <c r="AH385" s="69"/>
      <c r="AI385" s="69"/>
      <c r="AJ385" s="69"/>
      <c r="AK385" s="69"/>
      <c r="AL385" s="69"/>
      <c r="AM385" s="70"/>
      <c r="AN385" s="70"/>
      <c r="AO385" s="5"/>
      <c r="AP385" s="5"/>
    </row>
    <row r="386" spans="1:42" ht="24.75" thickBot="1" x14ac:dyDescent="0.6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7"/>
      <c r="Y386" s="67"/>
      <c r="Z386" s="67"/>
      <c r="AA386" s="67"/>
      <c r="AB386" s="68"/>
      <c r="AC386" s="68"/>
      <c r="AD386" s="68"/>
      <c r="AE386" s="68"/>
      <c r="AF386" s="68"/>
      <c r="AG386" s="69"/>
      <c r="AH386" s="69"/>
      <c r="AI386" s="69"/>
      <c r="AJ386" s="69"/>
      <c r="AK386" s="69"/>
      <c r="AL386" s="69"/>
      <c r="AM386" s="70"/>
      <c r="AN386" s="70"/>
      <c r="AO386" s="5"/>
      <c r="AP386" s="5"/>
    </row>
    <row r="387" spans="1:42" ht="24.75" thickBot="1" x14ac:dyDescent="0.6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7"/>
      <c r="Y387" s="67"/>
      <c r="Z387" s="67"/>
      <c r="AA387" s="67"/>
      <c r="AB387" s="68"/>
      <c r="AC387" s="68"/>
      <c r="AD387" s="68"/>
      <c r="AE387" s="68"/>
      <c r="AF387" s="68"/>
      <c r="AG387" s="69"/>
      <c r="AH387" s="69"/>
      <c r="AI387" s="69"/>
      <c r="AJ387" s="69"/>
      <c r="AK387" s="69"/>
      <c r="AL387" s="69"/>
      <c r="AM387" s="70"/>
      <c r="AN387" s="70"/>
      <c r="AO387" s="5"/>
      <c r="AP387" s="5"/>
    </row>
    <row r="388" spans="1:42" ht="24.75" thickBot="1" x14ac:dyDescent="0.6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7"/>
      <c r="Y388" s="67"/>
      <c r="Z388" s="67"/>
      <c r="AA388" s="67"/>
      <c r="AB388" s="68"/>
      <c r="AC388" s="68"/>
      <c r="AD388" s="68"/>
      <c r="AE388" s="68"/>
      <c r="AF388" s="68"/>
      <c r="AG388" s="69"/>
      <c r="AH388" s="69"/>
      <c r="AI388" s="69"/>
      <c r="AJ388" s="69"/>
      <c r="AK388" s="69"/>
      <c r="AL388" s="69"/>
      <c r="AM388" s="70"/>
      <c r="AN388" s="70"/>
      <c r="AO388" s="5"/>
      <c r="AP388" s="5"/>
    </row>
    <row r="389" spans="1:42" ht="24.75" thickBot="1" x14ac:dyDescent="0.6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7"/>
      <c r="Y389" s="67"/>
      <c r="Z389" s="67"/>
      <c r="AA389" s="67"/>
      <c r="AB389" s="68"/>
      <c r="AC389" s="68"/>
      <c r="AD389" s="68"/>
      <c r="AE389" s="68"/>
      <c r="AF389" s="68"/>
      <c r="AG389" s="69"/>
      <c r="AH389" s="69"/>
      <c r="AI389" s="69"/>
      <c r="AJ389" s="69"/>
      <c r="AK389" s="69"/>
      <c r="AL389" s="69"/>
      <c r="AM389" s="70"/>
      <c r="AN389" s="70"/>
      <c r="AO389" s="5"/>
      <c r="AP389" s="5"/>
    </row>
    <row r="390" spans="1:42" ht="24.75" thickBot="1" x14ac:dyDescent="0.6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7"/>
      <c r="Y390" s="67"/>
      <c r="Z390" s="67"/>
      <c r="AA390" s="67"/>
      <c r="AB390" s="68"/>
      <c r="AC390" s="68"/>
      <c r="AD390" s="68"/>
      <c r="AE390" s="68"/>
      <c r="AF390" s="68"/>
      <c r="AG390" s="69"/>
      <c r="AH390" s="69"/>
      <c r="AI390" s="69"/>
      <c r="AJ390" s="69"/>
      <c r="AK390" s="69"/>
      <c r="AL390" s="69"/>
      <c r="AM390" s="70"/>
      <c r="AN390" s="70"/>
      <c r="AO390" s="5"/>
      <c r="AP390" s="5"/>
    </row>
    <row r="391" spans="1:42" ht="24.75" thickBot="1" x14ac:dyDescent="0.6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7"/>
      <c r="Y391" s="67"/>
      <c r="Z391" s="67"/>
      <c r="AA391" s="67"/>
      <c r="AB391" s="68"/>
      <c r="AC391" s="68"/>
      <c r="AD391" s="68"/>
      <c r="AE391" s="68"/>
      <c r="AF391" s="68"/>
      <c r="AG391" s="69"/>
      <c r="AH391" s="69"/>
      <c r="AI391" s="69"/>
      <c r="AJ391" s="69"/>
      <c r="AK391" s="69"/>
      <c r="AL391" s="69"/>
      <c r="AM391" s="70"/>
      <c r="AN391" s="70"/>
      <c r="AO391" s="5"/>
      <c r="AP391" s="5"/>
    </row>
    <row r="392" spans="1:42" ht="24.75" thickBot="1" x14ac:dyDescent="0.6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7"/>
      <c r="Y392" s="67"/>
      <c r="Z392" s="67"/>
      <c r="AA392" s="67"/>
      <c r="AB392" s="68"/>
      <c r="AC392" s="68"/>
      <c r="AD392" s="68"/>
      <c r="AE392" s="68"/>
      <c r="AF392" s="68"/>
      <c r="AG392" s="69"/>
      <c r="AH392" s="69"/>
      <c r="AI392" s="69"/>
      <c r="AJ392" s="69"/>
      <c r="AK392" s="69"/>
      <c r="AL392" s="69"/>
      <c r="AM392" s="70"/>
      <c r="AN392" s="70"/>
      <c r="AO392" s="5"/>
      <c r="AP392" s="5"/>
    </row>
    <row r="393" spans="1:42" ht="24.75" thickBot="1" x14ac:dyDescent="0.6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7"/>
      <c r="Y393" s="67"/>
      <c r="Z393" s="67"/>
      <c r="AA393" s="67"/>
      <c r="AB393" s="68"/>
      <c r="AC393" s="68"/>
      <c r="AD393" s="68"/>
      <c r="AE393" s="68"/>
      <c r="AF393" s="68"/>
      <c r="AG393" s="69"/>
      <c r="AH393" s="69"/>
      <c r="AI393" s="69"/>
      <c r="AJ393" s="69"/>
      <c r="AK393" s="69"/>
      <c r="AL393" s="69"/>
      <c r="AM393" s="70"/>
      <c r="AN393" s="70"/>
      <c r="AO393" s="5"/>
      <c r="AP393" s="5"/>
    </row>
    <row r="394" spans="1:42" ht="24.75" thickBot="1" x14ac:dyDescent="0.6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7"/>
      <c r="Y394" s="67"/>
      <c r="Z394" s="67"/>
      <c r="AA394" s="67"/>
      <c r="AB394" s="68"/>
      <c r="AC394" s="68"/>
      <c r="AD394" s="68"/>
      <c r="AE394" s="68"/>
      <c r="AF394" s="68"/>
      <c r="AG394" s="69"/>
      <c r="AH394" s="69"/>
      <c r="AI394" s="69"/>
      <c r="AJ394" s="69"/>
      <c r="AK394" s="69"/>
      <c r="AL394" s="69"/>
      <c r="AM394" s="70"/>
      <c r="AN394" s="70"/>
      <c r="AO394" s="5"/>
      <c r="AP394" s="5"/>
    </row>
    <row r="395" spans="1:42" ht="24.75" thickBot="1" x14ac:dyDescent="0.6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7"/>
      <c r="Y395" s="67"/>
      <c r="Z395" s="67"/>
      <c r="AA395" s="67"/>
      <c r="AB395" s="68"/>
      <c r="AC395" s="68"/>
      <c r="AD395" s="68"/>
      <c r="AE395" s="68"/>
      <c r="AF395" s="68"/>
      <c r="AG395" s="69"/>
      <c r="AH395" s="69"/>
      <c r="AI395" s="69"/>
      <c r="AJ395" s="69"/>
      <c r="AK395" s="69"/>
      <c r="AL395" s="69"/>
      <c r="AM395" s="70"/>
      <c r="AN395" s="70"/>
      <c r="AO395" s="5"/>
      <c r="AP395" s="5"/>
    </row>
    <row r="396" spans="1:42" ht="24.75" thickBot="1" x14ac:dyDescent="0.6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7"/>
      <c r="Y396" s="67"/>
      <c r="Z396" s="67"/>
      <c r="AA396" s="67"/>
      <c r="AB396" s="68"/>
      <c r="AC396" s="68"/>
      <c r="AD396" s="68"/>
      <c r="AE396" s="68"/>
      <c r="AF396" s="68"/>
      <c r="AG396" s="69"/>
      <c r="AH396" s="69"/>
      <c r="AI396" s="69"/>
      <c r="AJ396" s="69"/>
      <c r="AK396" s="69"/>
      <c r="AL396" s="69"/>
      <c r="AM396" s="70"/>
      <c r="AN396" s="70"/>
      <c r="AO396" s="5"/>
      <c r="AP396" s="5"/>
    </row>
    <row r="397" spans="1:42" ht="24.75" thickBot="1" x14ac:dyDescent="0.6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7"/>
      <c r="Y397" s="67"/>
      <c r="Z397" s="67"/>
      <c r="AA397" s="67"/>
      <c r="AB397" s="68"/>
      <c r="AC397" s="68"/>
      <c r="AD397" s="68"/>
      <c r="AE397" s="68"/>
      <c r="AF397" s="68"/>
      <c r="AG397" s="69"/>
      <c r="AH397" s="69"/>
      <c r="AI397" s="69"/>
      <c r="AJ397" s="69"/>
      <c r="AK397" s="69"/>
      <c r="AL397" s="69"/>
      <c r="AM397" s="70"/>
      <c r="AN397" s="70"/>
      <c r="AO397" s="5"/>
      <c r="AP397" s="5"/>
    </row>
    <row r="398" spans="1:42" ht="24.75" thickBot="1" x14ac:dyDescent="0.6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7"/>
      <c r="Y398" s="67"/>
      <c r="Z398" s="67"/>
      <c r="AA398" s="67"/>
      <c r="AB398" s="68"/>
      <c r="AC398" s="68"/>
      <c r="AD398" s="68"/>
      <c r="AE398" s="68"/>
      <c r="AF398" s="68"/>
      <c r="AG398" s="69"/>
      <c r="AH398" s="69"/>
      <c r="AI398" s="69"/>
      <c r="AJ398" s="69"/>
      <c r="AK398" s="69"/>
      <c r="AL398" s="69"/>
      <c r="AM398" s="70"/>
      <c r="AN398" s="70"/>
      <c r="AO398" s="5"/>
      <c r="AP398" s="5"/>
    </row>
    <row r="399" spans="1:42" ht="24.75" thickBot="1" x14ac:dyDescent="0.6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7"/>
      <c r="Y399" s="67"/>
      <c r="Z399" s="67"/>
      <c r="AA399" s="67"/>
      <c r="AB399" s="68"/>
      <c r="AC399" s="68"/>
      <c r="AD399" s="68"/>
      <c r="AE399" s="68"/>
      <c r="AF399" s="68"/>
      <c r="AG399" s="69"/>
      <c r="AH399" s="69"/>
      <c r="AI399" s="69"/>
      <c r="AJ399" s="69"/>
      <c r="AK399" s="69"/>
      <c r="AL399" s="69"/>
      <c r="AM399" s="70"/>
      <c r="AN399" s="70"/>
      <c r="AO399" s="5"/>
      <c r="AP399" s="5"/>
    </row>
    <row r="400" spans="1:42" ht="24.75" thickBot="1" x14ac:dyDescent="0.6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7"/>
      <c r="Y400" s="67"/>
      <c r="Z400" s="67"/>
      <c r="AA400" s="67"/>
      <c r="AB400" s="68"/>
      <c r="AC400" s="68"/>
      <c r="AD400" s="68"/>
      <c r="AE400" s="68"/>
      <c r="AF400" s="68"/>
      <c r="AG400" s="69"/>
      <c r="AH400" s="69"/>
      <c r="AI400" s="69"/>
      <c r="AJ400" s="69"/>
      <c r="AK400" s="69"/>
      <c r="AL400" s="69"/>
      <c r="AM400" s="70"/>
      <c r="AN400" s="70"/>
      <c r="AO400" s="5"/>
      <c r="AP400" s="5"/>
    </row>
    <row r="401" spans="1:42" ht="24.75" thickBot="1" x14ac:dyDescent="0.6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7"/>
      <c r="Y401" s="67"/>
      <c r="Z401" s="67"/>
      <c r="AA401" s="67"/>
      <c r="AB401" s="68"/>
      <c r="AC401" s="68"/>
      <c r="AD401" s="68"/>
      <c r="AE401" s="68"/>
      <c r="AF401" s="68"/>
      <c r="AG401" s="69"/>
      <c r="AH401" s="69"/>
      <c r="AI401" s="69"/>
      <c r="AJ401" s="69"/>
      <c r="AK401" s="69"/>
      <c r="AL401" s="69"/>
      <c r="AM401" s="70"/>
      <c r="AN401" s="70"/>
      <c r="AO401" s="5"/>
      <c r="AP401" s="5"/>
    </row>
    <row r="402" spans="1:42" ht="24.75" thickBot="1" x14ac:dyDescent="0.6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7"/>
      <c r="Y402" s="67"/>
      <c r="Z402" s="67"/>
      <c r="AA402" s="67"/>
      <c r="AB402" s="68"/>
      <c r="AC402" s="68"/>
      <c r="AD402" s="68"/>
      <c r="AE402" s="68"/>
      <c r="AF402" s="68"/>
      <c r="AG402" s="69"/>
      <c r="AH402" s="69"/>
      <c r="AI402" s="69"/>
      <c r="AJ402" s="69"/>
      <c r="AK402" s="69"/>
      <c r="AL402" s="69"/>
      <c r="AM402" s="70"/>
      <c r="AN402" s="70"/>
      <c r="AO402" s="5"/>
      <c r="AP402" s="5"/>
    </row>
    <row r="403" spans="1:42" ht="24.75" thickBot="1" x14ac:dyDescent="0.6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7"/>
      <c r="Y403" s="67"/>
      <c r="Z403" s="67"/>
      <c r="AA403" s="67"/>
      <c r="AB403" s="68"/>
      <c r="AC403" s="68"/>
      <c r="AD403" s="68"/>
      <c r="AE403" s="68"/>
      <c r="AF403" s="68"/>
      <c r="AG403" s="69"/>
      <c r="AH403" s="69"/>
      <c r="AI403" s="69"/>
      <c r="AJ403" s="69"/>
      <c r="AK403" s="69"/>
      <c r="AL403" s="69"/>
      <c r="AM403" s="70"/>
      <c r="AN403" s="70"/>
      <c r="AO403" s="5"/>
      <c r="AP403" s="5"/>
    </row>
    <row r="404" spans="1:42" ht="24.75" thickBot="1" x14ac:dyDescent="0.6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7"/>
      <c r="Y404" s="67"/>
      <c r="Z404" s="67"/>
      <c r="AA404" s="67"/>
      <c r="AB404" s="68"/>
      <c r="AC404" s="68"/>
      <c r="AD404" s="68"/>
      <c r="AE404" s="68"/>
      <c r="AF404" s="68"/>
      <c r="AG404" s="69"/>
      <c r="AH404" s="69"/>
      <c r="AI404" s="69"/>
      <c r="AJ404" s="69"/>
      <c r="AK404" s="69"/>
      <c r="AL404" s="69"/>
      <c r="AM404" s="70"/>
      <c r="AN404" s="70"/>
      <c r="AO404" s="5"/>
      <c r="AP404" s="5"/>
    </row>
    <row r="405" spans="1:42" ht="24.75" thickBot="1" x14ac:dyDescent="0.6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7"/>
      <c r="Y405" s="67"/>
      <c r="Z405" s="67"/>
      <c r="AA405" s="67"/>
      <c r="AB405" s="68"/>
      <c r="AC405" s="68"/>
      <c r="AD405" s="68"/>
      <c r="AE405" s="68"/>
      <c r="AF405" s="68"/>
      <c r="AG405" s="69"/>
      <c r="AH405" s="69"/>
      <c r="AI405" s="69"/>
      <c r="AJ405" s="69"/>
      <c r="AK405" s="69"/>
      <c r="AL405" s="69"/>
      <c r="AM405" s="70"/>
      <c r="AN405" s="70"/>
      <c r="AO405" s="5"/>
      <c r="AP405" s="5"/>
    </row>
    <row r="406" spans="1:42" ht="24.75" thickBot="1" x14ac:dyDescent="0.6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7"/>
      <c r="Y406" s="67"/>
      <c r="Z406" s="67"/>
      <c r="AA406" s="67"/>
      <c r="AB406" s="68"/>
      <c r="AC406" s="68"/>
      <c r="AD406" s="68"/>
      <c r="AE406" s="68"/>
      <c r="AF406" s="68"/>
      <c r="AG406" s="69"/>
      <c r="AH406" s="69"/>
      <c r="AI406" s="69"/>
      <c r="AJ406" s="69"/>
      <c r="AK406" s="69"/>
      <c r="AL406" s="69"/>
      <c r="AM406" s="70"/>
      <c r="AN406" s="70"/>
      <c r="AO406" s="5"/>
      <c r="AP406" s="5"/>
    </row>
    <row r="407" spans="1:42" ht="24.75" thickBot="1" x14ac:dyDescent="0.6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7"/>
      <c r="Y407" s="67"/>
      <c r="Z407" s="67"/>
      <c r="AA407" s="67"/>
      <c r="AB407" s="68"/>
      <c r="AC407" s="68"/>
      <c r="AD407" s="68"/>
      <c r="AE407" s="68"/>
      <c r="AF407" s="68"/>
      <c r="AG407" s="69"/>
      <c r="AH407" s="69"/>
      <c r="AI407" s="69"/>
      <c r="AJ407" s="69"/>
      <c r="AK407" s="69"/>
      <c r="AL407" s="69"/>
      <c r="AM407" s="70"/>
      <c r="AN407" s="70"/>
      <c r="AO407" s="5"/>
      <c r="AP407" s="5"/>
    </row>
    <row r="408" spans="1:42" ht="24.75" thickBot="1" x14ac:dyDescent="0.6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7"/>
      <c r="Y408" s="67"/>
      <c r="Z408" s="67"/>
      <c r="AA408" s="67"/>
      <c r="AB408" s="68"/>
      <c r="AC408" s="68"/>
      <c r="AD408" s="68"/>
      <c r="AE408" s="68"/>
      <c r="AF408" s="68"/>
      <c r="AG408" s="69"/>
      <c r="AH408" s="69"/>
      <c r="AI408" s="69"/>
      <c r="AJ408" s="69"/>
      <c r="AK408" s="69"/>
      <c r="AL408" s="69"/>
      <c r="AM408" s="70"/>
      <c r="AN408" s="70"/>
      <c r="AO408" s="5"/>
      <c r="AP408" s="5"/>
    </row>
    <row r="409" spans="1:42" ht="24.75" thickBot="1" x14ac:dyDescent="0.6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7"/>
      <c r="Y409" s="67"/>
      <c r="Z409" s="67"/>
      <c r="AA409" s="67"/>
      <c r="AB409" s="68"/>
      <c r="AC409" s="68"/>
      <c r="AD409" s="68"/>
      <c r="AE409" s="68"/>
      <c r="AF409" s="68"/>
      <c r="AG409" s="69"/>
      <c r="AH409" s="69"/>
      <c r="AI409" s="69"/>
      <c r="AJ409" s="69"/>
      <c r="AK409" s="69"/>
      <c r="AL409" s="69"/>
      <c r="AM409" s="70"/>
      <c r="AN409" s="70"/>
      <c r="AO409" s="5"/>
      <c r="AP409" s="5"/>
    </row>
    <row r="410" spans="1:42" ht="24.75" thickBot="1" x14ac:dyDescent="0.6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7"/>
      <c r="Y410" s="67"/>
      <c r="Z410" s="67"/>
      <c r="AA410" s="67"/>
      <c r="AB410" s="68"/>
      <c r="AC410" s="68"/>
      <c r="AD410" s="68"/>
      <c r="AE410" s="68"/>
      <c r="AF410" s="68"/>
      <c r="AG410" s="69"/>
      <c r="AH410" s="69"/>
      <c r="AI410" s="69"/>
      <c r="AJ410" s="69"/>
      <c r="AK410" s="69"/>
      <c r="AL410" s="69"/>
      <c r="AM410" s="70"/>
      <c r="AN410" s="70"/>
      <c r="AO410" s="5"/>
      <c r="AP410" s="5"/>
    </row>
    <row r="411" spans="1:42" ht="24.75" thickBot="1" x14ac:dyDescent="0.6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7"/>
      <c r="Y411" s="67"/>
      <c r="Z411" s="67"/>
      <c r="AA411" s="67"/>
      <c r="AB411" s="68"/>
      <c r="AC411" s="68"/>
      <c r="AD411" s="68"/>
      <c r="AE411" s="68"/>
      <c r="AF411" s="68"/>
      <c r="AG411" s="69"/>
      <c r="AH411" s="69"/>
      <c r="AI411" s="69"/>
      <c r="AJ411" s="69"/>
      <c r="AK411" s="69"/>
      <c r="AL411" s="69"/>
      <c r="AM411" s="70"/>
      <c r="AN411" s="70"/>
      <c r="AO411" s="5"/>
      <c r="AP411" s="5"/>
    </row>
    <row r="412" spans="1:42" ht="24.75" thickBot="1" x14ac:dyDescent="0.6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7"/>
      <c r="Y412" s="67"/>
      <c r="Z412" s="67"/>
      <c r="AA412" s="67"/>
      <c r="AB412" s="68"/>
      <c r="AC412" s="68"/>
      <c r="AD412" s="68"/>
      <c r="AE412" s="68"/>
      <c r="AF412" s="68"/>
      <c r="AG412" s="69"/>
      <c r="AH412" s="69"/>
      <c r="AI412" s="69"/>
      <c r="AJ412" s="69"/>
      <c r="AK412" s="69"/>
      <c r="AL412" s="69"/>
      <c r="AM412" s="70"/>
      <c r="AN412" s="70"/>
      <c r="AO412" s="5"/>
      <c r="AP412" s="5"/>
    </row>
    <row r="413" spans="1:42" ht="24.75" thickBot="1" x14ac:dyDescent="0.6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7"/>
      <c r="Y413" s="67"/>
      <c r="Z413" s="67"/>
      <c r="AA413" s="67"/>
      <c r="AB413" s="68"/>
      <c r="AC413" s="68"/>
      <c r="AD413" s="68"/>
      <c r="AE413" s="68"/>
      <c r="AF413" s="68"/>
      <c r="AG413" s="69"/>
      <c r="AH413" s="69"/>
      <c r="AI413" s="69"/>
      <c r="AJ413" s="69"/>
      <c r="AK413" s="69"/>
      <c r="AL413" s="69"/>
      <c r="AM413" s="70"/>
      <c r="AN413" s="70"/>
      <c r="AO413" s="5"/>
      <c r="AP413" s="5"/>
    </row>
    <row r="414" spans="1:42" ht="24.75" thickBot="1" x14ac:dyDescent="0.6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7"/>
      <c r="Y414" s="67"/>
      <c r="Z414" s="67"/>
      <c r="AA414" s="67"/>
      <c r="AB414" s="68"/>
      <c r="AC414" s="68"/>
      <c r="AD414" s="68"/>
      <c r="AE414" s="68"/>
      <c r="AF414" s="68"/>
      <c r="AG414" s="69"/>
      <c r="AH414" s="69"/>
      <c r="AI414" s="69"/>
      <c r="AJ414" s="69"/>
      <c r="AK414" s="69"/>
      <c r="AL414" s="69"/>
      <c r="AM414" s="70"/>
      <c r="AN414" s="70"/>
      <c r="AO414" s="5"/>
      <c r="AP414" s="5"/>
    </row>
    <row r="415" spans="1:42" ht="24.75" thickBot="1" x14ac:dyDescent="0.6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7"/>
      <c r="Y415" s="67"/>
      <c r="Z415" s="67"/>
      <c r="AA415" s="67"/>
      <c r="AB415" s="68"/>
      <c r="AC415" s="68"/>
      <c r="AD415" s="68"/>
      <c r="AE415" s="68"/>
      <c r="AF415" s="68"/>
      <c r="AG415" s="69"/>
      <c r="AH415" s="69"/>
      <c r="AI415" s="69"/>
      <c r="AJ415" s="69"/>
      <c r="AK415" s="69"/>
      <c r="AL415" s="69"/>
      <c r="AM415" s="70"/>
      <c r="AN415" s="70"/>
      <c r="AO415" s="5"/>
      <c r="AP415" s="5"/>
    </row>
    <row r="416" spans="1:42" ht="24.75" thickBot="1" x14ac:dyDescent="0.6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7"/>
      <c r="Y416" s="67"/>
      <c r="Z416" s="67"/>
      <c r="AA416" s="67"/>
      <c r="AB416" s="68"/>
      <c r="AC416" s="68"/>
      <c r="AD416" s="68"/>
      <c r="AE416" s="68"/>
      <c r="AF416" s="68"/>
      <c r="AG416" s="69"/>
      <c r="AH416" s="69"/>
      <c r="AI416" s="69"/>
      <c r="AJ416" s="69"/>
      <c r="AK416" s="69"/>
      <c r="AL416" s="69"/>
      <c r="AM416" s="70"/>
      <c r="AN416" s="70"/>
      <c r="AO416" s="5"/>
      <c r="AP416" s="5"/>
    </row>
    <row r="417" spans="1:42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7"/>
      <c r="Y417" s="67"/>
      <c r="Z417" s="67"/>
      <c r="AA417" s="67"/>
      <c r="AB417" s="68"/>
      <c r="AC417" s="68"/>
      <c r="AD417" s="68"/>
      <c r="AE417" s="68"/>
      <c r="AF417" s="68"/>
      <c r="AG417" s="69"/>
      <c r="AH417" s="69"/>
      <c r="AI417" s="69"/>
      <c r="AJ417" s="69"/>
      <c r="AK417" s="69"/>
      <c r="AL417" s="69"/>
      <c r="AM417" s="70"/>
      <c r="AN417" s="70"/>
      <c r="AO417" s="5"/>
      <c r="AP417" s="5"/>
    </row>
    <row r="418" spans="1:42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7"/>
      <c r="Y418" s="67"/>
      <c r="Z418" s="67"/>
      <c r="AA418" s="67"/>
      <c r="AB418" s="68"/>
      <c r="AC418" s="68"/>
      <c r="AD418" s="68"/>
      <c r="AE418" s="68"/>
      <c r="AF418" s="68"/>
      <c r="AG418" s="69"/>
      <c r="AH418" s="69"/>
      <c r="AI418" s="69"/>
      <c r="AJ418" s="69"/>
      <c r="AK418" s="69"/>
      <c r="AL418" s="69"/>
      <c r="AM418" s="70"/>
      <c r="AN418" s="70"/>
      <c r="AO418" s="5"/>
      <c r="AP418" s="5"/>
    </row>
    <row r="419" spans="1:42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7"/>
      <c r="Y419" s="67"/>
      <c r="Z419" s="67"/>
      <c r="AA419" s="67"/>
      <c r="AB419" s="68"/>
      <c r="AC419" s="68"/>
      <c r="AD419" s="68"/>
      <c r="AE419" s="68"/>
      <c r="AF419" s="68"/>
      <c r="AG419" s="69"/>
      <c r="AH419" s="69"/>
      <c r="AI419" s="69"/>
      <c r="AJ419" s="69"/>
      <c r="AK419" s="69"/>
      <c r="AL419" s="69"/>
      <c r="AM419" s="70"/>
      <c r="AN419" s="70"/>
      <c r="AO419" s="5"/>
      <c r="AP419" s="5"/>
    </row>
    <row r="420" spans="1:42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7"/>
      <c r="Y420" s="67"/>
      <c r="Z420" s="67"/>
      <c r="AA420" s="67"/>
      <c r="AB420" s="68"/>
      <c r="AC420" s="68"/>
      <c r="AD420" s="68"/>
      <c r="AE420" s="68"/>
      <c r="AF420" s="68"/>
      <c r="AG420" s="69"/>
      <c r="AH420" s="69"/>
      <c r="AI420" s="69"/>
      <c r="AJ420" s="69"/>
      <c r="AK420" s="69"/>
      <c r="AL420" s="69"/>
      <c r="AM420" s="70"/>
      <c r="AN420" s="70"/>
      <c r="AO420" s="5"/>
      <c r="AP420" s="5"/>
    </row>
    <row r="421" spans="1:42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7"/>
      <c r="Y421" s="67"/>
      <c r="Z421" s="67"/>
      <c r="AA421" s="67"/>
      <c r="AB421" s="68"/>
      <c r="AC421" s="68"/>
      <c r="AD421" s="68"/>
      <c r="AE421" s="68"/>
      <c r="AF421" s="68"/>
      <c r="AG421" s="69"/>
      <c r="AH421" s="69"/>
      <c r="AI421" s="69"/>
      <c r="AJ421" s="69"/>
      <c r="AK421" s="69"/>
      <c r="AL421" s="69"/>
      <c r="AM421" s="70"/>
      <c r="AN421" s="70"/>
      <c r="AO421" s="5"/>
      <c r="AP421" s="5"/>
    </row>
    <row r="422" spans="1:42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7"/>
      <c r="Y422" s="67"/>
      <c r="Z422" s="67"/>
      <c r="AA422" s="67"/>
      <c r="AB422" s="68"/>
      <c r="AC422" s="68"/>
      <c r="AD422" s="68"/>
      <c r="AE422" s="68"/>
      <c r="AF422" s="68"/>
      <c r="AG422" s="69"/>
      <c r="AH422" s="69"/>
      <c r="AI422" s="69"/>
      <c r="AJ422" s="69"/>
      <c r="AK422" s="69"/>
      <c r="AL422" s="69"/>
      <c r="AM422" s="70"/>
      <c r="AN422" s="70"/>
      <c r="AO422" s="5"/>
      <c r="AP422" s="5"/>
    </row>
    <row r="423" spans="1:42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7"/>
      <c r="Y423" s="67"/>
      <c r="Z423" s="67"/>
      <c r="AA423" s="67"/>
      <c r="AB423" s="68"/>
      <c r="AC423" s="68"/>
      <c r="AD423" s="68"/>
      <c r="AE423" s="68"/>
      <c r="AF423" s="68"/>
      <c r="AG423" s="69"/>
      <c r="AH423" s="69"/>
      <c r="AI423" s="69"/>
      <c r="AJ423" s="69"/>
      <c r="AK423" s="69"/>
      <c r="AL423" s="69"/>
      <c r="AM423" s="70"/>
      <c r="AN423" s="70"/>
      <c r="AO423" s="5"/>
      <c r="AP423" s="5"/>
    </row>
    <row r="424" spans="1:42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7"/>
      <c r="Y424" s="67"/>
      <c r="Z424" s="67"/>
      <c r="AA424" s="67"/>
      <c r="AB424" s="68"/>
      <c r="AC424" s="68"/>
      <c r="AD424" s="68"/>
      <c r="AE424" s="68"/>
      <c r="AF424" s="68"/>
      <c r="AG424" s="69"/>
      <c r="AH424" s="69"/>
      <c r="AI424" s="69"/>
      <c r="AJ424" s="69"/>
      <c r="AK424" s="69"/>
      <c r="AL424" s="69"/>
      <c r="AM424" s="70"/>
      <c r="AN424" s="70"/>
      <c r="AO424" s="5"/>
      <c r="AP424" s="5"/>
    </row>
    <row r="425" spans="1:42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7"/>
      <c r="Y425" s="67"/>
      <c r="Z425" s="67"/>
      <c r="AA425" s="67"/>
      <c r="AB425" s="68"/>
      <c r="AC425" s="68"/>
      <c r="AD425" s="68"/>
      <c r="AE425" s="68"/>
      <c r="AF425" s="68"/>
      <c r="AG425" s="69"/>
      <c r="AH425" s="69"/>
      <c r="AI425" s="69"/>
      <c r="AJ425" s="69"/>
      <c r="AK425" s="69"/>
      <c r="AL425" s="69"/>
      <c r="AM425" s="70"/>
      <c r="AN425" s="70"/>
      <c r="AO425" s="5"/>
      <c r="AP425" s="5"/>
    </row>
    <row r="426" spans="1:42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7"/>
      <c r="Y426" s="67"/>
      <c r="Z426" s="67"/>
      <c r="AA426" s="67"/>
      <c r="AB426" s="68"/>
      <c r="AC426" s="68"/>
      <c r="AD426" s="68"/>
      <c r="AE426" s="68"/>
      <c r="AF426" s="68"/>
      <c r="AG426" s="69"/>
      <c r="AH426" s="69"/>
      <c r="AI426" s="69"/>
      <c r="AJ426" s="69"/>
      <c r="AK426" s="69"/>
      <c r="AL426" s="69"/>
      <c r="AM426" s="70"/>
      <c r="AN426" s="70"/>
      <c r="AO426" s="5"/>
      <c r="AP426" s="5"/>
    </row>
    <row r="427" spans="1:42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7"/>
      <c r="Y427" s="67"/>
      <c r="Z427" s="67"/>
      <c r="AA427" s="67"/>
      <c r="AB427" s="68"/>
      <c r="AC427" s="68"/>
      <c r="AD427" s="68"/>
      <c r="AE427" s="68"/>
      <c r="AF427" s="68"/>
      <c r="AG427" s="69"/>
      <c r="AH427" s="69"/>
      <c r="AI427" s="69"/>
      <c r="AJ427" s="69"/>
      <c r="AK427" s="69"/>
      <c r="AL427" s="69"/>
      <c r="AM427" s="70"/>
      <c r="AN427" s="70"/>
      <c r="AO427" s="5"/>
      <c r="AP427" s="5"/>
    </row>
    <row r="428" spans="1:42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7"/>
      <c r="Y428" s="67"/>
      <c r="Z428" s="67"/>
      <c r="AA428" s="67"/>
      <c r="AB428" s="68"/>
      <c r="AC428" s="68"/>
      <c r="AD428" s="68"/>
      <c r="AE428" s="68"/>
      <c r="AF428" s="68"/>
      <c r="AG428" s="69"/>
      <c r="AH428" s="69"/>
      <c r="AI428" s="69"/>
      <c r="AJ428" s="69"/>
      <c r="AK428" s="69"/>
      <c r="AL428" s="69"/>
      <c r="AM428" s="70"/>
      <c r="AN428" s="70"/>
      <c r="AO428" s="5"/>
      <c r="AP428" s="5"/>
    </row>
    <row r="429" spans="1:42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7"/>
      <c r="Y429" s="67"/>
      <c r="Z429" s="67"/>
      <c r="AA429" s="67"/>
      <c r="AB429" s="68"/>
      <c r="AC429" s="68"/>
      <c r="AD429" s="68"/>
      <c r="AE429" s="68"/>
      <c r="AF429" s="68"/>
      <c r="AG429" s="69"/>
      <c r="AH429" s="69"/>
      <c r="AI429" s="69"/>
      <c r="AJ429" s="69"/>
      <c r="AK429" s="69"/>
      <c r="AL429" s="69"/>
      <c r="AM429" s="70"/>
      <c r="AN429" s="70"/>
      <c r="AO429" s="5"/>
      <c r="AP429" s="5"/>
    </row>
    <row r="430" spans="1:42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7"/>
      <c r="Y430" s="67"/>
      <c r="Z430" s="67"/>
      <c r="AA430" s="67"/>
      <c r="AB430" s="68"/>
      <c r="AC430" s="68"/>
      <c r="AD430" s="68"/>
      <c r="AE430" s="68"/>
      <c r="AF430" s="68"/>
      <c r="AG430" s="69"/>
      <c r="AH430" s="69"/>
      <c r="AI430" s="69"/>
      <c r="AJ430" s="69"/>
      <c r="AK430" s="69"/>
      <c r="AL430" s="69"/>
      <c r="AM430" s="70"/>
      <c r="AN430" s="70"/>
      <c r="AO430" s="5"/>
      <c r="AP430" s="5"/>
    </row>
    <row r="431" spans="1:42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7"/>
      <c r="Y431" s="67"/>
      <c r="Z431" s="67"/>
      <c r="AA431" s="67"/>
      <c r="AB431" s="68"/>
      <c r="AC431" s="68"/>
      <c r="AD431" s="68"/>
      <c r="AE431" s="68"/>
      <c r="AF431" s="68"/>
      <c r="AG431" s="69"/>
      <c r="AH431" s="69"/>
      <c r="AI431" s="69"/>
      <c r="AJ431" s="69"/>
      <c r="AK431" s="69"/>
      <c r="AL431" s="69"/>
      <c r="AM431" s="70"/>
      <c r="AN431" s="70"/>
      <c r="AO431" s="5"/>
      <c r="AP431" s="5"/>
    </row>
    <row r="432" spans="1:42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7"/>
      <c r="Y432" s="67"/>
      <c r="Z432" s="67"/>
      <c r="AA432" s="67"/>
      <c r="AB432" s="68"/>
      <c r="AC432" s="68"/>
      <c r="AD432" s="68"/>
      <c r="AE432" s="68"/>
      <c r="AF432" s="68"/>
      <c r="AG432" s="69"/>
      <c r="AH432" s="69"/>
      <c r="AI432" s="69"/>
      <c r="AJ432" s="69"/>
      <c r="AK432" s="69"/>
      <c r="AL432" s="69"/>
      <c r="AM432" s="70"/>
      <c r="AN432" s="70"/>
      <c r="AO432" s="5"/>
      <c r="AP432" s="5"/>
    </row>
    <row r="433" spans="1:42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7"/>
      <c r="Y433" s="67"/>
      <c r="Z433" s="67"/>
      <c r="AA433" s="67"/>
      <c r="AB433" s="68"/>
      <c r="AC433" s="68"/>
      <c r="AD433" s="68"/>
      <c r="AE433" s="68"/>
      <c r="AF433" s="68"/>
      <c r="AG433" s="69"/>
      <c r="AH433" s="69"/>
      <c r="AI433" s="69"/>
      <c r="AJ433" s="69"/>
      <c r="AK433" s="69"/>
      <c r="AL433" s="69"/>
      <c r="AM433" s="70"/>
      <c r="AN433" s="70"/>
      <c r="AO433" s="5"/>
      <c r="AP433" s="5"/>
    </row>
    <row r="434" spans="1:42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7"/>
      <c r="Y434" s="67"/>
      <c r="Z434" s="67"/>
      <c r="AA434" s="67"/>
      <c r="AB434" s="68"/>
      <c r="AC434" s="68"/>
      <c r="AD434" s="68"/>
      <c r="AE434" s="68"/>
      <c r="AF434" s="68"/>
      <c r="AG434" s="69"/>
      <c r="AH434" s="69"/>
      <c r="AI434" s="69"/>
      <c r="AJ434" s="69"/>
      <c r="AK434" s="69"/>
      <c r="AL434" s="69"/>
      <c r="AM434" s="70"/>
      <c r="AN434" s="70"/>
      <c r="AO434" s="5"/>
      <c r="AP434" s="5"/>
    </row>
    <row r="435" spans="1:42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7"/>
      <c r="Y435" s="67"/>
      <c r="Z435" s="67"/>
      <c r="AA435" s="67"/>
      <c r="AB435" s="68"/>
      <c r="AC435" s="68"/>
      <c r="AD435" s="68"/>
      <c r="AE435" s="68"/>
      <c r="AF435" s="68"/>
      <c r="AG435" s="69"/>
      <c r="AH435" s="69"/>
      <c r="AI435" s="69"/>
      <c r="AJ435" s="69"/>
      <c r="AK435" s="69"/>
      <c r="AL435" s="69"/>
      <c r="AM435" s="70"/>
      <c r="AN435" s="70"/>
      <c r="AO435" s="5"/>
      <c r="AP435" s="5"/>
    </row>
    <row r="436" spans="1:42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7"/>
      <c r="Y436" s="67"/>
      <c r="Z436" s="67"/>
      <c r="AA436" s="67"/>
      <c r="AB436" s="68"/>
      <c r="AC436" s="68"/>
      <c r="AD436" s="68"/>
      <c r="AE436" s="68"/>
      <c r="AF436" s="68"/>
      <c r="AG436" s="69"/>
      <c r="AH436" s="69"/>
      <c r="AI436" s="69"/>
      <c r="AJ436" s="69"/>
      <c r="AK436" s="69"/>
      <c r="AL436" s="69"/>
      <c r="AM436" s="70"/>
      <c r="AN436" s="70"/>
      <c r="AO436" s="5"/>
      <c r="AP436" s="5"/>
    </row>
    <row r="437" spans="1:42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7"/>
      <c r="Y437" s="67"/>
      <c r="Z437" s="67"/>
      <c r="AA437" s="67"/>
      <c r="AB437" s="68"/>
      <c r="AC437" s="68"/>
      <c r="AD437" s="68"/>
      <c r="AE437" s="68"/>
      <c r="AF437" s="68"/>
      <c r="AG437" s="69"/>
      <c r="AH437" s="69"/>
      <c r="AI437" s="69"/>
      <c r="AJ437" s="69"/>
      <c r="AK437" s="69"/>
      <c r="AL437" s="69"/>
      <c r="AM437" s="70"/>
      <c r="AN437" s="70"/>
      <c r="AO437" s="5"/>
      <c r="AP437" s="5"/>
    </row>
    <row r="438" spans="1:42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7"/>
      <c r="Y438" s="67"/>
      <c r="Z438" s="67"/>
      <c r="AA438" s="67"/>
      <c r="AB438" s="68"/>
      <c r="AC438" s="68"/>
      <c r="AD438" s="68"/>
      <c r="AE438" s="68"/>
      <c r="AF438" s="68"/>
      <c r="AG438" s="69"/>
      <c r="AH438" s="69"/>
      <c r="AI438" s="69"/>
      <c r="AJ438" s="69"/>
      <c r="AK438" s="69"/>
      <c r="AL438" s="69"/>
      <c r="AM438" s="70"/>
      <c r="AN438" s="70"/>
      <c r="AO438" s="5"/>
      <c r="AP438" s="5"/>
    </row>
    <row r="439" spans="1:42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7"/>
      <c r="Y439" s="67"/>
      <c r="Z439" s="67"/>
      <c r="AA439" s="67"/>
      <c r="AB439" s="68"/>
      <c r="AC439" s="68"/>
      <c r="AD439" s="68"/>
      <c r="AE439" s="68"/>
      <c r="AF439" s="68"/>
      <c r="AG439" s="69"/>
      <c r="AH439" s="69"/>
      <c r="AI439" s="69"/>
      <c r="AJ439" s="69"/>
      <c r="AK439" s="69"/>
      <c r="AL439" s="69"/>
      <c r="AM439" s="70"/>
      <c r="AN439" s="70"/>
      <c r="AO439" s="5"/>
      <c r="AP439" s="5"/>
    </row>
    <row r="440" spans="1:42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7"/>
      <c r="Y440" s="67"/>
      <c r="Z440" s="67"/>
      <c r="AA440" s="67"/>
      <c r="AB440" s="68"/>
      <c r="AC440" s="68"/>
      <c r="AD440" s="68"/>
      <c r="AE440" s="68"/>
      <c r="AF440" s="68"/>
      <c r="AG440" s="69"/>
      <c r="AH440" s="69"/>
      <c r="AI440" s="69"/>
      <c r="AJ440" s="69"/>
      <c r="AK440" s="69"/>
      <c r="AL440" s="69"/>
      <c r="AM440" s="70"/>
      <c r="AN440" s="70"/>
      <c r="AO440" s="5"/>
      <c r="AP440" s="5"/>
    </row>
    <row r="441" spans="1:42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7"/>
      <c r="Y441" s="67"/>
      <c r="Z441" s="67"/>
      <c r="AA441" s="67"/>
      <c r="AB441" s="68"/>
      <c r="AC441" s="68"/>
      <c r="AD441" s="68"/>
      <c r="AE441" s="68"/>
      <c r="AF441" s="68"/>
      <c r="AG441" s="69"/>
      <c r="AH441" s="69"/>
      <c r="AI441" s="69"/>
      <c r="AJ441" s="69"/>
      <c r="AK441" s="69"/>
      <c r="AL441" s="69"/>
      <c r="AM441" s="70"/>
      <c r="AN441" s="70"/>
      <c r="AO441" s="5"/>
      <c r="AP441" s="5"/>
    </row>
    <row r="442" spans="1:42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7"/>
      <c r="Y442" s="67"/>
      <c r="Z442" s="67"/>
      <c r="AA442" s="67"/>
      <c r="AB442" s="68"/>
      <c r="AC442" s="68"/>
      <c r="AD442" s="68"/>
      <c r="AE442" s="68"/>
      <c r="AF442" s="68"/>
      <c r="AG442" s="69"/>
      <c r="AH442" s="69"/>
      <c r="AI442" s="69"/>
      <c r="AJ442" s="69"/>
      <c r="AK442" s="69"/>
      <c r="AL442" s="69"/>
      <c r="AM442" s="70"/>
      <c r="AN442" s="70"/>
      <c r="AO442" s="5"/>
      <c r="AP442" s="5"/>
    </row>
    <row r="443" spans="1:42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7"/>
      <c r="Y443" s="67"/>
      <c r="Z443" s="67"/>
      <c r="AA443" s="67"/>
      <c r="AB443" s="68"/>
      <c r="AC443" s="68"/>
      <c r="AD443" s="68"/>
      <c r="AE443" s="68"/>
      <c r="AF443" s="68"/>
      <c r="AG443" s="69"/>
      <c r="AH443" s="69"/>
      <c r="AI443" s="69"/>
      <c r="AJ443" s="69"/>
      <c r="AK443" s="69"/>
      <c r="AL443" s="69"/>
      <c r="AM443" s="70"/>
      <c r="AN443" s="70"/>
      <c r="AO443" s="5"/>
      <c r="AP443" s="5"/>
    </row>
    <row r="444" spans="1:42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7"/>
      <c r="Y444" s="67"/>
      <c r="Z444" s="67"/>
      <c r="AA444" s="67"/>
      <c r="AB444" s="68"/>
      <c r="AC444" s="68"/>
      <c r="AD444" s="68"/>
      <c r="AE444" s="68"/>
      <c r="AF444" s="68"/>
      <c r="AG444" s="69"/>
      <c r="AH444" s="69"/>
      <c r="AI444" s="69"/>
      <c r="AJ444" s="69"/>
      <c r="AK444" s="69"/>
      <c r="AL444" s="69"/>
      <c r="AM444" s="70"/>
      <c r="AN444" s="70"/>
      <c r="AO444" s="5"/>
      <c r="AP444" s="5"/>
    </row>
    <row r="445" spans="1:42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7"/>
      <c r="Y445" s="67"/>
      <c r="Z445" s="67"/>
      <c r="AA445" s="67"/>
      <c r="AB445" s="68"/>
      <c r="AC445" s="68"/>
      <c r="AD445" s="68"/>
      <c r="AE445" s="68"/>
      <c r="AF445" s="68"/>
      <c r="AG445" s="69"/>
      <c r="AH445" s="69"/>
      <c r="AI445" s="69"/>
      <c r="AJ445" s="69"/>
      <c r="AK445" s="69"/>
      <c r="AL445" s="69"/>
      <c r="AM445" s="70"/>
      <c r="AN445" s="70"/>
      <c r="AO445" s="5"/>
      <c r="AP445" s="5"/>
    </row>
    <row r="446" spans="1:42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7"/>
      <c r="Y446" s="67"/>
      <c r="Z446" s="67"/>
      <c r="AA446" s="67"/>
      <c r="AB446" s="68"/>
      <c r="AC446" s="68"/>
      <c r="AD446" s="68"/>
      <c r="AE446" s="68"/>
      <c r="AF446" s="68"/>
      <c r="AG446" s="69"/>
      <c r="AH446" s="69"/>
      <c r="AI446" s="69"/>
      <c r="AJ446" s="69"/>
      <c r="AK446" s="69"/>
      <c r="AL446" s="69"/>
      <c r="AM446" s="70"/>
      <c r="AN446" s="70"/>
      <c r="AO446" s="5"/>
      <c r="AP446" s="5"/>
    </row>
    <row r="447" spans="1:42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7"/>
      <c r="Y447" s="67"/>
      <c r="Z447" s="67"/>
      <c r="AA447" s="67"/>
      <c r="AB447" s="68"/>
      <c r="AC447" s="68"/>
      <c r="AD447" s="68"/>
      <c r="AE447" s="68"/>
      <c r="AF447" s="68"/>
      <c r="AG447" s="69"/>
      <c r="AH447" s="69"/>
      <c r="AI447" s="69"/>
      <c r="AJ447" s="69"/>
      <c r="AK447" s="69"/>
      <c r="AL447" s="69"/>
      <c r="AM447" s="70"/>
      <c r="AN447" s="70"/>
      <c r="AO447" s="5"/>
      <c r="AP447" s="5"/>
    </row>
    <row r="448" spans="1:42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7"/>
      <c r="Y448" s="67"/>
      <c r="Z448" s="67"/>
      <c r="AA448" s="67"/>
      <c r="AB448" s="68"/>
      <c r="AC448" s="68"/>
      <c r="AD448" s="68"/>
      <c r="AE448" s="68"/>
      <c r="AF448" s="68"/>
      <c r="AG448" s="69"/>
      <c r="AH448" s="69"/>
      <c r="AI448" s="69"/>
      <c r="AJ448" s="69"/>
      <c r="AK448" s="69"/>
      <c r="AL448" s="69"/>
      <c r="AM448" s="70"/>
      <c r="AN448" s="70"/>
      <c r="AO448" s="5"/>
      <c r="AP448" s="5"/>
    </row>
    <row r="449" spans="1:42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7"/>
      <c r="Y449" s="67"/>
      <c r="Z449" s="67"/>
      <c r="AA449" s="67"/>
      <c r="AB449" s="68"/>
      <c r="AC449" s="68"/>
      <c r="AD449" s="68"/>
      <c r="AE449" s="68"/>
      <c r="AF449" s="68"/>
      <c r="AG449" s="69"/>
      <c r="AH449" s="69"/>
      <c r="AI449" s="69"/>
      <c r="AJ449" s="69"/>
      <c r="AK449" s="69"/>
      <c r="AL449" s="69"/>
      <c r="AM449" s="70"/>
      <c r="AN449" s="70"/>
      <c r="AO449" s="5"/>
      <c r="AP449" s="5"/>
    </row>
    <row r="450" spans="1:42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7"/>
      <c r="Y450" s="67"/>
      <c r="Z450" s="67"/>
      <c r="AA450" s="67"/>
      <c r="AB450" s="68"/>
      <c r="AC450" s="68"/>
      <c r="AD450" s="68"/>
      <c r="AE450" s="68"/>
      <c r="AF450" s="68"/>
      <c r="AG450" s="69"/>
      <c r="AH450" s="69"/>
      <c r="AI450" s="69"/>
      <c r="AJ450" s="69"/>
      <c r="AK450" s="69"/>
      <c r="AL450" s="69"/>
      <c r="AM450" s="70"/>
      <c r="AN450" s="70"/>
      <c r="AO450" s="5"/>
      <c r="AP450" s="5"/>
    </row>
    <row r="451" spans="1:42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7"/>
      <c r="Y451" s="67"/>
      <c r="Z451" s="67"/>
      <c r="AA451" s="67"/>
      <c r="AB451" s="68"/>
      <c r="AC451" s="68"/>
      <c r="AD451" s="68"/>
      <c r="AE451" s="68"/>
      <c r="AF451" s="68"/>
      <c r="AG451" s="69"/>
      <c r="AH451" s="69"/>
      <c r="AI451" s="69"/>
      <c r="AJ451" s="69"/>
      <c r="AK451" s="69"/>
      <c r="AL451" s="69"/>
      <c r="AM451" s="70"/>
      <c r="AN451" s="70"/>
      <c r="AO451" s="5"/>
      <c r="AP451" s="5"/>
    </row>
    <row r="452" spans="1:42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7"/>
      <c r="Y452" s="67"/>
      <c r="Z452" s="67"/>
      <c r="AA452" s="67"/>
      <c r="AB452" s="68"/>
      <c r="AC452" s="68"/>
      <c r="AD452" s="68"/>
      <c r="AE452" s="68"/>
      <c r="AF452" s="68"/>
      <c r="AG452" s="69"/>
      <c r="AH452" s="69"/>
      <c r="AI452" s="69"/>
      <c r="AJ452" s="69"/>
      <c r="AK452" s="69"/>
      <c r="AL452" s="69"/>
      <c r="AM452" s="70"/>
      <c r="AN452" s="70"/>
      <c r="AO452" s="5"/>
      <c r="AP452" s="5"/>
    </row>
    <row r="453" spans="1:42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7"/>
      <c r="Y453" s="67"/>
      <c r="Z453" s="67"/>
      <c r="AA453" s="67"/>
      <c r="AB453" s="68"/>
      <c r="AC453" s="68"/>
      <c r="AD453" s="68"/>
      <c r="AE453" s="68"/>
      <c r="AF453" s="68"/>
      <c r="AG453" s="69"/>
      <c r="AH453" s="69"/>
      <c r="AI453" s="69"/>
      <c r="AJ453" s="69"/>
      <c r="AK453" s="69"/>
      <c r="AL453" s="69"/>
      <c r="AM453" s="70"/>
      <c r="AN453" s="70"/>
      <c r="AO453" s="5"/>
      <c r="AP453" s="5"/>
    </row>
    <row r="454" spans="1:42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7"/>
      <c r="Y454" s="67"/>
      <c r="Z454" s="67"/>
      <c r="AA454" s="67"/>
      <c r="AB454" s="68"/>
      <c r="AC454" s="68"/>
      <c r="AD454" s="68"/>
      <c r="AE454" s="68"/>
      <c r="AF454" s="68"/>
      <c r="AG454" s="69"/>
      <c r="AH454" s="69"/>
      <c r="AI454" s="69"/>
      <c r="AJ454" s="69"/>
      <c r="AK454" s="69"/>
      <c r="AL454" s="69"/>
      <c r="AM454" s="70"/>
      <c r="AN454" s="70"/>
      <c r="AO454" s="5"/>
      <c r="AP454" s="5"/>
    </row>
    <row r="455" spans="1:42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7"/>
      <c r="Y455" s="67"/>
      <c r="Z455" s="67"/>
      <c r="AA455" s="67"/>
      <c r="AB455" s="68"/>
      <c r="AC455" s="68"/>
      <c r="AD455" s="68"/>
      <c r="AE455" s="68"/>
      <c r="AF455" s="68"/>
      <c r="AG455" s="69"/>
      <c r="AH455" s="69"/>
      <c r="AI455" s="69"/>
      <c r="AJ455" s="69"/>
      <c r="AK455" s="69"/>
      <c r="AL455" s="69"/>
      <c r="AM455" s="70"/>
      <c r="AN455" s="70"/>
      <c r="AO455" s="5"/>
      <c r="AP455" s="5"/>
    </row>
    <row r="456" spans="1:42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7"/>
      <c r="Y456" s="67"/>
      <c r="Z456" s="67"/>
      <c r="AA456" s="67"/>
      <c r="AB456" s="68"/>
      <c r="AC456" s="68"/>
      <c r="AD456" s="68"/>
      <c r="AE456" s="68"/>
      <c r="AF456" s="68"/>
      <c r="AG456" s="69"/>
      <c r="AH456" s="69"/>
      <c r="AI456" s="69"/>
      <c r="AJ456" s="69"/>
      <c r="AK456" s="69"/>
      <c r="AL456" s="69"/>
      <c r="AM456" s="70"/>
      <c r="AN456" s="70"/>
      <c r="AO456" s="5"/>
      <c r="AP456" s="5"/>
    </row>
    <row r="457" spans="1:42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7"/>
      <c r="Y457" s="67"/>
      <c r="Z457" s="67"/>
      <c r="AA457" s="67"/>
      <c r="AB457" s="68"/>
      <c r="AC457" s="68"/>
      <c r="AD457" s="68"/>
      <c r="AE457" s="68"/>
      <c r="AF457" s="68"/>
      <c r="AG457" s="69"/>
      <c r="AH457" s="69"/>
      <c r="AI457" s="69"/>
      <c r="AJ457" s="69"/>
      <c r="AK457" s="69"/>
      <c r="AL457" s="69"/>
      <c r="AM457" s="70"/>
      <c r="AN457" s="70"/>
      <c r="AO457" s="5"/>
      <c r="AP457" s="5"/>
    </row>
    <row r="458" spans="1:42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7"/>
      <c r="Y458" s="67"/>
      <c r="Z458" s="67"/>
      <c r="AA458" s="67"/>
      <c r="AB458" s="68"/>
      <c r="AC458" s="68"/>
      <c r="AD458" s="68"/>
      <c r="AE458" s="68"/>
      <c r="AF458" s="68"/>
      <c r="AG458" s="69"/>
      <c r="AH458" s="69"/>
      <c r="AI458" s="69"/>
      <c r="AJ458" s="69"/>
      <c r="AK458" s="69"/>
      <c r="AL458" s="69"/>
      <c r="AM458" s="70"/>
      <c r="AN458" s="70"/>
      <c r="AO458" s="5"/>
      <c r="AP458" s="5"/>
    </row>
    <row r="459" spans="1:42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7"/>
      <c r="Y459" s="67"/>
      <c r="Z459" s="67"/>
      <c r="AA459" s="67"/>
      <c r="AB459" s="68"/>
      <c r="AC459" s="68"/>
      <c r="AD459" s="68"/>
      <c r="AE459" s="68"/>
      <c r="AF459" s="68"/>
      <c r="AG459" s="69"/>
      <c r="AH459" s="69"/>
      <c r="AI459" s="69"/>
      <c r="AJ459" s="69"/>
      <c r="AK459" s="69"/>
      <c r="AL459" s="69"/>
      <c r="AM459" s="70"/>
      <c r="AN459" s="70"/>
      <c r="AO459" s="5"/>
      <c r="AP459" s="5"/>
    </row>
    <row r="460" spans="1:42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7"/>
      <c r="Y460" s="67"/>
      <c r="Z460" s="67"/>
      <c r="AA460" s="67"/>
      <c r="AB460" s="68"/>
      <c r="AC460" s="68"/>
      <c r="AD460" s="68"/>
      <c r="AE460" s="68"/>
      <c r="AF460" s="68"/>
      <c r="AG460" s="69"/>
      <c r="AH460" s="69"/>
      <c r="AI460" s="69"/>
      <c r="AJ460" s="69"/>
      <c r="AK460" s="69"/>
      <c r="AL460" s="69"/>
      <c r="AM460" s="70"/>
      <c r="AN460" s="70"/>
      <c r="AO460" s="5"/>
      <c r="AP460" s="5"/>
    </row>
    <row r="461" spans="1:42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7"/>
      <c r="Y461" s="67"/>
      <c r="Z461" s="67"/>
      <c r="AA461" s="67"/>
      <c r="AB461" s="68"/>
      <c r="AC461" s="68"/>
      <c r="AD461" s="68"/>
      <c r="AE461" s="68"/>
      <c r="AF461" s="68"/>
      <c r="AG461" s="69"/>
      <c r="AH461" s="69"/>
      <c r="AI461" s="69"/>
      <c r="AJ461" s="69"/>
      <c r="AK461" s="69"/>
      <c r="AL461" s="69"/>
      <c r="AM461" s="70"/>
      <c r="AN461" s="70"/>
      <c r="AO461" s="5"/>
      <c r="AP461" s="5"/>
    </row>
    <row r="462" spans="1:42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7"/>
      <c r="Y462" s="67"/>
      <c r="Z462" s="67"/>
      <c r="AA462" s="67"/>
      <c r="AB462" s="68"/>
      <c r="AC462" s="68"/>
      <c r="AD462" s="68"/>
      <c r="AE462" s="68"/>
      <c r="AF462" s="68"/>
      <c r="AG462" s="69"/>
      <c r="AH462" s="69"/>
      <c r="AI462" s="69"/>
      <c r="AJ462" s="69"/>
      <c r="AK462" s="69"/>
      <c r="AL462" s="69"/>
      <c r="AM462" s="70"/>
      <c r="AN462" s="70"/>
      <c r="AO462" s="5"/>
      <c r="AP462" s="5"/>
    </row>
    <row r="463" spans="1:42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7"/>
      <c r="Y463" s="67"/>
      <c r="Z463" s="67"/>
      <c r="AA463" s="67"/>
      <c r="AB463" s="68"/>
      <c r="AC463" s="68"/>
      <c r="AD463" s="68"/>
      <c r="AE463" s="68"/>
      <c r="AF463" s="68"/>
      <c r="AG463" s="69"/>
      <c r="AH463" s="69"/>
      <c r="AI463" s="69"/>
      <c r="AJ463" s="69"/>
      <c r="AK463" s="69"/>
      <c r="AL463" s="69"/>
      <c r="AM463" s="70"/>
      <c r="AN463" s="70"/>
      <c r="AO463" s="5"/>
      <c r="AP463" s="5"/>
    </row>
    <row r="464" spans="1:42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7"/>
      <c r="Y464" s="67"/>
      <c r="Z464" s="67"/>
      <c r="AA464" s="67"/>
      <c r="AB464" s="68"/>
      <c r="AC464" s="68"/>
      <c r="AD464" s="68"/>
      <c r="AE464" s="68"/>
      <c r="AF464" s="68"/>
      <c r="AG464" s="69"/>
      <c r="AH464" s="69"/>
      <c r="AI464" s="69"/>
      <c r="AJ464" s="69"/>
      <c r="AK464" s="69"/>
      <c r="AL464" s="69"/>
      <c r="AM464" s="70"/>
      <c r="AN464" s="70"/>
      <c r="AO464" s="5"/>
      <c r="AP464" s="5"/>
    </row>
    <row r="465" spans="1:42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7"/>
      <c r="Y465" s="67"/>
      <c r="Z465" s="67"/>
      <c r="AA465" s="67"/>
      <c r="AB465" s="68"/>
      <c r="AC465" s="68"/>
      <c r="AD465" s="68"/>
      <c r="AE465" s="68"/>
      <c r="AF465" s="68"/>
      <c r="AG465" s="69"/>
      <c r="AH465" s="69"/>
      <c r="AI465" s="69"/>
      <c r="AJ465" s="69"/>
      <c r="AK465" s="69"/>
      <c r="AL465" s="69"/>
      <c r="AM465" s="70"/>
      <c r="AN465" s="70"/>
      <c r="AO465" s="5"/>
      <c r="AP465" s="5"/>
    </row>
    <row r="466" spans="1:42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7"/>
      <c r="Y466" s="67"/>
      <c r="Z466" s="67"/>
      <c r="AA466" s="67"/>
      <c r="AB466" s="68"/>
      <c r="AC466" s="68"/>
      <c r="AD466" s="68"/>
      <c r="AE466" s="68"/>
      <c r="AF466" s="68"/>
      <c r="AG466" s="69"/>
      <c r="AH466" s="69"/>
      <c r="AI466" s="69"/>
      <c r="AJ466" s="69"/>
      <c r="AK466" s="69"/>
      <c r="AL466" s="69"/>
      <c r="AM466" s="70"/>
      <c r="AN466" s="70"/>
      <c r="AO466" s="5"/>
      <c r="AP466" s="5"/>
    </row>
    <row r="467" spans="1:42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7"/>
      <c r="Y467" s="67"/>
      <c r="Z467" s="67"/>
      <c r="AA467" s="67"/>
      <c r="AB467" s="68"/>
      <c r="AC467" s="68"/>
      <c r="AD467" s="68"/>
      <c r="AE467" s="68"/>
      <c r="AF467" s="68"/>
      <c r="AG467" s="69"/>
      <c r="AH467" s="69"/>
      <c r="AI467" s="69"/>
      <c r="AJ467" s="69"/>
      <c r="AK467" s="69"/>
      <c r="AL467" s="69"/>
      <c r="AM467" s="70"/>
      <c r="AN467" s="70"/>
      <c r="AO467" s="5"/>
      <c r="AP467" s="5"/>
    </row>
    <row r="468" spans="1:42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7"/>
      <c r="Y468" s="67"/>
      <c r="Z468" s="67"/>
      <c r="AA468" s="67"/>
      <c r="AB468" s="68"/>
      <c r="AC468" s="68"/>
      <c r="AD468" s="68"/>
      <c r="AE468" s="68"/>
      <c r="AF468" s="68"/>
      <c r="AG468" s="69"/>
      <c r="AH468" s="69"/>
      <c r="AI468" s="69"/>
      <c r="AJ468" s="69"/>
      <c r="AK468" s="69"/>
      <c r="AL468" s="69"/>
      <c r="AM468" s="70"/>
      <c r="AN468" s="70"/>
      <c r="AO468" s="5"/>
      <c r="AP468" s="5"/>
    </row>
    <row r="469" spans="1:42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7"/>
      <c r="Y469" s="67"/>
      <c r="Z469" s="67"/>
      <c r="AA469" s="67"/>
      <c r="AB469" s="68"/>
      <c r="AC469" s="68"/>
      <c r="AD469" s="68"/>
      <c r="AE469" s="68"/>
      <c r="AF469" s="68"/>
      <c r="AG469" s="69"/>
      <c r="AH469" s="69"/>
      <c r="AI469" s="69"/>
      <c r="AJ469" s="69"/>
      <c r="AK469" s="69"/>
      <c r="AL469" s="69"/>
      <c r="AM469" s="70"/>
      <c r="AN469" s="70"/>
      <c r="AO469" s="5"/>
      <c r="AP469" s="5"/>
    </row>
    <row r="470" spans="1:42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7"/>
      <c r="Y470" s="67"/>
      <c r="Z470" s="67"/>
      <c r="AA470" s="67"/>
      <c r="AB470" s="68"/>
      <c r="AC470" s="68"/>
      <c r="AD470" s="68"/>
      <c r="AE470" s="68"/>
      <c r="AF470" s="68"/>
      <c r="AG470" s="69"/>
      <c r="AH470" s="69"/>
      <c r="AI470" s="69"/>
      <c r="AJ470" s="69"/>
      <c r="AK470" s="69"/>
      <c r="AL470" s="69"/>
      <c r="AM470" s="70"/>
      <c r="AN470" s="70"/>
      <c r="AO470" s="5"/>
      <c r="AP470" s="5"/>
    </row>
    <row r="471" spans="1:42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7"/>
      <c r="Y471" s="67"/>
      <c r="Z471" s="67"/>
      <c r="AA471" s="67"/>
      <c r="AB471" s="68"/>
      <c r="AC471" s="68"/>
      <c r="AD471" s="68"/>
      <c r="AE471" s="68"/>
      <c r="AF471" s="68"/>
      <c r="AG471" s="69"/>
      <c r="AH471" s="69"/>
      <c r="AI471" s="69"/>
      <c r="AJ471" s="69"/>
      <c r="AK471" s="69"/>
      <c r="AL471" s="69"/>
      <c r="AM471" s="70"/>
      <c r="AN471" s="70"/>
      <c r="AO471" s="5"/>
      <c r="AP471" s="5"/>
    </row>
    <row r="472" spans="1:42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7"/>
      <c r="Y472" s="67"/>
      <c r="Z472" s="67"/>
      <c r="AA472" s="67"/>
      <c r="AB472" s="68"/>
      <c r="AC472" s="68"/>
      <c r="AD472" s="68"/>
      <c r="AE472" s="68"/>
      <c r="AF472" s="68"/>
      <c r="AG472" s="69"/>
      <c r="AH472" s="69"/>
      <c r="AI472" s="69"/>
      <c r="AJ472" s="69"/>
      <c r="AK472" s="69"/>
      <c r="AL472" s="69"/>
      <c r="AM472" s="70"/>
      <c r="AN472" s="70"/>
      <c r="AO472" s="5"/>
      <c r="AP472" s="5"/>
    </row>
    <row r="473" spans="1:42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7"/>
      <c r="Y473" s="67"/>
      <c r="Z473" s="67"/>
      <c r="AA473" s="67"/>
      <c r="AB473" s="68"/>
      <c r="AC473" s="68"/>
      <c r="AD473" s="68"/>
      <c r="AE473" s="68"/>
      <c r="AF473" s="68"/>
      <c r="AG473" s="69"/>
      <c r="AH473" s="69"/>
      <c r="AI473" s="69"/>
      <c r="AJ473" s="69"/>
      <c r="AK473" s="69"/>
      <c r="AL473" s="69"/>
      <c r="AM473" s="70"/>
      <c r="AN473" s="70"/>
      <c r="AO473" s="5"/>
      <c r="AP473" s="5"/>
    </row>
    <row r="474" spans="1:42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7"/>
      <c r="Y474" s="67"/>
      <c r="Z474" s="67"/>
      <c r="AA474" s="67"/>
      <c r="AB474" s="68"/>
      <c r="AC474" s="68"/>
      <c r="AD474" s="68"/>
      <c r="AE474" s="68"/>
      <c r="AF474" s="68"/>
      <c r="AG474" s="69"/>
      <c r="AH474" s="69"/>
      <c r="AI474" s="69"/>
      <c r="AJ474" s="69"/>
      <c r="AK474" s="69"/>
      <c r="AL474" s="69"/>
      <c r="AM474" s="70"/>
      <c r="AN474" s="70"/>
      <c r="AO474" s="5"/>
      <c r="AP474" s="5"/>
    </row>
    <row r="475" spans="1:42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7"/>
      <c r="Y475" s="67"/>
      <c r="Z475" s="67"/>
      <c r="AA475" s="67"/>
      <c r="AB475" s="68"/>
      <c r="AC475" s="68"/>
      <c r="AD475" s="68"/>
      <c r="AE475" s="68"/>
      <c r="AF475" s="68"/>
      <c r="AG475" s="69"/>
      <c r="AH475" s="69"/>
      <c r="AI475" s="69"/>
      <c r="AJ475" s="69"/>
      <c r="AK475" s="69"/>
      <c r="AL475" s="69"/>
      <c r="AM475" s="70"/>
      <c r="AN475" s="70"/>
      <c r="AO475" s="5"/>
      <c r="AP475" s="5"/>
    </row>
    <row r="476" spans="1:42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7"/>
      <c r="Y476" s="67"/>
      <c r="Z476" s="67"/>
      <c r="AA476" s="67"/>
      <c r="AB476" s="68"/>
      <c r="AC476" s="68"/>
      <c r="AD476" s="68"/>
      <c r="AE476" s="68"/>
      <c r="AF476" s="68"/>
      <c r="AG476" s="69"/>
      <c r="AH476" s="69"/>
      <c r="AI476" s="69"/>
      <c r="AJ476" s="69"/>
      <c r="AK476" s="69"/>
      <c r="AL476" s="69"/>
      <c r="AM476" s="70"/>
      <c r="AN476" s="70"/>
      <c r="AO476" s="5"/>
      <c r="AP476" s="5"/>
    </row>
    <row r="477" spans="1:42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7"/>
      <c r="Y477" s="67"/>
      <c r="Z477" s="67"/>
      <c r="AA477" s="67"/>
      <c r="AB477" s="68"/>
      <c r="AC477" s="68"/>
      <c r="AD477" s="68"/>
      <c r="AE477" s="68"/>
      <c r="AF477" s="68"/>
      <c r="AG477" s="69"/>
      <c r="AH477" s="69"/>
      <c r="AI477" s="69"/>
      <c r="AJ477" s="69"/>
      <c r="AK477" s="69"/>
      <c r="AL477" s="69"/>
      <c r="AM477" s="70"/>
      <c r="AN477" s="70"/>
      <c r="AO477" s="5"/>
      <c r="AP477" s="5"/>
    </row>
    <row r="478" spans="1:42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7"/>
      <c r="Y478" s="67"/>
      <c r="Z478" s="67"/>
      <c r="AA478" s="67"/>
      <c r="AB478" s="68"/>
      <c r="AC478" s="68"/>
      <c r="AD478" s="68"/>
      <c r="AE478" s="68"/>
      <c r="AF478" s="68"/>
      <c r="AG478" s="69"/>
      <c r="AH478" s="69"/>
      <c r="AI478" s="69"/>
      <c r="AJ478" s="69"/>
      <c r="AK478" s="69"/>
      <c r="AL478" s="69"/>
      <c r="AM478" s="70"/>
      <c r="AN478" s="70"/>
      <c r="AO478" s="5"/>
      <c r="AP478" s="5"/>
    </row>
    <row r="479" spans="1:42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7"/>
      <c r="Y479" s="67"/>
      <c r="Z479" s="67"/>
      <c r="AA479" s="67"/>
      <c r="AB479" s="68"/>
      <c r="AC479" s="68"/>
      <c r="AD479" s="68"/>
      <c r="AE479" s="68"/>
      <c r="AF479" s="68"/>
      <c r="AG479" s="69"/>
      <c r="AH479" s="69"/>
      <c r="AI479" s="69"/>
      <c r="AJ479" s="69"/>
      <c r="AK479" s="69"/>
      <c r="AL479" s="69"/>
      <c r="AM479" s="70"/>
      <c r="AN479" s="70"/>
      <c r="AO479" s="5"/>
      <c r="AP479" s="5"/>
    </row>
    <row r="480" spans="1:42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7"/>
      <c r="Y480" s="67"/>
      <c r="Z480" s="67"/>
      <c r="AA480" s="67"/>
      <c r="AB480" s="68"/>
      <c r="AC480" s="68"/>
      <c r="AD480" s="68"/>
      <c r="AE480" s="68"/>
      <c r="AF480" s="68"/>
      <c r="AG480" s="69"/>
      <c r="AH480" s="69"/>
      <c r="AI480" s="69"/>
      <c r="AJ480" s="69"/>
      <c r="AK480" s="69"/>
      <c r="AL480" s="69"/>
      <c r="AM480" s="70"/>
      <c r="AN480" s="70"/>
      <c r="AO480" s="5"/>
      <c r="AP480" s="5"/>
    </row>
    <row r="481" spans="1:42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7"/>
      <c r="Y481" s="67"/>
      <c r="Z481" s="67"/>
      <c r="AA481" s="67"/>
      <c r="AB481" s="68"/>
      <c r="AC481" s="68"/>
      <c r="AD481" s="68"/>
      <c r="AE481" s="68"/>
      <c r="AF481" s="68"/>
      <c r="AG481" s="69"/>
      <c r="AH481" s="69"/>
      <c r="AI481" s="69"/>
      <c r="AJ481" s="69"/>
      <c r="AK481" s="69"/>
      <c r="AL481" s="69"/>
      <c r="AM481" s="70"/>
      <c r="AN481" s="70"/>
      <c r="AO481" s="5"/>
      <c r="AP481" s="5"/>
    </row>
    <row r="482" spans="1:42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7"/>
      <c r="Y482" s="67"/>
      <c r="Z482" s="67"/>
      <c r="AA482" s="67"/>
      <c r="AB482" s="68"/>
      <c r="AC482" s="68"/>
      <c r="AD482" s="68"/>
      <c r="AE482" s="68"/>
      <c r="AF482" s="68"/>
      <c r="AG482" s="69"/>
      <c r="AH482" s="69"/>
      <c r="AI482" s="69"/>
      <c r="AJ482" s="69"/>
      <c r="AK482" s="69"/>
      <c r="AL482" s="69"/>
      <c r="AM482" s="70"/>
      <c r="AN482" s="70"/>
      <c r="AO482" s="5"/>
      <c r="AP482" s="5"/>
    </row>
    <row r="483" spans="1:42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7"/>
      <c r="Y483" s="67"/>
      <c r="Z483" s="67"/>
      <c r="AA483" s="67"/>
      <c r="AB483" s="68"/>
      <c r="AC483" s="68"/>
      <c r="AD483" s="68"/>
      <c r="AE483" s="68"/>
      <c r="AF483" s="68"/>
      <c r="AG483" s="69"/>
      <c r="AH483" s="69"/>
      <c r="AI483" s="69"/>
      <c r="AJ483" s="69"/>
      <c r="AK483" s="69"/>
      <c r="AL483" s="69"/>
      <c r="AM483" s="70"/>
      <c r="AN483" s="70"/>
      <c r="AO483" s="5"/>
      <c r="AP483" s="5"/>
    </row>
    <row r="484" spans="1:42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7"/>
      <c r="Y484" s="67"/>
      <c r="Z484" s="67"/>
      <c r="AA484" s="67"/>
      <c r="AB484" s="68"/>
      <c r="AC484" s="68"/>
      <c r="AD484" s="68"/>
      <c r="AE484" s="68"/>
      <c r="AF484" s="68"/>
      <c r="AG484" s="69"/>
      <c r="AH484" s="69"/>
      <c r="AI484" s="69"/>
      <c r="AJ484" s="69"/>
      <c r="AK484" s="69"/>
      <c r="AL484" s="69"/>
      <c r="AM484" s="70"/>
      <c r="AN484" s="70"/>
      <c r="AO484" s="5"/>
      <c r="AP484" s="5"/>
    </row>
    <row r="485" spans="1:42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7"/>
      <c r="Y485" s="67"/>
      <c r="Z485" s="67"/>
      <c r="AA485" s="67"/>
      <c r="AB485" s="68"/>
      <c r="AC485" s="68"/>
      <c r="AD485" s="68"/>
      <c r="AE485" s="68"/>
      <c r="AF485" s="68"/>
      <c r="AG485" s="69"/>
      <c r="AH485" s="69"/>
      <c r="AI485" s="69"/>
      <c r="AJ485" s="69"/>
      <c r="AK485" s="69"/>
      <c r="AL485" s="69"/>
      <c r="AM485" s="70"/>
      <c r="AN485" s="70"/>
      <c r="AO485" s="5"/>
      <c r="AP485" s="5"/>
    </row>
    <row r="486" spans="1:42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7"/>
      <c r="Y486" s="67"/>
      <c r="Z486" s="67"/>
      <c r="AA486" s="67"/>
      <c r="AB486" s="68"/>
      <c r="AC486" s="68"/>
      <c r="AD486" s="68"/>
      <c r="AE486" s="68"/>
      <c r="AF486" s="68"/>
      <c r="AG486" s="69"/>
      <c r="AH486" s="69"/>
      <c r="AI486" s="69"/>
      <c r="AJ486" s="69"/>
      <c r="AK486" s="69"/>
      <c r="AL486" s="69"/>
      <c r="AM486" s="70"/>
      <c r="AN486" s="70"/>
      <c r="AO486" s="5"/>
      <c r="AP486" s="5"/>
    </row>
    <row r="487" spans="1:42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7"/>
      <c r="Y487" s="67"/>
      <c r="Z487" s="67"/>
      <c r="AA487" s="67"/>
      <c r="AB487" s="68"/>
      <c r="AC487" s="68"/>
      <c r="AD487" s="68"/>
      <c r="AE487" s="68"/>
      <c r="AF487" s="68"/>
      <c r="AG487" s="69"/>
      <c r="AH487" s="69"/>
      <c r="AI487" s="69"/>
      <c r="AJ487" s="69"/>
      <c r="AK487" s="69"/>
      <c r="AL487" s="69"/>
      <c r="AM487" s="70"/>
      <c r="AN487" s="70"/>
      <c r="AO487" s="5"/>
      <c r="AP487" s="5"/>
    </row>
    <row r="488" spans="1:42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7"/>
      <c r="Y488" s="67"/>
      <c r="Z488" s="67"/>
      <c r="AA488" s="67"/>
      <c r="AB488" s="68"/>
      <c r="AC488" s="68"/>
      <c r="AD488" s="68"/>
      <c r="AE488" s="68"/>
      <c r="AF488" s="68"/>
      <c r="AG488" s="69"/>
      <c r="AH488" s="69"/>
      <c r="AI488" s="69"/>
      <c r="AJ488" s="69"/>
      <c r="AK488" s="69"/>
      <c r="AL488" s="69"/>
      <c r="AM488" s="70"/>
      <c r="AN488" s="70"/>
      <c r="AO488" s="5"/>
      <c r="AP488" s="5"/>
    </row>
    <row r="489" spans="1:42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7"/>
      <c r="Y489" s="67"/>
      <c r="Z489" s="67"/>
      <c r="AA489" s="67"/>
      <c r="AB489" s="68"/>
      <c r="AC489" s="68"/>
      <c r="AD489" s="68"/>
      <c r="AE489" s="68"/>
      <c r="AF489" s="68"/>
      <c r="AG489" s="69"/>
      <c r="AH489" s="69"/>
      <c r="AI489" s="69"/>
      <c r="AJ489" s="69"/>
      <c r="AK489" s="69"/>
      <c r="AL489" s="69"/>
      <c r="AM489" s="70"/>
      <c r="AN489" s="70"/>
      <c r="AO489" s="5"/>
      <c r="AP489" s="5"/>
    </row>
    <row r="490" spans="1:42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7"/>
      <c r="Y490" s="67"/>
      <c r="Z490" s="67"/>
      <c r="AA490" s="67"/>
      <c r="AB490" s="68"/>
      <c r="AC490" s="68"/>
      <c r="AD490" s="68"/>
      <c r="AE490" s="68"/>
      <c r="AF490" s="68"/>
      <c r="AG490" s="69"/>
      <c r="AH490" s="69"/>
      <c r="AI490" s="69"/>
      <c r="AJ490" s="69"/>
      <c r="AK490" s="69"/>
      <c r="AL490" s="69"/>
      <c r="AM490" s="70"/>
      <c r="AN490" s="70"/>
      <c r="AO490" s="5"/>
      <c r="AP490" s="5"/>
    </row>
    <row r="491" spans="1:42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7"/>
      <c r="Y491" s="67"/>
      <c r="Z491" s="67"/>
      <c r="AA491" s="67"/>
      <c r="AB491" s="68"/>
      <c r="AC491" s="68"/>
      <c r="AD491" s="68"/>
      <c r="AE491" s="68"/>
      <c r="AF491" s="68"/>
      <c r="AG491" s="69"/>
      <c r="AH491" s="69"/>
      <c r="AI491" s="69"/>
      <c r="AJ491" s="69"/>
      <c r="AK491" s="69"/>
      <c r="AL491" s="69"/>
      <c r="AM491" s="70"/>
      <c r="AN491" s="70"/>
      <c r="AO491" s="5"/>
      <c r="AP491" s="5"/>
    </row>
    <row r="492" spans="1:42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7"/>
      <c r="Y492" s="67"/>
      <c r="Z492" s="67"/>
      <c r="AA492" s="67"/>
      <c r="AB492" s="68"/>
      <c r="AC492" s="68"/>
      <c r="AD492" s="68"/>
      <c r="AE492" s="68"/>
      <c r="AF492" s="68"/>
      <c r="AG492" s="69"/>
      <c r="AH492" s="69"/>
      <c r="AI492" s="69"/>
      <c r="AJ492" s="69"/>
      <c r="AK492" s="69"/>
      <c r="AL492" s="69"/>
      <c r="AM492" s="70"/>
      <c r="AN492" s="70"/>
      <c r="AO492" s="5"/>
      <c r="AP492" s="5"/>
    </row>
    <row r="493" spans="1:42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7"/>
      <c r="Y493" s="67"/>
      <c r="Z493" s="67"/>
      <c r="AA493" s="67"/>
      <c r="AB493" s="68"/>
      <c r="AC493" s="68"/>
      <c r="AD493" s="68"/>
      <c r="AE493" s="68"/>
      <c r="AF493" s="68"/>
      <c r="AG493" s="69"/>
      <c r="AH493" s="69"/>
      <c r="AI493" s="69"/>
      <c r="AJ493" s="69"/>
      <c r="AK493" s="69"/>
      <c r="AL493" s="69"/>
      <c r="AM493" s="70"/>
      <c r="AN493" s="70"/>
      <c r="AO493" s="5"/>
      <c r="AP493" s="5"/>
    </row>
    <row r="494" spans="1:42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7"/>
      <c r="Y494" s="67"/>
      <c r="Z494" s="67"/>
      <c r="AA494" s="67"/>
      <c r="AB494" s="68"/>
      <c r="AC494" s="68"/>
      <c r="AD494" s="68"/>
      <c r="AE494" s="68"/>
      <c r="AF494" s="68"/>
      <c r="AG494" s="69"/>
      <c r="AH494" s="69"/>
      <c r="AI494" s="69"/>
      <c r="AJ494" s="69"/>
      <c r="AK494" s="69"/>
      <c r="AL494" s="69"/>
      <c r="AM494" s="70"/>
      <c r="AN494" s="70"/>
      <c r="AO494" s="5"/>
      <c r="AP494" s="5"/>
    </row>
    <row r="495" spans="1:42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7"/>
      <c r="Y495" s="67"/>
      <c r="Z495" s="67"/>
      <c r="AA495" s="67"/>
      <c r="AB495" s="68"/>
      <c r="AC495" s="68"/>
      <c r="AD495" s="68"/>
      <c r="AE495" s="68"/>
      <c r="AF495" s="68"/>
      <c r="AG495" s="69"/>
      <c r="AH495" s="69"/>
      <c r="AI495" s="69"/>
      <c r="AJ495" s="69"/>
      <c r="AK495" s="69"/>
      <c r="AL495" s="69"/>
      <c r="AM495" s="70"/>
      <c r="AN495" s="70"/>
      <c r="AO495" s="5"/>
      <c r="AP495" s="5"/>
    </row>
    <row r="496" spans="1:42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7"/>
      <c r="Y496" s="67"/>
      <c r="Z496" s="67"/>
      <c r="AA496" s="67"/>
      <c r="AB496" s="68"/>
      <c r="AC496" s="68"/>
      <c r="AD496" s="68"/>
      <c r="AE496" s="68"/>
      <c r="AF496" s="68"/>
      <c r="AG496" s="69"/>
      <c r="AH496" s="69"/>
      <c r="AI496" s="69"/>
      <c r="AJ496" s="69"/>
      <c r="AK496" s="69"/>
      <c r="AL496" s="69"/>
      <c r="AM496" s="70"/>
      <c r="AN496" s="70"/>
      <c r="AO496" s="5"/>
      <c r="AP496" s="5"/>
    </row>
    <row r="497" spans="1:42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7"/>
      <c r="Y497" s="67"/>
      <c r="Z497" s="67"/>
      <c r="AA497" s="67"/>
      <c r="AB497" s="68"/>
      <c r="AC497" s="68"/>
      <c r="AD497" s="68"/>
      <c r="AE497" s="68"/>
      <c r="AF497" s="68"/>
      <c r="AG497" s="69"/>
      <c r="AH497" s="69"/>
      <c r="AI497" s="69"/>
      <c r="AJ497" s="69"/>
      <c r="AK497" s="69"/>
      <c r="AL497" s="69"/>
      <c r="AM497" s="70"/>
      <c r="AN497" s="70"/>
      <c r="AO497" s="5"/>
      <c r="AP497" s="5"/>
    </row>
    <row r="498" spans="1:42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7"/>
      <c r="Y498" s="67"/>
      <c r="Z498" s="67"/>
      <c r="AA498" s="67"/>
      <c r="AB498" s="68"/>
      <c r="AC498" s="68"/>
      <c r="AD498" s="68"/>
      <c r="AE498" s="68"/>
      <c r="AF498" s="68"/>
      <c r="AG498" s="69"/>
      <c r="AH498" s="69"/>
      <c r="AI498" s="69"/>
      <c r="AJ498" s="69"/>
      <c r="AK498" s="69"/>
      <c r="AL498" s="69"/>
      <c r="AM498" s="70"/>
      <c r="AN498" s="70"/>
      <c r="AO498" s="5"/>
      <c r="AP498" s="5"/>
    </row>
    <row r="499" spans="1:42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7"/>
      <c r="Y499" s="67"/>
      <c r="Z499" s="67"/>
      <c r="AA499" s="67"/>
      <c r="AB499" s="68"/>
      <c r="AC499" s="68"/>
      <c r="AD499" s="68"/>
      <c r="AE499" s="68"/>
      <c r="AF499" s="68"/>
      <c r="AG499" s="69"/>
      <c r="AH499" s="69"/>
      <c r="AI499" s="69"/>
      <c r="AJ499" s="69"/>
      <c r="AK499" s="69"/>
      <c r="AL499" s="69"/>
      <c r="AM499" s="70"/>
      <c r="AN499" s="70"/>
      <c r="AO499" s="5"/>
      <c r="AP499" s="5"/>
    </row>
    <row r="500" spans="1:42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7"/>
      <c r="Y500" s="67"/>
      <c r="Z500" s="67"/>
      <c r="AA500" s="67"/>
      <c r="AB500" s="68"/>
      <c r="AC500" s="68"/>
      <c r="AD500" s="68"/>
      <c r="AE500" s="68"/>
      <c r="AF500" s="68"/>
      <c r="AG500" s="69"/>
      <c r="AH500" s="69"/>
      <c r="AI500" s="69"/>
      <c r="AJ500" s="69"/>
      <c r="AK500" s="69"/>
      <c r="AL500" s="69"/>
      <c r="AM500" s="70"/>
      <c r="AN500" s="70"/>
      <c r="AO500" s="5"/>
      <c r="AP500" s="5"/>
    </row>
    <row r="501" spans="1:42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7"/>
      <c r="Y501" s="67"/>
      <c r="Z501" s="67"/>
      <c r="AA501" s="67"/>
      <c r="AB501" s="68"/>
      <c r="AC501" s="68"/>
      <c r="AD501" s="68"/>
      <c r="AE501" s="68"/>
      <c r="AF501" s="68"/>
      <c r="AG501" s="69"/>
      <c r="AH501" s="69"/>
      <c r="AI501" s="69"/>
      <c r="AJ501" s="69"/>
      <c r="AK501" s="69"/>
      <c r="AL501" s="69"/>
      <c r="AM501" s="70"/>
      <c r="AN501" s="70"/>
      <c r="AO501" s="5"/>
      <c r="AP501" s="5"/>
    </row>
    <row r="502" spans="1:42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7"/>
      <c r="Y502" s="67"/>
      <c r="Z502" s="67"/>
      <c r="AA502" s="67"/>
      <c r="AB502" s="68"/>
      <c r="AC502" s="68"/>
      <c r="AD502" s="68"/>
      <c r="AE502" s="68"/>
      <c r="AF502" s="68"/>
      <c r="AG502" s="69"/>
      <c r="AH502" s="69"/>
      <c r="AI502" s="69"/>
      <c r="AJ502" s="69"/>
      <c r="AK502" s="69"/>
      <c r="AL502" s="69"/>
      <c r="AM502" s="70"/>
      <c r="AN502" s="70"/>
      <c r="AO502" s="5"/>
      <c r="AP502" s="5"/>
    </row>
    <row r="503" spans="1:42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7"/>
      <c r="Y503" s="67"/>
      <c r="Z503" s="67"/>
      <c r="AA503" s="67"/>
      <c r="AB503" s="68"/>
      <c r="AC503" s="68"/>
      <c r="AD503" s="68"/>
      <c r="AE503" s="68"/>
      <c r="AF503" s="68"/>
      <c r="AG503" s="69"/>
      <c r="AH503" s="69"/>
      <c r="AI503" s="69"/>
      <c r="AJ503" s="69"/>
      <c r="AK503" s="69"/>
      <c r="AL503" s="69"/>
      <c r="AM503" s="70"/>
      <c r="AN503" s="70"/>
      <c r="AO503" s="5"/>
      <c r="AP503" s="5"/>
    </row>
    <row r="504" spans="1:42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7"/>
      <c r="Y504" s="67"/>
      <c r="Z504" s="67"/>
      <c r="AA504" s="67"/>
      <c r="AB504" s="68"/>
      <c r="AC504" s="68"/>
      <c r="AD504" s="68"/>
      <c r="AE504" s="68"/>
      <c r="AF504" s="68"/>
      <c r="AG504" s="69"/>
      <c r="AH504" s="69"/>
      <c r="AI504" s="69"/>
      <c r="AJ504" s="69"/>
      <c r="AK504" s="69"/>
      <c r="AL504" s="69"/>
      <c r="AM504" s="70"/>
      <c r="AN504" s="70"/>
      <c r="AO504" s="5"/>
      <c r="AP504" s="5"/>
    </row>
    <row r="505" spans="1:42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7"/>
      <c r="Y505" s="67"/>
      <c r="Z505" s="67"/>
      <c r="AA505" s="67"/>
      <c r="AB505" s="68"/>
      <c r="AC505" s="68"/>
      <c r="AD505" s="68"/>
      <c r="AE505" s="68"/>
      <c r="AF505" s="68"/>
      <c r="AG505" s="69"/>
      <c r="AH505" s="69"/>
      <c r="AI505" s="69"/>
      <c r="AJ505" s="69"/>
      <c r="AK505" s="69"/>
      <c r="AL505" s="69"/>
      <c r="AM505" s="70"/>
      <c r="AN505" s="70"/>
      <c r="AO505" s="5"/>
      <c r="AP505" s="5"/>
    </row>
    <row r="506" spans="1:42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7"/>
      <c r="Y506" s="67"/>
      <c r="Z506" s="67"/>
      <c r="AA506" s="67"/>
      <c r="AB506" s="68"/>
      <c r="AC506" s="68"/>
      <c r="AD506" s="68"/>
      <c r="AE506" s="68"/>
      <c r="AF506" s="68"/>
      <c r="AG506" s="69"/>
      <c r="AH506" s="69"/>
      <c r="AI506" s="69"/>
      <c r="AJ506" s="69"/>
      <c r="AK506" s="69"/>
      <c r="AL506" s="69"/>
      <c r="AM506" s="70"/>
      <c r="AN506" s="70"/>
      <c r="AO506" s="5"/>
      <c r="AP506" s="5"/>
    </row>
    <row r="507" spans="1:42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7"/>
      <c r="Y507" s="67"/>
      <c r="Z507" s="67"/>
      <c r="AA507" s="67"/>
      <c r="AB507" s="68"/>
      <c r="AC507" s="68"/>
      <c r="AD507" s="68"/>
      <c r="AE507" s="68"/>
      <c r="AF507" s="68"/>
      <c r="AG507" s="69"/>
      <c r="AH507" s="69"/>
      <c r="AI507" s="69"/>
      <c r="AJ507" s="69"/>
      <c r="AK507" s="69"/>
      <c r="AL507" s="69"/>
      <c r="AM507" s="70"/>
      <c r="AN507" s="70"/>
      <c r="AO507" s="5"/>
      <c r="AP507" s="5"/>
    </row>
    <row r="508" spans="1:42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7"/>
      <c r="Y508" s="67"/>
      <c r="Z508" s="67"/>
      <c r="AA508" s="67"/>
      <c r="AB508" s="68"/>
      <c r="AC508" s="68"/>
      <c r="AD508" s="68"/>
      <c r="AE508" s="68"/>
      <c r="AF508" s="68"/>
      <c r="AG508" s="69"/>
      <c r="AH508" s="69"/>
      <c r="AI508" s="69"/>
      <c r="AJ508" s="69"/>
      <c r="AK508" s="69"/>
      <c r="AL508" s="69"/>
      <c r="AM508" s="70"/>
      <c r="AN508" s="70"/>
      <c r="AO508" s="5"/>
      <c r="AP508" s="5"/>
    </row>
    <row r="509" spans="1:42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7"/>
      <c r="Y509" s="67"/>
      <c r="Z509" s="67"/>
      <c r="AA509" s="67"/>
      <c r="AB509" s="68"/>
      <c r="AC509" s="68"/>
      <c r="AD509" s="68"/>
      <c r="AE509" s="68"/>
      <c r="AF509" s="68"/>
      <c r="AG509" s="69"/>
      <c r="AH509" s="69"/>
      <c r="AI509" s="69"/>
      <c r="AJ509" s="69"/>
      <c r="AK509" s="69"/>
      <c r="AL509" s="69"/>
      <c r="AM509" s="70"/>
      <c r="AN509" s="70"/>
      <c r="AO509" s="5"/>
      <c r="AP509" s="5"/>
    </row>
    <row r="510" spans="1:42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7"/>
      <c r="Y510" s="67"/>
      <c r="Z510" s="67"/>
      <c r="AA510" s="67"/>
      <c r="AB510" s="68"/>
      <c r="AC510" s="68"/>
      <c r="AD510" s="68"/>
      <c r="AE510" s="68"/>
      <c r="AF510" s="68"/>
      <c r="AG510" s="69"/>
      <c r="AH510" s="69"/>
      <c r="AI510" s="69"/>
      <c r="AJ510" s="69"/>
      <c r="AK510" s="69"/>
      <c r="AL510" s="69"/>
      <c r="AM510" s="70"/>
      <c r="AN510" s="70"/>
      <c r="AO510" s="5"/>
      <c r="AP510" s="5"/>
    </row>
    <row r="511" spans="1:42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7"/>
      <c r="Y511" s="67"/>
      <c r="Z511" s="67"/>
      <c r="AA511" s="67"/>
      <c r="AB511" s="68"/>
      <c r="AC511" s="68"/>
      <c r="AD511" s="68"/>
      <c r="AE511" s="68"/>
      <c r="AF511" s="68"/>
      <c r="AG511" s="69"/>
      <c r="AH511" s="69"/>
      <c r="AI511" s="69"/>
      <c r="AJ511" s="69"/>
      <c r="AK511" s="69"/>
      <c r="AL511" s="69"/>
      <c r="AM511" s="70"/>
      <c r="AN511" s="70"/>
      <c r="AO511" s="5"/>
      <c r="AP511" s="5"/>
    </row>
    <row r="512" spans="1:42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7"/>
      <c r="Y512" s="67"/>
      <c r="Z512" s="67"/>
      <c r="AA512" s="67"/>
      <c r="AB512" s="68"/>
      <c r="AC512" s="68"/>
      <c r="AD512" s="68"/>
      <c r="AE512" s="68"/>
      <c r="AF512" s="68"/>
      <c r="AG512" s="69"/>
      <c r="AH512" s="69"/>
      <c r="AI512" s="69"/>
      <c r="AJ512" s="69"/>
      <c r="AK512" s="69"/>
      <c r="AL512" s="69"/>
      <c r="AM512" s="70"/>
      <c r="AN512" s="70"/>
      <c r="AO512" s="5"/>
      <c r="AP512" s="5"/>
    </row>
    <row r="513" spans="1:42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7"/>
      <c r="Y513" s="67"/>
      <c r="Z513" s="67"/>
      <c r="AA513" s="67"/>
      <c r="AB513" s="68"/>
      <c r="AC513" s="68"/>
      <c r="AD513" s="68"/>
      <c r="AE513" s="68"/>
      <c r="AF513" s="68"/>
      <c r="AG513" s="69"/>
      <c r="AH513" s="69"/>
      <c r="AI513" s="69"/>
      <c r="AJ513" s="69"/>
      <c r="AK513" s="69"/>
      <c r="AL513" s="69"/>
      <c r="AM513" s="70"/>
      <c r="AN513" s="70"/>
      <c r="AO513" s="5"/>
      <c r="AP513" s="5"/>
    </row>
    <row r="514" spans="1:42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7"/>
      <c r="Y514" s="67"/>
      <c r="Z514" s="67"/>
      <c r="AA514" s="67"/>
      <c r="AB514" s="68"/>
      <c r="AC514" s="68"/>
      <c r="AD514" s="68"/>
      <c r="AE514" s="68"/>
      <c r="AF514" s="68"/>
      <c r="AG514" s="69"/>
      <c r="AH514" s="69"/>
      <c r="AI514" s="69"/>
      <c r="AJ514" s="69"/>
      <c r="AK514" s="69"/>
      <c r="AL514" s="69"/>
      <c r="AM514" s="70"/>
      <c r="AN514" s="70"/>
      <c r="AO514" s="5"/>
      <c r="AP514" s="5"/>
    </row>
    <row r="515" spans="1:42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7"/>
      <c r="Y515" s="67"/>
      <c r="Z515" s="67"/>
      <c r="AA515" s="67"/>
      <c r="AB515" s="68"/>
      <c r="AC515" s="68"/>
      <c r="AD515" s="68"/>
      <c r="AE515" s="68"/>
      <c r="AF515" s="68"/>
      <c r="AG515" s="69"/>
      <c r="AH515" s="69"/>
      <c r="AI515" s="69"/>
      <c r="AJ515" s="69"/>
      <c r="AK515" s="69"/>
      <c r="AL515" s="69"/>
      <c r="AM515" s="70"/>
      <c r="AN515" s="70"/>
      <c r="AO515" s="5"/>
      <c r="AP515" s="5"/>
    </row>
    <row r="516" spans="1:42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7"/>
      <c r="Y516" s="67"/>
      <c r="Z516" s="67"/>
      <c r="AA516" s="67"/>
      <c r="AB516" s="68"/>
      <c r="AC516" s="68"/>
      <c r="AD516" s="68"/>
      <c r="AE516" s="68"/>
      <c r="AF516" s="68"/>
      <c r="AG516" s="69"/>
      <c r="AH516" s="69"/>
      <c r="AI516" s="69"/>
      <c r="AJ516" s="69"/>
      <c r="AK516" s="69"/>
      <c r="AL516" s="69"/>
      <c r="AM516" s="70"/>
      <c r="AN516" s="70"/>
      <c r="AO516" s="5"/>
      <c r="AP516" s="5"/>
    </row>
    <row r="517" spans="1:42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7"/>
      <c r="Y517" s="67"/>
      <c r="Z517" s="67"/>
      <c r="AA517" s="67"/>
      <c r="AB517" s="68"/>
      <c r="AC517" s="68"/>
      <c r="AD517" s="68"/>
      <c r="AE517" s="68"/>
      <c r="AF517" s="68"/>
      <c r="AG517" s="69"/>
      <c r="AH517" s="69"/>
      <c r="AI517" s="69"/>
      <c r="AJ517" s="69"/>
      <c r="AK517" s="69"/>
      <c r="AL517" s="69"/>
      <c r="AM517" s="70"/>
      <c r="AN517" s="70"/>
      <c r="AO517" s="5"/>
      <c r="AP517" s="5"/>
    </row>
    <row r="518" spans="1:42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7"/>
      <c r="Y518" s="67"/>
      <c r="Z518" s="67"/>
      <c r="AA518" s="67"/>
      <c r="AB518" s="68"/>
      <c r="AC518" s="68"/>
      <c r="AD518" s="68"/>
      <c r="AE518" s="68"/>
      <c r="AF518" s="68"/>
      <c r="AG518" s="69"/>
      <c r="AH518" s="69"/>
      <c r="AI518" s="69"/>
      <c r="AJ518" s="69"/>
      <c r="AK518" s="69"/>
      <c r="AL518" s="69"/>
      <c r="AM518" s="70"/>
      <c r="AN518" s="70"/>
      <c r="AO518" s="5"/>
      <c r="AP518" s="5"/>
    </row>
    <row r="519" spans="1:42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7"/>
      <c r="Y519" s="67"/>
      <c r="Z519" s="67"/>
      <c r="AA519" s="67"/>
      <c r="AB519" s="68"/>
      <c r="AC519" s="68"/>
      <c r="AD519" s="68"/>
      <c r="AE519" s="68"/>
      <c r="AF519" s="68"/>
      <c r="AG519" s="69"/>
      <c r="AH519" s="69"/>
      <c r="AI519" s="69"/>
      <c r="AJ519" s="69"/>
      <c r="AK519" s="69"/>
      <c r="AL519" s="69"/>
      <c r="AM519" s="70"/>
      <c r="AN519" s="70"/>
      <c r="AO519" s="5"/>
      <c r="AP519" s="5"/>
    </row>
    <row r="520" spans="1:42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7"/>
      <c r="Y520" s="67"/>
      <c r="Z520" s="67"/>
      <c r="AA520" s="67"/>
      <c r="AB520" s="68"/>
      <c r="AC520" s="68"/>
      <c r="AD520" s="68"/>
      <c r="AE520" s="68"/>
      <c r="AF520" s="68"/>
      <c r="AG520" s="69"/>
      <c r="AH520" s="69"/>
      <c r="AI520" s="69"/>
      <c r="AJ520" s="69"/>
      <c r="AK520" s="69"/>
      <c r="AL520" s="69"/>
      <c r="AM520" s="70"/>
      <c r="AN520" s="70"/>
      <c r="AO520" s="5"/>
      <c r="AP520" s="5"/>
    </row>
    <row r="521" spans="1:42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7"/>
      <c r="Y521" s="67"/>
      <c r="Z521" s="67"/>
      <c r="AA521" s="67"/>
      <c r="AB521" s="68"/>
      <c r="AC521" s="68"/>
      <c r="AD521" s="68"/>
      <c r="AE521" s="68"/>
      <c r="AF521" s="68"/>
      <c r="AG521" s="69"/>
      <c r="AH521" s="69"/>
      <c r="AI521" s="69"/>
      <c r="AJ521" s="69"/>
      <c r="AK521" s="69"/>
      <c r="AL521" s="69"/>
      <c r="AM521" s="70"/>
      <c r="AN521" s="70"/>
      <c r="AO521" s="5"/>
      <c r="AP521" s="5"/>
    </row>
    <row r="522" spans="1:42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7"/>
      <c r="Y522" s="67"/>
      <c r="Z522" s="67"/>
      <c r="AA522" s="67"/>
      <c r="AB522" s="68"/>
      <c r="AC522" s="68"/>
      <c r="AD522" s="68"/>
      <c r="AE522" s="68"/>
      <c r="AF522" s="68"/>
      <c r="AG522" s="69"/>
      <c r="AH522" s="69"/>
      <c r="AI522" s="69"/>
      <c r="AJ522" s="69"/>
      <c r="AK522" s="69"/>
      <c r="AL522" s="69"/>
      <c r="AM522" s="70"/>
      <c r="AN522" s="70"/>
      <c r="AO522" s="5"/>
      <c r="AP522" s="5"/>
    </row>
    <row r="523" spans="1:42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7"/>
      <c r="Y523" s="67"/>
      <c r="Z523" s="67"/>
      <c r="AA523" s="67"/>
      <c r="AB523" s="68"/>
      <c r="AC523" s="68"/>
      <c r="AD523" s="68"/>
      <c r="AE523" s="68"/>
      <c r="AF523" s="68"/>
      <c r="AG523" s="69"/>
      <c r="AH523" s="69"/>
      <c r="AI523" s="69"/>
      <c r="AJ523" s="69"/>
      <c r="AK523" s="69"/>
      <c r="AL523" s="69"/>
      <c r="AM523" s="70"/>
      <c r="AN523" s="70"/>
      <c r="AO523" s="5"/>
      <c r="AP523" s="5"/>
    </row>
    <row r="524" spans="1:42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7"/>
      <c r="Y524" s="67"/>
      <c r="Z524" s="67"/>
      <c r="AA524" s="67"/>
      <c r="AB524" s="68"/>
      <c r="AC524" s="68"/>
      <c r="AD524" s="68"/>
      <c r="AE524" s="68"/>
      <c r="AF524" s="68"/>
      <c r="AG524" s="69"/>
      <c r="AH524" s="69"/>
      <c r="AI524" s="69"/>
      <c r="AJ524" s="69"/>
      <c r="AK524" s="69"/>
      <c r="AL524" s="69"/>
      <c r="AM524" s="70"/>
      <c r="AN524" s="70"/>
      <c r="AO524" s="5"/>
      <c r="AP524" s="5"/>
    </row>
    <row r="525" spans="1:42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7"/>
      <c r="Y525" s="67"/>
      <c r="Z525" s="67"/>
      <c r="AA525" s="67"/>
      <c r="AB525" s="68"/>
      <c r="AC525" s="68"/>
      <c r="AD525" s="68"/>
      <c r="AE525" s="68"/>
      <c r="AF525" s="68"/>
      <c r="AG525" s="69"/>
      <c r="AH525" s="69"/>
      <c r="AI525" s="69"/>
      <c r="AJ525" s="69"/>
      <c r="AK525" s="69"/>
      <c r="AL525" s="69"/>
      <c r="AM525" s="70"/>
      <c r="AN525" s="70"/>
      <c r="AO525" s="5"/>
      <c r="AP525" s="5"/>
    </row>
    <row r="526" spans="1:42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7"/>
      <c r="Y526" s="67"/>
      <c r="Z526" s="67"/>
      <c r="AA526" s="67"/>
      <c r="AB526" s="68"/>
      <c r="AC526" s="68"/>
      <c r="AD526" s="68"/>
      <c r="AE526" s="68"/>
      <c r="AF526" s="68"/>
      <c r="AG526" s="69"/>
      <c r="AH526" s="69"/>
      <c r="AI526" s="69"/>
      <c r="AJ526" s="69"/>
      <c r="AK526" s="69"/>
      <c r="AL526" s="69"/>
      <c r="AM526" s="70"/>
      <c r="AN526" s="70"/>
      <c r="AO526" s="5"/>
      <c r="AP526" s="5"/>
    </row>
    <row r="527" spans="1:42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7"/>
      <c r="Y527" s="67"/>
      <c r="Z527" s="67"/>
      <c r="AA527" s="67"/>
      <c r="AB527" s="68"/>
      <c r="AC527" s="68"/>
      <c r="AD527" s="68"/>
      <c r="AE527" s="68"/>
      <c r="AF527" s="68"/>
      <c r="AG527" s="69"/>
      <c r="AH527" s="69"/>
      <c r="AI527" s="69"/>
      <c r="AJ527" s="69"/>
      <c r="AK527" s="69"/>
      <c r="AL527" s="69"/>
      <c r="AM527" s="70"/>
      <c r="AN527" s="70"/>
      <c r="AO527" s="5"/>
      <c r="AP527" s="5"/>
    </row>
    <row r="528" spans="1:42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7"/>
      <c r="Y528" s="67"/>
      <c r="Z528" s="67"/>
      <c r="AA528" s="67"/>
      <c r="AB528" s="68"/>
      <c r="AC528" s="68"/>
      <c r="AD528" s="68"/>
      <c r="AE528" s="68"/>
      <c r="AF528" s="68"/>
      <c r="AG528" s="69"/>
      <c r="AH528" s="69"/>
      <c r="AI528" s="69"/>
      <c r="AJ528" s="69"/>
      <c r="AK528" s="69"/>
      <c r="AL528" s="69"/>
      <c r="AM528" s="70"/>
      <c r="AN528" s="70"/>
      <c r="AO528" s="5"/>
      <c r="AP528" s="5"/>
    </row>
    <row r="529" spans="1:42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7"/>
      <c r="Y529" s="67"/>
      <c r="Z529" s="67"/>
      <c r="AA529" s="67"/>
      <c r="AB529" s="68"/>
      <c r="AC529" s="68"/>
      <c r="AD529" s="68"/>
      <c r="AE529" s="68"/>
      <c r="AF529" s="68"/>
      <c r="AG529" s="69"/>
      <c r="AH529" s="69"/>
      <c r="AI529" s="69"/>
      <c r="AJ529" s="69"/>
      <c r="AK529" s="69"/>
      <c r="AL529" s="69"/>
      <c r="AM529" s="70"/>
      <c r="AN529" s="70"/>
      <c r="AO529" s="5"/>
      <c r="AP529" s="5"/>
    </row>
    <row r="530" spans="1:42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7"/>
      <c r="Y530" s="67"/>
      <c r="Z530" s="67"/>
      <c r="AA530" s="67"/>
      <c r="AB530" s="68"/>
      <c r="AC530" s="68"/>
      <c r="AD530" s="68"/>
      <c r="AE530" s="68"/>
      <c r="AF530" s="68"/>
      <c r="AG530" s="69"/>
      <c r="AH530" s="69"/>
      <c r="AI530" s="69"/>
      <c r="AJ530" s="69"/>
      <c r="AK530" s="69"/>
      <c r="AL530" s="69"/>
      <c r="AM530" s="70"/>
      <c r="AN530" s="70"/>
      <c r="AO530" s="5"/>
      <c r="AP530" s="5"/>
    </row>
    <row r="531" spans="1:42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7"/>
      <c r="Y531" s="67"/>
      <c r="Z531" s="67"/>
      <c r="AA531" s="67"/>
      <c r="AB531" s="68"/>
      <c r="AC531" s="68"/>
      <c r="AD531" s="68"/>
      <c r="AE531" s="68"/>
      <c r="AF531" s="68"/>
      <c r="AG531" s="69"/>
      <c r="AH531" s="69"/>
      <c r="AI531" s="69"/>
      <c r="AJ531" s="69"/>
      <c r="AK531" s="69"/>
      <c r="AL531" s="69"/>
      <c r="AM531" s="70"/>
      <c r="AN531" s="70"/>
      <c r="AO531" s="5"/>
      <c r="AP531" s="5"/>
    </row>
    <row r="532" spans="1:42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7"/>
      <c r="Y532" s="67"/>
      <c r="Z532" s="67"/>
      <c r="AA532" s="67"/>
      <c r="AB532" s="68"/>
      <c r="AC532" s="68"/>
      <c r="AD532" s="68"/>
      <c r="AE532" s="68"/>
      <c r="AF532" s="68"/>
      <c r="AG532" s="69"/>
      <c r="AH532" s="69"/>
      <c r="AI532" s="69"/>
      <c r="AJ532" s="69"/>
      <c r="AK532" s="69"/>
      <c r="AL532" s="69"/>
      <c r="AM532" s="70"/>
      <c r="AN532" s="70"/>
      <c r="AO532" s="5"/>
      <c r="AP532" s="5"/>
    </row>
    <row r="533" spans="1:42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7"/>
      <c r="Y533" s="67"/>
      <c r="Z533" s="67"/>
      <c r="AA533" s="67"/>
      <c r="AB533" s="68"/>
      <c r="AC533" s="68"/>
      <c r="AD533" s="68"/>
      <c r="AE533" s="68"/>
      <c r="AF533" s="68"/>
      <c r="AG533" s="69"/>
      <c r="AH533" s="69"/>
      <c r="AI533" s="69"/>
      <c r="AJ533" s="69"/>
      <c r="AK533" s="69"/>
      <c r="AL533" s="69"/>
      <c r="AM533" s="70"/>
      <c r="AN533" s="70"/>
      <c r="AO533" s="5"/>
      <c r="AP533" s="5"/>
    </row>
    <row r="534" spans="1:42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7"/>
      <c r="Y534" s="67"/>
      <c r="Z534" s="67"/>
      <c r="AA534" s="67"/>
      <c r="AB534" s="68"/>
      <c r="AC534" s="68"/>
      <c r="AD534" s="68"/>
      <c r="AE534" s="68"/>
      <c r="AF534" s="68"/>
      <c r="AG534" s="69"/>
      <c r="AH534" s="69"/>
      <c r="AI534" s="69"/>
      <c r="AJ534" s="69"/>
      <c r="AK534" s="69"/>
      <c r="AL534" s="69"/>
      <c r="AM534" s="70"/>
      <c r="AN534" s="70"/>
      <c r="AO534" s="5"/>
      <c r="AP534" s="5"/>
    </row>
    <row r="535" spans="1:42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7"/>
      <c r="Y535" s="67"/>
      <c r="Z535" s="67"/>
      <c r="AA535" s="67"/>
      <c r="AB535" s="68"/>
      <c r="AC535" s="68"/>
      <c r="AD535" s="68"/>
      <c r="AE535" s="68"/>
      <c r="AF535" s="68"/>
      <c r="AG535" s="69"/>
      <c r="AH535" s="69"/>
      <c r="AI535" s="69"/>
      <c r="AJ535" s="69"/>
      <c r="AK535" s="69"/>
      <c r="AL535" s="69"/>
      <c r="AM535" s="70"/>
      <c r="AN535" s="70"/>
      <c r="AO535" s="5"/>
      <c r="AP535" s="5"/>
    </row>
    <row r="536" spans="1:42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7"/>
      <c r="Y536" s="67"/>
      <c r="Z536" s="67"/>
      <c r="AA536" s="67"/>
      <c r="AB536" s="68"/>
      <c r="AC536" s="68"/>
      <c r="AD536" s="68"/>
      <c r="AE536" s="68"/>
      <c r="AF536" s="68"/>
      <c r="AG536" s="69"/>
      <c r="AH536" s="69"/>
      <c r="AI536" s="69"/>
      <c r="AJ536" s="69"/>
      <c r="AK536" s="69"/>
      <c r="AL536" s="69"/>
      <c r="AM536" s="70"/>
      <c r="AN536" s="70"/>
      <c r="AO536" s="5"/>
      <c r="AP536" s="5"/>
    </row>
    <row r="537" spans="1:42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7"/>
      <c r="Y537" s="67"/>
      <c r="Z537" s="67"/>
      <c r="AA537" s="67"/>
      <c r="AB537" s="68"/>
      <c r="AC537" s="68"/>
      <c r="AD537" s="68"/>
      <c r="AE537" s="68"/>
      <c r="AF537" s="68"/>
      <c r="AG537" s="69"/>
      <c r="AH537" s="69"/>
      <c r="AI537" s="69"/>
      <c r="AJ537" s="69"/>
      <c r="AK537" s="69"/>
      <c r="AL537" s="69"/>
      <c r="AM537" s="70"/>
      <c r="AN537" s="70"/>
      <c r="AO537" s="5"/>
      <c r="AP537" s="5"/>
    </row>
    <row r="538" spans="1:42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7"/>
      <c r="Y538" s="67"/>
      <c r="Z538" s="67"/>
      <c r="AA538" s="67"/>
      <c r="AB538" s="68"/>
      <c r="AC538" s="68"/>
      <c r="AD538" s="68"/>
      <c r="AE538" s="68"/>
      <c r="AF538" s="68"/>
      <c r="AG538" s="69"/>
      <c r="AH538" s="69"/>
      <c r="AI538" s="69"/>
      <c r="AJ538" s="69"/>
      <c r="AK538" s="69"/>
      <c r="AL538" s="69"/>
      <c r="AM538" s="70"/>
      <c r="AN538" s="70"/>
      <c r="AO538" s="5"/>
      <c r="AP538" s="5"/>
    </row>
    <row r="539" spans="1:42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7"/>
      <c r="Y539" s="67"/>
      <c r="Z539" s="67"/>
      <c r="AA539" s="67"/>
      <c r="AB539" s="68"/>
      <c r="AC539" s="68"/>
      <c r="AD539" s="68"/>
      <c r="AE539" s="68"/>
      <c r="AF539" s="68"/>
      <c r="AG539" s="69"/>
      <c r="AH539" s="69"/>
      <c r="AI539" s="69"/>
      <c r="AJ539" s="69"/>
      <c r="AK539" s="69"/>
      <c r="AL539" s="69"/>
      <c r="AM539" s="70"/>
      <c r="AN539" s="70"/>
      <c r="AO539" s="5"/>
      <c r="AP539" s="5"/>
    </row>
    <row r="540" spans="1:42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7"/>
      <c r="Y540" s="67"/>
      <c r="Z540" s="67"/>
      <c r="AA540" s="67"/>
      <c r="AB540" s="68"/>
      <c r="AC540" s="68"/>
      <c r="AD540" s="68"/>
      <c r="AE540" s="68"/>
      <c r="AF540" s="68"/>
      <c r="AG540" s="69"/>
      <c r="AH540" s="69"/>
      <c r="AI540" s="69"/>
      <c r="AJ540" s="69"/>
      <c r="AK540" s="69"/>
      <c r="AL540" s="69"/>
      <c r="AM540" s="70"/>
      <c r="AN540" s="70"/>
      <c r="AO540" s="5"/>
      <c r="AP540" s="5"/>
    </row>
    <row r="541" spans="1:42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7"/>
      <c r="Y541" s="67"/>
      <c r="Z541" s="67"/>
      <c r="AA541" s="67"/>
      <c r="AB541" s="68"/>
      <c r="AC541" s="68"/>
      <c r="AD541" s="68"/>
      <c r="AE541" s="68"/>
      <c r="AF541" s="68"/>
      <c r="AG541" s="69"/>
      <c r="AH541" s="69"/>
      <c r="AI541" s="69"/>
      <c r="AJ541" s="69"/>
      <c r="AK541" s="69"/>
      <c r="AL541" s="69"/>
      <c r="AM541" s="70"/>
      <c r="AN541" s="70"/>
      <c r="AO541" s="5"/>
      <c r="AP541" s="5"/>
    </row>
    <row r="542" spans="1:42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7"/>
      <c r="Y542" s="67"/>
      <c r="Z542" s="67"/>
      <c r="AA542" s="67"/>
      <c r="AB542" s="68"/>
      <c r="AC542" s="68"/>
      <c r="AD542" s="68"/>
      <c r="AE542" s="68"/>
      <c r="AF542" s="68"/>
      <c r="AG542" s="69"/>
      <c r="AH542" s="69"/>
      <c r="AI542" s="69"/>
      <c r="AJ542" s="69"/>
      <c r="AK542" s="69"/>
      <c r="AL542" s="69"/>
      <c r="AM542" s="70"/>
      <c r="AN542" s="70"/>
      <c r="AO542" s="5"/>
      <c r="AP542" s="5"/>
    </row>
    <row r="543" spans="1:42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7"/>
      <c r="Y543" s="67"/>
      <c r="Z543" s="67"/>
      <c r="AA543" s="67"/>
      <c r="AB543" s="68"/>
      <c r="AC543" s="68"/>
      <c r="AD543" s="68"/>
      <c r="AE543" s="68"/>
      <c r="AF543" s="68"/>
      <c r="AG543" s="69"/>
      <c r="AH543" s="69"/>
      <c r="AI543" s="69"/>
      <c r="AJ543" s="69"/>
      <c r="AK543" s="69"/>
      <c r="AL543" s="69"/>
      <c r="AM543" s="70"/>
      <c r="AN543" s="70"/>
      <c r="AO543" s="5"/>
      <c r="AP543" s="5"/>
    </row>
    <row r="544" spans="1:42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7"/>
      <c r="Y544" s="67"/>
      <c r="Z544" s="67"/>
      <c r="AA544" s="67"/>
      <c r="AB544" s="68"/>
      <c r="AC544" s="68"/>
      <c r="AD544" s="68"/>
      <c r="AE544" s="68"/>
      <c r="AF544" s="68"/>
      <c r="AG544" s="69"/>
      <c r="AH544" s="69"/>
      <c r="AI544" s="69"/>
      <c r="AJ544" s="69"/>
      <c r="AK544" s="69"/>
      <c r="AL544" s="69"/>
      <c r="AM544" s="70"/>
      <c r="AN544" s="70"/>
      <c r="AO544" s="5"/>
      <c r="AP544" s="5"/>
    </row>
    <row r="545" spans="1:42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7"/>
      <c r="Y545" s="67"/>
      <c r="Z545" s="67"/>
      <c r="AA545" s="67"/>
      <c r="AB545" s="68"/>
      <c r="AC545" s="68"/>
      <c r="AD545" s="68"/>
      <c r="AE545" s="68"/>
      <c r="AF545" s="68"/>
      <c r="AG545" s="69"/>
      <c r="AH545" s="69"/>
      <c r="AI545" s="69"/>
      <c r="AJ545" s="69"/>
      <c r="AK545" s="69"/>
      <c r="AL545" s="69"/>
      <c r="AM545" s="70"/>
      <c r="AN545" s="70"/>
      <c r="AO545" s="5"/>
      <c r="AP545" s="5"/>
    </row>
    <row r="546" spans="1:42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7"/>
      <c r="Y546" s="67"/>
      <c r="Z546" s="67"/>
      <c r="AA546" s="67"/>
      <c r="AB546" s="68"/>
      <c r="AC546" s="68"/>
      <c r="AD546" s="68"/>
      <c r="AE546" s="68"/>
      <c r="AF546" s="68"/>
      <c r="AG546" s="69"/>
      <c r="AH546" s="69"/>
      <c r="AI546" s="69"/>
      <c r="AJ546" s="69"/>
      <c r="AK546" s="69"/>
      <c r="AL546" s="69"/>
      <c r="AM546" s="70"/>
      <c r="AN546" s="70"/>
      <c r="AO546" s="5"/>
      <c r="AP546" s="5"/>
    </row>
    <row r="547" spans="1:42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7"/>
      <c r="Y547" s="67"/>
      <c r="Z547" s="67"/>
      <c r="AA547" s="67"/>
      <c r="AB547" s="68"/>
      <c r="AC547" s="68"/>
      <c r="AD547" s="68"/>
      <c r="AE547" s="68"/>
      <c r="AF547" s="68"/>
      <c r="AG547" s="69"/>
      <c r="AH547" s="69"/>
      <c r="AI547" s="69"/>
      <c r="AJ547" s="69"/>
      <c r="AK547" s="69"/>
      <c r="AL547" s="69"/>
      <c r="AM547" s="70"/>
      <c r="AN547" s="70"/>
      <c r="AO547" s="5"/>
      <c r="AP547" s="5"/>
    </row>
    <row r="548" spans="1:42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7"/>
      <c r="Y548" s="67"/>
      <c r="Z548" s="67"/>
      <c r="AA548" s="67"/>
      <c r="AB548" s="68"/>
      <c r="AC548" s="68"/>
      <c r="AD548" s="68"/>
      <c r="AE548" s="68"/>
      <c r="AF548" s="68"/>
      <c r="AG548" s="69"/>
      <c r="AH548" s="69"/>
      <c r="AI548" s="69"/>
      <c r="AJ548" s="69"/>
      <c r="AK548" s="69"/>
      <c r="AL548" s="69"/>
      <c r="AM548" s="70"/>
      <c r="AN548" s="70"/>
      <c r="AO548" s="5"/>
      <c r="AP548" s="5"/>
    </row>
    <row r="549" spans="1:42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7"/>
      <c r="Y549" s="67"/>
      <c r="Z549" s="67"/>
      <c r="AA549" s="67"/>
      <c r="AB549" s="68"/>
      <c r="AC549" s="68"/>
      <c r="AD549" s="68"/>
      <c r="AE549" s="68"/>
      <c r="AF549" s="68"/>
      <c r="AG549" s="69"/>
      <c r="AH549" s="69"/>
      <c r="AI549" s="69"/>
      <c r="AJ549" s="69"/>
      <c r="AK549" s="69"/>
      <c r="AL549" s="69"/>
      <c r="AM549" s="70"/>
      <c r="AN549" s="70"/>
      <c r="AO549" s="5"/>
      <c r="AP549" s="5"/>
    </row>
    <row r="550" spans="1:42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7"/>
      <c r="Y550" s="67"/>
      <c r="Z550" s="67"/>
      <c r="AA550" s="67"/>
      <c r="AB550" s="68"/>
      <c r="AC550" s="68"/>
      <c r="AD550" s="68"/>
      <c r="AE550" s="68"/>
      <c r="AF550" s="68"/>
      <c r="AG550" s="69"/>
      <c r="AH550" s="69"/>
      <c r="AI550" s="69"/>
      <c r="AJ550" s="69"/>
      <c r="AK550" s="69"/>
      <c r="AL550" s="69"/>
      <c r="AM550" s="70"/>
      <c r="AN550" s="70"/>
      <c r="AO550" s="5"/>
      <c r="AP550" s="5"/>
    </row>
    <row r="551" spans="1:42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7"/>
      <c r="Y551" s="67"/>
      <c r="Z551" s="67"/>
      <c r="AA551" s="67"/>
      <c r="AB551" s="68"/>
      <c r="AC551" s="68"/>
      <c r="AD551" s="68"/>
      <c r="AE551" s="68"/>
      <c r="AF551" s="68"/>
      <c r="AG551" s="69"/>
      <c r="AH551" s="69"/>
      <c r="AI551" s="69"/>
      <c r="AJ551" s="69"/>
      <c r="AK551" s="69"/>
      <c r="AL551" s="69"/>
      <c r="AM551" s="70"/>
      <c r="AN551" s="70"/>
      <c r="AO551" s="5"/>
      <c r="AP551" s="5"/>
    </row>
    <row r="552" spans="1:42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7"/>
      <c r="Y552" s="67"/>
      <c r="Z552" s="67"/>
      <c r="AA552" s="67"/>
      <c r="AB552" s="68"/>
      <c r="AC552" s="68"/>
      <c r="AD552" s="68"/>
      <c r="AE552" s="68"/>
      <c r="AF552" s="68"/>
      <c r="AG552" s="69"/>
      <c r="AH552" s="69"/>
      <c r="AI552" s="69"/>
      <c r="AJ552" s="69"/>
      <c r="AK552" s="69"/>
      <c r="AL552" s="69"/>
      <c r="AM552" s="70"/>
      <c r="AN552" s="70"/>
      <c r="AO552" s="5"/>
      <c r="AP552" s="5"/>
    </row>
    <row r="553" spans="1:42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7"/>
      <c r="Y553" s="67"/>
      <c r="Z553" s="67"/>
      <c r="AA553" s="67"/>
      <c r="AB553" s="68"/>
      <c r="AC553" s="68"/>
      <c r="AD553" s="68"/>
      <c r="AE553" s="68"/>
      <c r="AF553" s="68"/>
      <c r="AG553" s="69"/>
      <c r="AH553" s="69"/>
      <c r="AI553" s="69"/>
      <c r="AJ553" s="69"/>
      <c r="AK553" s="69"/>
      <c r="AL553" s="69"/>
      <c r="AM553" s="70"/>
      <c r="AN553" s="70"/>
      <c r="AO553" s="5"/>
      <c r="AP553" s="5"/>
    </row>
    <row r="554" spans="1:42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7"/>
      <c r="Y554" s="67"/>
      <c r="Z554" s="67"/>
      <c r="AA554" s="67"/>
      <c r="AB554" s="68"/>
      <c r="AC554" s="68"/>
      <c r="AD554" s="68"/>
      <c r="AE554" s="68"/>
      <c r="AF554" s="68"/>
      <c r="AG554" s="69"/>
      <c r="AH554" s="69"/>
      <c r="AI554" s="69"/>
      <c r="AJ554" s="69"/>
      <c r="AK554" s="69"/>
      <c r="AL554" s="69"/>
      <c r="AM554" s="70"/>
      <c r="AN554" s="70"/>
      <c r="AO554" s="5"/>
      <c r="AP554" s="5"/>
    </row>
    <row r="555" spans="1:42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7"/>
      <c r="Y555" s="67"/>
      <c r="Z555" s="67"/>
      <c r="AA555" s="67"/>
      <c r="AB555" s="68"/>
      <c r="AC555" s="68"/>
      <c r="AD555" s="68"/>
      <c r="AE555" s="68"/>
      <c r="AF555" s="68"/>
      <c r="AG555" s="69"/>
      <c r="AH555" s="69"/>
      <c r="AI555" s="69"/>
      <c r="AJ555" s="69"/>
      <c r="AK555" s="69"/>
      <c r="AL555" s="69"/>
      <c r="AM555" s="70"/>
      <c r="AN555" s="70"/>
      <c r="AO555" s="5"/>
      <c r="AP555" s="5"/>
    </row>
    <row r="556" spans="1:42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7"/>
      <c r="Y556" s="67"/>
      <c r="Z556" s="67"/>
      <c r="AA556" s="67"/>
      <c r="AB556" s="68"/>
      <c r="AC556" s="68"/>
      <c r="AD556" s="68"/>
      <c r="AE556" s="68"/>
      <c r="AF556" s="68"/>
      <c r="AG556" s="69"/>
      <c r="AH556" s="69"/>
      <c r="AI556" s="69"/>
      <c r="AJ556" s="69"/>
      <c r="AK556" s="69"/>
      <c r="AL556" s="69"/>
      <c r="AM556" s="70"/>
      <c r="AN556" s="70"/>
      <c r="AO556" s="5"/>
      <c r="AP556" s="5"/>
    </row>
    <row r="557" spans="1:42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7"/>
      <c r="Y557" s="67"/>
      <c r="Z557" s="67"/>
      <c r="AA557" s="67"/>
      <c r="AB557" s="68"/>
      <c r="AC557" s="68"/>
      <c r="AD557" s="68"/>
      <c r="AE557" s="68"/>
      <c r="AF557" s="68"/>
      <c r="AG557" s="69"/>
      <c r="AH557" s="69"/>
      <c r="AI557" s="69"/>
      <c r="AJ557" s="69"/>
      <c r="AK557" s="69"/>
      <c r="AL557" s="69"/>
      <c r="AM557" s="70"/>
      <c r="AN557" s="70"/>
      <c r="AO557" s="5"/>
      <c r="AP557" s="5"/>
    </row>
    <row r="558" spans="1:42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7"/>
      <c r="Y558" s="67"/>
      <c r="Z558" s="67"/>
      <c r="AA558" s="67"/>
      <c r="AB558" s="68"/>
      <c r="AC558" s="68"/>
      <c r="AD558" s="68"/>
      <c r="AE558" s="68"/>
      <c r="AF558" s="68"/>
      <c r="AG558" s="69"/>
      <c r="AH558" s="69"/>
      <c r="AI558" s="69"/>
      <c r="AJ558" s="69"/>
      <c r="AK558" s="69"/>
      <c r="AL558" s="69"/>
      <c r="AM558" s="70"/>
      <c r="AN558" s="70"/>
      <c r="AO558" s="5"/>
      <c r="AP558" s="5"/>
    </row>
    <row r="559" spans="1:42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7"/>
      <c r="Y559" s="67"/>
      <c r="Z559" s="67"/>
      <c r="AA559" s="67"/>
      <c r="AB559" s="68"/>
      <c r="AC559" s="68"/>
      <c r="AD559" s="68"/>
      <c r="AE559" s="68"/>
      <c r="AF559" s="68"/>
      <c r="AG559" s="69"/>
      <c r="AH559" s="69"/>
      <c r="AI559" s="69"/>
      <c r="AJ559" s="69"/>
      <c r="AK559" s="69"/>
      <c r="AL559" s="69"/>
      <c r="AM559" s="70"/>
      <c r="AN559" s="70"/>
      <c r="AO559" s="5"/>
      <c r="AP559" s="5"/>
    </row>
    <row r="560" spans="1:42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7"/>
      <c r="Y560" s="67"/>
      <c r="Z560" s="67"/>
      <c r="AA560" s="67"/>
      <c r="AB560" s="68"/>
      <c r="AC560" s="68"/>
      <c r="AD560" s="68"/>
      <c r="AE560" s="68"/>
      <c r="AF560" s="68"/>
      <c r="AG560" s="69"/>
      <c r="AH560" s="69"/>
      <c r="AI560" s="69"/>
      <c r="AJ560" s="69"/>
      <c r="AK560" s="69"/>
      <c r="AL560" s="69"/>
      <c r="AM560" s="70"/>
      <c r="AN560" s="70"/>
      <c r="AO560" s="5"/>
      <c r="AP560" s="5"/>
    </row>
    <row r="561" spans="1:42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7"/>
      <c r="Y561" s="67"/>
      <c r="Z561" s="67"/>
      <c r="AA561" s="67"/>
      <c r="AB561" s="68"/>
      <c r="AC561" s="68"/>
      <c r="AD561" s="68"/>
      <c r="AE561" s="68"/>
      <c r="AF561" s="68"/>
      <c r="AG561" s="69"/>
      <c r="AH561" s="69"/>
      <c r="AI561" s="69"/>
      <c r="AJ561" s="69"/>
      <c r="AK561" s="69"/>
      <c r="AL561" s="69"/>
      <c r="AM561" s="70"/>
      <c r="AN561" s="70"/>
      <c r="AO561" s="5"/>
      <c r="AP561" s="5"/>
    </row>
    <row r="562" spans="1:42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7"/>
      <c r="Y562" s="67"/>
      <c r="Z562" s="67"/>
      <c r="AA562" s="67"/>
      <c r="AB562" s="68"/>
      <c r="AC562" s="68"/>
      <c r="AD562" s="68"/>
      <c r="AE562" s="68"/>
      <c r="AF562" s="68"/>
      <c r="AG562" s="69"/>
      <c r="AH562" s="69"/>
      <c r="AI562" s="69"/>
      <c r="AJ562" s="69"/>
      <c r="AK562" s="69"/>
      <c r="AL562" s="69"/>
      <c r="AM562" s="70"/>
      <c r="AN562" s="70"/>
      <c r="AO562" s="5"/>
      <c r="AP562" s="5"/>
    </row>
    <row r="563" spans="1:42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7"/>
      <c r="Y563" s="67"/>
      <c r="Z563" s="67"/>
      <c r="AA563" s="67"/>
      <c r="AB563" s="68"/>
      <c r="AC563" s="68"/>
      <c r="AD563" s="68"/>
      <c r="AE563" s="68"/>
      <c r="AF563" s="68"/>
      <c r="AG563" s="69"/>
      <c r="AH563" s="69"/>
      <c r="AI563" s="69"/>
      <c r="AJ563" s="69"/>
      <c r="AK563" s="69"/>
      <c r="AL563" s="69"/>
      <c r="AM563" s="70"/>
      <c r="AN563" s="70"/>
      <c r="AO563" s="5"/>
      <c r="AP563" s="5"/>
    </row>
    <row r="564" spans="1:42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7"/>
      <c r="Y564" s="67"/>
      <c r="Z564" s="67"/>
      <c r="AA564" s="67"/>
      <c r="AB564" s="68"/>
      <c r="AC564" s="68"/>
      <c r="AD564" s="68"/>
      <c r="AE564" s="68"/>
      <c r="AF564" s="68"/>
      <c r="AG564" s="69"/>
      <c r="AH564" s="69"/>
      <c r="AI564" s="69"/>
      <c r="AJ564" s="69"/>
      <c r="AK564" s="69"/>
      <c r="AL564" s="69"/>
      <c r="AM564" s="70"/>
      <c r="AN564" s="70"/>
      <c r="AO564" s="5"/>
      <c r="AP564" s="5"/>
    </row>
    <row r="565" spans="1:42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7"/>
      <c r="Y565" s="67"/>
      <c r="Z565" s="67"/>
      <c r="AA565" s="67"/>
      <c r="AB565" s="68"/>
      <c r="AC565" s="68"/>
      <c r="AD565" s="68"/>
      <c r="AE565" s="68"/>
      <c r="AF565" s="68"/>
      <c r="AG565" s="69"/>
      <c r="AH565" s="69"/>
      <c r="AI565" s="69"/>
      <c r="AJ565" s="69"/>
      <c r="AK565" s="69"/>
      <c r="AL565" s="69"/>
      <c r="AM565" s="70"/>
      <c r="AN565" s="70"/>
      <c r="AO565" s="5"/>
      <c r="AP565" s="5"/>
    </row>
    <row r="566" spans="1:42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7"/>
      <c r="Y566" s="67"/>
      <c r="Z566" s="67"/>
      <c r="AA566" s="67"/>
      <c r="AB566" s="68"/>
      <c r="AC566" s="68"/>
      <c r="AD566" s="68"/>
      <c r="AE566" s="68"/>
      <c r="AF566" s="68"/>
      <c r="AG566" s="69"/>
      <c r="AH566" s="69"/>
      <c r="AI566" s="69"/>
      <c r="AJ566" s="69"/>
      <c r="AK566" s="69"/>
      <c r="AL566" s="69"/>
      <c r="AM566" s="70"/>
      <c r="AN566" s="70"/>
      <c r="AO566" s="5"/>
      <c r="AP566" s="5"/>
    </row>
    <row r="567" spans="1:42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7"/>
      <c r="Y567" s="67"/>
      <c r="Z567" s="67"/>
      <c r="AA567" s="67"/>
      <c r="AB567" s="68"/>
      <c r="AC567" s="68"/>
      <c r="AD567" s="68"/>
      <c r="AE567" s="68"/>
      <c r="AF567" s="68"/>
      <c r="AG567" s="69"/>
      <c r="AH567" s="69"/>
      <c r="AI567" s="69"/>
      <c r="AJ567" s="69"/>
      <c r="AK567" s="69"/>
      <c r="AL567" s="69"/>
      <c r="AM567" s="70"/>
      <c r="AN567" s="70"/>
      <c r="AO567" s="5"/>
      <c r="AP567" s="5"/>
    </row>
    <row r="568" spans="1:42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7"/>
      <c r="Y568" s="67"/>
      <c r="Z568" s="67"/>
      <c r="AA568" s="67"/>
      <c r="AB568" s="68"/>
      <c r="AC568" s="68"/>
      <c r="AD568" s="68"/>
      <c r="AE568" s="68"/>
      <c r="AF568" s="68"/>
      <c r="AG568" s="69"/>
      <c r="AH568" s="69"/>
      <c r="AI568" s="69"/>
      <c r="AJ568" s="69"/>
      <c r="AK568" s="69"/>
      <c r="AL568" s="69"/>
      <c r="AM568" s="70"/>
      <c r="AN568" s="70"/>
      <c r="AO568" s="5"/>
      <c r="AP568" s="5"/>
    </row>
    <row r="569" spans="1:42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7"/>
      <c r="Y569" s="67"/>
      <c r="Z569" s="67"/>
      <c r="AA569" s="67"/>
      <c r="AB569" s="68"/>
      <c r="AC569" s="68"/>
      <c r="AD569" s="68"/>
      <c r="AE569" s="68"/>
      <c r="AF569" s="68"/>
      <c r="AG569" s="69"/>
      <c r="AH569" s="69"/>
      <c r="AI569" s="69"/>
      <c r="AJ569" s="69"/>
      <c r="AK569" s="69"/>
      <c r="AL569" s="69"/>
      <c r="AM569" s="70"/>
      <c r="AN569" s="70"/>
      <c r="AO569" s="5"/>
      <c r="AP569" s="5"/>
    </row>
    <row r="570" spans="1:42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7"/>
      <c r="Y570" s="67"/>
      <c r="Z570" s="67"/>
      <c r="AA570" s="67"/>
      <c r="AB570" s="68"/>
      <c r="AC570" s="68"/>
      <c r="AD570" s="68"/>
      <c r="AE570" s="68"/>
      <c r="AF570" s="68"/>
      <c r="AG570" s="69"/>
      <c r="AH570" s="69"/>
      <c r="AI570" s="69"/>
      <c r="AJ570" s="69"/>
      <c r="AK570" s="69"/>
      <c r="AL570" s="69"/>
      <c r="AM570" s="70"/>
      <c r="AN570" s="70"/>
      <c r="AO570" s="5"/>
      <c r="AP570" s="5"/>
    </row>
    <row r="571" spans="1:42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7"/>
      <c r="Y571" s="67"/>
      <c r="Z571" s="67"/>
      <c r="AA571" s="67"/>
      <c r="AB571" s="68"/>
      <c r="AC571" s="68"/>
      <c r="AD571" s="68"/>
      <c r="AE571" s="68"/>
      <c r="AF571" s="68"/>
      <c r="AG571" s="69"/>
      <c r="AH571" s="69"/>
      <c r="AI571" s="69"/>
      <c r="AJ571" s="69"/>
      <c r="AK571" s="69"/>
      <c r="AL571" s="69"/>
      <c r="AM571" s="70"/>
      <c r="AN571" s="70"/>
      <c r="AO571" s="5"/>
      <c r="AP571" s="5"/>
    </row>
    <row r="572" spans="1:42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7"/>
      <c r="Y572" s="67"/>
      <c r="Z572" s="67"/>
      <c r="AA572" s="67"/>
      <c r="AB572" s="68"/>
      <c r="AC572" s="68"/>
      <c r="AD572" s="68"/>
      <c r="AE572" s="68"/>
      <c r="AF572" s="68"/>
      <c r="AG572" s="69"/>
      <c r="AH572" s="69"/>
      <c r="AI572" s="69"/>
      <c r="AJ572" s="69"/>
      <c r="AK572" s="69"/>
      <c r="AL572" s="69"/>
      <c r="AM572" s="70"/>
      <c r="AN572" s="70"/>
      <c r="AO572" s="5"/>
      <c r="AP572" s="5"/>
    </row>
    <row r="573" spans="1:42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7"/>
      <c r="Y573" s="67"/>
      <c r="Z573" s="67"/>
      <c r="AA573" s="67"/>
      <c r="AB573" s="68"/>
      <c r="AC573" s="68"/>
      <c r="AD573" s="68"/>
      <c r="AE573" s="68"/>
      <c r="AF573" s="68"/>
      <c r="AG573" s="69"/>
      <c r="AH573" s="69"/>
      <c r="AI573" s="69"/>
      <c r="AJ573" s="69"/>
      <c r="AK573" s="69"/>
      <c r="AL573" s="69"/>
      <c r="AM573" s="70"/>
      <c r="AN573" s="70"/>
      <c r="AO573" s="5"/>
      <c r="AP573" s="5"/>
    </row>
    <row r="574" spans="1:42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7"/>
      <c r="Y574" s="67"/>
      <c r="Z574" s="67"/>
      <c r="AA574" s="67"/>
      <c r="AB574" s="68"/>
      <c r="AC574" s="68"/>
      <c r="AD574" s="68"/>
      <c r="AE574" s="68"/>
      <c r="AF574" s="68"/>
      <c r="AG574" s="69"/>
      <c r="AH574" s="69"/>
      <c r="AI574" s="69"/>
      <c r="AJ574" s="69"/>
      <c r="AK574" s="69"/>
      <c r="AL574" s="69"/>
      <c r="AM574" s="70"/>
      <c r="AN574" s="70"/>
      <c r="AO574" s="5"/>
      <c r="AP574" s="5"/>
    </row>
    <row r="575" spans="1:42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7"/>
      <c r="Y575" s="67"/>
      <c r="Z575" s="67"/>
      <c r="AA575" s="67"/>
      <c r="AB575" s="68"/>
      <c r="AC575" s="68"/>
      <c r="AD575" s="68"/>
      <c r="AE575" s="68"/>
      <c r="AF575" s="68"/>
      <c r="AG575" s="69"/>
      <c r="AH575" s="69"/>
      <c r="AI575" s="69"/>
      <c r="AJ575" s="69"/>
      <c r="AK575" s="69"/>
      <c r="AL575" s="69"/>
      <c r="AM575" s="70"/>
      <c r="AN575" s="70"/>
      <c r="AO575" s="5"/>
      <c r="AP575" s="5"/>
    </row>
    <row r="576" spans="1:42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7"/>
      <c r="Y576" s="67"/>
      <c r="Z576" s="67"/>
      <c r="AA576" s="67"/>
      <c r="AB576" s="68"/>
      <c r="AC576" s="68"/>
      <c r="AD576" s="68"/>
      <c r="AE576" s="68"/>
      <c r="AF576" s="68"/>
      <c r="AG576" s="69"/>
      <c r="AH576" s="69"/>
      <c r="AI576" s="69"/>
      <c r="AJ576" s="69"/>
      <c r="AK576" s="69"/>
      <c r="AL576" s="69"/>
      <c r="AM576" s="70"/>
      <c r="AN576" s="70"/>
      <c r="AO576" s="5"/>
      <c r="AP576" s="5"/>
    </row>
    <row r="577" spans="1:42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7"/>
      <c r="Y577" s="67"/>
      <c r="Z577" s="67"/>
      <c r="AA577" s="67"/>
      <c r="AB577" s="68"/>
      <c r="AC577" s="68"/>
      <c r="AD577" s="68"/>
      <c r="AE577" s="68"/>
      <c r="AF577" s="68"/>
      <c r="AG577" s="69"/>
      <c r="AH577" s="69"/>
      <c r="AI577" s="69"/>
      <c r="AJ577" s="69"/>
      <c r="AK577" s="69"/>
      <c r="AL577" s="69"/>
      <c r="AM577" s="70"/>
      <c r="AN577" s="70"/>
      <c r="AO577" s="5"/>
      <c r="AP577" s="5"/>
    </row>
    <row r="578" spans="1:42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7"/>
      <c r="Y578" s="67"/>
      <c r="Z578" s="67"/>
      <c r="AA578" s="67"/>
      <c r="AB578" s="68"/>
      <c r="AC578" s="68"/>
      <c r="AD578" s="68"/>
      <c r="AE578" s="68"/>
      <c r="AF578" s="68"/>
      <c r="AG578" s="69"/>
      <c r="AH578" s="69"/>
      <c r="AI578" s="69"/>
      <c r="AJ578" s="69"/>
      <c r="AK578" s="69"/>
      <c r="AL578" s="69"/>
      <c r="AM578" s="70"/>
      <c r="AN578" s="70"/>
      <c r="AO578" s="5"/>
      <c r="AP578" s="5"/>
    </row>
    <row r="579" spans="1:42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7"/>
      <c r="Y579" s="67"/>
      <c r="Z579" s="67"/>
      <c r="AA579" s="67"/>
      <c r="AB579" s="68"/>
      <c r="AC579" s="68"/>
      <c r="AD579" s="68"/>
      <c r="AE579" s="68"/>
      <c r="AF579" s="68"/>
      <c r="AG579" s="69"/>
      <c r="AH579" s="69"/>
      <c r="AI579" s="69"/>
      <c r="AJ579" s="69"/>
      <c r="AK579" s="69"/>
      <c r="AL579" s="69"/>
      <c r="AM579" s="70"/>
      <c r="AN579" s="70"/>
      <c r="AO579" s="5"/>
      <c r="AP579" s="5"/>
    </row>
    <row r="580" spans="1:42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7"/>
      <c r="Y580" s="67"/>
      <c r="Z580" s="67"/>
      <c r="AA580" s="67"/>
      <c r="AB580" s="68"/>
      <c r="AC580" s="68"/>
      <c r="AD580" s="68"/>
      <c r="AE580" s="68"/>
      <c r="AF580" s="68"/>
      <c r="AG580" s="69"/>
      <c r="AH580" s="69"/>
      <c r="AI580" s="69"/>
      <c r="AJ580" s="69"/>
      <c r="AK580" s="69"/>
      <c r="AL580" s="69"/>
      <c r="AM580" s="70"/>
      <c r="AN580" s="70"/>
      <c r="AO580" s="5"/>
      <c r="AP580" s="5"/>
    </row>
    <row r="581" spans="1:42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7"/>
      <c r="Y581" s="67"/>
      <c r="Z581" s="67"/>
      <c r="AA581" s="67"/>
      <c r="AB581" s="68"/>
      <c r="AC581" s="68"/>
      <c r="AD581" s="68"/>
      <c r="AE581" s="68"/>
      <c r="AF581" s="68"/>
      <c r="AG581" s="69"/>
      <c r="AH581" s="69"/>
      <c r="AI581" s="69"/>
      <c r="AJ581" s="69"/>
      <c r="AK581" s="69"/>
      <c r="AL581" s="69"/>
      <c r="AM581" s="70"/>
      <c r="AN581" s="70"/>
      <c r="AO581" s="5"/>
      <c r="AP581" s="5"/>
    </row>
    <row r="582" spans="1:42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7"/>
      <c r="Y582" s="67"/>
      <c r="Z582" s="67"/>
      <c r="AA582" s="67"/>
      <c r="AB582" s="68"/>
      <c r="AC582" s="68"/>
      <c r="AD582" s="68"/>
      <c r="AE582" s="68"/>
      <c r="AF582" s="68"/>
      <c r="AG582" s="69"/>
      <c r="AH582" s="69"/>
      <c r="AI582" s="69"/>
      <c r="AJ582" s="69"/>
      <c r="AK582" s="69"/>
      <c r="AL582" s="69"/>
      <c r="AM582" s="70"/>
      <c r="AN582" s="70"/>
      <c r="AO582" s="5"/>
      <c r="AP582" s="5"/>
    </row>
    <row r="583" spans="1:42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7"/>
      <c r="Y583" s="67"/>
      <c r="Z583" s="67"/>
      <c r="AA583" s="67"/>
      <c r="AB583" s="68"/>
      <c r="AC583" s="68"/>
      <c r="AD583" s="68"/>
      <c r="AE583" s="68"/>
      <c r="AF583" s="68"/>
      <c r="AG583" s="69"/>
      <c r="AH583" s="69"/>
      <c r="AI583" s="69"/>
      <c r="AJ583" s="69"/>
      <c r="AK583" s="69"/>
      <c r="AL583" s="69"/>
      <c r="AM583" s="70"/>
      <c r="AN583" s="70"/>
      <c r="AO583" s="5"/>
      <c r="AP583" s="5"/>
    </row>
    <row r="584" spans="1:42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7"/>
      <c r="Y584" s="67"/>
      <c r="Z584" s="67"/>
      <c r="AA584" s="67"/>
      <c r="AB584" s="68"/>
      <c r="AC584" s="68"/>
      <c r="AD584" s="68"/>
      <c r="AE584" s="68"/>
      <c r="AF584" s="68"/>
      <c r="AG584" s="69"/>
      <c r="AH584" s="69"/>
      <c r="AI584" s="69"/>
      <c r="AJ584" s="69"/>
      <c r="AK584" s="69"/>
      <c r="AL584" s="69"/>
      <c r="AM584" s="70"/>
      <c r="AN584" s="70"/>
      <c r="AO584" s="5"/>
      <c r="AP584" s="5"/>
    </row>
    <row r="585" spans="1:42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7"/>
      <c r="Y585" s="67"/>
      <c r="Z585" s="67"/>
      <c r="AA585" s="67"/>
      <c r="AB585" s="68"/>
      <c r="AC585" s="68"/>
      <c r="AD585" s="68"/>
      <c r="AE585" s="68"/>
      <c r="AF585" s="68"/>
      <c r="AG585" s="69"/>
      <c r="AH585" s="69"/>
      <c r="AI585" s="69"/>
      <c r="AJ585" s="69"/>
      <c r="AK585" s="69"/>
      <c r="AL585" s="69"/>
      <c r="AM585" s="70"/>
      <c r="AN585" s="70"/>
      <c r="AO585" s="5"/>
      <c r="AP585" s="5"/>
    </row>
    <row r="586" spans="1:42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7"/>
      <c r="Y586" s="67"/>
      <c r="Z586" s="67"/>
      <c r="AA586" s="67"/>
      <c r="AB586" s="68"/>
      <c r="AC586" s="68"/>
      <c r="AD586" s="68"/>
      <c r="AE586" s="68"/>
      <c r="AF586" s="68"/>
      <c r="AG586" s="69"/>
      <c r="AH586" s="69"/>
      <c r="AI586" s="69"/>
      <c r="AJ586" s="69"/>
      <c r="AK586" s="69"/>
      <c r="AL586" s="69"/>
      <c r="AM586" s="70"/>
      <c r="AN586" s="70"/>
      <c r="AO586" s="5"/>
      <c r="AP586" s="5"/>
    </row>
    <row r="587" spans="1:42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7"/>
      <c r="Y587" s="67"/>
      <c r="Z587" s="67"/>
      <c r="AA587" s="67"/>
      <c r="AB587" s="68"/>
      <c r="AC587" s="68"/>
      <c r="AD587" s="68"/>
      <c r="AE587" s="68"/>
      <c r="AF587" s="68"/>
      <c r="AG587" s="69"/>
      <c r="AH587" s="69"/>
      <c r="AI587" s="69"/>
      <c r="AJ587" s="69"/>
      <c r="AK587" s="69"/>
      <c r="AL587" s="69"/>
      <c r="AM587" s="70"/>
      <c r="AN587" s="70"/>
      <c r="AO587" s="5"/>
      <c r="AP587" s="5"/>
    </row>
    <row r="588" spans="1:42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7"/>
      <c r="Y588" s="67"/>
      <c r="Z588" s="67"/>
      <c r="AA588" s="67"/>
      <c r="AB588" s="68"/>
      <c r="AC588" s="68"/>
      <c r="AD588" s="68"/>
      <c r="AE588" s="68"/>
      <c r="AF588" s="68"/>
      <c r="AG588" s="69"/>
      <c r="AH588" s="69"/>
      <c r="AI588" s="69"/>
      <c r="AJ588" s="69"/>
      <c r="AK588" s="69"/>
      <c r="AL588" s="69"/>
      <c r="AM588" s="70"/>
      <c r="AN588" s="70"/>
      <c r="AO588" s="5"/>
      <c r="AP588" s="5"/>
    </row>
    <row r="589" spans="1:42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7"/>
      <c r="Y589" s="67"/>
      <c r="Z589" s="67"/>
      <c r="AA589" s="67"/>
      <c r="AB589" s="68"/>
      <c r="AC589" s="68"/>
      <c r="AD589" s="68"/>
      <c r="AE589" s="68"/>
      <c r="AF589" s="68"/>
      <c r="AG589" s="69"/>
      <c r="AH589" s="69"/>
      <c r="AI589" s="69"/>
      <c r="AJ589" s="69"/>
      <c r="AK589" s="69"/>
      <c r="AL589" s="69"/>
      <c r="AM589" s="70"/>
      <c r="AN589" s="70"/>
      <c r="AO589" s="5"/>
      <c r="AP589" s="5"/>
    </row>
    <row r="590" spans="1:42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7"/>
      <c r="Y590" s="67"/>
      <c r="Z590" s="67"/>
      <c r="AA590" s="67"/>
      <c r="AB590" s="68"/>
      <c r="AC590" s="68"/>
      <c r="AD590" s="68"/>
      <c r="AE590" s="68"/>
      <c r="AF590" s="68"/>
      <c r="AG590" s="69"/>
      <c r="AH590" s="69"/>
      <c r="AI590" s="69"/>
      <c r="AJ590" s="69"/>
      <c r="AK590" s="69"/>
      <c r="AL590" s="69"/>
      <c r="AM590" s="70"/>
      <c r="AN590" s="70"/>
      <c r="AO590" s="5"/>
      <c r="AP590" s="5"/>
    </row>
    <row r="591" spans="1:42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7"/>
      <c r="Y591" s="67"/>
      <c r="Z591" s="67"/>
      <c r="AA591" s="67"/>
      <c r="AB591" s="68"/>
      <c r="AC591" s="68"/>
      <c r="AD591" s="68"/>
      <c r="AE591" s="68"/>
      <c r="AF591" s="68"/>
      <c r="AG591" s="69"/>
      <c r="AH591" s="69"/>
      <c r="AI591" s="69"/>
      <c r="AJ591" s="69"/>
      <c r="AK591" s="69"/>
      <c r="AL591" s="69"/>
      <c r="AM591" s="70"/>
      <c r="AN591" s="70"/>
      <c r="AO591" s="5"/>
      <c r="AP591" s="5"/>
    </row>
    <row r="592" spans="1:42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7"/>
      <c r="Y592" s="67"/>
      <c r="Z592" s="67"/>
      <c r="AA592" s="67"/>
      <c r="AB592" s="68"/>
      <c r="AC592" s="68"/>
      <c r="AD592" s="68"/>
      <c r="AE592" s="68"/>
      <c r="AF592" s="68"/>
      <c r="AG592" s="69"/>
      <c r="AH592" s="69"/>
      <c r="AI592" s="69"/>
      <c r="AJ592" s="69"/>
      <c r="AK592" s="69"/>
      <c r="AL592" s="69"/>
      <c r="AM592" s="70"/>
      <c r="AN592" s="70"/>
      <c r="AO592" s="5"/>
      <c r="AP592" s="5"/>
    </row>
    <row r="593" spans="1:42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7"/>
      <c r="Y593" s="67"/>
      <c r="Z593" s="67"/>
      <c r="AA593" s="67"/>
      <c r="AB593" s="68"/>
      <c r="AC593" s="68"/>
      <c r="AD593" s="68"/>
      <c r="AE593" s="68"/>
      <c r="AF593" s="68"/>
      <c r="AG593" s="69"/>
      <c r="AH593" s="69"/>
      <c r="AI593" s="69"/>
      <c r="AJ593" s="69"/>
      <c r="AK593" s="69"/>
      <c r="AL593" s="69"/>
      <c r="AM593" s="70"/>
      <c r="AN593" s="70"/>
      <c r="AO593" s="5"/>
      <c r="AP593" s="5"/>
    </row>
    <row r="594" spans="1:42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7"/>
      <c r="Y594" s="67"/>
      <c r="Z594" s="67"/>
      <c r="AA594" s="67"/>
      <c r="AB594" s="68"/>
      <c r="AC594" s="68"/>
      <c r="AD594" s="68"/>
      <c r="AE594" s="68"/>
      <c r="AF594" s="68"/>
      <c r="AG594" s="69"/>
      <c r="AH594" s="69"/>
      <c r="AI594" s="69"/>
      <c r="AJ594" s="69"/>
      <c r="AK594" s="69"/>
      <c r="AL594" s="69"/>
      <c r="AM594" s="70"/>
      <c r="AN594" s="70"/>
      <c r="AO594" s="5"/>
      <c r="AP594" s="5"/>
    </row>
    <row r="595" spans="1:42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7"/>
      <c r="Y595" s="67"/>
      <c r="Z595" s="67"/>
      <c r="AA595" s="67"/>
      <c r="AB595" s="68"/>
      <c r="AC595" s="68"/>
      <c r="AD595" s="68"/>
      <c r="AE595" s="68"/>
      <c r="AF595" s="68"/>
      <c r="AG595" s="69"/>
      <c r="AH595" s="69"/>
      <c r="AI595" s="69"/>
      <c r="AJ595" s="69"/>
      <c r="AK595" s="69"/>
      <c r="AL595" s="69"/>
      <c r="AM595" s="70"/>
      <c r="AN595" s="70"/>
      <c r="AO595" s="5"/>
      <c r="AP595" s="5"/>
    </row>
    <row r="596" spans="1:42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7"/>
      <c r="Y596" s="67"/>
      <c r="Z596" s="67"/>
      <c r="AA596" s="67"/>
      <c r="AB596" s="68"/>
      <c r="AC596" s="68"/>
      <c r="AD596" s="68"/>
      <c r="AE596" s="68"/>
      <c r="AF596" s="68"/>
      <c r="AG596" s="69"/>
      <c r="AH596" s="69"/>
      <c r="AI596" s="69"/>
      <c r="AJ596" s="69"/>
      <c r="AK596" s="69"/>
      <c r="AL596" s="69"/>
      <c r="AM596" s="70"/>
      <c r="AN596" s="70"/>
      <c r="AO596" s="5"/>
      <c r="AP596" s="5"/>
    </row>
    <row r="597" spans="1:42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7"/>
      <c r="Y597" s="67"/>
      <c r="Z597" s="67"/>
      <c r="AA597" s="67"/>
      <c r="AB597" s="68"/>
      <c r="AC597" s="68"/>
      <c r="AD597" s="68"/>
      <c r="AE597" s="68"/>
      <c r="AF597" s="68"/>
      <c r="AG597" s="69"/>
      <c r="AH597" s="69"/>
      <c r="AI597" s="69"/>
      <c r="AJ597" s="69"/>
      <c r="AK597" s="69"/>
      <c r="AL597" s="69"/>
      <c r="AM597" s="70"/>
      <c r="AN597" s="70"/>
      <c r="AO597" s="5"/>
      <c r="AP597" s="5"/>
    </row>
    <row r="598" spans="1:42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7"/>
      <c r="Y598" s="67"/>
      <c r="Z598" s="67"/>
      <c r="AA598" s="67"/>
      <c r="AB598" s="68"/>
      <c r="AC598" s="68"/>
      <c r="AD598" s="68"/>
      <c r="AE598" s="68"/>
      <c r="AF598" s="68"/>
      <c r="AG598" s="69"/>
      <c r="AH598" s="69"/>
      <c r="AI598" s="69"/>
      <c r="AJ598" s="69"/>
      <c r="AK598" s="69"/>
      <c r="AL598" s="69"/>
      <c r="AM598" s="70"/>
      <c r="AN598" s="70"/>
      <c r="AO598" s="5"/>
      <c r="AP598" s="5"/>
    </row>
    <row r="599" spans="1:42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7"/>
      <c r="Y599" s="67"/>
      <c r="Z599" s="67"/>
      <c r="AA599" s="67"/>
      <c r="AB599" s="68"/>
      <c r="AC599" s="68"/>
      <c r="AD599" s="68"/>
      <c r="AE599" s="68"/>
      <c r="AF599" s="68"/>
      <c r="AG599" s="69"/>
      <c r="AH599" s="69"/>
      <c r="AI599" s="69"/>
      <c r="AJ599" s="69"/>
      <c r="AK599" s="69"/>
      <c r="AL599" s="69"/>
      <c r="AM599" s="70"/>
      <c r="AN599" s="70"/>
      <c r="AO599" s="5"/>
      <c r="AP599" s="5"/>
    </row>
    <row r="600" spans="1:42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7"/>
      <c r="Y600" s="67"/>
      <c r="Z600" s="67"/>
      <c r="AA600" s="67"/>
      <c r="AB600" s="68"/>
      <c r="AC600" s="68"/>
      <c r="AD600" s="68"/>
      <c r="AE600" s="68"/>
      <c r="AF600" s="68"/>
      <c r="AG600" s="69"/>
      <c r="AH600" s="69"/>
      <c r="AI600" s="69"/>
      <c r="AJ600" s="69"/>
      <c r="AK600" s="69"/>
      <c r="AL600" s="69"/>
      <c r="AM600" s="70"/>
      <c r="AN600" s="70"/>
      <c r="AO600" s="5"/>
      <c r="AP600" s="5"/>
    </row>
    <row r="601" spans="1:42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7"/>
      <c r="Y601" s="67"/>
      <c r="Z601" s="67"/>
      <c r="AA601" s="67"/>
      <c r="AB601" s="68"/>
      <c r="AC601" s="68"/>
      <c r="AD601" s="68"/>
      <c r="AE601" s="68"/>
      <c r="AF601" s="68"/>
      <c r="AG601" s="69"/>
      <c r="AH601" s="69"/>
      <c r="AI601" s="69"/>
      <c r="AJ601" s="69"/>
      <c r="AK601" s="69"/>
      <c r="AL601" s="69"/>
      <c r="AM601" s="70"/>
      <c r="AN601" s="70"/>
      <c r="AO601" s="5"/>
      <c r="AP601" s="5"/>
    </row>
    <row r="602" spans="1:42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7"/>
      <c r="Y602" s="67"/>
      <c r="Z602" s="67"/>
      <c r="AA602" s="67"/>
      <c r="AB602" s="68"/>
      <c r="AC602" s="68"/>
      <c r="AD602" s="68"/>
      <c r="AE602" s="68"/>
      <c r="AF602" s="68"/>
      <c r="AG602" s="69"/>
      <c r="AH602" s="69"/>
      <c r="AI602" s="69"/>
      <c r="AJ602" s="69"/>
      <c r="AK602" s="69"/>
      <c r="AL602" s="69"/>
      <c r="AM602" s="70"/>
      <c r="AN602" s="70"/>
      <c r="AO602" s="5"/>
      <c r="AP602" s="5"/>
    </row>
    <row r="603" spans="1:42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7"/>
      <c r="Y603" s="67"/>
      <c r="Z603" s="67"/>
      <c r="AA603" s="67"/>
      <c r="AB603" s="68"/>
      <c r="AC603" s="68"/>
      <c r="AD603" s="68"/>
      <c r="AE603" s="68"/>
      <c r="AF603" s="68"/>
      <c r="AG603" s="69"/>
      <c r="AH603" s="69"/>
      <c r="AI603" s="69"/>
      <c r="AJ603" s="69"/>
      <c r="AK603" s="69"/>
      <c r="AL603" s="69"/>
      <c r="AM603" s="70"/>
      <c r="AN603" s="70"/>
      <c r="AO603" s="5"/>
      <c r="AP603" s="5"/>
    </row>
    <row r="604" spans="1:42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7"/>
      <c r="Y604" s="67"/>
      <c r="Z604" s="67"/>
      <c r="AA604" s="67"/>
      <c r="AB604" s="68"/>
      <c r="AC604" s="68"/>
      <c r="AD604" s="68"/>
      <c r="AE604" s="68"/>
      <c r="AF604" s="68"/>
      <c r="AG604" s="69"/>
      <c r="AH604" s="69"/>
      <c r="AI604" s="69"/>
      <c r="AJ604" s="69"/>
      <c r="AK604" s="69"/>
      <c r="AL604" s="69"/>
      <c r="AM604" s="70"/>
      <c r="AN604" s="70"/>
      <c r="AO604" s="5"/>
      <c r="AP604" s="5"/>
    </row>
    <row r="605" spans="1:42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7"/>
      <c r="Y605" s="67"/>
      <c r="Z605" s="67"/>
      <c r="AA605" s="67"/>
      <c r="AB605" s="68"/>
      <c r="AC605" s="68"/>
      <c r="AD605" s="68"/>
      <c r="AE605" s="68"/>
      <c r="AF605" s="68"/>
      <c r="AG605" s="69"/>
      <c r="AH605" s="69"/>
      <c r="AI605" s="69"/>
      <c r="AJ605" s="69"/>
      <c r="AK605" s="69"/>
      <c r="AL605" s="69"/>
      <c r="AM605" s="70"/>
      <c r="AN605" s="70"/>
      <c r="AO605" s="5"/>
      <c r="AP605" s="5"/>
    </row>
    <row r="606" spans="1:42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7"/>
      <c r="Y606" s="67"/>
      <c r="Z606" s="67"/>
      <c r="AA606" s="67"/>
      <c r="AB606" s="68"/>
      <c r="AC606" s="68"/>
      <c r="AD606" s="68"/>
      <c r="AE606" s="68"/>
      <c r="AF606" s="68"/>
      <c r="AG606" s="69"/>
      <c r="AH606" s="69"/>
      <c r="AI606" s="69"/>
      <c r="AJ606" s="69"/>
      <c r="AK606" s="69"/>
      <c r="AL606" s="69"/>
      <c r="AM606" s="70"/>
      <c r="AN606" s="70"/>
      <c r="AO606" s="5"/>
      <c r="AP606" s="5"/>
    </row>
    <row r="607" spans="1:42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7"/>
      <c r="Y607" s="67"/>
      <c r="Z607" s="67"/>
      <c r="AA607" s="67"/>
      <c r="AB607" s="68"/>
      <c r="AC607" s="68"/>
      <c r="AD607" s="68"/>
      <c r="AE607" s="68"/>
      <c r="AF607" s="68"/>
      <c r="AG607" s="69"/>
      <c r="AH607" s="69"/>
      <c r="AI607" s="69"/>
      <c r="AJ607" s="69"/>
      <c r="AK607" s="69"/>
      <c r="AL607" s="69"/>
      <c r="AM607" s="70"/>
      <c r="AN607" s="70"/>
      <c r="AO607" s="5"/>
      <c r="AP607" s="5"/>
    </row>
    <row r="608" spans="1:42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7"/>
      <c r="Y608" s="67"/>
      <c r="Z608" s="67"/>
      <c r="AA608" s="67"/>
      <c r="AB608" s="68"/>
      <c r="AC608" s="68"/>
      <c r="AD608" s="68"/>
      <c r="AE608" s="68"/>
      <c r="AF608" s="68"/>
      <c r="AG608" s="69"/>
      <c r="AH608" s="69"/>
      <c r="AI608" s="69"/>
      <c r="AJ608" s="69"/>
      <c r="AK608" s="69"/>
      <c r="AL608" s="69"/>
      <c r="AM608" s="70"/>
      <c r="AN608" s="70"/>
      <c r="AO608" s="5"/>
      <c r="AP608" s="5"/>
    </row>
    <row r="609" spans="1:42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7"/>
      <c r="Y609" s="67"/>
      <c r="Z609" s="67"/>
      <c r="AA609" s="67"/>
      <c r="AB609" s="68"/>
      <c r="AC609" s="68"/>
      <c r="AD609" s="68"/>
      <c r="AE609" s="68"/>
      <c r="AF609" s="68"/>
      <c r="AG609" s="69"/>
      <c r="AH609" s="69"/>
      <c r="AI609" s="69"/>
      <c r="AJ609" s="69"/>
      <c r="AK609" s="69"/>
      <c r="AL609" s="69"/>
      <c r="AM609" s="70"/>
      <c r="AN609" s="70"/>
      <c r="AO609" s="5"/>
      <c r="AP609" s="5"/>
    </row>
    <row r="610" spans="1:42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7"/>
      <c r="Y610" s="67"/>
      <c r="Z610" s="67"/>
      <c r="AA610" s="67"/>
      <c r="AB610" s="68"/>
      <c r="AC610" s="68"/>
      <c r="AD610" s="68"/>
      <c r="AE610" s="68"/>
      <c r="AF610" s="68"/>
      <c r="AG610" s="69"/>
      <c r="AH610" s="69"/>
      <c r="AI610" s="69"/>
      <c r="AJ610" s="69"/>
      <c r="AK610" s="69"/>
      <c r="AL610" s="69"/>
      <c r="AM610" s="70"/>
      <c r="AN610" s="70"/>
      <c r="AO610" s="5"/>
      <c r="AP610" s="5"/>
    </row>
    <row r="611" spans="1:42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7"/>
      <c r="Y611" s="67"/>
      <c r="Z611" s="67"/>
      <c r="AA611" s="67"/>
      <c r="AB611" s="68"/>
      <c r="AC611" s="68"/>
      <c r="AD611" s="68"/>
      <c r="AE611" s="68"/>
      <c r="AF611" s="68"/>
      <c r="AG611" s="69"/>
      <c r="AH611" s="69"/>
      <c r="AI611" s="69"/>
      <c r="AJ611" s="69"/>
      <c r="AK611" s="69"/>
      <c r="AL611" s="69"/>
      <c r="AM611" s="70"/>
      <c r="AN611" s="70"/>
      <c r="AO611" s="5"/>
      <c r="AP611" s="5"/>
    </row>
    <row r="612" spans="1:42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7"/>
      <c r="Y612" s="67"/>
      <c r="Z612" s="67"/>
      <c r="AA612" s="67"/>
      <c r="AB612" s="68"/>
      <c r="AC612" s="68"/>
      <c r="AD612" s="68"/>
      <c r="AE612" s="68"/>
      <c r="AF612" s="68"/>
      <c r="AG612" s="69"/>
      <c r="AH612" s="69"/>
      <c r="AI612" s="69"/>
      <c r="AJ612" s="69"/>
      <c r="AK612" s="69"/>
      <c r="AL612" s="69"/>
      <c r="AM612" s="70"/>
      <c r="AN612" s="70"/>
      <c r="AO612" s="5"/>
      <c r="AP612" s="5"/>
    </row>
    <row r="613" spans="1:42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7"/>
      <c r="Y613" s="67"/>
      <c r="Z613" s="67"/>
      <c r="AA613" s="67"/>
      <c r="AB613" s="68"/>
      <c r="AC613" s="68"/>
      <c r="AD613" s="68"/>
      <c r="AE613" s="68"/>
      <c r="AF613" s="68"/>
      <c r="AG613" s="69"/>
      <c r="AH613" s="69"/>
      <c r="AI613" s="69"/>
      <c r="AJ613" s="69"/>
      <c r="AK613" s="69"/>
      <c r="AL613" s="69"/>
      <c r="AM613" s="70"/>
      <c r="AN613" s="70"/>
      <c r="AO613" s="5"/>
      <c r="AP613" s="5"/>
    </row>
    <row r="614" spans="1:42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7"/>
      <c r="Y614" s="67"/>
      <c r="Z614" s="67"/>
      <c r="AA614" s="67"/>
      <c r="AB614" s="68"/>
      <c r="AC614" s="68"/>
      <c r="AD614" s="68"/>
      <c r="AE614" s="68"/>
      <c r="AF614" s="68"/>
      <c r="AG614" s="69"/>
      <c r="AH614" s="69"/>
      <c r="AI614" s="69"/>
      <c r="AJ614" s="69"/>
      <c r="AK614" s="69"/>
      <c r="AL614" s="69"/>
      <c r="AM614" s="70"/>
      <c r="AN614" s="70"/>
      <c r="AO614" s="5"/>
      <c r="AP614" s="5"/>
    </row>
    <row r="615" spans="1:42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7"/>
      <c r="Y615" s="67"/>
      <c r="Z615" s="67"/>
      <c r="AA615" s="67"/>
      <c r="AB615" s="68"/>
      <c r="AC615" s="68"/>
      <c r="AD615" s="68"/>
      <c r="AE615" s="68"/>
      <c r="AF615" s="68"/>
      <c r="AG615" s="69"/>
      <c r="AH615" s="69"/>
      <c r="AI615" s="69"/>
      <c r="AJ615" s="69"/>
      <c r="AK615" s="69"/>
      <c r="AL615" s="69"/>
      <c r="AM615" s="70"/>
      <c r="AN615" s="70"/>
      <c r="AO615" s="5"/>
      <c r="AP615" s="5"/>
    </row>
    <row r="616" spans="1:42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7"/>
      <c r="Y616" s="67"/>
      <c r="Z616" s="67"/>
      <c r="AA616" s="67"/>
      <c r="AB616" s="68"/>
      <c r="AC616" s="68"/>
      <c r="AD616" s="68"/>
      <c r="AE616" s="68"/>
      <c r="AF616" s="68"/>
      <c r="AG616" s="69"/>
      <c r="AH616" s="69"/>
      <c r="AI616" s="69"/>
      <c r="AJ616" s="69"/>
      <c r="AK616" s="69"/>
      <c r="AL616" s="69"/>
      <c r="AM616" s="70"/>
      <c r="AN616" s="70"/>
      <c r="AO616" s="5"/>
      <c r="AP616" s="5"/>
    </row>
    <row r="617" spans="1:42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7"/>
      <c r="Y617" s="67"/>
      <c r="Z617" s="67"/>
      <c r="AA617" s="67"/>
      <c r="AB617" s="68"/>
      <c r="AC617" s="68"/>
      <c r="AD617" s="68"/>
      <c r="AE617" s="68"/>
      <c r="AF617" s="68"/>
      <c r="AG617" s="69"/>
      <c r="AH617" s="69"/>
      <c r="AI617" s="69"/>
      <c r="AJ617" s="69"/>
      <c r="AK617" s="69"/>
      <c r="AL617" s="69"/>
      <c r="AM617" s="70"/>
      <c r="AN617" s="70"/>
      <c r="AO617" s="5"/>
      <c r="AP617" s="5"/>
    </row>
    <row r="618" spans="1:42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7"/>
      <c r="Y618" s="67"/>
      <c r="Z618" s="67"/>
      <c r="AA618" s="67"/>
      <c r="AB618" s="68"/>
      <c r="AC618" s="68"/>
      <c r="AD618" s="68"/>
      <c r="AE618" s="68"/>
      <c r="AF618" s="68"/>
      <c r="AG618" s="69"/>
      <c r="AH618" s="69"/>
      <c r="AI618" s="69"/>
      <c r="AJ618" s="69"/>
      <c r="AK618" s="69"/>
      <c r="AL618" s="69"/>
      <c r="AM618" s="70"/>
      <c r="AN618" s="70"/>
      <c r="AO618" s="5"/>
      <c r="AP618" s="5"/>
    </row>
    <row r="619" spans="1:42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7"/>
      <c r="Y619" s="67"/>
      <c r="Z619" s="67"/>
      <c r="AA619" s="67"/>
      <c r="AB619" s="68"/>
      <c r="AC619" s="68"/>
      <c r="AD619" s="68"/>
      <c r="AE619" s="68"/>
      <c r="AF619" s="68"/>
      <c r="AG619" s="69"/>
      <c r="AH619" s="69"/>
      <c r="AI619" s="69"/>
      <c r="AJ619" s="69"/>
      <c r="AK619" s="69"/>
      <c r="AL619" s="69"/>
      <c r="AM619" s="70"/>
      <c r="AN619" s="70"/>
      <c r="AO619" s="5"/>
      <c r="AP619" s="5"/>
    </row>
    <row r="620" spans="1:42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7"/>
      <c r="Y620" s="67"/>
      <c r="Z620" s="67"/>
      <c r="AA620" s="67"/>
      <c r="AB620" s="68"/>
      <c r="AC620" s="68"/>
      <c r="AD620" s="68"/>
      <c r="AE620" s="68"/>
      <c r="AF620" s="68"/>
      <c r="AG620" s="69"/>
      <c r="AH620" s="69"/>
      <c r="AI620" s="69"/>
      <c r="AJ620" s="69"/>
      <c r="AK620" s="69"/>
      <c r="AL620" s="69"/>
      <c r="AM620" s="70"/>
      <c r="AN620" s="70"/>
      <c r="AO620" s="5"/>
      <c r="AP620" s="5"/>
    </row>
    <row r="621" spans="1:42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7"/>
      <c r="Y621" s="67"/>
      <c r="Z621" s="67"/>
      <c r="AA621" s="67"/>
      <c r="AB621" s="68"/>
      <c r="AC621" s="68"/>
      <c r="AD621" s="68"/>
      <c r="AE621" s="68"/>
      <c r="AF621" s="68"/>
      <c r="AG621" s="69"/>
      <c r="AH621" s="69"/>
      <c r="AI621" s="69"/>
      <c r="AJ621" s="69"/>
      <c r="AK621" s="69"/>
      <c r="AL621" s="69"/>
      <c r="AM621" s="70"/>
      <c r="AN621" s="70"/>
      <c r="AO621" s="5"/>
      <c r="AP621" s="5"/>
    </row>
    <row r="622" spans="1:42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7"/>
      <c r="Y622" s="67"/>
      <c r="Z622" s="67"/>
      <c r="AA622" s="67"/>
      <c r="AB622" s="68"/>
      <c r="AC622" s="68"/>
      <c r="AD622" s="68"/>
      <c r="AE622" s="68"/>
      <c r="AF622" s="68"/>
      <c r="AG622" s="69"/>
      <c r="AH622" s="69"/>
      <c r="AI622" s="69"/>
      <c r="AJ622" s="69"/>
      <c r="AK622" s="69"/>
      <c r="AL622" s="69"/>
      <c r="AM622" s="70"/>
      <c r="AN622" s="70"/>
      <c r="AO622" s="5"/>
      <c r="AP622" s="5"/>
    </row>
    <row r="623" spans="1:42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7"/>
      <c r="Y623" s="67"/>
      <c r="Z623" s="67"/>
      <c r="AA623" s="67"/>
      <c r="AB623" s="68"/>
      <c r="AC623" s="68"/>
      <c r="AD623" s="68"/>
      <c r="AE623" s="68"/>
      <c r="AF623" s="68"/>
      <c r="AG623" s="69"/>
      <c r="AH623" s="69"/>
      <c r="AI623" s="69"/>
      <c r="AJ623" s="69"/>
      <c r="AK623" s="69"/>
      <c r="AL623" s="69"/>
      <c r="AM623" s="70"/>
      <c r="AN623" s="70"/>
      <c r="AO623" s="5"/>
      <c r="AP623" s="5"/>
    </row>
    <row r="624" spans="1:42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7"/>
      <c r="Y624" s="67"/>
      <c r="Z624" s="67"/>
      <c r="AA624" s="67"/>
      <c r="AB624" s="68"/>
      <c r="AC624" s="68"/>
      <c r="AD624" s="68"/>
      <c r="AE624" s="68"/>
      <c r="AF624" s="68"/>
      <c r="AG624" s="69"/>
      <c r="AH624" s="69"/>
      <c r="AI624" s="69"/>
      <c r="AJ624" s="69"/>
      <c r="AK624" s="69"/>
      <c r="AL624" s="69"/>
      <c r="AM624" s="70"/>
      <c r="AN624" s="70"/>
      <c r="AO624" s="5"/>
      <c r="AP624" s="5"/>
    </row>
    <row r="625" spans="1:42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7"/>
      <c r="Y625" s="67"/>
      <c r="Z625" s="67"/>
      <c r="AA625" s="67"/>
      <c r="AB625" s="68"/>
      <c r="AC625" s="68"/>
      <c r="AD625" s="68"/>
      <c r="AE625" s="68"/>
      <c r="AF625" s="68"/>
      <c r="AG625" s="69"/>
      <c r="AH625" s="69"/>
      <c r="AI625" s="69"/>
      <c r="AJ625" s="69"/>
      <c r="AK625" s="69"/>
      <c r="AL625" s="69"/>
      <c r="AM625" s="70"/>
      <c r="AN625" s="70"/>
      <c r="AO625" s="5"/>
      <c r="AP625" s="5"/>
    </row>
    <row r="626" spans="1:42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7"/>
      <c r="Y626" s="67"/>
      <c r="Z626" s="67"/>
      <c r="AA626" s="67"/>
      <c r="AB626" s="68"/>
      <c r="AC626" s="68"/>
      <c r="AD626" s="68"/>
      <c r="AE626" s="68"/>
      <c r="AF626" s="68"/>
      <c r="AG626" s="69"/>
      <c r="AH626" s="69"/>
      <c r="AI626" s="69"/>
      <c r="AJ626" s="69"/>
      <c r="AK626" s="69"/>
      <c r="AL626" s="69"/>
      <c r="AM626" s="70"/>
      <c r="AN626" s="70"/>
      <c r="AO626" s="5"/>
      <c r="AP626" s="5"/>
    </row>
    <row r="627" spans="1:42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7"/>
      <c r="Y627" s="67"/>
      <c r="Z627" s="67"/>
      <c r="AA627" s="67"/>
      <c r="AB627" s="68"/>
      <c r="AC627" s="68"/>
      <c r="AD627" s="68"/>
      <c r="AE627" s="68"/>
      <c r="AF627" s="68"/>
      <c r="AG627" s="69"/>
      <c r="AH627" s="69"/>
      <c r="AI627" s="69"/>
      <c r="AJ627" s="69"/>
      <c r="AK627" s="69"/>
      <c r="AL627" s="69"/>
      <c r="AM627" s="70"/>
      <c r="AN627" s="70"/>
      <c r="AO627" s="5"/>
      <c r="AP627" s="5"/>
    </row>
    <row r="628" spans="1:42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7"/>
      <c r="Y628" s="67"/>
      <c r="Z628" s="67"/>
      <c r="AA628" s="67"/>
      <c r="AB628" s="68"/>
      <c r="AC628" s="68"/>
      <c r="AD628" s="68"/>
      <c r="AE628" s="68"/>
      <c r="AF628" s="68"/>
      <c r="AG628" s="69"/>
      <c r="AH628" s="69"/>
      <c r="AI628" s="69"/>
      <c r="AJ628" s="69"/>
      <c r="AK628" s="69"/>
      <c r="AL628" s="69"/>
      <c r="AM628" s="70"/>
      <c r="AN628" s="70"/>
      <c r="AO628" s="5"/>
      <c r="AP628" s="5"/>
    </row>
    <row r="629" spans="1:42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7"/>
      <c r="Y629" s="67"/>
      <c r="Z629" s="67"/>
      <c r="AA629" s="67"/>
      <c r="AB629" s="68"/>
      <c r="AC629" s="68"/>
      <c r="AD629" s="68"/>
      <c r="AE629" s="68"/>
      <c r="AF629" s="68"/>
      <c r="AG629" s="69"/>
      <c r="AH629" s="69"/>
      <c r="AI629" s="69"/>
      <c r="AJ629" s="69"/>
      <c r="AK629" s="69"/>
      <c r="AL629" s="69"/>
      <c r="AM629" s="70"/>
      <c r="AN629" s="70"/>
      <c r="AO629" s="5"/>
      <c r="AP629" s="5"/>
    </row>
    <row r="630" spans="1:42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7"/>
      <c r="Y630" s="67"/>
      <c r="Z630" s="67"/>
      <c r="AA630" s="67"/>
      <c r="AB630" s="68"/>
      <c r="AC630" s="68"/>
      <c r="AD630" s="68"/>
      <c r="AE630" s="68"/>
      <c r="AF630" s="68"/>
      <c r="AG630" s="69"/>
      <c r="AH630" s="69"/>
      <c r="AI630" s="69"/>
      <c r="AJ630" s="69"/>
      <c r="AK630" s="69"/>
      <c r="AL630" s="69"/>
      <c r="AM630" s="70"/>
      <c r="AN630" s="70"/>
      <c r="AO630" s="5"/>
      <c r="AP630" s="5"/>
    </row>
    <row r="631" spans="1:42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7"/>
      <c r="Y631" s="67"/>
      <c r="Z631" s="67"/>
      <c r="AA631" s="67"/>
      <c r="AB631" s="68"/>
      <c r="AC631" s="68"/>
      <c r="AD631" s="68"/>
      <c r="AE631" s="68"/>
      <c r="AF631" s="68"/>
      <c r="AG631" s="69"/>
      <c r="AH631" s="69"/>
      <c r="AI631" s="69"/>
      <c r="AJ631" s="69"/>
      <c r="AK631" s="69"/>
      <c r="AL631" s="69"/>
      <c r="AM631" s="70"/>
      <c r="AN631" s="70"/>
      <c r="AO631" s="5"/>
      <c r="AP631" s="5"/>
    </row>
    <row r="632" spans="1:42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7"/>
      <c r="Y632" s="67"/>
      <c r="Z632" s="67"/>
      <c r="AA632" s="67"/>
      <c r="AB632" s="68"/>
      <c r="AC632" s="68"/>
      <c r="AD632" s="68"/>
      <c r="AE632" s="68"/>
      <c r="AF632" s="68"/>
      <c r="AG632" s="69"/>
      <c r="AH632" s="69"/>
      <c r="AI632" s="69"/>
      <c r="AJ632" s="69"/>
      <c r="AK632" s="69"/>
      <c r="AL632" s="69"/>
      <c r="AM632" s="70"/>
      <c r="AN632" s="70"/>
      <c r="AO632" s="5"/>
      <c r="AP632" s="5"/>
    </row>
    <row r="633" spans="1:42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7"/>
      <c r="Y633" s="67"/>
      <c r="Z633" s="67"/>
      <c r="AA633" s="67"/>
      <c r="AB633" s="68"/>
      <c r="AC633" s="68"/>
      <c r="AD633" s="68"/>
      <c r="AE633" s="68"/>
      <c r="AF633" s="68"/>
      <c r="AG633" s="69"/>
      <c r="AH633" s="69"/>
      <c r="AI633" s="69"/>
      <c r="AJ633" s="69"/>
      <c r="AK633" s="69"/>
      <c r="AL633" s="69"/>
      <c r="AM633" s="70"/>
      <c r="AN633" s="70"/>
      <c r="AO633" s="5"/>
      <c r="AP633" s="5"/>
    </row>
    <row r="634" spans="1:42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7"/>
      <c r="Y634" s="67"/>
      <c r="Z634" s="67"/>
      <c r="AA634" s="67"/>
      <c r="AB634" s="68"/>
      <c r="AC634" s="68"/>
      <c r="AD634" s="68"/>
      <c r="AE634" s="68"/>
      <c r="AF634" s="68"/>
      <c r="AG634" s="69"/>
      <c r="AH634" s="69"/>
      <c r="AI634" s="69"/>
      <c r="AJ634" s="69"/>
      <c r="AK634" s="69"/>
      <c r="AL634" s="69"/>
      <c r="AM634" s="70"/>
      <c r="AN634" s="70"/>
      <c r="AO634" s="5"/>
      <c r="AP634" s="5"/>
    </row>
    <row r="635" spans="1:42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7"/>
      <c r="Y635" s="67"/>
      <c r="Z635" s="67"/>
      <c r="AA635" s="67"/>
      <c r="AB635" s="68"/>
      <c r="AC635" s="68"/>
      <c r="AD635" s="68"/>
      <c r="AE635" s="68"/>
      <c r="AF635" s="68"/>
      <c r="AG635" s="69"/>
      <c r="AH635" s="69"/>
      <c r="AI635" s="69"/>
      <c r="AJ635" s="69"/>
      <c r="AK635" s="69"/>
      <c r="AL635" s="69"/>
      <c r="AM635" s="70"/>
      <c r="AN635" s="70"/>
      <c r="AO635" s="5"/>
      <c r="AP635" s="5"/>
    </row>
    <row r="636" spans="1:42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7"/>
      <c r="Y636" s="67"/>
      <c r="Z636" s="67"/>
      <c r="AA636" s="67"/>
      <c r="AB636" s="68"/>
      <c r="AC636" s="68"/>
      <c r="AD636" s="68"/>
      <c r="AE636" s="68"/>
      <c r="AF636" s="68"/>
      <c r="AG636" s="69"/>
      <c r="AH636" s="69"/>
      <c r="AI636" s="69"/>
      <c r="AJ636" s="69"/>
      <c r="AK636" s="69"/>
      <c r="AL636" s="69"/>
      <c r="AM636" s="70"/>
      <c r="AN636" s="70"/>
      <c r="AO636" s="5"/>
      <c r="AP636" s="5"/>
    </row>
    <row r="637" spans="1:42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7"/>
      <c r="Y637" s="67"/>
      <c r="Z637" s="67"/>
      <c r="AA637" s="67"/>
      <c r="AB637" s="68"/>
      <c r="AC637" s="68"/>
      <c r="AD637" s="68"/>
      <c r="AE637" s="68"/>
      <c r="AF637" s="68"/>
      <c r="AG637" s="69"/>
      <c r="AH637" s="69"/>
      <c r="AI637" s="69"/>
      <c r="AJ637" s="69"/>
      <c r="AK637" s="69"/>
      <c r="AL637" s="69"/>
      <c r="AM637" s="70"/>
      <c r="AN637" s="70"/>
      <c r="AO637" s="5"/>
      <c r="AP637" s="5"/>
    </row>
    <row r="638" spans="1:42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7"/>
      <c r="Y638" s="67"/>
      <c r="Z638" s="67"/>
      <c r="AA638" s="67"/>
      <c r="AB638" s="68"/>
      <c r="AC638" s="68"/>
      <c r="AD638" s="68"/>
      <c r="AE638" s="68"/>
      <c r="AF638" s="68"/>
      <c r="AG638" s="69"/>
      <c r="AH638" s="69"/>
      <c r="AI638" s="69"/>
      <c r="AJ638" s="69"/>
      <c r="AK638" s="69"/>
      <c r="AL638" s="69"/>
      <c r="AM638" s="70"/>
      <c r="AN638" s="70"/>
      <c r="AO638" s="5"/>
      <c r="AP638" s="5"/>
    </row>
    <row r="639" spans="1:42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7"/>
      <c r="Y639" s="67"/>
      <c r="Z639" s="67"/>
      <c r="AA639" s="67"/>
      <c r="AB639" s="68"/>
      <c r="AC639" s="68"/>
      <c r="AD639" s="68"/>
      <c r="AE639" s="68"/>
      <c r="AF639" s="68"/>
      <c r="AG639" s="69"/>
      <c r="AH639" s="69"/>
      <c r="AI639" s="69"/>
      <c r="AJ639" s="69"/>
      <c r="AK639" s="69"/>
      <c r="AL639" s="69"/>
      <c r="AM639" s="70"/>
      <c r="AN639" s="70"/>
      <c r="AO639" s="5"/>
      <c r="AP639" s="5"/>
    </row>
    <row r="640" spans="1:42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7"/>
      <c r="Y640" s="67"/>
      <c r="Z640" s="67"/>
      <c r="AA640" s="67"/>
      <c r="AB640" s="68"/>
      <c r="AC640" s="68"/>
      <c r="AD640" s="68"/>
      <c r="AE640" s="68"/>
      <c r="AF640" s="68"/>
      <c r="AG640" s="69"/>
      <c r="AH640" s="69"/>
      <c r="AI640" s="69"/>
      <c r="AJ640" s="69"/>
      <c r="AK640" s="69"/>
      <c r="AL640" s="69"/>
      <c r="AM640" s="70"/>
      <c r="AN640" s="70"/>
      <c r="AO640" s="5"/>
      <c r="AP640" s="5"/>
    </row>
    <row r="641" spans="1:42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7"/>
      <c r="Y641" s="67"/>
      <c r="Z641" s="67"/>
      <c r="AA641" s="67"/>
      <c r="AB641" s="68"/>
      <c r="AC641" s="68"/>
      <c r="AD641" s="68"/>
      <c r="AE641" s="68"/>
      <c r="AF641" s="68"/>
      <c r="AG641" s="69"/>
      <c r="AH641" s="69"/>
      <c r="AI641" s="69"/>
      <c r="AJ641" s="69"/>
      <c r="AK641" s="69"/>
      <c r="AL641" s="69"/>
      <c r="AM641" s="70"/>
      <c r="AN641" s="70"/>
      <c r="AO641" s="5"/>
      <c r="AP641" s="5"/>
    </row>
    <row r="642" spans="1:42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7"/>
      <c r="Y642" s="67"/>
      <c r="Z642" s="67"/>
      <c r="AA642" s="67"/>
      <c r="AB642" s="68"/>
      <c r="AC642" s="68"/>
      <c r="AD642" s="68"/>
      <c r="AE642" s="68"/>
      <c r="AF642" s="68"/>
      <c r="AG642" s="69"/>
      <c r="AH642" s="69"/>
      <c r="AI642" s="69"/>
      <c r="AJ642" s="69"/>
      <c r="AK642" s="69"/>
      <c r="AL642" s="69"/>
      <c r="AM642" s="70"/>
      <c r="AN642" s="70"/>
      <c r="AO642" s="5"/>
      <c r="AP642" s="5"/>
    </row>
    <row r="643" spans="1:42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7"/>
      <c r="Y643" s="67"/>
      <c r="Z643" s="67"/>
      <c r="AA643" s="67"/>
      <c r="AB643" s="68"/>
      <c r="AC643" s="68"/>
      <c r="AD643" s="68"/>
      <c r="AE643" s="68"/>
      <c r="AF643" s="68"/>
      <c r="AG643" s="69"/>
      <c r="AH643" s="69"/>
      <c r="AI643" s="69"/>
      <c r="AJ643" s="69"/>
      <c r="AK643" s="69"/>
      <c r="AL643" s="69"/>
      <c r="AM643" s="70"/>
      <c r="AN643" s="70"/>
      <c r="AO643" s="5"/>
      <c r="AP643" s="5"/>
    </row>
    <row r="644" spans="1:42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7"/>
      <c r="Y644" s="67"/>
      <c r="Z644" s="67"/>
      <c r="AA644" s="67"/>
      <c r="AB644" s="68"/>
      <c r="AC644" s="68"/>
      <c r="AD644" s="68"/>
      <c r="AE644" s="68"/>
      <c r="AF644" s="68"/>
      <c r="AG644" s="69"/>
      <c r="AH644" s="69"/>
      <c r="AI644" s="69"/>
      <c r="AJ644" s="69"/>
      <c r="AK644" s="69"/>
      <c r="AL644" s="69"/>
      <c r="AM644" s="70"/>
      <c r="AN644" s="70"/>
      <c r="AO644" s="5"/>
      <c r="AP644" s="5"/>
    </row>
    <row r="645" spans="1:42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7"/>
      <c r="Y645" s="67"/>
      <c r="Z645" s="67"/>
      <c r="AA645" s="67"/>
      <c r="AB645" s="68"/>
      <c r="AC645" s="68"/>
      <c r="AD645" s="68"/>
      <c r="AE645" s="68"/>
      <c r="AF645" s="68"/>
      <c r="AG645" s="69"/>
      <c r="AH645" s="69"/>
      <c r="AI645" s="69"/>
      <c r="AJ645" s="69"/>
      <c r="AK645" s="69"/>
      <c r="AL645" s="69"/>
      <c r="AM645" s="70"/>
      <c r="AN645" s="70"/>
      <c r="AO645" s="5"/>
      <c r="AP645" s="5"/>
    </row>
    <row r="646" spans="1:42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7"/>
      <c r="Y646" s="67"/>
      <c r="Z646" s="67"/>
      <c r="AA646" s="67"/>
      <c r="AB646" s="68"/>
      <c r="AC646" s="68"/>
      <c r="AD646" s="68"/>
      <c r="AE646" s="68"/>
      <c r="AF646" s="68"/>
      <c r="AG646" s="69"/>
      <c r="AH646" s="69"/>
      <c r="AI646" s="69"/>
      <c r="AJ646" s="69"/>
      <c r="AK646" s="69"/>
      <c r="AL646" s="69"/>
      <c r="AM646" s="70"/>
      <c r="AN646" s="70"/>
      <c r="AO646" s="5"/>
      <c r="AP646" s="5"/>
    </row>
    <row r="647" spans="1:42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7"/>
      <c r="Y647" s="67"/>
      <c r="Z647" s="67"/>
      <c r="AA647" s="67"/>
      <c r="AB647" s="68"/>
      <c r="AC647" s="68"/>
      <c r="AD647" s="68"/>
      <c r="AE647" s="68"/>
      <c r="AF647" s="68"/>
      <c r="AG647" s="69"/>
      <c r="AH647" s="69"/>
      <c r="AI647" s="69"/>
      <c r="AJ647" s="69"/>
      <c r="AK647" s="69"/>
      <c r="AL647" s="69"/>
      <c r="AM647" s="70"/>
      <c r="AN647" s="70"/>
      <c r="AO647" s="5"/>
      <c r="AP647" s="5"/>
    </row>
    <row r="648" spans="1:42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7"/>
      <c r="Y648" s="67"/>
      <c r="Z648" s="67"/>
      <c r="AA648" s="67"/>
      <c r="AB648" s="68"/>
      <c r="AC648" s="68"/>
      <c r="AD648" s="68"/>
      <c r="AE648" s="68"/>
      <c r="AF648" s="68"/>
      <c r="AG648" s="69"/>
      <c r="AH648" s="69"/>
      <c r="AI648" s="69"/>
      <c r="AJ648" s="69"/>
      <c r="AK648" s="69"/>
      <c r="AL648" s="69"/>
      <c r="AM648" s="70"/>
      <c r="AN648" s="70"/>
      <c r="AO648" s="5"/>
      <c r="AP648" s="5"/>
    </row>
    <row r="649" spans="1:42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7"/>
      <c r="Y649" s="67"/>
      <c r="Z649" s="67"/>
      <c r="AA649" s="67"/>
      <c r="AB649" s="68"/>
      <c r="AC649" s="68"/>
      <c r="AD649" s="68"/>
      <c r="AE649" s="68"/>
      <c r="AF649" s="68"/>
      <c r="AG649" s="69"/>
      <c r="AH649" s="69"/>
      <c r="AI649" s="69"/>
      <c r="AJ649" s="69"/>
      <c r="AK649" s="69"/>
      <c r="AL649" s="69"/>
      <c r="AM649" s="70"/>
      <c r="AN649" s="70"/>
      <c r="AO649" s="5"/>
      <c r="AP649" s="5"/>
    </row>
    <row r="650" spans="1:42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7"/>
      <c r="Y650" s="67"/>
      <c r="Z650" s="67"/>
      <c r="AA650" s="67"/>
      <c r="AB650" s="68"/>
      <c r="AC650" s="68"/>
      <c r="AD650" s="68"/>
      <c r="AE650" s="68"/>
      <c r="AF650" s="68"/>
      <c r="AG650" s="69"/>
      <c r="AH650" s="69"/>
      <c r="AI650" s="69"/>
      <c r="AJ650" s="69"/>
      <c r="AK650" s="69"/>
      <c r="AL650" s="69"/>
      <c r="AM650" s="70"/>
      <c r="AN650" s="70"/>
      <c r="AO650" s="5"/>
      <c r="AP650" s="5"/>
    </row>
    <row r="651" spans="1:42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7"/>
      <c r="Y651" s="67"/>
      <c r="Z651" s="67"/>
      <c r="AA651" s="67"/>
      <c r="AB651" s="68"/>
      <c r="AC651" s="68"/>
      <c r="AD651" s="68"/>
      <c r="AE651" s="68"/>
      <c r="AF651" s="68"/>
      <c r="AG651" s="69"/>
      <c r="AH651" s="69"/>
      <c r="AI651" s="69"/>
      <c r="AJ651" s="69"/>
      <c r="AK651" s="69"/>
      <c r="AL651" s="69"/>
      <c r="AM651" s="70"/>
      <c r="AN651" s="70"/>
      <c r="AO651" s="5"/>
      <c r="AP651" s="5"/>
    </row>
    <row r="652" spans="1:42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7"/>
      <c r="Y652" s="67"/>
      <c r="Z652" s="67"/>
      <c r="AA652" s="67"/>
      <c r="AB652" s="68"/>
      <c r="AC652" s="68"/>
      <c r="AD652" s="68"/>
      <c r="AE652" s="68"/>
      <c r="AF652" s="68"/>
      <c r="AG652" s="69"/>
      <c r="AH652" s="69"/>
      <c r="AI652" s="69"/>
      <c r="AJ652" s="69"/>
      <c r="AK652" s="69"/>
      <c r="AL652" s="69"/>
      <c r="AM652" s="70"/>
      <c r="AN652" s="70"/>
      <c r="AO652" s="5"/>
      <c r="AP652" s="5"/>
    </row>
    <row r="653" spans="1:42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7"/>
      <c r="Y653" s="67"/>
      <c r="Z653" s="67"/>
      <c r="AA653" s="67"/>
      <c r="AB653" s="68"/>
      <c r="AC653" s="68"/>
      <c r="AD653" s="68"/>
      <c r="AE653" s="68"/>
      <c r="AF653" s="68"/>
      <c r="AG653" s="69"/>
      <c r="AH653" s="69"/>
      <c r="AI653" s="69"/>
      <c r="AJ653" s="69"/>
      <c r="AK653" s="69"/>
      <c r="AL653" s="69"/>
      <c r="AM653" s="70"/>
      <c r="AN653" s="70"/>
      <c r="AO653" s="5"/>
      <c r="AP653" s="5"/>
    </row>
    <row r="654" spans="1:42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7"/>
      <c r="Y654" s="67"/>
      <c r="Z654" s="67"/>
      <c r="AA654" s="67"/>
      <c r="AB654" s="68"/>
      <c r="AC654" s="68"/>
      <c r="AD654" s="68"/>
      <c r="AE654" s="68"/>
      <c r="AF654" s="68"/>
      <c r="AG654" s="69"/>
      <c r="AH654" s="69"/>
      <c r="AI654" s="69"/>
      <c r="AJ654" s="69"/>
      <c r="AK654" s="69"/>
      <c r="AL654" s="69"/>
      <c r="AM654" s="70"/>
      <c r="AN654" s="70"/>
      <c r="AO654" s="5"/>
      <c r="AP654" s="5"/>
    </row>
    <row r="655" spans="1:42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7"/>
      <c r="Y655" s="67"/>
      <c r="Z655" s="67"/>
      <c r="AA655" s="67"/>
      <c r="AB655" s="68"/>
      <c r="AC655" s="68"/>
      <c r="AD655" s="68"/>
      <c r="AE655" s="68"/>
      <c r="AF655" s="68"/>
      <c r="AG655" s="69"/>
      <c r="AH655" s="69"/>
      <c r="AI655" s="69"/>
      <c r="AJ655" s="69"/>
      <c r="AK655" s="69"/>
      <c r="AL655" s="69"/>
      <c r="AM655" s="70"/>
      <c r="AN655" s="70"/>
      <c r="AO655" s="5"/>
      <c r="AP655" s="5"/>
    </row>
    <row r="656" spans="1:42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7"/>
      <c r="Y656" s="67"/>
      <c r="Z656" s="67"/>
      <c r="AA656" s="67"/>
      <c r="AB656" s="68"/>
      <c r="AC656" s="68"/>
      <c r="AD656" s="68"/>
      <c r="AE656" s="68"/>
      <c r="AF656" s="68"/>
      <c r="AG656" s="69"/>
      <c r="AH656" s="69"/>
      <c r="AI656" s="69"/>
      <c r="AJ656" s="69"/>
      <c r="AK656" s="69"/>
      <c r="AL656" s="69"/>
      <c r="AM656" s="70"/>
      <c r="AN656" s="70"/>
      <c r="AO656" s="5"/>
      <c r="AP656" s="5"/>
    </row>
    <row r="657" spans="1:42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7"/>
      <c r="Y657" s="67"/>
      <c r="Z657" s="67"/>
      <c r="AA657" s="67"/>
      <c r="AB657" s="68"/>
      <c r="AC657" s="68"/>
      <c r="AD657" s="68"/>
      <c r="AE657" s="68"/>
      <c r="AF657" s="68"/>
      <c r="AG657" s="69"/>
      <c r="AH657" s="69"/>
      <c r="AI657" s="69"/>
      <c r="AJ657" s="69"/>
      <c r="AK657" s="69"/>
      <c r="AL657" s="69"/>
      <c r="AM657" s="70"/>
      <c r="AN657" s="70"/>
      <c r="AO657" s="5"/>
      <c r="AP657" s="5"/>
    </row>
    <row r="658" spans="1:42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7"/>
      <c r="Y658" s="67"/>
      <c r="Z658" s="67"/>
      <c r="AA658" s="67"/>
      <c r="AB658" s="68"/>
      <c r="AC658" s="68"/>
      <c r="AD658" s="68"/>
      <c r="AE658" s="68"/>
      <c r="AF658" s="68"/>
      <c r="AG658" s="69"/>
      <c r="AH658" s="69"/>
      <c r="AI658" s="69"/>
      <c r="AJ658" s="69"/>
      <c r="AK658" s="69"/>
      <c r="AL658" s="69"/>
      <c r="AM658" s="70"/>
      <c r="AN658" s="70"/>
      <c r="AO658" s="5"/>
      <c r="AP658" s="5"/>
    </row>
    <row r="659" spans="1:42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7"/>
      <c r="Y659" s="67"/>
      <c r="Z659" s="67"/>
      <c r="AA659" s="67"/>
      <c r="AB659" s="68"/>
      <c r="AC659" s="68"/>
      <c r="AD659" s="68"/>
      <c r="AE659" s="68"/>
      <c r="AF659" s="68"/>
      <c r="AG659" s="69"/>
      <c r="AH659" s="69"/>
      <c r="AI659" s="69"/>
      <c r="AJ659" s="69"/>
      <c r="AK659" s="69"/>
      <c r="AL659" s="69"/>
      <c r="AM659" s="70"/>
      <c r="AN659" s="70"/>
      <c r="AO659" s="5"/>
      <c r="AP659" s="5"/>
    </row>
    <row r="660" spans="1:42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7"/>
      <c r="Y660" s="67"/>
      <c r="Z660" s="67"/>
      <c r="AA660" s="67"/>
      <c r="AB660" s="68"/>
      <c r="AC660" s="68"/>
      <c r="AD660" s="68"/>
      <c r="AE660" s="68"/>
      <c r="AF660" s="68"/>
      <c r="AG660" s="69"/>
      <c r="AH660" s="69"/>
      <c r="AI660" s="69"/>
      <c r="AJ660" s="69"/>
      <c r="AK660" s="69"/>
      <c r="AL660" s="69"/>
      <c r="AM660" s="70"/>
      <c r="AN660" s="70"/>
      <c r="AO660" s="5"/>
      <c r="AP660" s="5"/>
    </row>
    <row r="661" spans="1:42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7"/>
      <c r="Y661" s="67"/>
      <c r="Z661" s="67"/>
      <c r="AA661" s="67"/>
      <c r="AB661" s="68"/>
      <c r="AC661" s="68"/>
      <c r="AD661" s="68"/>
      <c r="AE661" s="68"/>
      <c r="AF661" s="68"/>
      <c r="AG661" s="69"/>
      <c r="AH661" s="69"/>
      <c r="AI661" s="69"/>
      <c r="AJ661" s="69"/>
      <c r="AK661" s="69"/>
      <c r="AL661" s="69"/>
      <c r="AM661" s="70"/>
      <c r="AN661" s="70"/>
      <c r="AO661" s="5"/>
      <c r="AP661" s="5"/>
    </row>
    <row r="662" spans="1:42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7"/>
      <c r="Y662" s="67"/>
      <c r="Z662" s="67"/>
      <c r="AA662" s="67"/>
      <c r="AB662" s="68"/>
      <c r="AC662" s="68"/>
      <c r="AD662" s="68"/>
      <c r="AE662" s="68"/>
      <c r="AF662" s="68"/>
      <c r="AG662" s="69"/>
      <c r="AH662" s="69"/>
      <c r="AI662" s="69"/>
      <c r="AJ662" s="69"/>
      <c r="AK662" s="69"/>
      <c r="AL662" s="69"/>
      <c r="AM662" s="70"/>
      <c r="AN662" s="70"/>
      <c r="AO662" s="5"/>
      <c r="AP662" s="5"/>
    </row>
    <row r="663" spans="1:42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7"/>
      <c r="Y663" s="67"/>
      <c r="Z663" s="67"/>
      <c r="AA663" s="67"/>
      <c r="AB663" s="68"/>
      <c r="AC663" s="68"/>
      <c r="AD663" s="68"/>
      <c r="AE663" s="68"/>
      <c r="AF663" s="68"/>
      <c r="AG663" s="69"/>
      <c r="AH663" s="69"/>
      <c r="AI663" s="69"/>
      <c r="AJ663" s="69"/>
      <c r="AK663" s="69"/>
      <c r="AL663" s="69"/>
      <c r="AM663" s="70"/>
      <c r="AN663" s="70"/>
      <c r="AO663" s="5"/>
      <c r="AP663" s="5"/>
    </row>
    <row r="664" spans="1:42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7"/>
      <c r="Y664" s="67"/>
      <c r="Z664" s="67"/>
      <c r="AA664" s="67"/>
      <c r="AB664" s="68"/>
      <c r="AC664" s="68"/>
      <c r="AD664" s="68"/>
      <c r="AE664" s="68"/>
      <c r="AF664" s="68"/>
      <c r="AG664" s="69"/>
      <c r="AH664" s="69"/>
      <c r="AI664" s="69"/>
      <c r="AJ664" s="69"/>
      <c r="AK664" s="69"/>
      <c r="AL664" s="69"/>
      <c r="AM664" s="70"/>
      <c r="AN664" s="70"/>
      <c r="AO664" s="5"/>
      <c r="AP664" s="5"/>
    </row>
    <row r="665" spans="1:42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7"/>
      <c r="Y665" s="67"/>
      <c r="Z665" s="67"/>
      <c r="AA665" s="67"/>
      <c r="AB665" s="68"/>
      <c r="AC665" s="68"/>
      <c r="AD665" s="68"/>
      <c r="AE665" s="68"/>
      <c r="AF665" s="68"/>
      <c r="AG665" s="69"/>
      <c r="AH665" s="69"/>
      <c r="AI665" s="69"/>
      <c r="AJ665" s="69"/>
      <c r="AK665" s="69"/>
      <c r="AL665" s="69"/>
      <c r="AM665" s="70"/>
      <c r="AN665" s="70"/>
      <c r="AO665" s="5"/>
      <c r="AP665" s="5"/>
    </row>
    <row r="666" spans="1:42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7"/>
      <c r="Y666" s="67"/>
      <c r="Z666" s="67"/>
      <c r="AA666" s="67"/>
      <c r="AB666" s="68"/>
      <c r="AC666" s="68"/>
      <c r="AD666" s="68"/>
      <c r="AE666" s="68"/>
      <c r="AF666" s="68"/>
      <c r="AG666" s="69"/>
      <c r="AH666" s="69"/>
      <c r="AI666" s="69"/>
      <c r="AJ666" s="69"/>
      <c r="AK666" s="69"/>
      <c r="AL666" s="69"/>
      <c r="AM666" s="70"/>
      <c r="AN666" s="70"/>
      <c r="AO666" s="5"/>
      <c r="AP666" s="5"/>
    </row>
    <row r="667" spans="1:42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7"/>
      <c r="Y667" s="67"/>
      <c r="Z667" s="67"/>
      <c r="AA667" s="67"/>
      <c r="AB667" s="68"/>
      <c r="AC667" s="68"/>
      <c r="AD667" s="68"/>
      <c r="AE667" s="68"/>
      <c r="AF667" s="68"/>
      <c r="AG667" s="69"/>
      <c r="AH667" s="69"/>
      <c r="AI667" s="69"/>
      <c r="AJ667" s="69"/>
      <c r="AK667" s="69"/>
      <c r="AL667" s="69"/>
      <c r="AM667" s="70"/>
      <c r="AN667" s="70"/>
      <c r="AO667" s="5"/>
      <c r="AP667" s="5"/>
    </row>
    <row r="668" spans="1:42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7"/>
      <c r="Y668" s="67"/>
      <c r="Z668" s="67"/>
      <c r="AA668" s="67"/>
      <c r="AB668" s="68"/>
      <c r="AC668" s="68"/>
      <c r="AD668" s="68"/>
      <c r="AE668" s="68"/>
      <c r="AF668" s="68"/>
      <c r="AG668" s="69"/>
      <c r="AH668" s="69"/>
      <c r="AI668" s="69"/>
      <c r="AJ668" s="69"/>
      <c r="AK668" s="69"/>
      <c r="AL668" s="69"/>
      <c r="AM668" s="70"/>
      <c r="AN668" s="70"/>
      <c r="AO668" s="5"/>
      <c r="AP668" s="5"/>
    </row>
    <row r="669" spans="1:42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7"/>
      <c r="Y669" s="67"/>
      <c r="Z669" s="67"/>
      <c r="AA669" s="67"/>
      <c r="AB669" s="68"/>
      <c r="AC669" s="68"/>
      <c r="AD669" s="68"/>
      <c r="AE669" s="68"/>
      <c r="AF669" s="68"/>
      <c r="AG669" s="69"/>
      <c r="AH669" s="69"/>
      <c r="AI669" s="69"/>
      <c r="AJ669" s="69"/>
      <c r="AK669" s="69"/>
      <c r="AL669" s="69"/>
      <c r="AM669" s="70"/>
      <c r="AN669" s="70"/>
      <c r="AO669" s="5"/>
      <c r="AP669" s="5"/>
    </row>
    <row r="670" spans="1:42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7"/>
      <c r="Y670" s="67"/>
      <c r="Z670" s="67"/>
      <c r="AA670" s="67"/>
      <c r="AB670" s="68"/>
      <c r="AC670" s="68"/>
      <c r="AD670" s="68"/>
      <c r="AE670" s="68"/>
      <c r="AF670" s="68"/>
      <c r="AG670" s="69"/>
      <c r="AH670" s="69"/>
      <c r="AI670" s="69"/>
      <c r="AJ670" s="69"/>
      <c r="AK670" s="69"/>
      <c r="AL670" s="69"/>
      <c r="AM670" s="70"/>
      <c r="AN670" s="70"/>
      <c r="AO670" s="5"/>
      <c r="AP670" s="5"/>
    </row>
    <row r="671" spans="1:42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7"/>
      <c r="Y671" s="67"/>
      <c r="Z671" s="67"/>
      <c r="AA671" s="67"/>
      <c r="AB671" s="68"/>
      <c r="AC671" s="68"/>
      <c r="AD671" s="68"/>
      <c r="AE671" s="68"/>
      <c r="AF671" s="68"/>
      <c r="AG671" s="69"/>
      <c r="AH671" s="69"/>
      <c r="AI671" s="69"/>
      <c r="AJ671" s="69"/>
      <c r="AK671" s="69"/>
      <c r="AL671" s="69"/>
      <c r="AM671" s="70"/>
      <c r="AN671" s="70"/>
      <c r="AO671" s="5"/>
      <c r="AP671" s="5"/>
    </row>
    <row r="672" spans="1:42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7"/>
      <c r="Y672" s="67"/>
      <c r="Z672" s="67"/>
      <c r="AA672" s="67"/>
      <c r="AB672" s="68"/>
      <c r="AC672" s="68"/>
      <c r="AD672" s="68"/>
      <c r="AE672" s="68"/>
      <c r="AF672" s="68"/>
      <c r="AG672" s="69"/>
      <c r="AH672" s="69"/>
      <c r="AI672" s="69"/>
      <c r="AJ672" s="69"/>
      <c r="AK672" s="69"/>
      <c r="AL672" s="69"/>
      <c r="AM672" s="70"/>
      <c r="AN672" s="70"/>
      <c r="AO672" s="5"/>
      <c r="AP672" s="5"/>
    </row>
    <row r="673" spans="1:42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7"/>
      <c r="Y673" s="67"/>
      <c r="Z673" s="67"/>
      <c r="AA673" s="67"/>
      <c r="AB673" s="68"/>
      <c r="AC673" s="68"/>
      <c r="AD673" s="68"/>
      <c r="AE673" s="68"/>
      <c r="AF673" s="68"/>
      <c r="AG673" s="69"/>
      <c r="AH673" s="69"/>
      <c r="AI673" s="69"/>
      <c r="AJ673" s="69"/>
      <c r="AK673" s="69"/>
      <c r="AL673" s="69"/>
      <c r="AM673" s="70"/>
      <c r="AN673" s="70"/>
      <c r="AO673" s="5"/>
      <c r="AP673" s="5"/>
    </row>
    <row r="674" spans="1:42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7"/>
      <c r="Y674" s="67"/>
      <c r="Z674" s="67"/>
      <c r="AA674" s="67"/>
      <c r="AB674" s="68"/>
      <c r="AC674" s="68"/>
      <c r="AD674" s="68"/>
      <c r="AE674" s="68"/>
      <c r="AF674" s="68"/>
      <c r="AG674" s="69"/>
      <c r="AH674" s="69"/>
      <c r="AI674" s="69"/>
      <c r="AJ674" s="69"/>
      <c r="AK674" s="69"/>
      <c r="AL674" s="69"/>
      <c r="AM674" s="70"/>
      <c r="AN674" s="70"/>
      <c r="AO674" s="5"/>
      <c r="AP674" s="5"/>
    </row>
    <row r="675" spans="1:42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7"/>
      <c r="Y675" s="67"/>
      <c r="Z675" s="67"/>
      <c r="AA675" s="67"/>
      <c r="AB675" s="68"/>
      <c r="AC675" s="68"/>
      <c r="AD675" s="68"/>
      <c r="AE675" s="68"/>
      <c r="AF675" s="68"/>
      <c r="AG675" s="69"/>
      <c r="AH675" s="69"/>
      <c r="AI675" s="69"/>
      <c r="AJ675" s="69"/>
      <c r="AK675" s="69"/>
      <c r="AL675" s="69"/>
      <c r="AM675" s="70"/>
      <c r="AN675" s="70"/>
      <c r="AO675" s="5"/>
      <c r="AP675" s="5"/>
    </row>
    <row r="676" spans="1:42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7"/>
      <c r="Y676" s="67"/>
      <c r="Z676" s="67"/>
      <c r="AA676" s="67"/>
      <c r="AB676" s="68"/>
      <c r="AC676" s="68"/>
      <c r="AD676" s="68"/>
      <c r="AE676" s="68"/>
      <c r="AF676" s="68"/>
      <c r="AG676" s="69"/>
      <c r="AH676" s="69"/>
      <c r="AI676" s="69"/>
      <c r="AJ676" s="69"/>
      <c r="AK676" s="69"/>
      <c r="AL676" s="69"/>
      <c r="AM676" s="70"/>
      <c r="AN676" s="70"/>
      <c r="AO676" s="5"/>
      <c r="AP676" s="5"/>
    </row>
    <row r="677" spans="1:42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7"/>
      <c r="Y677" s="67"/>
      <c r="Z677" s="67"/>
      <c r="AA677" s="67"/>
      <c r="AB677" s="68"/>
      <c r="AC677" s="68"/>
      <c r="AD677" s="68"/>
      <c r="AE677" s="68"/>
      <c r="AF677" s="68"/>
      <c r="AG677" s="69"/>
      <c r="AH677" s="69"/>
      <c r="AI677" s="69"/>
      <c r="AJ677" s="69"/>
      <c r="AK677" s="69"/>
      <c r="AL677" s="69"/>
      <c r="AM677" s="70"/>
      <c r="AN677" s="70"/>
      <c r="AO677" s="5"/>
      <c r="AP677" s="5"/>
    </row>
    <row r="678" spans="1:42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7"/>
      <c r="Y678" s="67"/>
      <c r="Z678" s="67"/>
      <c r="AA678" s="67"/>
      <c r="AB678" s="68"/>
      <c r="AC678" s="68"/>
      <c r="AD678" s="68"/>
      <c r="AE678" s="68"/>
      <c r="AF678" s="68"/>
      <c r="AG678" s="69"/>
      <c r="AH678" s="69"/>
      <c r="AI678" s="69"/>
      <c r="AJ678" s="69"/>
      <c r="AK678" s="69"/>
      <c r="AL678" s="69"/>
      <c r="AM678" s="70"/>
      <c r="AN678" s="70"/>
      <c r="AO678" s="5"/>
      <c r="AP678" s="5"/>
    </row>
    <row r="679" spans="1:42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7"/>
      <c r="Y679" s="67"/>
      <c r="Z679" s="67"/>
      <c r="AA679" s="67"/>
      <c r="AB679" s="68"/>
      <c r="AC679" s="68"/>
      <c r="AD679" s="68"/>
      <c r="AE679" s="68"/>
      <c r="AF679" s="68"/>
      <c r="AG679" s="69"/>
      <c r="AH679" s="69"/>
      <c r="AI679" s="69"/>
      <c r="AJ679" s="69"/>
      <c r="AK679" s="69"/>
      <c r="AL679" s="69"/>
      <c r="AM679" s="70"/>
      <c r="AN679" s="70"/>
      <c r="AO679" s="5"/>
      <c r="AP679" s="5"/>
    </row>
    <row r="680" spans="1:42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7"/>
      <c r="Y680" s="67"/>
      <c r="Z680" s="67"/>
      <c r="AA680" s="67"/>
      <c r="AB680" s="68"/>
      <c r="AC680" s="68"/>
      <c r="AD680" s="68"/>
      <c r="AE680" s="68"/>
      <c r="AF680" s="68"/>
      <c r="AG680" s="69"/>
      <c r="AH680" s="69"/>
      <c r="AI680" s="69"/>
      <c r="AJ680" s="69"/>
      <c r="AK680" s="69"/>
      <c r="AL680" s="69"/>
      <c r="AM680" s="70"/>
      <c r="AN680" s="70"/>
      <c r="AO680" s="5"/>
      <c r="AP680" s="5"/>
    </row>
    <row r="681" spans="1:42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7"/>
      <c r="Y681" s="67"/>
      <c r="Z681" s="67"/>
      <c r="AA681" s="67"/>
      <c r="AB681" s="68"/>
      <c r="AC681" s="68"/>
      <c r="AD681" s="68"/>
      <c r="AE681" s="68"/>
      <c r="AF681" s="68"/>
      <c r="AG681" s="69"/>
      <c r="AH681" s="69"/>
      <c r="AI681" s="69"/>
      <c r="AJ681" s="69"/>
      <c r="AK681" s="69"/>
      <c r="AL681" s="69"/>
      <c r="AM681" s="70"/>
      <c r="AN681" s="70"/>
      <c r="AO681" s="5"/>
      <c r="AP681" s="5"/>
    </row>
    <row r="682" spans="1:42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7"/>
      <c r="Y682" s="67"/>
      <c r="Z682" s="67"/>
      <c r="AA682" s="67"/>
      <c r="AB682" s="68"/>
      <c r="AC682" s="68"/>
      <c r="AD682" s="68"/>
      <c r="AE682" s="68"/>
      <c r="AF682" s="68"/>
      <c r="AG682" s="69"/>
      <c r="AH682" s="69"/>
      <c r="AI682" s="69"/>
      <c r="AJ682" s="69"/>
      <c r="AK682" s="69"/>
      <c r="AL682" s="69"/>
      <c r="AM682" s="70"/>
      <c r="AN682" s="70"/>
      <c r="AO682" s="5"/>
      <c r="AP682" s="5"/>
    </row>
    <row r="683" spans="1:42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7"/>
      <c r="Y683" s="67"/>
      <c r="Z683" s="67"/>
      <c r="AA683" s="67"/>
      <c r="AB683" s="68"/>
      <c r="AC683" s="68"/>
      <c r="AD683" s="68"/>
      <c r="AE683" s="68"/>
      <c r="AF683" s="68"/>
      <c r="AG683" s="69"/>
      <c r="AH683" s="69"/>
      <c r="AI683" s="69"/>
      <c r="AJ683" s="69"/>
      <c r="AK683" s="69"/>
      <c r="AL683" s="69"/>
      <c r="AM683" s="70"/>
      <c r="AN683" s="70"/>
      <c r="AO683" s="5"/>
      <c r="AP683" s="5"/>
    </row>
    <row r="684" spans="1:42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7"/>
      <c r="Y684" s="67"/>
      <c r="Z684" s="67"/>
      <c r="AA684" s="67"/>
      <c r="AB684" s="68"/>
      <c r="AC684" s="68"/>
      <c r="AD684" s="68"/>
      <c r="AE684" s="68"/>
      <c r="AF684" s="68"/>
      <c r="AG684" s="69"/>
      <c r="AH684" s="69"/>
      <c r="AI684" s="69"/>
      <c r="AJ684" s="69"/>
      <c r="AK684" s="69"/>
      <c r="AL684" s="69"/>
      <c r="AM684" s="70"/>
      <c r="AN684" s="70"/>
      <c r="AO684" s="5"/>
      <c r="AP684" s="5"/>
    </row>
    <row r="685" spans="1:42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7"/>
      <c r="Y685" s="67"/>
      <c r="Z685" s="67"/>
      <c r="AA685" s="67"/>
      <c r="AB685" s="68"/>
      <c r="AC685" s="68"/>
      <c r="AD685" s="68"/>
      <c r="AE685" s="68"/>
      <c r="AF685" s="68"/>
      <c r="AG685" s="69"/>
      <c r="AH685" s="69"/>
      <c r="AI685" s="69"/>
      <c r="AJ685" s="69"/>
      <c r="AK685" s="69"/>
      <c r="AL685" s="69"/>
      <c r="AM685" s="70"/>
      <c r="AN685" s="70"/>
      <c r="AO685" s="5"/>
      <c r="AP685" s="5"/>
    </row>
    <row r="686" spans="1:42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7"/>
      <c r="Y686" s="67"/>
      <c r="Z686" s="67"/>
      <c r="AA686" s="67"/>
      <c r="AB686" s="68"/>
      <c r="AC686" s="68"/>
      <c r="AD686" s="68"/>
      <c r="AE686" s="68"/>
      <c r="AF686" s="68"/>
      <c r="AG686" s="69"/>
      <c r="AH686" s="69"/>
      <c r="AI686" s="69"/>
      <c r="AJ686" s="69"/>
      <c r="AK686" s="69"/>
      <c r="AL686" s="69"/>
      <c r="AM686" s="70"/>
      <c r="AN686" s="70"/>
      <c r="AO686" s="5"/>
      <c r="AP686" s="5"/>
    </row>
    <row r="687" spans="1:42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7"/>
      <c r="Y687" s="67"/>
      <c r="Z687" s="67"/>
      <c r="AA687" s="67"/>
      <c r="AB687" s="68"/>
      <c r="AC687" s="68"/>
      <c r="AD687" s="68"/>
      <c r="AE687" s="68"/>
      <c r="AF687" s="68"/>
      <c r="AG687" s="69"/>
      <c r="AH687" s="69"/>
      <c r="AI687" s="69"/>
      <c r="AJ687" s="69"/>
      <c r="AK687" s="69"/>
      <c r="AL687" s="69"/>
      <c r="AM687" s="70"/>
      <c r="AN687" s="70"/>
      <c r="AO687" s="5"/>
      <c r="AP687" s="5"/>
    </row>
    <row r="688" spans="1:42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7"/>
      <c r="Y688" s="67"/>
      <c r="Z688" s="67"/>
      <c r="AA688" s="67"/>
      <c r="AB688" s="68"/>
      <c r="AC688" s="68"/>
      <c r="AD688" s="68"/>
      <c r="AE688" s="68"/>
      <c r="AF688" s="68"/>
      <c r="AG688" s="69"/>
      <c r="AH688" s="69"/>
      <c r="AI688" s="69"/>
      <c r="AJ688" s="69"/>
      <c r="AK688" s="69"/>
      <c r="AL688" s="69"/>
      <c r="AM688" s="70"/>
      <c r="AN688" s="70"/>
      <c r="AO688" s="5"/>
      <c r="AP688" s="5"/>
    </row>
    <row r="689" spans="1:42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7"/>
      <c r="Y689" s="67"/>
      <c r="Z689" s="67"/>
      <c r="AA689" s="67"/>
      <c r="AB689" s="68"/>
      <c r="AC689" s="68"/>
      <c r="AD689" s="68"/>
      <c r="AE689" s="68"/>
      <c r="AF689" s="68"/>
      <c r="AG689" s="69"/>
      <c r="AH689" s="69"/>
      <c r="AI689" s="69"/>
      <c r="AJ689" s="69"/>
      <c r="AK689" s="69"/>
      <c r="AL689" s="69"/>
      <c r="AM689" s="70"/>
      <c r="AN689" s="70"/>
      <c r="AO689" s="5"/>
      <c r="AP689" s="5"/>
    </row>
    <row r="690" spans="1:42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7"/>
      <c r="Y690" s="67"/>
      <c r="Z690" s="67"/>
      <c r="AA690" s="67"/>
      <c r="AB690" s="68"/>
      <c r="AC690" s="68"/>
      <c r="AD690" s="68"/>
      <c r="AE690" s="68"/>
      <c r="AF690" s="68"/>
      <c r="AG690" s="69"/>
      <c r="AH690" s="69"/>
      <c r="AI690" s="69"/>
      <c r="AJ690" s="69"/>
      <c r="AK690" s="69"/>
      <c r="AL690" s="69"/>
      <c r="AM690" s="70"/>
      <c r="AN690" s="70"/>
      <c r="AO690" s="5"/>
      <c r="AP690" s="5"/>
    </row>
    <row r="691" spans="1:42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7"/>
      <c r="Y691" s="67"/>
      <c r="Z691" s="67"/>
      <c r="AA691" s="67"/>
      <c r="AB691" s="68"/>
      <c r="AC691" s="68"/>
      <c r="AD691" s="68"/>
      <c r="AE691" s="68"/>
      <c r="AF691" s="68"/>
      <c r="AG691" s="69"/>
      <c r="AH691" s="69"/>
      <c r="AI691" s="69"/>
      <c r="AJ691" s="69"/>
      <c r="AK691" s="69"/>
      <c r="AL691" s="69"/>
      <c r="AM691" s="70"/>
      <c r="AN691" s="70"/>
      <c r="AO691" s="5"/>
      <c r="AP691" s="5"/>
    </row>
    <row r="692" spans="1:42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7"/>
      <c r="Y692" s="67"/>
      <c r="Z692" s="67"/>
      <c r="AA692" s="67"/>
      <c r="AB692" s="68"/>
      <c r="AC692" s="68"/>
      <c r="AD692" s="68"/>
      <c r="AE692" s="68"/>
      <c r="AF692" s="68"/>
      <c r="AG692" s="69"/>
      <c r="AH692" s="69"/>
      <c r="AI692" s="69"/>
      <c r="AJ692" s="69"/>
      <c r="AK692" s="69"/>
      <c r="AL692" s="69"/>
      <c r="AM692" s="70"/>
      <c r="AN692" s="70"/>
      <c r="AO692" s="5"/>
      <c r="AP692" s="5"/>
    </row>
    <row r="693" spans="1:42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7"/>
      <c r="Y693" s="67"/>
      <c r="Z693" s="67"/>
      <c r="AA693" s="67"/>
      <c r="AB693" s="68"/>
      <c r="AC693" s="68"/>
      <c r="AD693" s="68"/>
      <c r="AE693" s="68"/>
      <c r="AF693" s="68"/>
      <c r="AG693" s="69"/>
      <c r="AH693" s="69"/>
      <c r="AI693" s="69"/>
      <c r="AJ693" s="69"/>
      <c r="AK693" s="69"/>
      <c r="AL693" s="69"/>
      <c r="AM693" s="70"/>
      <c r="AN693" s="70"/>
      <c r="AO693" s="5"/>
      <c r="AP693" s="5"/>
    </row>
    <row r="694" spans="1:42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7"/>
      <c r="Y694" s="67"/>
      <c r="Z694" s="67"/>
      <c r="AA694" s="67"/>
      <c r="AB694" s="68"/>
      <c r="AC694" s="68"/>
      <c r="AD694" s="68"/>
      <c r="AE694" s="68"/>
      <c r="AF694" s="68"/>
      <c r="AG694" s="69"/>
      <c r="AH694" s="69"/>
      <c r="AI694" s="69"/>
      <c r="AJ694" s="69"/>
      <c r="AK694" s="69"/>
      <c r="AL694" s="69"/>
      <c r="AM694" s="70"/>
      <c r="AN694" s="70"/>
      <c r="AO694" s="5"/>
      <c r="AP694" s="5"/>
    </row>
    <row r="695" spans="1:42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7"/>
      <c r="Y695" s="67"/>
      <c r="Z695" s="67"/>
      <c r="AA695" s="67"/>
      <c r="AB695" s="68"/>
      <c r="AC695" s="68"/>
      <c r="AD695" s="68"/>
      <c r="AE695" s="68"/>
      <c r="AF695" s="68"/>
      <c r="AG695" s="69"/>
      <c r="AH695" s="69"/>
      <c r="AI695" s="69"/>
      <c r="AJ695" s="69"/>
      <c r="AK695" s="69"/>
      <c r="AL695" s="69"/>
      <c r="AM695" s="70"/>
      <c r="AN695" s="70"/>
      <c r="AO695" s="5"/>
      <c r="AP695" s="5"/>
    </row>
    <row r="696" spans="1:42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7"/>
      <c r="Y696" s="67"/>
      <c r="Z696" s="67"/>
      <c r="AA696" s="67"/>
      <c r="AB696" s="68"/>
      <c r="AC696" s="68"/>
      <c r="AD696" s="68"/>
      <c r="AE696" s="68"/>
      <c r="AF696" s="68"/>
      <c r="AG696" s="69"/>
      <c r="AH696" s="69"/>
      <c r="AI696" s="69"/>
      <c r="AJ696" s="69"/>
      <c r="AK696" s="69"/>
      <c r="AL696" s="69"/>
      <c r="AM696" s="70"/>
      <c r="AN696" s="70"/>
      <c r="AO696" s="5"/>
      <c r="AP696" s="5"/>
    </row>
    <row r="697" spans="1:42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7"/>
      <c r="Y697" s="67"/>
      <c r="Z697" s="67"/>
      <c r="AA697" s="67"/>
      <c r="AB697" s="68"/>
      <c r="AC697" s="68"/>
      <c r="AD697" s="68"/>
      <c r="AE697" s="68"/>
      <c r="AF697" s="68"/>
      <c r="AG697" s="69"/>
      <c r="AH697" s="69"/>
      <c r="AI697" s="69"/>
      <c r="AJ697" s="69"/>
      <c r="AK697" s="69"/>
      <c r="AL697" s="69"/>
      <c r="AM697" s="70"/>
      <c r="AN697" s="70"/>
      <c r="AO697" s="5"/>
      <c r="AP697" s="5"/>
    </row>
    <row r="698" spans="1:42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7"/>
      <c r="Y698" s="67"/>
      <c r="Z698" s="67"/>
      <c r="AA698" s="67"/>
      <c r="AB698" s="68"/>
      <c r="AC698" s="68"/>
      <c r="AD698" s="68"/>
      <c r="AE698" s="68"/>
      <c r="AF698" s="68"/>
      <c r="AG698" s="69"/>
      <c r="AH698" s="69"/>
      <c r="AI698" s="69"/>
      <c r="AJ698" s="69"/>
      <c r="AK698" s="69"/>
      <c r="AL698" s="69"/>
      <c r="AM698" s="70"/>
      <c r="AN698" s="70"/>
      <c r="AO698" s="5"/>
      <c r="AP698" s="5"/>
    </row>
    <row r="699" spans="1:42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7"/>
      <c r="Y699" s="67"/>
      <c r="Z699" s="67"/>
      <c r="AA699" s="67"/>
      <c r="AB699" s="68"/>
      <c r="AC699" s="68"/>
      <c r="AD699" s="68"/>
      <c r="AE699" s="68"/>
      <c r="AF699" s="68"/>
      <c r="AG699" s="69"/>
      <c r="AH699" s="69"/>
      <c r="AI699" s="69"/>
      <c r="AJ699" s="69"/>
      <c r="AK699" s="69"/>
      <c r="AL699" s="69"/>
      <c r="AM699" s="70"/>
      <c r="AN699" s="70"/>
      <c r="AO699" s="5"/>
      <c r="AP699" s="5"/>
    </row>
    <row r="700" spans="1:42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7"/>
      <c r="Y700" s="67"/>
      <c r="Z700" s="67"/>
      <c r="AA700" s="67"/>
      <c r="AB700" s="68"/>
      <c r="AC700" s="68"/>
      <c r="AD700" s="68"/>
      <c r="AE700" s="68"/>
      <c r="AF700" s="68"/>
      <c r="AG700" s="69"/>
      <c r="AH700" s="69"/>
      <c r="AI700" s="69"/>
      <c r="AJ700" s="69"/>
      <c r="AK700" s="69"/>
      <c r="AL700" s="69"/>
      <c r="AM700" s="70"/>
      <c r="AN700" s="70"/>
      <c r="AO700" s="5"/>
      <c r="AP700" s="5"/>
    </row>
    <row r="701" spans="1:42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7"/>
      <c r="Y701" s="67"/>
      <c r="Z701" s="67"/>
      <c r="AA701" s="67"/>
      <c r="AB701" s="68"/>
      <c r="AC701" s="68"/>
      <c r="AD701" s="68"/>
      <c r="AE701" s="68"/>
      <c r="AF701" s="68"/>
      <c r="AG701" s="69"/>
      <c r="AH701" s="69"/>
      <c r="AI701" s="69"/>
      <c r="AJ701" s="69"/>
      <c r="AK701" s="69"/>
      <c r="AL701" s="69"/>
      <c r="AM701" s="70"/>
      <c r="AN701" s="70"/>
      <c r="AO701" s="5"/>
      <c r="AP701" s="5"/>
    </row>
    <row r="702" spans="1:42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7"/>
      <c r="Y702" s="67"/>
      <c r="Z702" s="67"/>
      <c r="AA702" s="67"/>
      <c r="AB702" s="68"/>
      <c r="AC702" s="68"/>
      <c r="AD702" s="68"/>
      <c r="AE702" s="68"/>
      <c r="AF702" s="68"/>
      <c r="AG702" s="69"/>
      <c r="AH702" s="69"/>
      <c r="AI702" s="69"/>
      <c r="AJ702" s="69"/>
      <c r="AK702" s="69"/>
      <c r="AL702" s="69"/>
      <c r="AM702" s="70"/>
      <c r="AN702" s="70"/>
      <c r="AO702" s="5"/>
      <c r="AP702" s="5"/>
    </row>
    <row r="703" spans="1:42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7"/>
      <c r="Y703" s="67"/>
      <c r="Z703" s="67"/>
      <c r="AA703" s="67"/>
      <c r="AB703" s="68"/>
      <c r="AC703" s="68"/>
      <c r="AD703" s="68"/>
      <c r="AE703" s="68"/>
      <c r="AF703" s="68"/>
      <c r="AG703" s="69"/>
      <c r="AH703" s="69"/>
      <c r="AI703" s="69"/>
      <c r="AJ703" s="69"/>
      <c r="AK703" s="69"/>
      <c r="AL703" s="69"/>
      <c r="AM703" s="70"/>
      <c r="AN703" s="70"/>
      <c r="AO703" s="5"/>
      <c r="AP703" s="5"/>
    </row>
    <row r="704" spans="1:42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7"/>
      <c r="Y704" s="67"/>
      <c r="Z704" s="67"/>
      <c r="AA704" s="67"/>
      <c r="AB704" s="68"/>
      <c r="AC704" s="68"/>
      <c r="AD704" s="68"/>
      <c r="AE704" s="68"/>
      <c r="AF704" s="68"/>
      <c r="AG704" s="69"/>
      <c r="AH704" s="69"/>
      <c r="AI704" s="69"/>
      <c r="AJ704" s="69"/>
      <c r="AK704" s="69"/>
      <c r="AL704" s="69"/>
      <c r="AM704" s="70"/>
      <c r="AN704" s="70"/>
      <c r="AO704" s="5"/>
      <c r="AP704" s="5"/>
    </row>
    <row r="705" spans="1:42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7"/>
      <c r="Y705" s="67"/>
      <c r="Z705" s="67"/>
      <c r="AA705" s="67"/>
      <c r="AB705" s="68"/>
      <c r="AC705" s="68"/>
      <c r="AD705" s="68"/>
      <c r="AE705" s="68"/>
      <c r="AF705" s="68"/>
      <c r="AG705" s="69"/>
      <c r="AH705" s="69"/>
      <c r="AI705" s="69"/>
      <c r="AJ705" s="69"/>
      <c r="AK705" s="69"/>
      <c r="AL705" s="69"/>
      <c r="AM705" s="70"/>
      <c r="AN705" s="70"/>
      <c r="AO705" s="5"/>
      <c r="AP705" s="5"/>
    </row>
    <row r="706" spans="1:42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7"/>
      <c r="Y706" s="67"/>
      <c r="Z706" s="67"/>
      <c r="AA706" s="67"/>
      <c r="AB706" s="68"/>
      <c r="AC706" s="68"/>
      <c r="AD706" s="68"/>
      <c r="AE706" s="68"/>
      <c r="AF706" s="68"/>
      <c r="AG706" s="69"/>
      <c r="AH706" s="69"/>
      <c r="AI706" s="69"/>
      <c r="AJ706" s="69"/>
      <c r="AK706" s="69"/>
      <c r="AL706" s="69"/>
      <c r="AM706" s="70"/>
      <c r="AN706" s="70"/>
      <c r="AO706" s="5"/>
      <c r="AP706" s="5"/>
    </row>
    <row r="707" spans="1:42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7"/>
      <c r="Y707" s="67"/>
      <c r="Z707" s="67"/>
      <c r="AA707" s="67"/>
      <c r="AB707" s="68"/>
      <c r="AC707" s="68"/>
      <c r="AD707" s="68"/>
      <c r="AE707" s="68"/>
      <c r="AF707" s="68"/>
      <c r="AG707" s="69"/>
      <c r="AH707" s="69"/>
      <c r="AI707" s="69"/>
      <c r="AJ707" s="69"/>
      <c r="AK707" s="69"/>
      <c r="AL707" s="69"/>
      <c r="AM707" s="70"/>
      <c r="AN707" s="70"/>
      <c r="AO707" s="5"/>
      <c r="AP707" s="5"/>
    </row>
    <row r="708" spans="1:42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7"/>
      <c r="Y708" s="67"/>
      <c r="Z708" s="67"/>
      <c r="AA708" s="67"/>
      <c r="AB708" s="68"/>
      <c r="AC708" s="68"/>
      <c r="AD708" s="68"/>
      <c r="AE708" s="68"/>
      <c r="AF708" s="68"/>
      <c r="AG708" s="69"/>
      <c r="AH708" s="69"/>
      <c r="AI708" s="69"/>
      <c r="AJ708" s="69"/>
      <c r="AK708" s="69"/>
      <c r="AL708" s="69"/>
      <c r="AM708" s="70"/>
      <c r="AN708" s="70"/>
      <c r="AO708" s="5"/>
      <c r="AP708" s="5"/>
    </row>
    <row r="709" spans="1:42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7"/>
      <c r="Y709" s="67"/>
      <c r="Z709" s="67"/>
      <c r="AA709" s="67"/>
      <c r="AB709" s="68"/>
      <c r="AC709" s="68"/>
      <c r="AD709" s="68"/>
      <c r="AE709" s="68"/>
      <c r="AF709" s="68"/>
      <c r="AG709" s="69"/>
      <c r="AH709" s="69"/>
      <c r="AI709" s="69"/>
      <c r="AJ709" s="69"/>
      <c r="AK709" s="69"/>
      <c r="AL709" s="69"/>
      <c r="AM709" s="70"/>
      <c r="AN709" s="70"/>
      <c r="AO709" s="5"/>
      <c r="AP709" s="5"/>
    </row>
    <row r="710" spans="1:42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7"/>
      <c r="Y710" s="67"/>
      <c r="Z710" s="67"/>
      <c r="AA710" s="67"/>
      <c r="AB710" s="68"/>
      <c r="AC710" s="68"/>
      <c r="AD710" s="68"/>
      <c r="AE710" s="68"/>
      <c r="AF710" s="68"/>
      <c r="AG710" s="69"/>
      <c r="AH710" s="69"/>
      <c r="AI710" s="69"/>
      <c r="AJ710" s="69"/>
      <c r="AK710" s="69"/>
      <c r="AL710" s="69"/>
      <c r="AM710" s="70"/>
      <c r="AN710" s="70"/>
      <c r="AO710" s="5"/>
      <c r="AP710" s="5"/>
    </row>
    <row r="711" spans="1:42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7"/>
      <c r="Y711" s="67"/>
      <c r="Z711" s="67"/>
      <c r="AA711" s="67"/>
      <c r="AB711" s="68"/>
      <c r="AC711" s="68"/>
      <c r="AD711" s="68"/>
      <c r="AE711" s="68"/>
      <c r="AF711" s="68"/>
      <c r="AG711" s="69"/>
      <c r="AH711" s="69"/>
      <c r="AI711" s="69"/>
      <c r="AJ711" s="69"/>
      <c r="AK711" s="69"/>
      <c r="AL711" s="69"/>
      <c r="AM711" s="70"/>
      <c r="AN711" s="70"/>
      <c r="AO711" s="5"/>
      <c r="AP711" s="5"/>
    </row>
    <row r="712" spans="1:42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7"/>
      <c r="Y712" s="67"/>
      <c r="Z712" s="67"/>
      <c r="AA712" s="67"/>
      <c r="AB712" s="68"/>
      <c r="AC712" s="68"/>
      <c r="AD712" s="68"/>
      <c r="AE712" s="68"/>
      <c r="AF712" s="68"/>
      <c r="AG712" s="69"/>
      <c r="AH712" s="69"/>
      <c r="AI712" s="69"/>
      <c r="AJ712" s="69"/>
      <c r="AK712" s="69"/>
      <c r="AL712" s="69"/>
      <c r="AM712" s="70"/>
      <c r="AN712" s="70"/>
      <c r="AO712" s="5"/>
      <c r="AP712" s="5"/>
    </row>
    <row r="713" spans="1:42" x14ac:dyDescent="0.55000000000000004">
      <c r="H713" s="65">
        <f t="shared" ref="H713:T713" si="6">COUNTIF(H2:H18,1)</f>
        <v>6</v>
      </c>
      <c r="I713" s="65">
        <f t="shared" si="6"/>
        <v>16</v>
      </c>
      <c r="J713" s="65">
        <f t="shared" si="6"/>
        <v>8</v>
      </c>
      <c r="K713" s="65">
        <f t="shared" si="6"/>
        <v>7</v>
      </c>
      <c r="L713" s="65">
        <f t="shared" si="6"/>
        <v>3</v>
      </c>
      <c r="M713" s="65">
        <f t="shared" si="6"/>
        <v>0</v>
      </c>
      <c r="N713" s="65">
        <f t="shared" si="6"/>
        <v>0</v>
      </c>
      <c r="O713" s="65">
        <f t="shared" si="6"/>
        <v>0</v>
      </c>
      <c r="P713" s="65">
        <f t="shared" si="6"/>
        <v>0</v>
      </c>
      <c r="Q713" s="65">
        <f t="shared" si="6"/>
        <v>1</v>
      </c>
      <c r="R713" s="65">
        <f t="shared" si="6"/>
        <v>5</v>
      </c>
      <c r="S713" s="65">
        <f t="shared" si="6"/>
        <v>2</v>
      </c>
      <c r="T713" s="65">
        <f t="shared" si="6"/>
        <v>2</v>
      </c>
      <c r="U713" s="65"/>
      <c r="V713" s="65"/>
    </row>
    <row r="714" spans="1:42" x14ac:dyDescent="0.55000000000000004">
      <c r="H714" s="66">
        <f t="shared" ref="H714:T714" si="7">STDEV(H2:H18)</f>
        <v>0.49259218307188901</v>
      </c>
      <c r="I714" s="66">
        <f t="shared" si="7"/>
        <v>0.242535625036333</v>
      </c>
      <c r="J714" s="66">
        <f t="shared" si="7"/>
        <v>0.51449575542752657</v>
      </c>
      <c r="K714" s="66">
        <f t="shared" si="7"/>
        <v>0.50729965619589235</v>
      </c>
      <c r="L714" s="66">
        <f t="shared" si="7"/>
        <v>0.3929526239966879</v>
      </c>
      <c r="M714" s="66">
        <f t="shared" si="7"/>
        <v>0.70710678118654757</v>
      </c>
      <c r="N714" s="66">
        <f t="shared" si="7"/>
        <v>1.2976222599091634</v>
      </c>
      <c r="O714" s="66">
        <f t="shared" si="7"/>
        <v>0.8993461677306267</v>
      </c>
      <c r="P714" s="66">
        <f t="shared" si="7"/>
        <v>0.7717436331412898</v>
      </c>
      <c r="Q714" s="66">
        <f t="shared" si="7"/>
        <v>0.94324221828379906</v>
      </c>
      <c r="R714" s="66">
        <f t="shared" si="7"/>
        <v>1.5315313367000094</v>
      </c>
      <c r="S714" s="66">
        <f t="shared" si="7"/>
        <v>1.5387160422974504</v>
      </c>
      <c r="T714" s="66">
        <f t="shared" si="7"/>
        <v>1.5024489812224811</v>
      </c>
      <c r="U714" s="66"/>
      <c r="V714" s="66"/>
    </row>
  </sheetData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61" zoomScale="140" zoomScaleNormal="140" workbookViewId="0">
      <selection activeCell="B64" sqref="B64"/>
    </sheetView>
  </sheetViews>
  <sheetFormatPr defaultColWidth="9" defaultRowHeight="24" x14ac:dyDescent="0.55000000000000004"/>
  <cols>
    <col min="1" max="1" width="5.85546875" style="13" customWidth="1"/>
    <col min="2" max="2" width="10.28515625" style="13" customWidth="1"/>
    <col min="3" max="3" width="21" style="13" customWidth="1"/>
    <col min="4" max="4" width="15" style="13" customWidth="1"/>
    <col min="5" max="5" width="7.28515625" style="13" customWidth="1"/>
    <col min="6" max="6" width="9.28515625" style="13" customWidth="1"/>
    <col min="7" max="7" width="14.14062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1" spans="1:11" s="27" customFormat="1" x14ac:dyDescent="0.55000000000000004">
      <c r="A1" s="368" t="s">
        <v>105</v>
      </c>
      <c r="B1" s="368"/>
      <c r="C1" s="368"/>
      <c r="D1" s="368"/>
      <c r="E1" s="368"/>
      <c r="F1" s="368"/>
      <c r="G1" s="368"/>
      <c r="H1" s="95"/>
      <c r="I1" s="95"/>
      <c r="J1" s="95"/>
    </row>
    <row r="2" spans="1:11" s="27" customFormat="1" x14ac:dyDescent="0.55000000000000004">
      <c r="B2" s="155"/>
      <c r="C2" s="155"/>
      <c r="D2" s="155"/>
      <c r="E2" s="155"/>
      <c r="F2" s="155"/>
      <c r="G2" s="155"/>
      <c r="H2" s="155"/>
      <c r="I2" s="155"/>
      <c r="J2" s="155"/>
    </row>
    <row r="3" spans="1:11" x14ac:dyDescent="0.55000000000000004">
      <c r="A3" s="445" t="s">
        <v>246</v>
      </c>
      <c r="B3" s="445"/>
      <c r="C3" s="445"/>
      <c r="D3" s="445"/>
      <c r="E3" s="445"/>
      <c r="F3" s="445"/>
      <c r="G3" s="445"/>
      <c r="H3" s="15"/>
      <c r="I3" s="15"/>
      <c r="J3" s="15"/>
      <c r="K3" s="15"/>
    </row>
    <row r="4" spans="1:11" x14ac:dyDescent="0.55000000000000004">
      <c r="A4" s="367" t="s">
        <v>66</v>
      </c>
      <c r="B4" s="367"/>
      <c r="C4" s="367"/>
      <c r="D4" s="367"/>
      <c r="E4" s="367"/>
      <c r="F4" s="367"/>
      <c r="G4" s="367"/>
      <c r="H4" s="94"/>
      <c r="I4" s="94"/>
      <c r="J4" s="94"/>
      <c r="K4" s="94"/>
    </row>
    <row r="5" spans="1:11" x14ac:dyDescent="0.55000000000000004">
      <c r="A5" s="445" t="s">
        <v>221</v>
      </c>
      <c r="B5" s="445"/>
      <c r="C5" s="445"/>
      <c r="D5" s="445"/>
      <c r="E5" s="445"/>
      <c r="F5" s="445"/>
      <c r="G5" s="445"/>
      <c r="H5" s="15"/>
      <c r="I5" s="15"/>
      <c r="J5" s="15"/>
      <c r="K5" s="15"/>
    </row>
    <row r="6" spans="1:11" x14ac:dyDescent="0.55000000000000004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55000000000000004">
      <c r="B7" s="2" t="s">
        <v>247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55000000000000004">
      <c r="B8" s="2" t="s">
        <v>222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55000000000000004">
      <c r="B9" s="2" t="s">
        <v>280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55000000000000004">
      <c r="B11" s="15" t="s">
        <v>67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55000000000000004">
      <c r="B12" s="16" t="s">
        <v>226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4.75" thickBot="1" x14ac:dyDescent="0.6">
      <c r="B13" s="38"/>
      <c r="C13" s="96"/>
      <c r="D13" s="96"/>
      <c r="E13" s="2"/>
      <c r="F13" s="2"/>
      <c r="G13" s="2"/>
      <c r="H13" s="2"/>
      <c r="I13" s="2"/>
      <c r="J13" s="2"/>
      <c r="K13" s="2"/>
    </row>
    <row r="14" spans="1:11" ht="25.5" thickTop="1" thickBot="1" x14ac:dyDescent="0.6">
      <c r="B14" s="38"/>
      <c r="C14" s="265" t="s">
        <v>4</v>
      </c>
      <c r="D14" s="253" t="s">
        <v>68</v>
      </c>
      <c r="E14" s="257" t="s">
        <v>69</v>
      </c>
      <c r="F14" s="272"/>
      <c r="G14" s="2"/>
      <c r="H14" s="2"/>
      <c r="I14" s="2"/>
      <c r="J14" s="2"/>
      <c r="K14" s="2"/>
    </row>
    <row r="15" spans="1:11" ht="24.75" thickTop="1" x14ac:dyDescent="0.55000000000000004">
      <c r="B15" s="20"/>
      <c r="C15" s="266" t="s">
        <v>56</v>
      </c>
      <c r="D15" s="254">
        <v>30</v>
      </c>
      <c r="E15" s="270">
        <f>D15*100/D$17</f>
        <v>62.5</v>
      </c>
      <c r="F15" s="272"/>
      <c r="G15" s="2"/>
      <c r="H15" s="2"/>
      <c r="I15" s="2"/>
      <c r="J15" s="2"/>
      <c r="K15" s="2"/>
    </row>
    <row r="16" spans="1:11" x14ac:dyDescent="0.55000000000000004">
      <c r="B16" s="20"/>
      <c r="C16" s="274" t="s">
        <v>55</v>
      </c>
      <c r="D16" s="210">
        <v>18</v>
      </c>
      <c r="E16" s="270">
        <f>D16*100/D$17</f>
        <v>37.5</v>
      </c>
      <c r="F16" s="272"/>
      <c r="G16" s="2"/>
      <c r="H16" s="2"/>
      <c r="I16" s="2"/>
      <c r="J16" s="2"/>
      <c r="K16" s="2"/>
    </row>
    <row r="17" spans="1:11" ht="24.75" thickBot="1" x14ac:dyDescent="0.6">
      <c r="B17" s="97"/>
      <c r="C17" s="268" t="s">
        <v>70</v>
      </c>
      <c r="D17" s="268">
        <f>SUM(D15:D16)</f>
        <v>48</v>
      </c>
      <c r="E17" s="271">
        <f>D17*100/D$17</f>
        <v>100</v>
      </c>
      <c r="F17" s="272"/>
      <c r="G17" s="2"/>
      <c r="H17" s="2"/>
      <c r="I17" s="2"/>
      <c r="J17" s="2"/>
      <c r="K17" s="2"/>
    </row>
    <row r="18" spans="1:11" ht="24.75" thickTop="1" x14ac:dyDescent="0.55000000000000004">
      <c r="B18" s="15"/>
      <c r="C18" s="2"/>
      <c r="D18" s="18"/>
      <c r="E18" s="18"/>
      <c r="F18" s="2"/>
      <c r="G18" s="2"/>
      <c r="H18" s="2"/>
      <c r="I18" s="2"/>
      <c r="J18" s="2"/>
      <c r="K18" s="2"/>
    </row>
    <row r="19" spans="1:11" x14ac:dyDescent="0.55000000000000004">
      <c r="B19" s="16" t="s">
        <v>281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55000000000000004">
      <c r="B20" s="16" t="s">
        <v>282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55000000000000004">
      <c r="B21" s="16"/>
      <c r="C21" s="2"/>
      <c r="D21" s="2"/>
      <c r="E21" s="2"/>
      <c r="F21" s="2"/>
      <c r="G21" s="2"/>
      <c r="H21" s="2"/>
      <c r="I21" s="2"/>
      <c r="J21" s="2"/>
      <c r="K21" s="2"/>
    </row>
    <row r="22" spans="1:11" ht="24.75" thickBot="1" x14ac:dyDescent="0.6">
      <c r="B22" s="16" t="s">
        <v>229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25.5" thickTop="1" thickBot="1" x14ac:dyDescent="0.6">
      <c r="B23" s="446" t="s">
        <v>58</v>
      </c>
      <c r="C23" s="435"/>
      <c r="D23" s="435"/>
      <c r="E23" s="257" t="s">
        <v>68</v>
      </c>
      <c r="F23" s="253" t="s">
        <v>69</v>
      </c>
      <c r="G23" s="272"/>
      <c r="H23" s="2"/>
      <c r="I23" s="2"/>
      <c r="J23" s="2"/>
      <c r="K23" s="2"/>
    </row>
    <row r="24" spans="1:11" ht="24.75" thickTop="1" x14ac:dyDescent="0.55000000000000004">
      <c r="B24" s="262" t="s">
        <v>62</v>
      </c>
      <c r="C24" s="106"/>
      <c r="D24" s="106"/>
      <c r="E24" s="209">
        <v>22</v>
      </c>
      <c r="F24" s="214">
        <f>E24*100/E$28</f>
        <v>45.833333333333336</v>
      </c>
      <c r="G24" s="20"/>
      <c r="H24" s="2"/>
      <c r="I24" s="2"/>
      <c r="J24" s="2"/>
      <c r="K24" s="2"/>
    </row>
    <row r="25" spans="1:11" x14ac:dyDescent="0.55000000000000004">
      <c r="B25" s="262" t="s">
        <v>60</v>
      </c>
      <c r="C25" s="105"/>
      <c r="D25" s="105"/>
      <c r="E25" s="210">
        <v>21</v>
      </c>
      <c r="F25" s="214">
        <f t="shared" ref="F25:F28" si="0">E25*100/E$28</f>
        <v>43.75</v>
      </c>
      <c r="G25" s="20"/>
      <c r="H25" s="2"/>
      <c r="I25" s="2"/>
      <c r="J25" s="2"/>
      <c r="K25" s="2"/>
    </row>
    <row r="26" spans="1:11" x14ac:dyDescent="0.55000000000000004">
      <c r="B26" s="262" t="s">
        <v>59</v>
      </c>
      <c r="C26" s="105"/>
      <c r="D26" s="342"/>
      <c r="E26" s="210">
        <v>3</v>
      </c>
      <c r="F26" s="214">
        <f t="shared" si="0"/>
        <v>6.25</v>
      </c>
      <c r="G26" s="2"/>
      <c r="H26" s="2"/>
      <c r="I26" s="2"/>
      <c r="J26" s="2"/>
      <c r="K26" s="2"/>
    </row>
    <row r="27" spans="1:11" x14ac:dyDescent="0.55000000000000004">
      <c r="B27" s="447" t="s">
        <v>169</v>
      </c>
      <c r="C27" s="448" t="s">
        <v>60</v>
      </c>
      <c r="D27" s="448" t="s">
        <v>60</v>
      </c>
      <c r="E27" s="210">
        <v>2</v>
      </c>
      <c r="F27" s="214">
        <f t="shared" si="0"/>
        <v>4.166666666666667</v>
      </c>
      <c r="G27" s="2"/>
      <c r="H27" s="2"/>
      <c r="I27" s="2"/>
      <c r="J27" s="2"/>
      <c r="K27" s="2"/>
    </row>
    <row r="28" spans="1:11" ht="24.75" thickBot="1" x14ac:dyDescent="0.6">
      <c r="B28" s="449" t="s">
        <v>70</v>
      </c>
      <c r="C28" s="450"/>
      <c r="D28" s="450"/>
      <c r="E28" s="211">
        <f>SUM(E24:E27)</f>
        <v>48</v>
      </c>
      <c r="F28" s="89">
        <f t="shared" si="0"/>
        <v>100</v>
      </c>
      <c r="G28" s="2"/>
      <c r="H28" s="2"/>
      <c r="I28" s="2"/>
      <c r="J28" s="2"/>
      <c r="K28" s="2"/>
    </row>
    <row r="29" spans="1:11" ht="24.75" thickTop="1" x14ac:dyDescent="0.55000000000000004">
      <c r="B29" s="26"/>
      <c r="C29" s="26"/>
      <c r="D29" s="26"/>
      <c r="E29" s="26"/>
      <c r="F29" s="219"/>
      <c r="G29" s="2"/>
      <c r="H29" s="2"/>
      <c r="I29" s="2"/>
      <c r="J29" s="2"/>
      <c r="K29" s="2"/>
    </row>
    <row r="30" spans="1:11" x14ac:dyDescent="0.55000000000000004">
      <c r="A30" s="368" t="s">
        <v>106</v>
      </c>
      <c r="B30" s="368"/>
      <c r="C30" s="368"/>
      <c r="D30" s="368"/>
      <c r="E30" s="368"/>
      <c r="F30" s="368"/>
      <c r="G30" s="368"/>
      <c r="H30" s="22"/>
      <c r="I30" s="23"/>
      <c r="J30" s="24"/>
      <c r="K30" s="25"/>
    </row>
    <row r="31" spans="1:11" x14ac:dyDescent="0.55000000000000004">
      <c r="A31" s="323"/>
      <c r="B31" s="323"/>
      <c r="C31" s="323"/>
      <c r="D31" s="323"/>
      <c r="E31" s="323"/>
      <c r="F31" s="323"/>
      <c r="G31" s="323"/>
      <c r="H31" s="22"/>
      <c r="I31" s="23"/>
      <c r="J31" s="24"/>
      <c r="K31" s="25"/>
    </row>
    <row r="32" spans="1:11" x14ac:dyDescent="0.55000000000000004">
      <c r="A32" s="323"/>
      <c r="B32" s="323"/>
      <c r="C32" s="323"/>
      <c r="D32" s="323"/>
      <c r="E32" s="323"/>
      <c r="F32" s="323"/>
      <c r="G32" s="323"/>
      <c r="H32" s="22"/>
      <c r="I32" s="23"/>
      <c r="J32" s="24"/>
      <c r="K32" s="25"/>
    </row>
    <row r="33" spans="1:11" x14ac:dyDescent="0.55000000000000004">
      <c r="B33" s="16" t="s">
        <v>283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55000000000000004">
      <c r="B34" s="13" t="s">
        <v>284</v>
      </c>
    </row>
    <row r="35" spans="1:11" x14ac:dyDescent="0.55000000000000004">
      <c r="A35" s="215"/>
      <c r="B35" s="215"/>
      <c r="C35" s="215"/>
      <c r="D35" s="215"/>
      <c r="E35" s="215"/>
      <c r="F35" s="215"/>
      <c r="G35" s="215"/>
      <c r="H35" s="215"/>
      <c r="I35" s="215"/>
      <c r="J35" s="215"/>
    </row>
    <row r="36" spans="1:11" s="2" customFormat="1" ht="24.75" thickBot="1" x14ac:dyDescent="0.6">
      <c r="B36" s="85" t="s">
        <v>225</v>
      </c>
      <c r="F36" s="156"/>
      <c r="G36" s="156"/>
      <c r="H36" s="156"/>
    </row>
    <row r="37" spans="1:11" s="2" customFormat="1" ht="25.5" thickTop="1" thickBot="1" x14ac:dyDescent="0.6">
      <c r="B37" s="384" t="s">
        <v>110</v>
      </c>
      <c r="C37" s="384"/>
      <c r="D37" s="384"/>
      <c r="E37" s="361" t="s">
        <v>68</v>
      </c>
      <c r="F37" s="361" t="s">
        <v>69</v>
      </c>
      <c r="G37" s="360"/>
      <c r="H37" s="360"/>
    </row>
    <row r="38" spans="1:11" s="2" customFormat="1" ht="24.75" thickTop="1" x14ac:dyDescent="0.55000000000000004">
      <c r="B38" s="385" t="s">
        <v>180</v>
      </c>
      <c r="C38" s="386" t="s">
        <v>115</v>
      </c>
      <c r="D38" s="387" t="s">
        <v>115</v>
      </c>
      <c r="E38" s="86">
        <v>7</v>
      </c>
      <c r="F38" s="214">
        <f>E38*100/E$56</f>
        <v>14.583333333333334</v>
      </c>
      <c r="G38" s="360"/>
      <c r="H38" s="360"/>
    </row>
    <row r="39" spans="1:11" s="2" customFormat="1" x14ac:dyDescent="0.55000000000000004">
      <c r="B39" s="467" t="s">
        <v>208</v>
      </c>
      <c r="C39" s="468" t="s">
        <v>208</v>
      </c>
      <c r="D39" s="469" t="s">
        <v>208</v>
      </c>
      <c r="E39" s="104">
        <v>6</v>
      </c>
      <c r="F39" s="214">
        <f t="shared" ref="F39:F56" si="1">E39*100/E$56</f>
        <v>12.5</v>
      </c>
      <c r="G39" s="360"/>
      <c r="H39" s="360"/>
    </row>
    <row r="40" spans="1:11" s="2" customFormat="1" x14ac:dyDescent="0.55000000000000004">
      <c r="B40" s="442" t="s">
        <v>198</v>
      </c>
      <c r="C40" s="443"/>
      <c r="D40" s="444"/>
      <c r="E40" s="104">
        <v>4</v>
      </c>
      <c r="F40" s="214">
        <f t="shared" si="1"/>
        <v>8.3333333333333339</v>
      </c>
      <c r="G40" s="360"/>
      <c r="H40" s="360"/>
    </row>
    <row r="41" spans="1:11" s="2" customFormat="1" x14ac:dyDescent="0.55000000000000004">
      <c r="B41" s="377" t="s">
        <v>203</v>
      </c>
      <c r="C41" s="378"/>
      <c r="D41" s="379"/>
      <c r="E41" s="104">
        <v>4</v>
      </c>
      <c r="F41" s="214">
        <f t="shared" si="1"/>
        <v>8.3333333333333339</v>
      </c>
      <c r="G41" s="360"/>
      <c r="H41" s="360"/>
    </row>
    <row r="42" spans="1:11" s="2" customFormat="1" x14ac:dyDescent="0.55000000000000004">
      <c r="B42" s="380" t="s">
        <v>115</v>
      </c>
      <c r="C42" s="381"/>
      <c r="D42" s="382"/>
      <c r="E42" s="104">
        <v>4</v>
      </c>
      <c r="F42" s="214">
        <f t="shared" si="1"/>
        <v>8.3333333333333339</v>
      </c>
      <c r="G42" s="360"/>
      <c r="H42" s="360"/>
    </row>
    <row r="43" spans="1:11" s="2" customFormat="1" x14ac:dyDescent="0.55000000000000004">
      <c r="B43" s="357" t="s">
        <v>260</v>
      </c>
      <c r="C43" s="344"/>
      <c r="D43" s="345"/>
      <c r="E43" s="104">
        <v>3</v>
      </c>
      <c r="F43" s="214">
        <f t="shared" si="1"/>
        <v>6.25</v>
      </c>
      <c r="G43" s="360"/>
      <c r="H43" s="360"/>
    </row>
    <row r="44" spans="1:11" s="2" customFormat="1" x14ac:dyDescent="0.55000000000000004">
      <c r="B44" s="377" t="s">
        <v>213</v>
      </c>
      <c r="C44" s="378"/>
      <c r="D44" s="379"/>
      <c r="E44" s="104">
        <v>3</v>
      </c>
      <c r="F44" s="214">
        <f t="shared" si="1"/>
        <v>6.25</v>
      </c>
      <c r="G44" s="360"/>
      <c r="H44" s="360"/>
    </row>
    <row r="45" spans="1:11" s="2" customFormat="1" x14ac:dyDescent="0.55000000000000004">
      <c r="B45" s="380" t="s">
        <v>116</v>
      </c>
      <c r="C45" s="381"/>
      <c r="D45" s="382"/>
      <c r="E45" s="104">
        <v>3</v>
      </c>
      <c r="F45" s="214">
        <f t="shared" si="1"/>
        <v>6.25</v>
      </c>
      <c r="G45" s="360"/>
      <c r="H45" s="360"/>
    </row>
    <row r="46" spans="1:11" s="2" customFormat="1" x14ac:dyDescent="0.55000000000000004">
      <c r="B46" s="377" t="s">
        <v>49</v>
      </c>
      <c r="C46" s="378"/>
      <c r="D46" s="379"/>
      <c r="E46" s="104">
        <v>2</v>
      </c>
      <c r="F46" s="214">
        <f t="shared" si="1"/>
        <v>4.166666666666667</v>
      </c>
      <c r="G46" s="360"/>
      <c r="H46" s="360"/>
    </row>
    <row r="47" spans="1:11" s="2" customFormat="1" x14ac:dyDescent="0.55000000000000004">
      <c r="B47" s="377" t="s">
        <v>118</v>
      </c>
      <c r="C47" s="378"/>
      <c r="D47" s="379"/>
      <c r="E47" s="104">
        <v>2</v>
      </c>
      <c r="F47" s="214">
        <f t="shared" si="1"/>
        <v>4.166666666666667</v>
      </c>
      <c r="G47" s="360"/>
      <c r="H47" s="360"/>
    </row>
    <row r="48" spans="1:11" s="2" customFormat="1" x14ac:dyDescent="0.55000000000000004">
      <c r="B48" s="377" t="s">
        <v>210</v>
      </c>
      <c r="C48" s="378"/>
      <c r="D48" s="379"/>
      <c r="E48" s="104">
        <v>2</v>
      </c>
      <c r="F48" s="214">
        <f t="shared" si="1"/>
        <v>4.166666666666667</v>
      </c>
      <c r="G48" s="360"/>
      <c r="H48" s="360"/>
    </row>
    <row r="49" spans="1:8" s="2" customFormat="1" x14ac:dyDescent="0.55000000000000004">
      <c r="B49" s="377" t="s">
        <v>209</v>
      </c>
      <c r="C49" s="378"/>
      <c r="D49" s="379"/>
      <c r="E49" s="104">
        <v>2</v>
      </c>
      <c r="F49" s="214">
        <f t="shared" si="1"/>
        <v>4.166666666666667</v>
      </c>
      <c r="G49" s="360"/>
      <c r="H49" s="360"/>
    </row>
    <row r="50" spans="1:8" s="2" customFormat="1" x14ac:dyDescent="0.55000000000000004">
      <c r="B50" s="377" t="s">
        <v>214</v>
      </c>
      <c r="C50" s="378"/>
      <c r="D50" s="379"/>
      <c r="E50" s="104">
        <v>1</v>
      </c>
      <c r="F50" s="214">
        <f t="shared" si="1"/>
        <v>2.0833333333333335</v>
      </c>
      <c r="G50" s="360"/>
      <c r="H50" s="360"/>
    </row>
    <row r="51" spans="1:8" s="2" customFormat="1" x14ac:dyDescent="0.55000000000000004">
      <c r="B51" s="377" t="s">
        <v>189</v>
      </c>
      <c r="C51" s="378"/>
      <c r="D51" s="379"/>
      <c r="E51" s="104">
        <v>1</v>
      </c>
      <c r="F51" s="214">
        <f t="shared" si="1"/>
        <v>2.0833333333333335</v>
      </c>
      <c r="G51" s="360"/>
      <c r="H51" s="360"/>
    </row>
    <row r="52" spans="1:8" s="2" customFormat="1" x14ac:dyDescent="0.55000000000000004">
      <c r="B52" s="442" t="s">
        <v>54</v>
      </c>
      <c r="C52" s="443"/>
      <c r="D52" s="444"/>
      <c r="E52" s="104">
        <v>1</v>
      </c>
      <c r="F52" s="214">
        <f t="shared" si="1"/>
        <v>2.0833333333333335</v>
      </c>
      <c r="G52" s="360"/>
      <c r="H52" s="360"/>
    </row>
    <row r="53" spans="1:8" s="2" customFormat="1" x14ac:dyDescent="0.55000000000000004">
      <c r="B53" s="377" t="s">
        <v>117</v>
      </c>
      <c r="C53" s="378"/>
      <c r="D53" s="379"/>
      <c r="E53" s="104">
        <v>1</v>
      </c>
      <c r="F53" s="214">
        <f t="shared" si="1"/>
        <v>2.0833333333333335</v>
      </c>
      <c r="G53" s="360"/>
      <c r="H53" s="360"/>
    </row>
    <row r="54" spans="1:8" s="2" customFormat="1" x14ac:dyDescent="0.55000000000000004">
      <c r="B54" s="451" t="s">
        <v>223</v>
      </c>
      <c r="C54" s="452"/>
      <c r="D54" s="453"/>
      <c r="E54" s="104">
        <v>1</v>
      </c>
      <c r="F54" s="214">
        <f t="shared" si="1"/>
        <v>2.0833333333333335</v>
      </c>
      <c r="G54" s="360"/>
      <c r="H54" s="360"/>
    </row>
    <row r="55" spans="1:8" s="2" customFormat="1" x14ac:dyDescent="0.55000000000000004">
      <c r="B55" s="377" t="s">
        <v>212</v>
      </c>
      <c r="C55" s="378"/>
      <c r="D55" s="379"/>
      <c r="E55" s="104">
        <v>1</v>
      </c>
      <c r="F55" s="214">
        <f t="shared" si="1"/>
        <v>2.0833333333333335</v>
      </c>
      <c r="G55" s="360"/>
      <c r="H55" s="360"/>
    </row>
    <row r="56" spans="1:8" s="2" customFormat="1" ht="24.75" thickBot="1" x14ac:dyDescent="0.6">
      <c r="B56" s="374" t="s">
        <v>70</v>
      </c>
      <c r="C56" s="375"/>
      <c r="D56" s="376"/>
      <c r="E56" s="88">
        <f>SUM(E38:E55)</f>
        <v>48</v>
      </c>
      <c r="F56" s="89">
        <f t="shared" si="1"/>
        <v>100</v>
      </c>
      <c r="G56" s="360"/>
      <c r="H56" s="360"/>
    </row>
    <row r="57" spans="1:8" s="1" customFormat="1" thickTop="1" x14ac:dyDescent="0.55000000000000004">
      <c r="D57" s="90"/>
      <c r="E57" s="90"/>
      <c r="F57" s="91"/>
      <c r="G57" s="92"/>
    </row>
    <row r="58" spans="1:8" s="1" customFormat="1" ht="23.25" x14ac:dyDescent="0.55000000000000004">
      <c r="D58" s="90"/>
      <c r="E58" s="90"/>
      <c r="F58" s="91"/>
      <c r="G58" s="92"/>
    </row>
    <row r="59" spans="1:8" s="1" customFormat="1" x14ac:dyDescent="0.55000000000000004">
      <c r="A59" s="368" t="s">
        <v>71</v>
      </c>
      <c r="B59" s="368"/>
      <c r="C59" s="368"/>
      <c r="D59" s="368"/>
      <c r="E59" s="368"/>
      <c r="F59" s="368"/>
      <c r="G59" s="368"/>
    </row>
    <row r="60" spans="1:8" s="1" customFormat="1" x14ac:dyDescent="0.55000000000000004">
      <c r="A60" s="323"/>
      <c r="B60" s="323"/>
      <c r="C60" s="323"/>
      <c r="D60" s="323"/>
      <c r="E60" s="323"/>
      <c r="F60" s="323"/>
      <c r="G60" s="323"/>
    </row>
    <row r="61" spans="1:8" s="2" customFormat="1" x14ac:dyDescent="0.55000000000000004">
      <c r="B61" s="93"/>
      <c r="C61" s="2" t="s">
        <v>112</v>
      </c>
      <c r="F61" s="156"/>
      <c r="G61" s="156"/>
      <c r="H61" s="156"/>
    </row>
    <row r="62" spans="1:8" s="2" customFormat="1" x14ac:dyDescent="0.55000000000000004">
      <c r="B62" s="2" t="s">
        <v>285</v>
      </c>
      <c r="F62" s="156"/>
      <c r="G62" s="156"/>
      <c r="H62" s="156"/>
    </row>
    <row r="63" spans="1:8" s="2" customFormat="1" x14ac:dyDescent="0.55000000000000004">
      <c r="B63" s="2" t="s">
        <v>286</v>
      </c>
      <c r="F63" s="156"/>
      <c r="G63" s="156"/>
      <c r="H63" s="156"/>
    </row>
    <row r="64" spans="1:8" s="2" customFormat="1" x14ac:dyDescent="0.55000000000000004">
      <c r="B64" s="2" t="s">
        <v>596</v>
      </c>
      <c r="F64" s="156"/>
      <c r="G64" s="156"/>
      <c r="H64" s="156"/>
    </row>
    <row r="65" spans="2:8" s="2" customFormat="1" x14ac:dyDescent="0.55000000000000004">
      <c r="B65" s="2" t="s">
        <v>581</v>
      </c>
      <c r="F65" s="156"/>
      <c r="G65" s="156"/>
      <c r="H65" s="156"/>
    </row>
    <row r="66" spans="2:8" s="2" customFormat="1" x14ac:dyDescent="0.55000000000000004">
      <c r="F66" s="156"/>
      <c r="G66" s="156"/>
      <c r="H66" s="156"/>
    </row>
    <row r="67" spans="2:8" s="2" customFormat="1" x14ac:dyDescent="0.55000000000000004">
      <c r="F67" s="156"/>
      <c r="G67" s="156"/>
      <c r="H67" s="156"/>
    </row>
    <row r="68" spans="2:8" s="2" customFormat="1" x14ac:dyDescent="0.55000000000000004">
      <c r="F68" s="156"/>
      <c r="G68" s="156"/>
      <c r="H68" s="156"/>
    </row>
    <row r="69" spans="2:8" s="2" customFormat="1" x14ac:dyDescent="0.55000000000000004">
      <c r="F69" s="156"/>
      <c r="G69" s="156"/>
      <c r="H69" s="156"/>
    </row>
    <row r="70" spans="2:8" s="2" customFormat="1" x14ac:dyDescent="0.55000000000000004">
      <c r="F70" s="156"/>
      <c r="G70" s="156"/>
      <c r="H70" s="156"/>
    </row>
    <row r="71" spans="2:8" s="2" customFormat="1" x14ac:dyDescent="0.55000000000000004">
      <c r="F71" s="156"/>
      <c r="G71" s="156"/>
      <c r="H71" s="156"/>
    </row>
    <row r="72" spans="2:8" s="2" customFormat="1" x14ac:dyDescent="0.55000000000000004">
      <c r="F72" s="156"/>
      <c r="G72" s="156"/>
      <c r="H72" s="156"/>
    </row>
    <row r="73" spans="2:8" s="2" customFormat="1" x14ac:dyDescent="0.55000000000000004">
      <c r="F73" s="156"/>
      <c r="G73" s="156"/>
      <c r="H73" s="156"/>
    </row>
    <row r="74" spans="2:8" s="2" customFormat="1" x14ac:dyDescent="0.55000000000000004">
      <c r="F74" s="156"/>
      <c r="G74" s="156"/>
      <c r="H74" s="156"/>
    </row>
    <row r="75" spans="2:8" s="2" customFormat="1" x14ac:dyDescent="0.55000000000000004">
      <c r="F75" s="156"/>
      <c r="G75" s="156"/>
      <c r="H75" s="156"/>
    </row>
  </sheetData>
  <mergeCells count="28">
    <mergeCell ref="B42:D42"/>
    <mergeCell ref="B44:D44"/>
    <mergeCell ref="A59:G59"/>
    <mergeCell ref="A30:G30"/>
    <mergeCell ref="B45:D45"/>
    <mergeCell ref="B51:D51"/>
    <mergeCell ref="B52:D52"/>
    <mergeCell ref="B54:D54"/>
    <mergeCell ref="B37:D37"/>
    <mergeCell ref="B38:D38"/>
    <mergeCell ref="B39:D39"/>
    <mergeCell ref="B40:D40"/>
    <mergeCell ref="B41:D41"/>
    <mergeCell ref="B56:D56"/>
    <mergeCell ref="B46:D46"/>
    <mergeCell ref="B47:D47"/>
    <mergeCell ref="B28:D28"/>
    <mergeCell ref="A1:G1"/>
    <mergeCell ref="A3:G3"/>
    <mergeCell ref="A4:G4"/>
    <mergeCell ref="A5:G5"/>
    <mergeCell ref="B23:D23"/>
    <mergeCell ref="B27:D27"/>
    <mergeCell ref="B48:D48"/>
    <mergeCell ref="B49:D49"/>
    <mergeCell ref="B53:D53"/>
    <mergeCell ref="B55:D55"/>
    <mergeCell ref="B50:D50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zoomScale="130" zoomScaleNormal="130" workbookViewId="0">
      <selection activeCell="I37" sqref="I37"/>
    </sheetView>
  </sheetViews>
  <sheetFormatPr defaultColWidth="9" defaultRowHeight="24" x14ac:dyDescent="0.55000000000000004"/>
  <cols>
    <col min="1" max="3" width="9" style="27"/>
    <col min="4" max="4" width="32.140625" style="27" customWidth="1"/>
    <col min="5" max="5" width="6.42578125" style="27" customWidth="1"/>
    <col min="6" max="6" width="6.5703125" style="27" customWidth="1"/>
    <col min="7" max="7" width="15" style="27" customWidth="1"/>
    <col min="8" max="259" width="9" style="27"/>
    <col min="260" max="260" width="36.42578125" style="27" customWidth="1"/>
    <col min="261" max="261" width="5.5703125" style="27" customWidth="1"/>
    <col min="262" max="262" width="5.85546875" style="27" customWidth="1"/>
    <col min="263" max="263" width="13.42578125" style="27" bestFit="1" customWidth="1"/>
    <col min="264" max="515" width="9" style="27"/>
    <col min="516" max="516" width="36.42578125" style="27" customWidth="1"/>
    <col min="517" max="517" width="5.5703125" style="27" customWidth="1"/>
    <col min="518" max="518" width="5.85546875" style="27" customWidth="1"/>
    <col min="519" max="519" width="13.42578125" style="27" bestFit="1" customWidth="1"/>
    <col min="520" max="771" width="9" style="27"/>
    <col min="772" max="772" width="36.42578125" style="27" customWidth="1"/>
    <col min="773" max="773" width="5.5703125" style="27" customWidth="1"/>
    <col min="774" max="774" width="5.85546875" style="27" customWidth="1"/>
    <col min="775" max="775" width="13.42578125" style="27" bestFit="1" customWidth="1"/>
    <col min="776" max="1027" width="9" style="27"/>
    <col min="1028" max="1028" width="36.42578125" style="27" customWidth="1"/>
    <col min="1029" max="1029" width="5.5703125" style="27" customWidth="1"/>
    <col min="1030" max="1030" width="5.85546875" style="27" customWidth="1"/>
    <col min="1031" max="1031" width="13.42578125" style="27" bestFit="1" customWidth="1"/>
    <col min="1032" max="1283" width="9" style="27"/>
    <col min="1284" max="1284" width="36.42578125" style="27" customWidth="1"/>
    <col min="1285" max="1285" width="5.5703125" style="27" customWidth="1"/>
    <col min="1286" max="1286" width="5.85546875" style="27" customWidth="1"/>
    <col min="1287" max="1287" width="13.42578125" style="27" bestFit="1" customWidth="1"/>
    <col min="1288" max="1539" width="9" style="27"/>
    <col min="1540" max="1540" width="36.42578125" style="27" customWidth="1"/>
    <col min="1541" max="1541" width="5.5703125" style="27" customWidth="1"/>
    <col min="1542" max="1542" width="5.85546875" style="27" customWidth="1"/>
    <col min="1543" max="1543" width="13.42578125" style="27" bestFit="1" customWidth="1"/>
    <col min="1544" max="1795" width="9" style="27"/>
    <col min="1796" max="1796" width="36.42578125" style="27" customWidth="1"/>
    <col min="1797" max="1797" width="5.5703125" style="27" customWidth="1"/>
    <col min="1798" max="1798" width="5.85546875" style="27" customWidth="1"/>
    <col min="1799" max="1799" width="13.42578125" style="27" bestFit="1" customWidth="1"/>
    <col min="1800" max="2051" width="9" style="27"/>
    <col min="2052" max="2052" width="36.42578125" style="27" customWidth="1"/>
    <col min="2053" max="2053" width="5.5703125" style="27" customWidth="1"/>
    <col min="2054" max="2054" width="5.85546875" style="27" customWidth="1"/>
    <col min="2055" max="2055" width="13.42578125" style="27" bestFit="1" customWidth="1"/>
    <col min="2056" max="2307" width="9" style="27"/>
    <col min="2308" max="2308" width="36.42578125" style="27" customWidth="1"/>
    <col min="2309" max="2309" width="5.5703125" style="27" customWidth="1"/>
    <col min="2310" max="2310" width="5.85546875" style="27" customWidth="1"/>
    <col min="2311" max="2311" width="13.42578125" style="27" bestFit="1" customWidth="1"/>
    <col min="2312" max="2563" width="9" style="27"/>
    <col min="2564" max="2564" width="36.42578125" style="27" customWidth="1"/>
    <col min="2565" max="2565" width="5.5703125" style="27" customWidth="1"/>
    <col min="2566" max="2566" width="5.85546875" style="27" customWidth="1"/>
    <col min="2567" max="2567" width="13.42578125" style="27" bestFit="1" customWidth="1"/>
    <col min="2568" max="2819" width="9" style="27"/>
    <col min="2820" max="2820" width="36.42578125" style="27" customWidth="1"/>
    <col min="2821" max="2821" width="5.5703125" style="27" customWidth="1"/>
    <col min="2822" max="2822" width="5.85546875" style="27" customWidth="1"/>
    <col min="2823" max="2823" width="13.42578125" style="27" bestFit="1" customWidth="1"/>
    <col min="2824" max="3075" width="9" style="27"/>
    <col min="3076" max="3076" width="36.42578125" style="27" customWidth="1"/>
    <col min="3077" max="3077" width="5.5703125" style="27" customWidth="1"/>
    <col min="3078" max="3078" width="5.85546875" style="27" customWidth="1"/>
    <col min="3079" max="3079" width="13.42578125" style="27" bestFit="1" customWidth="1"/>
    <col min="3080" max="3331" width="9" style="27"/>
    <col min="3332" max="3332" width="36.42578125" style="27" customWidth="1"/>
    <col min="3333" max="3333" width="5.5703125" style="27" customWidth="1"/>
    <col min="3334" max="3334" width="5.85546875" style="27" customWidth="1"/>
    <col min="3335" max="3335" width="13.42578125" style="27" bestFit="1" customWidth="1"/>
    <col min="3336" max="3587" width="9" style="27"/>
    <col min="3588" max="3588" width="36.42578125" style="27" customWidth="1"/>
    <col min="3589" max="3589" width="5.5703125" style="27" customWidth="1"/>
    <col min="3590" max="3590" width="5.85546875" style="27" customWidth="1"/>
    <col min="3591" max="3591" width="13.42578125" style="27" bestFit="1" customWidth="1"/>
    <col min="3592" max="3843" width="9" style="27"/>
    <col min="3844" max="3844" width="36.42578125" style="27" customWidth="1"/>
    <col min="3845" max="3845" width="5.5703125" style="27" customWidth="1"/>
    <col min="3846" max="3846" width="5.85546875" style="27" customWidth="1"/>
    <col min="3847" max="3847" width="13.42578125" style="27" bestFit="1" customWidth="1"/>
    <col min="3848" max="4099" width="9" style="27"/>
    <col min="4100" max="4100" width="36.42578125" style="27" customWidth="1"/>
    <col min="4101" max="4101" width="5.5703125" style="27" customWidth="1"/>
    <col min="4102" max="4102" width="5.85546875" style="27" customWidth="1"/>
    <col min="4103" max="4103" width="13.42578125" style="27" bestFit="1" customWidth="1"/>
    <col min="4104" max="4355" width="9" style="27"/>
    <col min="4356" max="4356" width="36.42578125" style="27" customWidth="1"/>
    <col min="4357" max="4357" width="5.5703125" style="27" customWidth="1"/>
    <col min="4358" max="4358" width="5.85546875" style="27" customWidth="1"/>
    <col min="4359" max="4359" width="13.42578125" style="27" bestFit="1" customWidth="1"/>
    <col min="4360" max="4611" width="9" style="27"/>
    <col min="4612" max="4612" width="36.42578125" style="27" customWidth="1"/>
    <col min="4613" max="4613" width="5.5703125" style="27" customWidth="1"/>
    <col min="4614" max="4614" width="5.85546875" style="27" customWidth="1"/>
    <col min="4615" max="4615" width="13.42578125" style="27" bestFit="1" customWidth="1"/>
    <col min="4616" max="4867" width="9" style="27"/>
    <col min="4868" max="4868" width="36.42578125" style="27" customWidth="1"/>
    <col min="4869" max="4869" width="5.5703125" style="27" customWidth="1"/>
    <col min="4870" max="4870" width="5.85546875" style="27" customWidth="1"/>
    <col min="4871" max="4871" width="13.42578125" style="27" bestFit="1" customWidth="1"/>
    <col min="4872" max="5123" width="9" style="27"/>
    <col min="5124" max="5124" width="36.42578125" style="27" customWidth="1"/>
    <col min="5125" max="5125" width="5.5703125" style="27" customWidth="1"/>
    <col min="5126" max="5126" width="5.85546875" style="27" customWidth="1"/>
    <col min="5127" max="5127" width="13.42578125" style="27" bestFit="1" customWidth="1"/>
    <col min="5128" max="5379" width="9" style="27"/>
    <col min="5380" max="5380" width="36.42578125" style="27" customWidth="1"/>
    <col min="5381" max="5381" width="5.5703125" style="27" customWidth="1"/>
    <col min="5382" max="5382" width="5.85546875" style="27" customWidth="1"/>
    <col min="5383" max="5383" width="13.42578125" style="27" bestFit="1" customWidth="1"/>
    <col min="5384" max="5635" width="9" style="27"/>
    <col min="5636" max="5636" width="36.42578125" style="27" customWidth="1"/>
    <col min="5637" max="5637" width="5.5703125" style="27" customWidth="1"/>
    <col min="5638" max="5638" width="5.85546875" style="27" customWidth="1"/>
    <col min="5639" max="5639" width="13.42578125" style="27" bestFit="1" customWidth="1"/>
    <col min="5640" max="5891" width="9" style="27"/>
    <col min="5892" max="5892" width="36.42578125" style="27" customWidth="1"/>
    <col min="5893" max="5893" width="5.5703125" style="27" customWidth="1"/>
    <col min="5894" max="5894" width="5.85546875" style="27" customWidth="1"/>
    <col min="5895" max="5895" width="13.42578125" style="27" bestFit="1" customWidth="1"/>
    <col min="5896" max="6147" width="9" style="27"/>
    <col min="6148" max="6148" width="36.42578125" style="27" customWidth="1"/>
    <col min="6149" max="6149" width="5.5703125" style="27" customWidth="1"/>
    <col min="6150" max="6150" width="5.85546875" style="27" customWidth="1"/>
    <col min="6151" max="6151" width="13.42578125" style="27" bestFit="1" customWidth="1"/>
    <col min="6152" max="6403" width="9" style="27"/>
    <col min="6404" max="6404" width="36.42578125" style="27" customWidth="1"/>
    <col min="6405" max="6405" width="5.5703125" style="27" customWidth="1"/>
    <col min="6406" max="6406" width="5.85546875" style="27" customWidth="1"/>
    <col min="6407" max="6407" width="13.42578125" style="27" bestFit="1" customWidth="1"/>
    <col min="6408" max="6659" width="9" style="27"/>
    <col min="6660" max="6660" width="36.42578125" style="27" customWidth="1"/>
    <col min="6661" max="6661" width="5.5703125" style="27" customWidth="1"/>
    <col min="6662" max="6662" width="5.85546875" style="27" customWidth="1"/>
    <col min="6663" max="6663" width="13.42578125" style="27" bestFit="1" customWidth="1"/>
    <col min="6664" max="6915" width="9" style="27"/>
    <col min="6916" max="6916" width="36.42578125" style="27" customWidth="1"/>
    <col min="6917" max="6917" width="5.5703125" style="27" customWidth="1"/>
    <col min="6918" max="6918" width="5.85546875" style="27" customWidth="1"/>
    <col min="6919" max="6919" width="13.42578125" style="27" bestFit="1" customWidth="1"/>
    <col min="6920" max="7171" width="9" style="27"/>
    <col min="7172" max="7172" width="36.42578125" style="27" customWidth="1"/>
    <col min="7173" max="7173" width="5.5703125" style="27" customWidth="1"/>
    <col min="7174" max="7174" width="5.85546875" style="27" customWidth="1"/>
    <col min="7175" max="7175" width="13.42578125" style="27" bestFit="1" customWidth="1"/>
    <col min="7176" max="7427" width="9" style="27"/>
    <col min="7428" max="7428" width="36.42578125" style="27" customWidth="1"/>
    <col min="7429" max="7429" width="5.5703125" style="27" customWidth="1"/>
    <col min="7430" max="7430" width="5.85546875" style="27" customWidth="1"/>
    <col min="7431" max="7431" width="13.42578125" style="27" bestFit="1" customWidth="1"/>
    <col min="7432" max="7683" width="9" style="27"/>
    <col min="7684" max="7684" width="36.42578125" style="27" customWidth="1"/>
    <col min="7685" max="7685" width="5.5703125" style="27" customWidth="1"/>
    <col min="7686" max="7686" width="5.85546875" style="27" customWidth="1"/>
    <col min="7687" max="7687" width="13.42578125" style="27" bestFit="1" customWidth="1"/>
    <col min="7688" max="7939" width="9" style="27"/>
    <col min="7940" max="7940" width="36.42578125" style="27" customWidth="1"/>
    <col min="7941" max="7941" width="5.5703125" style="27" customWidth="1"/>
    <col min="7942" max="7942" width="5.85546875" style="27" customWidth="1"/>
    <col min="7943" max="7943" width="13.42578125" style="27" bestFit="1" customWidth="1"/>
    <col min="7944" max="8195" width="9" style="27"/>
    <col min="8196" max="8196" width="36.42578125" style="27" customWidth="1"/>
    <col min="8197" max="8197" width="5.5703125" style="27" customWidth="1"/>
    <col min="8198" max="8198" width="5.85546875" style="27" customWidth="1"/>
    <col min="8199" max="8199" width="13.42578125" style="27" bestFit="1" customWidth="1"/>
    <col min="8200" max="8451" width="9" style="27"/>
    <col min="8452" max="8452" width="36.42578125" style="27" customWidth="1"/>
    <col min="8453" max="8453" width="5.5703125" style="27" customWidth="1"/>
    <col min="8454" max="8454" width="5.85546875" style="27" customWidth="1"/>
    <col min="8455" max="8455" width="13.42578125" style="27" bestFit="1" customWidth="1"/>
    <col min="8456" max="8707" width="9" style="27"/>
    <col min="8708" max="8708" width="36.42578125" style="27" customWidth="1"/>
    <col min="8709" max="8709" width="5.5703125" style="27" customWidth="1"/>
    <col min="8710" max="8710" width="5.85546875" style="27" customWidth="1"/>
    <col min="8711" max="8711" width="13.42578125" style="27" bestFit="1" customWidth="1"/>
    <col min="8712" max="8963" width="9" style="27"/>
    <col min="8964" max="8964" width="36.42578125" style="27" customWidth="1"/>
    <col min="8965" max="8965" width="5.5703125" style="27" customWidth="1"/>
    <col min="8966" max="8966" width="5.85546875" style="27" customWidth="1"/>
    <col min="8967" max="8967" width="13.42578125" style="27" bestFit="1" customWidth="1"/>
    <col min="8968" max="9219" width="9" style="27"/>
    <col min="9220" max="9220" width="36.42578125" style="27" customWidth="1"/>
    <col min="9221" max="9221" width="5.5703125" style="27" customWidth="1"/>
    <col min="9222" max="9222" width="5.85546875" style="27" customWidth="1"/>
    <col min="9223" max="9223" width="13.42578125" style="27" bestFit="1" customWidth="1"/>
    <col min="9224" max="9475" width="9" style="27"/>
    <col min="9476" max="9476" width="36.42578125" style="27" customWidth="1"/>
    <col min="9477" max="9477" width="5.5703125" style="27" customWidth="1"/>
    <col min="9478" max="9478" width="5.85546875" style="27" customWidth="1"/>
    <col min="9479" max="9479" width="13.42578125" style="27" bestFit="1" customWidth="1"/>
    <col min="9480" max="9731" width="9" style="27"/>
    <col min="9732" max="9732" width="36.42578125" style="27" customWidth="1"/>
    <col min="9733" max="9733" width="5.5703125" style="27" customWidth="1"/>
    <col min="9734" max="9734" width="5.85546875" style="27" customWidth="1"/>
    <col min="9735" max="9735" width="13.42578125" style="27" bestFit="1" customWidth="1"/>
    <col min="9736" max="9987" width="9" style="27"/>
    <col min="9988" max="9988" width="36.42578125" style="27" customWidth="1"/>
    <col min="9989" max="9989" width="5.5703125" style="27" customWidth="1"/>
    <col min="9990" max="9990" width="5.85546875" style="27" customWidth="1"/>
    <col min="9991" max="9991" width="13.42578125" style="27" bestFit="1" customWidth="1"/>
    <col min="9992" max="10243" width="9" style="27"/>
    <col min="10244" max="10244" width="36.42578125" style="27" customWidth="1"/>
    <col min="10245" max="10245" width="5.5703125" style="27" customWidth="1"/>
    <col min="10246" max="10246" width="5.85546875" style="27" customWidth="1"/>
    <col min="10247" max="10247" width="13.42578125" style="27" bestFit="1" customWidth="1"/>
    <col min="10248" max="10499" width="9" style="27"/>
    <col min="10500" max="10500" width="36.42578125" style="27" customWidth="1"/>
    <col min="10501" max="10501" width="5.5703125" style="27" customWidth="1"/>
    <col min="10502" max="10502" width="5.85546875" style="27" customWidth="1"/>
    <col min="10503" max="10503" width="13.42578125" style="27" bestFit="1" customWidth="1"/>
    <col min="10504" max="10755" width="9" style="27"/>
    <col min="10756" max="10756" width="36.42578125" style="27" customWidth="1"/>
    <col min="10757" max="10757" width="5.5703125" style="27" customWidth="1"/>
    <col min="10758" max="10758" width="5.85546875" style="27" customWidth="1"/>
    <col min="10759" max="10759" width="13.42578125" style="27" bestFit="1" customWidth="1"/>
    <col min="10760" max="11011" width="9" style="27"/>
    <col min="11012" max="11012" width="36.42578125" style="27" customWidth="1"/>
    <col min="11013" max="11013" width="5.5703125" style="27" customWidth="1"/>
    <col min="11014" max="11014" width="5.85546875" style="27" customWidth="1"/>
    <col min="11015" max="11015" width="13.42578125" style="27" bestFit="1" customWidth="1"/>
    <col min="11016" max="11267" width="9" style="27"/>
    <col min="11268" max="11268" width="36.42578125" style="27" customWidth="1"/>
    <col min="11269" max="11269" width="5.5703125" style="27" customWidth="1"/>
    <col min="11270" max="11270" width="5.85546875" style="27" customWidth="1"/>
    <col min="11271" max="11271" width="13.42578125" style="27" bestFit="1" customWidth="1"/>
    <col min="11272" max="11523" width="9" style="27"/>
    <col min="11524" max="11524" width="36.42578125" style="27" customWidth="1"/>
    <col min="11525" max="11525" width="5.5703125" style="27" customWidth="1"/>
    <col min="11526" max="11526" width="5.85546875" style="27" customWidth="1"/>
    <col min="11527" max="11527" width="13.42578125" style="27" bestFit="1" customWidth="1"/>
    <col min="11528" max="11779" width="9" style="27"/>
    <col min="11780" max="11780" width="36.42578125" style="27" customWidth="1"/>
    <col min="11781" max="11781" width="5.5703125" style="27" customWidth="1"/>
    <col min="11782" max="11782" width="5.85546875" style="27" customWidth="1"/>
    <col min="11783" max="11783" width="13.42578125" style="27" bestFit="1" customWidth="1"/>
    <col min="11784" max="12035" width="9" style="27"/>
    <col min="12036" max="12036" width="36.42578125" style="27" customWidth="1"/>
    <col min="12037" max="12037" width="5.5703125" style="27" customWidth="1"/>
    <col min="12038" max="12038" width="5.85546875" style="27" customWidth="1"/>
    <col min="12039" max="12039" width="13.42578125" style="27" bestFit="1" customWidth="1"/>
    <col min="12040" max="12291" width="9" style="27"/>
    <col min="12292" max="12292" width="36.42578125" style="27" customWidth="1"/>
    <col min="12293" max="12293" width="5.5703125" style="27" customWidth="1"/>
    <col min="12294" max="12294" width="5.85546875" style="27" customWidth="1"/>
    <col min="12295" max="12295" width="13.42578125" style="27" bestFit="1" customWidth="1"/>
    <col min="12296" max="12547" width="9" style="27"/>
    <col min="12548" max="12548" width="36.42578125" style="27" customWidth="1"/>
    <col min="12549" max="12549" width="5.5703125" style="27" customWidth="1"/>
    <col min="12550" max="12550" width="5.85546875" style="27" customWidth="1"/>
    <col min="12551" max="12551" width="13.42578125" style="27" bestFit="1" customWidth="1"/>
    <col min="12552" max="12803" width="9" style="27"/>
    <col min="12804" max="12804" width="36.42578125" style="27" customWidth="1"/>
    <col min="12805" max="12805" width="5.5703125" style="27" customWidth="1"/>
    <col min="12806" max="12806" width="5.85546875" style="27" customWidth="1"/>
    <col min="12807" max="12807" width="13.42578125" style="27" bestFit="1" customWidth="1"/>
    <col min="12808" max="13059" width="9" style="27"/>
    <col min="13060" max="13060" width="36.42578125" style="27" customWidth="1"/>
    <col min="13061" max="13061" width="5.5703125" style="27" customWidth="1"/>
    <col min="13062" max="13062" width="5.85546875" style="27" customWidth="1"/>
    <col min="13063" max="13063" width="13.42578125" style="27" bestFit="1" customWidth="1"/>
    <col min="13064" max="13315" width="9" style="27"/>
    <col min="13316" max="13316" width="36.42578125" style="27" customWidth="1"/>
    <col min="13317" max="13317" width="5.5703125" style="27" customWidth="1"/>
    <col min="13318" max="13318" width="5.85546875" style="27" customWidth="1"/>
    <col min="13319" max="13319" width="13.42578125" style="27" bestFit="1" customWidth="1"/>
    <col min="13320" max="13571" width="9" style="27"/>
    <col min="13572" max="13572" width="36.42578125" style="27" customWidth="1"/>
    <col min="13573" max="13573" width="5.5703125" style="27" customWidth="1"/>
    <col min="13574" max="13574" width="5.85546875" style="27" customWidth="1"/>
    <col min="13575" max="13575" width="13.42578125" style="27" bestFit="1" customWidth="1"/>
    <col min="13576" max="13827" width="9" style="27"/>
    <col min="13828" max="13828" width="36.42578125" style="27" customWidth="1"/>
    <col min="13829" max="13829" width="5.5703125" style="27" customWidth="1"/>
    <col min="13830" max="13830" width="5.85546875" style="27" customWidth="1"/>
    <col min="13831" max="13831" width="13.42578125" style="27" bestFit="1" customWidth="1"/>
    <col min="13832" max="14083" width="9" style="27"/>
    <col min="14084" max="14084" width="36.42578125" style="27" customWidth="1"/>
    <col min="14085" max="14085" width="5.5703125" style="27" customWidth="1"/>
    <col min="14086" max="14086" width="5.85546875" style="27" customWidth="1"/>
    <col min="14087" max="14087" width="13.42578125" style="27" bestFit="1" customWidth="1"/>
    <col min="14088" max="14339" width="9" style="27"/>
    <col min="14340" max="14340" width="36.42578125" style="27" customWidth="1"/>
    <col min="14341" max="14341" width="5.5703125" style="27" customWidth="1"/>
    <col min="14342" max="14342" width="5.85546875" style="27" customWidth="1"/>
    <col min="14343" max="14343" width="13.42578125" style="27" bestFit="1" customWidth="1"/>
    <col min="14344" max="14595" width="9" style="27"/>
    <col min="14596" max="14596" width="36.42578125" style="27" customWidth="1"/>
    <col min="14597" max="14597" width="5.5703125" style="27" customWidth="1"/>
    <col min="14598" max="14598" width="5.85546875" style="27" customWidth="1"/>
    <col min="14599" max="14599" width="13.42578125" style="27" bestFit="1" customWidth="1"/>
    <col min="14600" max="14851" width="9" style="27"/>
    <col min="14852" max="14852" width="36.42578125" style="27" customWidth="1"/>
    <col min="14853" max="14853" width="5.5703125" style="27" customWidth="1"/>
    <col min="14854" max="14854" width="5.85546875" style="27" customWidth="1"/>
    <col min="14855" max="14855" width="13.42578125" style="27" bestFit="1" customWidth="1"/>
    <col min="14856" max="15107" width="9" style="27"/>
    <col min="15108" max="15108" width="36.42578125" style="27" customWidth="1"/>
    <col min="15109" max="15109" width="5.5703125" style="27" customWidth="1"/>
    <col min="15110" max="15110" width="5.85546875" style="27" customWidth="1"/>
    <col min="15111" max="15111" width="13.42578125" style="27" bestFit="1" customWidth="1"/>
    <col min="15112" max="15363" width="9" style="27"/>
    <col min="15364" max="15364" width="36.42578125" style="27" customWidth="1"/>
    <col min="15365" max="15365" width="5.5703125" style="27" customWidth="1"/>
    <col min="15366" max="15366" width="5.85546875" style="27" customWidth="1"/>
    <col min="15367" max="15367" width="13.42578125" style="27" bestFit="1" customWidth="1"/>
    <col min="15368" max="15619" width="9" style="27"/>
    <col min="15620" max="15620" width="36.42578125" style="27" customWidth="1"/>
    <col min="15621" max="15621" width="5.5703125" style="27" customWidth="1"/>
    <col min="15622" max="15622" width="5.85546875" style="27" customWidth="1"/>
    <col min="15623" max="15623" width="13.42578125" style="27" bestFit="1" customWidth="1"/>
    <col min="15624" max="15875" width="9" style="27"/>
    <col min="15876" max="15876" width="36.42578125" style="27" customWidth="1"/>
    <col min="15877" max="15877" width="5.5703125" style="27" customWidth="1"/>
    <col min="15878" max="15878" width="5.85546875" style="27" customWidth="1"/>
    <col min="15879" max="15879" width="13.42578125" style="27" bestFit="1" customWidth="1"/>
    <col min="15880" max="16131" width="9" style="27"/>
    <col min="16132" max="16132" width="36.42578125" style="27" customWidth="1"/>
    <col min="16133" max="16133" width="5.5703125" style="27" customWidth="1"/>
    <col min="16134" max="16134" width="5.85546875" style="27" customWidth="1"/>
    <col min="16135" max="16135" width="13.42578125" style="27" bestFit="1" customWidth="1"/>
    <col min="16136" max="16384" width="9" style="27"/>
  </cols>
  <sheetData>
    <row r="1" spans="1:7" x14ac:dyDescent="0.55000000000000004">
      <c r="A1" s="368" t="s">
        <v>78</v>
      </c>
      <c r="B1" s="368"/>
      <c r="C1" s="368"/>
      <c r="D1" s="368"/>
      <c r="E1" s="368"/>
      <c r="F1" s="368"/>
      <c r="G1" s="368"/>
    </row>
    <row r="2" spans="1:7" ht="10.5" customHeight="1" x14ac:dyDescent="0.55000000000000004"/>
    <row r="3" spans="1:7" s="243" customFormat="1" ht="20.25" customHeight="1" x14ac:dyDescent="0.25">
      <c r="A3" s="242" t="s">
        <v>72</v>
      </c>
    </row>
    <row r="4" spans="1:7" s="243" customFormat="1" ht="20.25" customHeight="1" thickBot="1" x14ac:dyDescent="0.3">
      <c r="A4" s="243" t="s">
        <v>243</v>
      </c>
    </row>
    <row r="5" spans="1:7" s="61" customFormat="1" ht="14.25" customHeight="1" thickTop="1" x14ac:dyDescent="0.55000000000000004">
      <c r="A5" s="424" t="s">
        <v>73</v>
      </c>
      <c r="B5" s="425"/>
      <c r="C5" s="425"/>
      <c r="D5" s="425"/>
      <c r="E5" s="463" t="s">
        <v>287</v>
      </c>
      <c r="F5" s="464"/>
      <c r="G5" s="465"/>
    </row>
    <row r="6" spans="1:7" s="61" customFormat="1" ht="15.75" customHeight="1" thickBot="1" x14ac:dyDescent="0.6">
      <c r="A6" s="426"/>
      <c r="B6" s="427"/>
      <c r="C6" s="427"/>
      <c r="D6" s="427"/>
      <c r="E6" s="220"/>
      <c r="F6" s="220" t="s">
        <v>74</v>
      </c>
      <c r="G6" s="220" t="s">
        <v>75</v>
      </c>
    </row>
    <row r="7" spans="1:7" s="61" customFormat="1" thickTop="1" x14ac:dyDescent="0.55000000000000004">
      <c r="A7" s="221" t="s">
        <v>90</v>
      </c>
      <c r="E7" s="222"/>
      <c r="F7" s="222"/>
      <c r="G7" s="222"/>
    </row>
    <row r="8" spans="1:7" s="61" customFormat="1" ht="23.25" x14ac:dyDescent="0.55000000000000004">
      <c r="A8" s="45" t="s">
        <v>83</v>
      </c>
      <c r="B8" s="60"/>
      <c r="C8" s="60"/>
      <c r="D8" s="60"/>
      <c r="E8" s="40">
        <f>'Data งานแผนฯ'!X50</f>
        <v>4.0625</v>
      </c>
      <c r="F8" s="40">
        <f>'Data งานแผนฯ'!X51</f>
        <v>0.72658484151191438</v>
      </c>
      <c r="G8" s="4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1" customFormat="1" ht="23.25" x14ac:dyDescent="0.55000000000000004">
      <c r="A9" s="45" t="s">
        <v>84</v>
      </c>
      <c r="B9" s="60"/>
      <c r="C9" s="60"/>
      <c r="D9" s="60"/>
      <c r="E9" s="40">
        <f>'Data งานแผนฯ'!Y50</f>
        <v>4.104166666666667</v>
      </c>
      <c r="F9" s="40">
        <f>'Data งานแผนฯ'!Y51</f>
        <v>0.80529057352077438</v>
      </c>
      <c r="G9" s="43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61" customFormat="1" ht="23.25" x14ac:dyDescent="0.55000000000000004">
      <c r="A10" s="45" t="s">
        <v>254</v>
      </c>
      <c r="B10" s="60"/>
      <c r="C10" s="60"/>
      <c r="D10" s="60"/>
      <c r="E10" s="40">
        <f>'Data งานแผนฯ'!Z50</f>
        <v>4.145833333333333</v>
      </c>
      <c r="F10" s="40">
        <f>'Data งานแผนฯ'!Z51</f>
        <v>0.77155778684406751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61" customFormat="1" ht="23.25" x14ac:dyDescent="0.55000000000000004">
      <c r="A11" s="45" t="s">
        <v>86</v>
      </c>
      <c r="B11" s="60"/>
      <c r="C11" s="60"/>
      <c r="D11" s="60"/>
      <c r="E11" s="40">
        <f>'Data งานแผนฯ'!AA50</f>
        <v>3.9583333333333335</v>
      </c>
      <c r="F11" s="40">
        <f>'Data งานแผนฯ'!AA51</f>
        <v>0.82406189948595265</v>
      </c>
      <c r="G11" s="4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61" customFormat="1" ht="23.25" x14ac:dyDescent="0.55000000000000004">
      <c r="A12" s="466" t="s">
        <v>76</v>
      </c>
      <c r="B12" s="466"/>
      <c r="C12" s="466"/>
      <c r="D12" s="466"/>
      <c r="E12" s="223">
        <f>'Data งานแผนฯ'!AA52</f>
        <v>4.067708333333333</v>
      </c>
      <c r="F12" s="223">
        <f>'Data งานแผนฯ'!AA53</f>
        <v>0.77971598959673061</v>
      </c>
      <c r="G12" s="224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61" customFormat="1" ht="23.25" x14ac:dyDescent="0.55000000000000004">
      <c r="A13" s="225" t="s">
        <v>91</v>
      </c>
      <c r="B13" s="226"/>
      <c r="C13" s="226"/>
      <c r="D13" s="226"/>
      <c r="E13" s="227"/>
      <c r="F13" s="227"/>
      <c r="G13" s="227"/>
    </row>
    <row r="14" spans="1:7" s="61" customFormat="1" ht="23.25" x14ac:dyDescent="0.55000000000000004">
      <c r="A14" s="45" t="s">
        <v>101</v>
      </c>
      <c r="B14" s="45"/>
      <c r="C14" s="45"/>
      <c r="D14" s="45"/>
      <c r="E14" s="40">
        <f>'Data งานแผนฯ'!AB50</f>
        <v>4.291666666666667</v>
      </c>
      <c r="F14" s="40">
        <f>'Data งานแผนฯ'!AB51</f>
        <v>0.71334791527483243</v>
      </c>
      <c r="G14" s="43" t="str">
        <f t="shared" ref="G14:G19" si="0">IF(E14&gt;4.5,"มากที่สุด",IF(E14&gt;3.5,"มาก",IF(E14&gt;2.5,"ปานกลาง",IF(E14&gt;1.5,"น้อย",IF(E14&lt;=1.5,"น้อยที่สุด")))))</f>
        <v>มาก</v>
      </c>
    </row>
    <row r="15" spans="1:7" s="61" customFormat="1" ht="23.25" x14ac:dyDescent="0.55000000000000004">
      <c r="A15" s="45" t="s">
        <v>255</v>
      </c>
      <c r="B15" s="45"/>
      <c r="C15" s="45"/>
      <c r="D15" s="45"/>
      <c r="E15" s="40">
        <f>'Data งานแผนฯ'!AC50</f>
        <v>4.125</v>
      </c>
      <c r="F15" s="40">
        <f>'Data งานแผนฯ'!AC51</f>
        <v>0.81541009131680275</v>
      </c>
      <c r="G15" s="43" t="str">
        <f t="shared" si="0"/>
        <v>มาก</v>
      </c>
    </row>
    <row r="16" spans="1:7" s="61" customFormat="1" ht="23.25" x14ac:dyDescent="0.55000000000000004">
      <c r="A16" s="45" t="s">
        <v>87</v>
      </c>
      <c r="B16" s="45"/>
      <c r="C16" s="45"/>
      <c r="D16" s="45"/>
      <c r="E16" s="40">
        <f>'Data งานแผนฯ'!AD50</f>
        <v>4.104166666666667</v>
      </c>
      <c r="F16" s="40">
        <f>'Data งานแผนฯ'!AD51</f>
        <v>0.8565041101945402</v>
      </c>
      <c r="G16" s="43" t="str">
        <f t="shared" si="0"/>
        <v>มาก</v>
      </c>
    </row>
    <row r="17" spans="1:7" s="61" customFormat="1" ht="23.25" x14ac:dyDescent="0.55000000000000004">
      <c r="A17" s="45" t="s">
        <v>88</v>
      </c>
      <c r="B17" s="45"/>
      <c r="C17" s="45"/>
      <c r="D17" s="45"/>
      <c r="E17" s="40">
        <f>'Data งานแผนฯ'!AE50</f>
        <v>4.145833333333333</v>
      </c>
      <c r="F17" s="40">
        <f>'Data งานแผนฯ'!AE51</f>
        <v>0.79865800561258837</v>
      </c>
      <c r="G17" s="43" t="str">
        <f t="shared" si="0"/>
        <v>มาก</v>
      </c>
    </row>
    <row r="18" spans="1:7" s="61" customFormat="1" ht="23.25" x14ac:dyDescent="0.55000000000000004">
      <c r="A18" s="45" t="s">
        <v>102</v>
      </c>
      <c r="B18" s="45"/>
      <c r="C18" s="45"/>
      <c r="D18" s="45"/>
      <c r="E18" s="40">
        <f>'Data งานแผนฯ'!AF50</f>
        <v>4.166666666666667</v>
      </c>
      <c r="F18" s="40">
        <f>'Data งานแผนฯ'!AF51</f>
        <v>0.75324357715470891</v>
      </c>
      <c r="G18" s="43" t="str">
        <f t="shared" si="0"/>
        <v>มาก</v>
      </c>
    </row>
    <row r="19" spans="1:7" s="61" customFormat="1" ht="23.25" x14ac:dyDescent="0.55000000000000004">
      <c r="A19" s="454" t="s">
        <v>92</v>
      </c>
      <c r="B19" s="455"/>
      <c r="C19" s="455"/>
      <c r="D19" s="456"/>
      <c r="E19" s="223">
        <f>'Data งานแผนฯ'!AF52</f>
        <v>4.166666666666667</v>
      </c>
      <c r="F19" s="223">
        <f>'Data งานแผนฯ'!AF53</f>
        <v>0.78514805078134464</v>
      </c>
      <c r="G19" s="228" t="str">
        <f t="shared" si="0"/>
        <v>มาก</v>
      </c>
    </row>
    <row r="20" spans="1:7" s="61" customFormat="1" ht="23.25" x14ac:dyDescent="0.55000000000000004">
      <c r="A20" s="225" t="s">
        <v>89</v>
      </c>
      <c r="B20" s="226"/>
      <c r="C20" s="226"/>
      <c r="D20" s="226"/>
      <c r="E20" s="229"/>
      <c r="F20" s="229"/>
      <c r="G20" s="229"/>
    </row>
    <row r="21" spans="1:7" s="61" customFormat="1" ht="23.25" x14ac:dyDescent="0.55000000000000004">
      <c r="A21" s="45" t="s">
        <v>103</v>
      </c>
      <c r="B21" s="45"/>
      <c r="C21" s="45"/>
      <c r="D21" s="45"/>
      <c r="E21" s="40">
        <f>'Data งานแผนฯ'!AG50</f>
        <v>4.020833333333333</v>
      </c>
      <c r="F21" s="40">
        <f>'Data งานแผนฯ'!AG51</f>
        <v>0.95626897607834604</v>
      </c>
      <c r="G21" s="43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61" customFormat="1" ht="23.25" x14ac:dyDescent="0.55000000000000004">
      <c r="A22" s="45" t="s">
        <v>104</v>
      </c>
      <c r="B22" s="45"/>
      <c r="C22" s="45"/>
      <c r="D22" s="45"/>
      <c r="E22" s="40">
        <f>'Data งานแผนฯ'!AH50</f>
        <v>4.145833333333333</v>
      </c>
      <c r="F22" s="40">
        <f>'Data งานแผนฯ'!AH51</f>
        <v>0.9673298043349069</v>
      </c>
      <c r="G22" s="43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1" customFormat="1" ht="23.25" x14ac:dyDescent="0.55000000000000004">
      <c r="A23" s="45" t="s">
        <v>93</v>
      </c>
      <c r="B23" s="45"/>
      <c r="C23" s="45"/>
      <c r="D23" s="45"/>
      <c r="E23" s="40">
        <f>'Data งานแผนฯ'!AI50</f>
        <v>4.020833333333333</v>
      </c>
      <c r="F23" s="40">
        <f>'Data งานแผนฯ'!AI51</f>
        <v>1.0208378564091427</v>
      </c>
      <c r="G23" s="43" t="str">
        <f t="shared" ref="G23:G24" si="1">IF(E23&gt;4.5,"มากที่สุด",IF(E23&gt;3.5,"มาก",IF(E23&gt;2.5,"ปานกลาง",IF(E23&gt;1.5,"น้อย",IF(E23&lt;=1.5,"น้อยที่สุด")))))</f>
        <v>มาก</v>
      </c>
    </row>
    <row r="24" spans="1:7" s="61" customFormat="1" ht="23.25" x14ac:dyDescent="0.55000000000000004">
      <c r="A24" s="45" t="s">
        <v>94</v>
      </c>
      <c r="B24" s="45"/>
      <c r="C24" s="45"/>
      <c r="D24" s="45"/>
      <c r="E24" s="40">
        <f>'Data งานแผนฯ'!AJ50</f>
        <v>4.0625</v>
      </c>
      <c r="F24" s="40">
        <f>'Data งานแผนฯ'!AJ51</f>
        <v>0.86063435288262935</v>
      </c>
      <c r="G24" s="43" t="str">
        <f t="shared" si="1"/>
        <v>มาก</v>
      </c>
    </row>
    <row r="25" spans="1:7" s="61" customFormat="1" ht="23.25" x14ac:dyDescent="0.55000000000000004">
      <c r="A25" s="45" t="s">
        <v>95</v>
      </c>
      <c r="B25" s="45"/>
      <c r="C25" s="45"/>
      <c r="D25" s="45"/>
      <c r="E25" s="40">
        <f>'Data งานแผนฯ'!AK50</f>
        <v>4.145833333333333</v>
      </c>
      <c r="F25" s="40">
        <f>'Data งานแผนฯ'!AK51</f>
        <v>0.77155778684406751</v>
      </c>
      <c r="G25" s="43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61" customFormat="1" ht="23.25" x14ac:dyDescent="0.55000000000000004">
      <c r="A26" s="432" t="s">
        <v>96</v>
      </c>
      <c r="B26" s="433"/>
      <c r="C26" s="433"/>
      <c r="D26" s="434"/>
      <c r="E26" s="40">
        <f>'Data งานแผนฯ'!AL50</f>
        <v>4.166666666666667</v>
      </c>
      <c r="F26" s="40">
        <f>'Data งานแผนฯ'!AL51</f>
        <v>0.80776374609383483</v>
      </c>
      <c r="G26" s="4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s="61" customFormat="1" ht="23.25" x14ac:dyDescent="0.55000000000000004">
      <c r="A27" s="454" t="s">
        <v>77</v>
      </c>
      <c r="B27" s="455"/>
      <c r="C27" s="455"/>
      <c r="D27" s="456"/>
      <c r="E27" s="223">
        <f>'Data งานแผนฯ'!AL52</f>
        <v>4.09375</v>
      </c>
      <c r="F27" s="223">
        <f>'Data งานแผนฯ'!AL53</f>
        <v>0.89611773974423725</v>
      </c>
      <c r="G27" s="228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s="61" customFormat="1" ht="23.25" x14ac:dyDescent="0.55000000000000004">
      <c r="A28" s="230" t="s">
        <v>97</v>
      </c>
      <c r="B28" s="231"/>
      <c r="C28" s="231"/>
      <c r="D28" s="232"/>
      <c r="E28" s="233"/>
      <c r="F28" s="233"/>
      <c r="G28" s="234"/>
    </row>
    <row r="29" spans="1:7" s="61" customFormat="1" ht="23.25" x14ac:dyDescent="0.55000000000000004">
      <c r="A29" s="45" t="s">
        <v>98</v>
      </c>
      <c r="B29" s="45"/>
      <c r="C29" s="45"/>
      <c r="D29" s="45"/>
      <c r="E29" s="40">
        <f>'Data งานแผนฯ'!AM50</f>
        <v>4.1875</v>
      </c>
      <c r="F29" s="40">
        <f>'Data งานแผนฯ'!AM51</f>
        <v>0.76231031822781703</v>
      </c>
      <c r="G29" s="43" t="str">
        <f t="shared" ref="G29:G32" si="2">IF(E29&gt;4.5,"มากที่สุด",IF(E29&gt;3.5,"มาก",IF(E29&gt;2.5,"ปานกลาง",IF(E29&gt;1.5,"น้อย",IF(E29&lt;=1.5,"น้อยที่สุด")))))</f>
        <v>มาก</v>
      </c>
    </row>
    <row r="30" spans="1:7" s="61" customFormat="1" ht="23.25" x14ac:dyDescent="0.55000000000000004">
      <c r="A30" s="46" t="s">
        <v>99</v>
      </c>
      <c r="B30" s="47"/>
      <c r="C30" s="47"/>
      <c r="D30" s="48"/>
      <c r="E30" s="40">
        <f>'Data งานแผนฯ'!AN50</f>
        <v>4.25</v>
      </c>
      <c r="F30" s="40">
        <f>'Data งานแผนฯ'!AN51</f>
        <v>0.75793672895986708</v>
      </c>
      <c r="G30" s="43" t="str">
        <f t="shared" si="2"/>
        <v>มาก</v>
      </c>
    </row>
    <row r="31" spans="1:7" s="61" customFormat="1" ht="21" customHeight="1" thickBot="1" x14ac:dyDescent="0.6">
      <c r="A31" s="457" t="s">
        <v>100</v>
      </c>
      <c r="B31" s="458"/>
      <c r="C31" s="458"/>
      <c r="D31" s="458"/>
      <c r="E31" s="319">
        <f>'Data งานแผนฯ'!AN52</f>
        <v>4.21875</v>
      </c>
      <c r="F31" s="320">
        <f>'Data งานแผนฯ'!AN53</f>
        <v>0.75676771100586249</v>
      </c>
      <c r="G31" s="321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s="61" customFormat="1" ht="21.75" customHeight="1" thickTop="1" thickBot="1" x14ac:dyDescent="0.6">
      <c r="A32" s="470" t="s">
        <v>70</v>
      </c>
      <c r="B32" s="471"/>
      <c r="C32" s="471"/>
      <c r="D32" s="472"/>
      <c r="E32" s="244">
        <f>'Data งานแผนฯ'!AO50</f>
        <v>4.1237745098039218</v>
      </c>
      <c r="F32" s="244">
        <f>'Data งานแผนฯ'!AO51</f>
        <v>0.82172343357334077</v>
      </c>
      <c r="G32" s="245" t="str">
        <f t="shared" si="2"/>
        <v>มาก</v>
      </c>
    </row>
    <row r="33" spans="1:7" ht="24.75" thickTop="1" x14ac:dyDescent="0.55000000000000004">
      <c r="A33" s="368" t="s">
        <v>79</v>
      </c>
      <c r="B33" s="368"/>
      <c r="C33" s="368"/>
      <c r="D33" s="368"/>
      <c r="E33" s="368"/>
      <c r="F33" s="368"/>
      <c r="G33" s="368"/>
    </row>
    <row r="34" spans="1:7" x14ac:dyDescent="0.55000000000000004">
      <c r="A34" s="155"/>
      <c r="B34" s="155"/>
      <c r="C34" s="155"/>
      <c r="D34" s="155"/>
      <c r="E34" s="155"/>
      <c r="F34" s="155"/>
      <c r="G34" s="155"/>
    </row>
    <row r="35" spans="1:7" x14ac:dyDescent="0.55000000000000004">
      <c r="A35" s="14" t="s">
        <v>582</v>
      </c>
    </row>
    <row r="36" spans="1:7" x14ac:dyDescent="0.55000000000000004">
      <c r="A36" s="14" t="s">
        <v>583</v>
      </c>
    </row>
    <row r="37" spans="1:7" x14ac:dyDescent="0.55000000000000004">
      <c r="A37" s="14" t="s">
        <v>288</v>
      </c>
    </row>
    <row r="38" spans="1:7" x14ac:dyDescent="0.55000000000000004">
      <c r="A38" s="14" t="s">
        <v>315</v>
      </c>
    </row>
    <row r="39" spans="1:7" x14ac:dyDescent="0.55000000000000004">
      <c r="A39" s="14" t="s">
        <v>316</v>
      </c>
    </row>
    <row r="40" spans="1:7" x14ac:dyDescent="0.55000000000000004">
      <c r="A40" s="14" t="s">
        <v>317</v>
      </c>
    </row>
    <row r="41" spans="1:7" x14ac:dyDescent="0.55000000000000004">
      <c r="A41" s="14"/>
    </row>
    <row r="42" spans="1:7" x14ac:dyDescent="0.55000000000000004">
      <c r="A42" s="14"/>
    </row>
    <row r="43" spans="1:7" x14ac:dyDescent="0.55000000000000004">
      <c r="A43" s="14"/>
    </row>
    <row r="44" spans="1:7" x14ac:dyDescent="0.55000000000000004">
      <c r="A44" s="14"/>
    </row>
    <row r="45" spans="1:7" x14ac:dyDescent="0.55000000000000004">
      <c r="A45" s="14"/>
    </row>
  </sheetData>
  <mergeCells count="10">
    <mergeCell ref="A27:D27"/>
    <mergeCell ref="A31:D31"/>
    <mergeCell ref="A32:D32"/>
    <mergeCell ref="A33:G33"/>
    <mergeCell ref="A1:G1"/>
    <mergeCell ref="A5:D6"/>
    <mergeCell ref="E5:G5"/>
    <mergeCell ref="A12:D12"/>
    <mergeCell ref="A19:D19"/>
    <mergeCell ref="A26:D26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15041" r:id="rId4">
          <objectPr defaultSize="0" autoPict="0" r:id="rId5">
            <anchor moveWithCells="1" sizeWithCells="1">
              <from>
                <xdr:col>4</xdr:col>
                <xdr:colOff>161925</xdr:colOff>
                <xdr:row>5</xdr:row>
                <xdr:rowOff>38100</xdr:rowOff>
              </from>
              <to>
                <xdr:col>4</xdr:col>
                <xdr:colOff>276225</xdr:colOff>
                <xdr:row>5</xdr:row>
                <xdr:rowOff>171450</xdr:rowOff>
              </to>
            </anchor>
          </objectPr>
        </oleObject>
      </mc:Choice>
      <mc:Fallback>
        <oleObject progId="Equation.3" shapeId="215041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20"/>
  <sheetViews>
    <sheetView workbookViewId="0">
      <selection activeCell="N35" sqref="N35"/>
    </sheetView>
  </sheetViews>
  <sheetFormatPr defaultRowHeight="15" x14ac:dyDescent="0.25"/>
  <cols>
    <col min="1" max="1" width="5.28515625" customWidth="1"/>
    <col min="2" max="2" width="14.85546875" customWidth="1"/>
    <col min="8" max="8" width="12.7109375" customWidth="1"/>
    <col min="9" max="9" width="13.42578125" customWidth="1"/>
    <col min="10" max="10" width="17.7109375" customWidth="1"/>
  </cols>
  <sheetData>
    <row r="18" spans="2:10" s="98" customFormat="1" ht="30.75" x14ac:dyDescent="0.7">
      <c r="B18" s="437" t="s">
        <v>65</v>
      </c>
      <c r="C18" s="437"/>
      <c r="D18" s="437"/>
      <c r="E18" s="437"/>
      <c r="F18" s="437"/>
      <c r="G18" s="437"/>
      <c r="H18" s="437"/>
      <c r="I18" s="108"/>
      <c r="J18" s="108"/>
    </row>
    <row r="19" spans="2:10" s="98" customFormat="1" ht="30.75" x14ac:dyDescent="0.7">
      <c r="B19" s="438" t="s">
        <v>231</v>
      </c>
      <c r="C19" s="438"/>
      <c r="D19" s="438"/>
      <c r="E19" s="438"/>
      <c r="F19" s="438"/>
      <c r="G19" s="438"/>
      <c r="H19" s="438"/>
      <c r="I19" s="109"/>
      <c r="J19" s="109"/>
    </row>
    <row r="20" spans="2:10" s="98" customFormat="1" ht="30.75" x14ac:dyDescent="0.7">
      <c r="B20" s="437" t="s">
        <v>221</v>
      </c>
      <c r="C20" s="437"/>
      <c r="D20" s="437"/>
      <c r="E20" s="437"/>
      <c r="F20" s="437"/>
      <c r="G20" s="437"/>
      <c r="H20" s="437"/>
      <c r="I20" s="108"/>
      <c r="J20" s="108"/>
    </row>
  </sheetData>
  <mergeCells count="3">
    <mergeCell ref="B18:H18"/>
    <mergeCell ref="B19:H19"/>
    <mergeCell ref="B20:H20"/>
  </mergeCells>
  <pageMargins left="0.7" right="0.7" top="0.75" bottom="0.75" header="0.3" footer="0.3"/>
  <pageSetup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3"/>
  <sheetViews>
    <sheetView topLeftCell="A39" workbookViewId="0">
      <selection activeCell="A100" sqref="A100"/>
    </sheetView>
  </sheetViews>
  <sheetFormatPr defaultRowHeight="24" x14ac:dyDescent="0.55000000000000004"/>
  <cols>
    <col min="1" max="1" width="44.42578125" style="324" bestFit="1" customWidth="1"/>
    <col min="2" max="2" width="18.85546875" style="2" customWidth="1"/>
    <col min="3" max="3" width="7.28515625" style="2" bestFit="1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1" width="9.28515625" style="2" customWidth="1"/>
    <col min="22" max="22" width="10.5703125" style="2" customWidth="1"/>
    <col min="23" max="23" width="11.5703125" style="2" bestFit="1" customWidth="1"/>
    <col min="24" max="24" width="11.7109375" style="2" bestFit="1" customWidth="1"/>
    <col min="25" max="25" width="12.85546875" style="2" bestFit="1" customWidth="1"/>
    <col min="26" max="29" width="9.28515625" style="2" bestFit="1" customWidth="1"/>
    <col min="30" max="30" width="11.7109375" style="2" bestFit="1" customWidth="1"/>
    <col min="31" max="34" width="9.28515625" style="2" bestFit="1" customWidth="1"/>
    <col min="35" max="35" width="10.7109375" style="2" bestFit="1" customWidth="1"/>
    <col min="36" max="39" width="9.28515625" style="2" bestFit="1" customWidth="1"/>
    <col min="40" max="40" width="11.7109375" style="2" bestFit="1" customWidth="1"/>
    <col min="41" max="257" width="9.140625" style="2"/>
    <col min="258" max="258" width="7.42578125" style="2" customWidth="1"/>
    <col min="259" max="259" width="5.28515625" style="2" customWidth="1"/>
    <col min="260" max="260" width="8.140625" style="2" customWidth="1"/>
    <col min="261" max="261" width="79.28515625" style="2" customWidth="1"/>
    <col min="262" max="262" width="14.140625" style="2" customWidth="1"/>
    <col min="263" max="513" width="9.140625" style="2"/>
    <col min="514" max="514" width="7.42578125" style="2" customWidth="1"/>
    <col min="515" max="515" width="5.28515625" style="2" customWidth="1"/>
    <col min="516" max="516" width="8.140625" style="2" customWidth="1"/>
    <col min="517" max="517" width="79.28515625" style="2" customWidth="1"/>
    <col min="518" max="518" width="14.140625" style="2" customWidth="1"/>
    <col min="519" max="769" width="9.140625" style="2"/>
    <col min="770" max="770" width="7.42578125" style="2" customWidth="1"/>
    <col min="771" max="771" width="5.28515625" style="2" customWidth="1"/>
    <col min="772" max="772" width="8.140625" style="2" customWidth="1"/>
    <col min="773" max="773" width="79.28515625" style="2" customWidth="1"/>
    <col min="774" max="774" width="14.140625" style="2" customWidth="1"/>
    <col min="775" max="1025" width="9.140625" style="2"/>
    <col min="1026" max="1026" width="7.42578125" style="2" customWidth="1"/>
    <col min="1027" max="1027" width="5.28515625" style="2" customWidth="1"/>
    <col min="1028" max="1028" width="8.140625" style="2" customWidth="1"/>
    <col min="1029" max="1029" width="79.28515625" style="2" customWidth="1"/>
    <col min="1030" max="1030" width="14.140625" style="2" customWidth="1"/>
    <col min="1031" max="1281" width="9.140625" style="2"/>
    <col min="1282" max="1282" width="7.42578125" style="2" customWidth="1"/>
    <col min="1283" max="1283" width="5.28515625" style="2" customWidth="1"/>
    <col min="1284" max="1284" width="8.140625" style="2" customWidth="1"/>
    <col min="1285" max="1285" width="79.28515625" style="2" customWidth="1"/>
    <col min="1286" max="1286" width="14.140625" style="2" customWidth="1"/>
    <col min="1287" max="1537" width="9.140625" style="2"/>
    <col min="1538" max="1538" width="7.42578125" style="2" customWidth="1"/>
    <col min="1539" max="1539" width="5.28515625" style="2" customWidth="1"/>
    <col min="1540" max="1540" width="8.140625" style="2" customWidth="1"/>
    <col min="1541" max="1541" width="79.28515625" style="2" customWidth="1"/>
    <col min="1542" max="1542" width="14.140625" style="2" customWidth="1"/>
    <col min="1543" max="1793" width="9.140625" style="2"/>
    <col min="1794" max="1794" width="7.42578125" style="2" customWidth="1"/>
    <col min="1795" max="1795" width="5.28515625" style="2" customWidth="1"/>
    <col min="1796" max="1796" width="8.140625" style="2" customWidth="1"/>
    <col min="1797" max="1797" width="79.28515625" style="2" customWidth="1"/>
    <col min="1798" max="1798" width="14.140625" style="2" customWidth="1"/>
    <col min="1799" max="2049" width="9.140625" style="2"/>
    <col min="2050" max="2050" width="7.42578125" style="2" customWidth="1"/>
    <col min="2051" max="2051" width="5.28515625" style="2" customWidth="1"/>
    <col min="2052" max="2052" width="8.140625" style="2" customWidth="1"/>
    <col min="2053" max="2053" width="79.28515625" style="2" customWidth="1"/>
    <col min="2054" max="2054" width="14.140625" style="2" customWidth="1"/>
    <col min="2055" max="2305" width="9.140625" style="2"/>
    <col min="2306" max="2306" width="7.42578125" style="2" customWidth="1"/>
    <col min="2307" max="2307" width="5.28515625" style="2" customWidth="1"/>
    <col min="2308" max="2308" width="8.140625" style="2" customWidth="1"/>
    <col min="2309" max="2309" width="79.28515625" style="2" customWidth="1"/>
    <col min="2310" max="2310" width="14.140625" style="2" customWidth="1"/>
    <col min="2311" max="2561" width="9.140625" style="2"/>
    <col min="2562" max="2562" width="7.42578125" style="2" customWidth="1"/>
    <col min="2563" max="2563" width="5.28515625" style="2" customWidth="1"/>
    <col min="2564" max="2564" width="8.140625" style="2" customWidth="1"/>
    <col min="2565" max="2565" width="79.28515625" style="2" customWidth="1"/>
    <col min="2566" max="2566" width="14.140625" style="2" customWidth="1"/>
    <col min="2567" max="2817" width="9.140625" style="2"/>
    <col min="2818" max="2818" width="7.42578125" style="2" customWidth="1"/>
    <col min="2819" max="2819" width="5.28515625" style="2" customWidth="1"/>
    <col min="2820" max="2820" width="8.140625" style="2" customWidth="1"/>
    <col min="2821" max="2821" width="79.28515625" style="2" customWidth="1"/>
    <col min="2822" max="2822" width="14.140625" style="2" customWidth="1"/>
    <col min="2823" max="3073" width="9.140625" style="2"/>
    <col min="3074" max="3074" width="7.42578125" style="2" customWidth="1"/>
    <col min="3075" max="3075" width="5.28515625" style="2" customWidth="1"/>
    <col min="3076" max="3076" width="8.140625" style="2" customWidth="1"/>
    <col min="3077" max="3077" width="79.28515625" style="2" customWidth="1"/>
    <col min="3078" max="3078" width="14.140625" style="2" customWidth="1"/>
    <col min="3079" max="3329" width="9.140625" style="2"/>
    <col min="3330" max="3330" width="7.42578125" style="2" customWidth="1"/>
    <col min="3331" max="3331" width="5.28515625" style="2" customWidth="1"/>
    <col min="3332" max="3332" width="8.140625" style="2" customWidth="1"/>
    <col min="3333" max="3333" width="79.28515625" style="2" customWidth="1"/>
    <col min="3334" max="3334" width="14.140625" style="2" customWidth="1"/>
    <col min="3335" max="3585" width="9.140625" style="2"/>
    <col min="3586" max="3586" width="7.42578125" style="2" customWidth="1"/>
    <col min="3587" max="3587" width="5.28515625" style="2" customWidth="1"/>
    <col min="3588" max="3588" width="8.140625" style="2" customWidth="1"/>
    <col min="3589" max="3589" width="79.28515625" style="2" customWidth="1"/>
    <col min="3590" max="3590" width="14.140625" style="2" customWidth="1"/>
    <col min="3591" max="3841" width="9.140625" style="2"/>
    <col min="3842" max="3842" width="7.42578125" style="2" customWidth="1"/>
    <col min="3843" max="3843" width="5.28515625" style="2" customWidth="1"/>
    <col min="3844" max="3844" width="8.140625" style="2" customWidth="1"/>
    <col min="3845" max="3845" width="79.28515625" style="2" customWidth="1"/>
    <col min="3846" max="3846" width="14.140625" style="2" customWidth="1"/>
    <col min="3847" max="4097" width="9.140625" style="2"/>
    <col min="4098" max="4098" width="7.42578125" style="2" customWidth="1"/>
    <col min="4099" max="4099" width="5.28515625" style="2" customWidth="1"/>
    <col min="4100" max="4100" width="8.140625" style="2" customWidth="1"/>
    <col min="4101" max="4101" width="79.28515625" style="2" customWidth="1"/>
    <col min="4102" max="4102" width="14.140625" style="2" customWidth="1"/>
    <col min="4103" max="4353" width="9.140625" style="2"/>
    <col min="4354" max="4354" width="7.42578125" style="2" customWidth="1"/>
    <col min="4355" max="4355" width="5.28515625" style="2" customWidth="1"/>
    <col min="4356" max="4356" width="8.140625" style="2" customWidth="1"/>
    <col min="4357" max="4357" width="79.28515625" style="2" customWidth="1"/>
    <col min="4358" max="4358" width="14.140625" style="2" customWidth="1"/>
    <col min="4359" max="4609" width="9.140625" style="2"/>
    <col min="4610" max="4610" width="7.42578125" style="2" customWidth="1"/>
    <col min="4611" max="4611" width="5.28515625" style="2" customWidth="1"/>
    <col min="4612" max="4612" width="8.140625" style="2" customWidth="1"/>
    <col min="4613" max="4613" width="79.28515625" style="2" customWidth="1"/>
    <col min="4614" max="4614" width="14.140625" style="2" customWidth="1"/>
    <col min="4615" max="4865" width="9.140625" style="2"/>
    <col min="4866" max="4866" width="7.42578125" style="2" customWidth="1"/>
    <col min="4867" max="4867" width="5.28515625" style="2" customWidth="1"/>
    <col min="4868" max="4868" width="8.140625" style="2" customWidth="1"/>
    <col min="4869" max="4869" width="79.28515625" style="2" customWidth="1"/>
    <col min="4870" max="4870" width="14.140625" style="2" customWidth="1"/>
    <col min="4871" max="5121" width="9.140625" style="2"/>
    <col min="5122" max="5122" width="7.42578125" style="2" customWidth="1"/>
    <col min="5123" max="5123" width="5.28515625" style="2" customWidth="1"/>
    <col min="5124" max="5124" width="8.140625" style="2" customWidth="1"/>
    <col min="5125" max="5125" width="79.28515625" style="2" customWidth="1"/>
    <col min="5126" max="5126" width="14.140625" style="2" customWidth="1"/>
    <col min="5127" max="5377" width="9.140625" style="2"/>
    <col min="5378" max="5378" width="7.42578125" style="2" customWidth="1"/>
    <col min="5379" max="5379" width="5.28515625" style="2" customWidth="1"/>
    <col min="5380" max="5380" width="8.140625" style="2" customWidth="1"/>
    <col min="5381" max="5381" width="79.28515625" style="2" customWidth="1"/>
    <col min="5382" max="5382" width="14.140625" style="2" customWidth="1"/>
    <col min="5383" max="5633" width="9.140625" style="2"/>
    <col min="5634" max="5634" width="7.42578125" style="2" customWidth="1"/>
    <col min="5635" max="5635" width="5.28515625" style="2" customWidth="1"/>
    <col min="5636" max="5636" width="8.140625" style="2" customWidth="1"/>
    <col min="5637" max="5637" width="79.28515625" style="2" customWidth="1"/>
    <col min="5638" max="5638" width="14.140625" style="2" customWidth="1"/>
    <col min="5639" max="5889" width="9.140625" style="2"/>
    <col min="5890" max="5890" width="7.42578125" style="2" customWidth="1"/>
    <col min="5891" max="5891" width="5.28515625" style="2" customWidth="1"/>
    <col min="5892" max="5892" width="8.140625" style="2" customWidth="1"/>
    <col min="5893" max="5893" width="79.28515625" style="2" customWidth="1"/>
    <col min="5894" max="5894" width="14.140625" style="2" customWidth="1"/>
    <col min="5895" max="6145" width="9.140625" style="2"/>
    <col min="6146" max="6146" width="7.42578125" style="2" customWidth="1"/>
    <col min="6147" max="6147" width="5.28515625" style="2" customWidth="1"/>
    <col min="6148" max="6148" width="8.140625" style="2" customWidth="1"/>
    <col min="6149" max="6149" width="79.28515625" style="2" customWidth="1"/>
    <col min="6150" max="6150" width="14.140625" style="2" customWidth="1"/>
    <col min="6151" max="6401" width="9.140625" style="2"/>
    <col min="6402" max="6402" width="7.42578125" style="2" customWidth="1"/>
    <col min="6403" max="6403" width="5.28515625" style="2" customWidth="1"/>
    <col min="6404" max="6404" width="8.140625" style="2" customWidth="1"/>
    <col min="6405" max="6405" width="79.28515625" style="2" customWidth="1"/>
    <col min="6406" max="6406" width="14.140625" style="2" customWidth="1"/>
    <col min="6407" max="6657" width="9.140625" style="2"/>
    <col min="6658" max="6658" width="7.42578125" style="2" customWidth="1"/>
    <col min="6659" max="6659" width="5.28515625" style="2" customWidth="1"/>
    <col min="6660" max="6660" width="8.140625" style="2" customWidth="1"/>
    <col min="6661" max="6661" width="79.28515625" style="2" customWidth="1"/>
    <col min="6662" max="6662" width="14.140625" style="2" customWidth="1"/>
    <col min="6663" max="6913" width="9.140625" style="2"/>
    <col min="6914" max="6914" width="7.42578125" style="2" customWidth="1"/>
    <col min="6915" max="6915" width="5.28515625" style="2" customWidth="1"/>
    <col min="6916" max="6916" width="8.140625" style="2" customWidth="1"/>
    <col min="6917" max="6917" width="79.28515625" style="2" customWidth="1"/>
    <col min="6918" max="6918" width="14.140625" style="2" customWidth="1"/>
    <col min="6919" max="7169" width="9.140625" style="2"/>
    <col min="7170" max="7170" width="7.42578125" style="2" customWidth="1"/>
    <col min="7171" max="7171" width="5.28515625" style="2" customWidth="1"/>
    <col min="7172" max="7172" width="8.140625" style="2" customWidth="1"/>
    <col min="7173" max="7173" width="79.28515625" style="2" customWidth="1"/>
    <col min="7174" max="7174" width="14.140625" style="2" customWidth="1"/>
    <col min="7175" max="7425" width="9.140625" style="2"/>
    <col min="7426" max="7426" width="7.42578125" style="2" customWidth="1"/>
    <col min="7427" max="7427" width="5.28515625" style="2" customWidth="1"/>
    <col min="7428" max="7428" width="8.140625" style="2" customWidth="1"/>
    <col min="7429" max="7429" width="79.28515625" style="2" customWidth="1"/>
    <col min="7430" max="7430" width="14.140625" style="2" customWidth="1"/>
    <col min="7431" max="7681" width="9.140625" style="2"/>
    <col min="7682" max="7682" width="7.42578125" style="2" customWidth="1"/>
    <col min="7683" max="7683" width="5.28515625" style="2" customWidth="1"/>
    <col min="7684" max="7684" width="8.140625" style="2" customWidth="1"/>
    <col min="7685" max="7685" width="79.28515625" style="2" customWidth="1"/>
    <col min="7686" max="7686" width="14.140625" style="2" customWidth="1"/>
    <col min="7687" max="7937" width="9.140625" style="2"/>
    <col min="7938" max="7938" width="7.42578125" style="2" customWidth="1"/>
    <col min="7939" max="7939" width="5.28515625" style="2" customWidth="1"/>
    <col min="7940" max="7940" width="8.140625" style="2" customWidth="1"/>
    <col min="7941" max="7941" width="79.28515625" style="2" customWidth="1"/>
    <col min="7942" max="7942" width="14.140625" style="2" customWidth="1"/>
    <col min="7943" max="8193" width="9.140625" style="2"/>
    <col min="8194" max="8194" width="7.42578125" style="2" customWidth="1"/>
    <col min="8195" max="8195" width="5.28515625" style="2" customWidth="1"/>
    <col min="8196" max="8196" width="8.140625" style="2" customWidth="1"/>
    <col min="8197" max="8197" width="79.28515625" style="2" customWidth="1"/>
    <col min="8198" max="8198" width="14.140625" style="2" customWidth="1"/>
    <col min="8199" max="8449" width="9.140625" style="2"/>
    <col min="8450" max="8450" width="7.42578125" style="2" customWidth="1"/>
    <col min="8451" max="8451" width="5.28515625" style="2" customWidth="1"/>
    <col min="8452" max="8452" width="8.140625" style="2" customWidth="1"/>
    <col min="8453" max="8453" width="79.28515625" style="2" customWidth="1"/>
    <col min="8454" max="8454" width="14.140625" style="2" customWidth="1"/>
    <col min="8455" max="8705" width="9.140625" style="2"/>
    <col min="8706" max="8706" width="7.42578125" style="2" customWidth="1"/>
    <col min="8707" max="8707" width="5.28515625" style="2" customWidth="1"/>
    <col min="8708" max="8708" width="8.140625" style="2" customWidth="1"/>
    <col min="8709" max="8709" width="79.28515625" style="2" customWidth="1"/>
    <col min="8710" max="8710" width="14.140625" style="2" customWidth="1"/>
    <col min="8711" max="8961" width="9.140625" style="2"/>
    <col min="8962" max="8962" width="7.42578125" style="2" customWidth="1"/>
    <col min="8963" max="8963" width="5.28515625" style="2" customWidth="1"/>
    <col min="8964" max="8964" width="8.140625" style="2" customWidth="1"/>
    <col min="8965" max="8965" width="79.28515625" style="2" customWidth="1"/>
    <col min="8966" max="8966" width="14.140625" style="2" customWidth="1"/>
    <col min="8967" max="9217" width="9.140625" style="2"/>
    <col min="9218" max="9218" width="7.42578125" style="2" customWidth="1"/>
    <col min="9219" max="9219" width="5.28515625" style="2" customWidth="1"/>
    <col min="9220" max="9220" width="8.140625" style="2" customWidth="1"/>
    <col min="9221" max="9221" width="79.28515625" style="2" customWidth="1"/>
    <col min="9222" max="9222" width="14.140625" style="2" customWidth="1"/>
    <col min="9223" max="9473" width="9.140625" style="2"/>
    <col min="9474" max="9474" width="7.42578125" style="2" customWidth="1"/>
    <col min="9475" max="9475" width="5.28515625" style="2" customWidth="1"/>
    <col min="9476" max="9476" width="8.140625" style="2" customWidth="1"/>
    <col min="9477" max="9477" width="79.28515625" style="2" customWidth="1"/>
    <col min="9478" max="9478" width="14.140625" style="2" customWidth="1"/>
    <col min="9479" max="9729" width="9.140625" style="2"/>
    <col min="9730" max="9730" width="7.42578125" style="2" customWidth="1"/>
    <col min="9731" max="9731" width="5.28515625" style="2" customWidth="1"/>
    <col min="9732" max="9732" width="8.140625" style="2" customWidth="1"/>
    <col min="9733" max="9733" width="79.28515625" style="2" customWidth="1"/>
    <col min="9734" max="9734" width="14.140625" style="2" customWidth="1"/>
    <col min="9735" max="9985" width="9.140625" style="2"/>
    <col min="9986" max="9986" width="7.42578125" style="2" customWidth="1"/>
    <col min="9987" max="9987" width="5.28515625" style="2" customWidth="1"/>
    <col min="9988" max="9988" width="8.140625" style="2" customWidth="1"/>
    <col min="9989" max="9989" width="79.28515625" style="2" customWidth="1"/>
    <col min="9990" max="9990" width="14.140625" style="2" customWidth="1"/>
    <col min="9991" max="10241" width="9.140625" style="2"/>
    <col min="10242" max="10242" width="7.42578125" style="2" customWidth="1"/>
    <col min="10243" max="10243" width="5.28515625" style="2" customWidth="1"/>
    <col min="10244" max="10244" width="8.140625" style="2" customWidth="1"/>
    <col min="10245" max="10245" width="79.28515625" style="2" customWidth="1"/>
    <col min="10246" max="10246" width="14.140625" style="2" customWidth="1"/>
    <col min="10247" max="10497" width="9.140625" style="2"/>
    <col min="10498" max="10498" width="7.42578125" style="2" customWidth="1"/>
    <col min="10499" max="10499" width="5.28515625" style="2" customWidth="1"/>
    <col min="10500" max="10500" width="8.140625" style="2" customWidth="1"/>
    <col min="10501" max="10501" width="79.28515625" style="2" customWidth="1"/>
    <col min="10502" max="10502" width="14.140625" style="2" customWidth="1"/>
    <col min="10503" max="10753" width="9.140625" style="2"/>
    <col min="10754" max="10754" width="7.42578125" style="2" customWidth="1"/>
    <col min="10755" max="10755" width="5.28515625" style="2" customWidth="1"/>
    <col min="10756" max="10756" width="8.140625" style="2" customWidth="1"/>
    <col min="10757" max="10757" width="79.28515625" style="2" customWidth="1"/>
    <col min="10758" max="10758" width="14.140625" style="2" customWidth="1"/>
    <col min="10759" max="11009" width="9.140625" style="2"/>
    <col min="11010" max="11010" width="7.42578125" style="2" customWidth="1"/>
    <col min="11011" max="11011" width="5.28515625" style="2" customWidth="1"/>
    <col min="11012" max="11012" width="8.140625" style="2" customWidth="1"/>
    <col min="11013" max="11013" width="79.28515625" style="2" customWidth="1"/>
    <col min="11014" max="11014" width="14.140625" style="2" customWidth="1"/>
    <col min="11015" max="11265" width="9.140625" style="2"/>
    <col min="11266" max="11266" width="7.42578125" style="2" customWidth="1"/>
    <col min="11267" max="11267" width="5.28515625" style="2" customWidth="1"/>
    <col min="11268" max="11268" width="8.140625" style="2" customWidth="1"/>
    <col min="11269" max="11269" width="79.28515625" style="2" customWidth="1"/>
    <col min="11270" max="11270" width="14.140625" style="2" customWidth="1"/>
    <col min="11271" max="11521" width="9.140625" style="2"/>
    <col min="11522" max="11522" width="7.42578125" style="2" customWidth="1"/>
    <col min="11523" max="11523" width="5.28515625" style="2" customWidth="1"/>
    <col min="11524" max="11524" width="8.140625" style="2" customWidth="1"/>
    <col min="11525" max="11525" width="79.28515625" style="2" customWidth="1"/>
    <col min="11526" max="11526" width="14.140625" style="2" customWidth="1"/>
    <col min="11527" max="11777" width="9.140625" style="2"/>
    <col min="11778" max="11778" width="7.42578125" style="2" customWidth="1"/>
    <col min="11779" max="11779" width="5.28515625" style="2" customWidth="1"/>
    <col min="11780" max="11780" width="8.140625" style="2" customWidth="1"/>
    <col min="11781" max="11781" width="79.28515625" style="2" customWidth="1"/>
    <col min="11782" max="11782" width="14.140625" style="2" customWidth="1"/>
    <col min="11783" max="12033" width="9.140625" style="2"/>
    <col min="12034" max="12034" width="7.42578125" style="2" customWidth="1"/>
    <col min="12035" max="12035" width="5.28515625" style="2" customWidth="1"/>
    <col min="12036" max="12036" width="8.140625" style="2" customWidth="1"/>
    <col min="12037" max="12037" width="79.28515625" style="2" customWidth="1"/>
    <col min="12038" max="12038" width="14.140625" style="2" customWidth="1"/>
    <col min="12039" max="12289" width="9.140625" style="2"/>
    <col min="12290" max="12290" width="7.42578125" style="2" customWidth="1"/>
    <col min="12291" max="12291" width="5.28515625" style="2" customWidth="1"/>
    <col min="12292" max="12292" width="8.140625" style="2" customWidth="1"/>
    <col min="12293" max="12293" width="79.28515625" style="2" customWidth="1"/>
    <col min="12294" max="12294" width="14.140625" style="2" customWidth="1"/>
    <col min="12295" max="12545" width="9.140625" style="2"/>
    <col min="12546" max="12546" width="7.42578125" style="2" customWidth="1"/>
    <col min="12547" max="12547" width="5.28515625" style="2" customWidth="1"/>
    <col min="12548" max="12548" width="8.140625" style="2" customWidth="1"/>
    <col min="12549" max="12549" width="79.28515625" style="2" customWidth="1"/>
    <col min="12550" max="12550" width="14.140625" style="2" customWidth="1"/>
    <col min="12551" max="12801" width="9.140625" style="2"/>
    <col min="12802" max="12802" width="7.42578125" style="2" customWidth="1"/>
    <col min="12803" max="12803" width="5.28515625" style="2" customWidth="1"/>
    <col min="12804" max="12804" width="8.140625" style="2" customWidth="1"/>
    <col min="12805" max="12805" width="79.28515625" style="2" customWidth="1"/>
    <col min="12806" max="12806" width="14.140625" style="2" customWidth="1"/>
    <col min="12807" max="13057" width="9.140625" style="2"/>
    <col min="13058" max="13058" width="7.42578125" style="2" customWidth="1"/>
    <col min="13059" max="13059" width="5.28515625" style="2" customWidth="1"/>
    <col min="13060" max="13060" width="8.140625" style="2" customWidth="1"/>
    <col min="13061" max="13061" width="79.28515625" style="2" customWidth="1"/>
    <col min="13062" max="13062" width="14.140625" style="2" customWidth="1"/>
    <col min="13063" max="13313" width="9.140625" style="2"/>
    <col min="13314" max="13314" width="7.42578125" style="2" customWidth="1"/>
    <col min="13315" max="13315" width="5.28515625" style="2" customWidth="1"/>
    <col min="13316" max="13316" width="8.140625" style="2" customWidth="1"/>
    <col min="13317" max="13317" width="79.28515625" style="2" customWidth="1"/>
    <col min="13318" max="13318" width="14.140625" style="2" customWidth="1"/>
    <col min="13319" max="13569" width="9.140625" style="2"/>
    <col min="13570" max="13570" width="7.42578125" style="2" customWidth="1"/>
    <col min="13571" max="13571" width="5.28515625" style="2" customWidth="1"/>
    <col min="13572" max="13572" width="8.140625" style="2" customWidth="1"/>
    <col min="13573" max="13573" width="79.28515625" style="2" customWidth="1"/>
    <col min="13574" max="13574" width="14.140625" style="2" customWidth="1"/>
    <col min="13575" max="13825" width="9.140625" style="2"/>
    <col min="13826" max="13826" width="7.42578125" style="2" customWidth="1"/>
    <col min="13827" max="13827" width="5.28515625" style="2" customWidth="1"/>
    <col min="13828" max="13828" width="8.140625" style="2" customWidth="1"/>
    <col min="13829" max="13829" width="79.28515625" style="2" customWidth="1"/>
    <col min="13830" max="13830" width="14.140625" style="2" customWidth="1"/>
    <col min="13831" max="14081" width="9.140625" style="2"/>
    <col min="14082" max="14082" width="7.42578125" style="2" customWidth="1"/>
    <col min="14083" max="14083" width="5.28515625" style="2" customWidth="1"/>
    <col min="14084" max="14084" width="8.140625" style="2" customWidth="1"/>
    <col min="14085" max="14085" width="79.28515625" style="2" customWidth="1"/>
    <col min="14086" max="14086" width="14.140625" style="2" customWidth="1"/>
    <col min="14087" max="14337" width="9.140625" style="2"/>
    <col min="14338" max="14338" width="7.42578125" style="2" customWidth="1"/>
    <col min="14339" max="14339" width="5.28515625" style="2" customWidth="1"/>
    <col min="14340" max="14340" width="8.140625" style="2" customWidth="1"/>
    <col min="14341" max="14341" width="79.28515625" style="2" customWidth="1"/>
    <col min="14342" max="14342" width="14.140625" style="2" customWidth="1"/>
    <col min="14343" max="14593" width="9.140625" style="2"/>
    <col min="14594" max="14594" width="7.42578125" style="2" customWidth="1"/>
    <col min="14595" max="14595" width="5.28515625" style="2" customWidth="1"/>
    <col min="14596" max="14596" width="8.140625" style="2" customWidth="1"/>
    <col min="14597" max="14597" width="79.28515625" style="2" customWidth="1"/>
    <col min="14598" max="14598" width="14.140625" style="2" customWidth="1"/>
    <col min="14599" max="14849" width="9.140625" style="2"/>
    <col min="14850" max="14850" width="7.42578125" style="2" customWidth="1"/>
    <col min="14851" max="14851" width="5.28515625" style="2" customWidth="1"/>
    <col min="14852" max="14852" width="8.140625" style="2" customWidth="1"/>
    <col min="14853" max="14853" width="79.28515625" style="2" customWidth="1"/>
    <col min="14854" max="14854" width="14.140625" style="2" customWidth="1"/>
    <col min="14855" max="15105" width="9.140625" style="2"/>
    <col min="15106" max="15106" width="7.42578125" style="2" customWidth="1"/>
    <col min="15107" max="15107" width="5.28515625" style="2" customWidth="1"/>
    <col min="15108" max="15108" width="8.140625" style="2" customWidth="1"/>
    <col min="15109" max="15109" width="79.28515625" style="2" customWidth="1"/>
    <col min="15110" max="15110" width="14.140625" style="2" customWidth="1"/>
    <col min="15111" max="15361" width="9.140625" style="2"/>
    <col min="15362" max="15362" width="7.42578125" style="2" customWidth="1"/>
    <col min="15363" max="15363" width="5.28515625" style="2" customWidth="1"/>
    <col min="15364" max="15364" width="8.140625" style="2" customWidth="1"/>
    <col min="15365" max="15365" width="79.28515625" style="2" customWidth="1"/>
    <col min="15366" max="15366" width="14.140625" style="2" customWidth="1"/>
    <col min="15367" max="15617" width="9.140625" style="2"/>
    <col min="15618" max="15618" width="7.42578125" style="2" customWidth="1"/>
    <col min="15619" max="15619" width="5.28515625" style="2" customWidth="1"/>
    <col min="15620" max="15620" width="8.140625" style="2" customWidth="1"/>
    <col min="15621" max="15621" width="79.28515625" style="2" customWidth="1"/>
    <col min="15622" max="15622" width="14.140625" style="2" customWidth="1"/>
    <col min="15623" max="15873" width="9.140625" style="2"/>
    <col min="15874" max="15874" width="7.42578125" style="2" customWidth="1"/>
    <col min="15875" max="15875" width="5.28515625" style="2" customWidth="1"/>
    <col min="15876" max="15876" width="8.140625" style="2" customWidth="1"/>
    <col min="15877" max="15877" width="79.28515625" style="2" customWidth="1"/>
    <col min="15878" max="15878" width="14.140625" style="2" customWidth="1"/>
    <col min="15879" max="16129" width="9.140625" style="2"/>
    <col min="16130" max="16130" width="7.42578125" style="2" customWidth="1"/>
    <col min="16131" max="16131" width="5.28515625" style="2" customWidth="1"/>
    <col min="16132" max="16132" width="8.140625" style="2" customWidth="1"/>
    <col min="16133" max="16133" width="79.28515625" style="2" customWidth="1"/>
    <col min="16134" max="16134" width="14.140625" style="2" customWidth="1"/>
    <col min="16135" max="16384" width="9.140625" style="2"/>
  </cols>
  <sheetData>
    <row r="1" spans="1:42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101" t="s">
        <v>8</v>
      </c>
      <c r="V1" s="101" t="s">
        <v>258</v>
      </c>
      <c r="W1" s="63" t="s">
        <v>16</v>
      </c>
      <c r="X1" s="63" t="s">
        <v>17</v>
      </c>
      <c r="Y1" s="63" t="s">
        <v>18</v>
      </c>
      <c r="Z1" s="63" t="s">
        <v>19</v>
      </c>
      <c r="AA1" s="63" t="s">
        <v>20</v>
      </c>
      <c r="AB1" s="63" t="s">
        <v>21</v>
      </c>
      <c r="AC1" s="63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3" t="s">
        <v>28</v>
      </c>
      <c r="AJ1" s="63" t="s">
        <v>29</v>
      </c>
      <c r="AK1" s="63" t="s">
        <v>30</v>
      </c>
      <c r="AL1" s="63" t="s">
        <v>31</v>
      </c>
      <c r="AM1" s="63" t="s">
        <v>32</v>
      </c>
      <c r="AN1" s="63" t="s">
        <v>33</v>
      </c>
      <c r="AO1" s="63"/>
      <c r="AP1" s="63"/>
    </row>
    <row r="2" spans="1:42" ht="72.75" thickBot="1" x14ac:dyDescent="0.6">
      <c r="A2" s="4">
        <v>1</v>
      </c>
      <c r="B2" s="4" t="s">
        <v>56</v>
      </c>
      <c r="C2" s="4"/>
      <c r="D2" s="4"/>
      <c r="E2" s="4" t="s">
        <v>117</v>
      </c>
      <c r="F2" s="4" t="s">
        <v>62</v>
      </c>
      <c r="G2" s="4"/>
      <c r="H2" s="100">
        <v>0</v>
      </c>
      <c r="I2" s="100">
        <v>0</v>
      </c>
      <c r="J2" s="100">
        <v>0</v>
      </c>
      <c r="K2" s="100">
        <v>1</v>
      </c>
      <c r="L2" s="100">
        <v>0</v>
      </c>
      <c r="M2" s="102">
        <v>0</v>
      </c>
      <c r="N2" s="102">
        <v>0</v>
      </c>
      <c r="O2" s="102">
        <v>0</v>
      </c>
      <c r="P2" s="102">
        <v>0</v>
      </c>
      <c r="Q2" s="102">
        <v>0</v>
      </c>
      <c r="R2" s="102">
        <v>0</v>
      </c>
      <c r="S2" s="102">
        <v>0</v>
      </c>
      <c r="T2" s="102">
        <v>0</v>
      </c>
      <c r="U2" s="102">
        <v>1</v>
      </c>
      <c r="V2" s="102">
        <v>1</v>
      </c>
      <c r="W2" s="5" t="s">
        <v>34</v>
      </c>
      <c r="X2" s="6">
        <v>4</v>
      </c>
      <c r="Y2" s="6">
        <v>4</v>
      </c>
      <c r="Z2" s="6">
        <v>4</v>
      </c>
      <c r="AA2" s="6">
        <v>4</v>
      </c>
      <c r="AB2" s="7">
        <v>4</v>
      </c>
      <c r="AC2" s="7">
        <v>4</v>
      </c>
      <c r="AD2" s="7">
        <v>4</v>
      </c>
      <c r="AE2" s="7">
        <v>4</v>
      </c>
      <c r="AF2" s="7">
        <v>4</v>
      </c>
      <c r="AG2" s="8">
        <v>4</v>
      </c>
      <c r="AH2" s="8">
        <v>4</v>
      </c>
      <c r="AI2" s="8">
        <v>4</v>
      </c>
      <c r="AJ2" s="8">
        <v>4</v>
      </c>
      <c r="AK2" s="8">
        <v>4</v>
      </c>
      <c r="AL2" s="8">
        <v>4</v>
      </c>
      <c r="AM2" s="9">
        <v>4</v>
      </c>
      <c r="AN2" s="9">
        <v>4</v>
      </c>
      <c r="AO2" s="5"/>
      <c r="AP2" s="5"/>
    </row>
    <row r="3" spans="1:42" ht="72.75" thickBot="1" x14ac:dyDescent="0.6">
      <c r="A3" s="4">
        <v>2</v>
      </c>
      <c r="B3" s="4" t="s">
        <v>56</v>
      </c>
      <c r="C3" s="4"/>
      <c r="D3" s="4"/>
      <c r="E3" s="4" t="s">
        <v>117</v>
      </c>
      <c r="F3" s="4" t="s">
        <v>62</v>
      </c>
      <c r="G3" s="4"/>
      <c r="H3" s="100">
        <v>1</v>
      </c>
      <c r="I3" s="100">
        <v>1</v>
      </c>
      <c r="J3" s="100">
        <v>0</v>
      </c>
      <c r="K3" s="100">
        <v>1</v>
      </c>
      <c r="L3" s="100">
        <v>0</v>
      </c>
      <c r="M3" s="102">
        <v>4</v>
      </c>
      <c r="N3" s="102">
        <v>3</v>
      </c>
      <c r="O3" s="102">
        <v>4</v>
      </c>
      <c r="P3" s="102">
        <v>3</v>
      </c>
      <c r="Q3" s="102">
        <v>3</v>
      </c>
      <c r="R3" s="102">
        <v>3</v>
      </c>
      <c r="S3" s="102">
        <v>3</v>
      </c>
      <c r="T3" s="102">
        <v>3</v>
      </c>
      <c r="U3" s="102">
        <v>0</v>
      </c>
      <c r="V3" s="102">
        <v>0</v>
      </c>
      <c r="W3" s="5" t="s">
        <v>34</v>
      </c>
      <c r="X3" s="6">
        <v>4</v>
      </c>
      <c r="Y3" s="6">
        <v>4</v>
      </c>
      <c r="Z3" s="6">
        <v>4</v>
      </c>
      <c r="AA3" s="6">
        <v>4</v>
      </c>
      <c r="AB3" s="7">
        <v>5</v>
      </c>
      <c r="AC3" s="7">
        <v>5</v>
      </c>
      <c r="AD3" s="7">
        <v>5</v>
      </c>
      <c r="AE3" s="7">
        <v>5</v>
      </c>
      <c r="AF3" s="7">
        <v>5</v>
      </c>
      <c r="AG3" s="8">
        <v>4</v>
      </c>
      <c r="AH3" s="8">
        <v>4</v>
      </c>
      <c r="AI3" s="8">
        <v>4</v>
      </c>
      <c r="AJ3" s="8">
        <v>4</v>
      </c>
      <c r="AK3" s="8">
        <v>4</v>
      </c>
      <c r="AL3" s="8">
        <v>4</v>
      </c>
      <c r="AM3" s="9">
        <v>4</v>
      </c>
      <c r="AN3" s="9">
        <v>4</v>
      </c>
      <c r="AO3" s="5"/>
      <c r="AP3" s="5"/>
    </row>
    <row r="4" spans="1:42" ht="72.75" thickBot="1" x14ac:dyDescent="0.6">
      <c r="A4" s="4">
        <v>3</v>
      </c>
      <c r="B4" s="4" t="s">
        <v>56</v>
      </c>
      <c r="C4" s="4"/>
      <c r="D4" s="4"/>
      <c r="E4" s="4" t="s">
        <v>117</v>
      </c>
      <c r="F4" s="4" t="s">
        <v>62</v>
      </c>
      <c r="G4" s="4"/>
      <c r="H4" s="100">
        <v>1</v>
      </c>
      <c r="I4" s="100">
        <v>1</v>
      </c>
      <c r="J4" s="100">
        <v>1</v>
      </c>
      <c r="K4" s="100">
        <v>1</v>
      </c>
      <c r="L4" s="100">
        <v>1</v>
      </c>
      <c r="M4" s="102">
        <v>5</v>
      </c>
      <c r="N4" s="102">
        <v>0</v>
      </c>
      <c r="O4" s="102">
        <v>5</v>
      </c>
      <c r="P4" s="102">
        <v>4</v>
      </c>
      <c r="Q4" s="102">
        <v>3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5" t="s">
        <v>34</v>
      </c>
      <c r="X4" s="6">
        <v>4</v>
      </c>
      <c r="Y4" s="6">
        <v>4</v>
      </c>
      <c r="Z4" s="6">
        <v>4</v>
      </c>
      <c r="AA4" s="6">
        <v>3</v>
      </c>
      <c r="AB4" s="7">
        <v>5</v>
      </c>
      <c r="AC4" s="7">
        <v>4</v>
      </c>
      <c r="AD4" s="7">
        <v>4</v>
      </c>
      <c r="AE4" s="7">
        <v>4</v>
      </c>
      <c r="AF4" s="7">
        <v>4</v>
      </c>
      <c r="AG4" s="8">
        <v>5</v>
      </c>
      <c r="AH4" s="8">
        <v>5</v>
      </c>
      <c r="AI4" s="8">
        <v>5</v>
      </c>
      <c r="AJ4" s="8">
        <v>4</v>
      </c>
      <c r="AK4" s="8">
        <v>5</v>
      </c>
      <c r="AL4" s="8">
        <v>5</v>
      </c>
      <c r="AM4" s="9">
        <v>4</v>
      </c>
      <c r="AN4" s="9">
        <v>4</v>
      </c>
      <c r="AO4" s="5"/>
      <c r="AP4" s="5"/>
    </row>
    <row r="5" spans="1:42" ht="72.75" thickBot="1" x14ac:dyDescent="0.6">
      <c r="A5" s="4">
        <v>4</v>
      </c>
      <c r="B5" s="4" t="s">
        <v>56</v>
      </c>
      <c r="C5" s="4"/>
      <c r="D5" s="4"/>
      <c r="E5" s="4" t="s">
        <v>117</v>
      </c>
      <c r="F5" s="4" t="s">
        <v>59</v>
      </c>
      <c r="G5" s="4"/>
      <c r="H5" s="100">
        <v>0</v>
      </c>
      <c r="I5" s="100">
        <v>0</v>
      </c>
      <c r="J5" s="100">
        <v>0</v>
      </c>
      <c r="K5" s="100">
        <v>1</v>
      </c>
      <c r="L5" s="100">
        <v>1</v>
      </c>
      <c r="M5" s="102">
        <v>4</v>
      </c>
      <c r="N5" s="102">
        <v>4</v>
      </c>
      <c r="O5" s="102">
        <v>3</v>
      </c>
      <c r="P5" s="102">
        <v>0</v>
      </c>
      <c r="Q5" s="102">
        <v>0</v>
      </c>
      <c r="R5" s="102">
        <v>0</v>
      </c>
      <c r="S5" s="102">
        <v>4</v>
      </c>
      <c r="T5" s="102">
        <v>4</v>
      </c>
      <c r="U5" s="102">
        <v>0</v>
      </c>
      <c r="V5" s="102">
        <v>0</v>
      </c>
      <c r="W5" s="5" t="s">
        <v>34</v>
      </c>
      <c r="X5" s="6">
        <v>5</v>
      </c>
      <c r="Y5" s="6">
        <v>5</v>
      </c>
      <c r="Z5" s="6">
        <v>5</v>
      </c>
      <c r="AA5" s="6">
        <v>5</v>
      </c>
      <c r="AB5" s="7">
        <v>5</v>
      </c>
      <c r="AC5" s="7">
        <v>5</v>
      </c>
      <c r="AD5" s="7">
        <v>5</v>
      </c>
      <c r="AE5" s="7">
        <v>5</v>
      </c>
      <c r="AF5" s="7">
        <v>5</v>
      </c>
      <c r="AG5" s="8">
        <v>5</v>
      </c>
      <c r="AH5" s="8">
        <v>5</v>
      </c>
      <c r="AI5" s="8">
        <v>5</v>
      </c>
      <c r="AJ5" s="8">
        <v>5</v>
      </c>
      <c r="AK5" s="8">
        <v>5</v>
      </c>
      <c r="AL5" s="8">
        <v>5</v>
      </c>
      <c r="AM5" s="9">
        <v>5</v>
      </c>
      <c r="AN5" s="9">
        <v>5</v>
      </c>
      <c r="AO5" s="5"/>
      <c r="AP5" s="5"/>
    </row>
    <row r="6" spans="1:42" ht="72.75" thickBot="1" x14ac:dyDescent="0.6">
      <c r="A6" s="4">
        <v>5</v>
      </c>
      <c r="B6" s="4" t="s">
        <v>55</v>
      </c>
      <c r="C6" s="4"/>
      <c r="D6" s="4"/>
      <c r="E6" s="4" t="s">
        <v>210</v>
      </c>
      <c r="F6" s="4" t="s">
        <v>169</v>
      </c>
      <c r="G6" s="4"/>
      <c r="H6" s="100">
        <v>1</v>
      </c>
      <c r="I6" s="100">
        <v>1</v>
      </c>
      <c r="J6" s="100">
        <v>1</v>
      </c>
      <c r="K6" s="100">
        <v>1</v>
      </c>
      <c r="L6" s="100">
        <v>0</v>
      </c>
      <c r="M6" s="102">
        <v>4</v>
      </c>
      <c r="N6" s="102">
        <v>4</v>
      </c>
      <c r="O6" s="102">
        <v>4</v>
      </c>
      <c r="P6" s="102">
        <v>3</v>
      </c>
      <c r="Q6" s="102">
        <v>3</v>
      </c>
      <c r="R6" s="102">
        <v>1</v>
      </c>
      <c r="S6" s="102">
        <v>2</v>
      </c>
      <c r="T6" s="102">
        <v>4</v>
      </c>
      <c r="U6" s="102">
        <v>0</v>
      </c>
      <c r="V6" s="102">
        <v>0</v>
      </c>
      <c r="W6" s="5" t="s">
        <v>34</v>
      </c>
      <c r="X6" s="6">
        <v>3</v>
      </c>
      <c r="Y6" s="6">
        <v>3</v>
      </c>
      <c r="Z6" s="6">
        <v>3</v>
      </c>
      <c r="AA6" s="6">
        <v>3</v>
      </c>
      <c r="AB6" s="7">
        <v>3</v>
      </c>
      <c r="AC6" s="7">
        <v>3</v>
      </c>
      <c r="AD6" s="7">
        <v>3</v>
      </c>
      <c r="AE6" s="7">
        <v>3</v>
      </c>
      <c r="AF6" s="7">
        <v>3</v>
      </c>
      <c r="AG6" s="8">
        <v>3</v>
      </c>
      <c r="AH6" s="8">
        <v>3</v>
      </c>
      <c r="AI6" s="8">
        <v>3</v>
      </c>
      <c r="AJ6" s="8">
        <v>3</v>
      </c>
      <c r="AK6" s="8">
        <v>3</v>
      </c>
      <c r="AL6" s="8">
        <v>3</v>
      </c>
      <c r="AM6" s="9">
        <v>3</v>
      </c>
      <c r="AN6" s="9">
        <v>3</v>
      </c>
      <c r="AO6" s="5"/>
      <c r="AP6" s="5"/>
    </row>
    <row r="7" spans="1:42" ht="72.75" thickBot="1" x14ac:dyDescent="0.6">
      <c r="A7" s="4">
        <v>6</v>
      </c>
      <c r="B7" s="4" t="s">
        <v>55</v>
      </c>
      <c r="C7" s="4"/>
      <c r="D7" s="4"/>
      <c r="E7" s="4" t="s">
        <v>210</v>
      </c>
      <c r="F7" s="4" t="s">
        <v>60</v>
      </c>
      <c r="G7" s="4" t="s">
        <v>170</v>
      </c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2">
        <v>3</v>
      </c>
      <c r="N7" s="102">
        <v>3</v>
      </c>
      <c r="O7" s="102">
        <v>4</v>
      </c>
      <c r="P7" s="102">
        <v>4</v>
      </c>
      <c r="Q7" s="102">
        <v>3</v>
      </c>
      <c r="R7" s="102">
        <v>2</v>
      </c>
      <c r="S7" s="102">
        <v>2</v>
      </c>
      <c r="T7" s="102">
        <v>2</v>
      </c>
      <c r="U7" s="102">
        <v>0</v>
      </c>
      <c r="V7" s="102">
        <v>0</v>
      </c>
      <c r="W7" s="5" t="s">
        <v>34</v>
      </c>
      <c r="X7" s="6">
        <v>4</v>
      </c>
      <c r="Y7" s="6">
        <v>4</v>
      </c>
      <c r="Z7" s="6">
        <v>4</v>
      </c>
      <c r="AA7" s="6">
        <v>4</v>
      </c>
      <c r="AB7" s="7">
        <v>4</v>
      </c>
      <c r="AC7" s="7">
        <v>4</v>
      </c>
      <c r="AD7" s="7">
        <v>4</v>
      </c>
      <c r="AE7" s="7">
        <v>4</v>
      </c>
      <c r="AF7" s="7">
        <v>4</v>
      </c>
      <c r="AG7" s="8">
        <v>4</v>
      </c>
      <c r="AH7" s="8">
        <v>4</v>
      </c>
      <c r="AI7" s="8">
        <v>4</v>
      </c>
      <c r="AJ7" s="8">
        <v>4</v>
      </c>
      <c r="AK7" s="8">
        <v>4</v>
      </c>
      <c r="AL7" s="8">
        <v>4</v>
      </c>
      <c r="AM7" s="9">
        <v>4</v>
      </c>
      <c r="AN7" s="9">
        <v>4</v>
      </c>
      <c r="AO7" s="5"/>
      <c r="AP7" s="5"/>
    </row>
    <row r="8" spans="1:42" ht="72.75" thickBot="1" x14ac:dyDescent="0.6">
      <c r="A8" s="4">
        <v>7</v>
      </c>
      <c r="B8" s="4" t="s">
        <v>56</v>
      </c>
      <c r="C8" s="4"/>
      <c r="D8" s="4"/>
      <c r="E8" s="4" t="s">
        <v>208</v>
      </c>
      <c r="F8" s="4" t="s">
        <v>60</v>
      </c>
      <c r="G8" s="4" t="s">
        <v>170</v>
      </c>
      <c r="H8" s="100">
        <v>1</v>
      </c>
      <c r="I8" s="100">
        <v>1</v>
      </c>
      <c r="J8" s="100">
        <v>0</v>
      </c>
      <c r="K8" s="100">
        <v>1</v>
      </c>
      <c r="L8" s="100">
        <v>0</v>
      </c>
      <c r="M8" s="102">
        <v>3</v>
      </c>
      <c r="N8" s="102">
        <v>3</v>
      </c>
      <c r="O8" s="102">
        <v>4</v>
      </c>
      <c r="P8" s="102">
        <v>5</v>
      </c>
      <c r="Q8" s="102">
        <v>3</v>
      </c>
      <c r="R8" s="102">
        <v>2</v>
      </c>
      <c r="S8" s="102">
        <v>3</v>
      </c>
      <c r="T8" s="102">
        <v>2</v>
      </c>
      <c r="U8" s="102">
        <v>0</v>
      </c>
      <c r="V8" s="102">
        <v>0</v>
      </c>
      <c r="W8" s="5" t="s">
        <v>34</v>
      </c>
      <c r="X8" s="6">
        <v>4</v>
      </c>
      <c r="Y8" s="6">
        <v>4</v>
      </c>
      <c r="Z8" s="6">
        <v>5</v>
      </c>
      <c r="AA8" s="6">
        <v>3</v>
      </c>
      <c r="AB8" s="7">
        <v>5</v>
      </c>
      <c r="AC8" s="7">
        <v>4</v>
      </c>
      <c r="AD8" s="7">
        <v>5</v>
      </c>
      <c r="AE8" s="7">
        <v>4</v>
      </c>
      <c r="AF8" s="7">
        <v>4</v>
      </c>
      <c r="AG8" s="8">
        <v>4</v>
      </c>
      <c r="AH8" s="8">
        <v>5</v>
      </c>
      <c r="AI8" s="8">
        <v>4</v>
      </c>
      <c r="AJ8" s="8">
        <v>5</v>
      </c>
      <c r="AK8" s="8">
        <v>4</v>
      </c>
      <c r="AL8" s="8">
        <v>3</v>
      </c>
      <c r="AM8" s="9">
        <v>4</v>
      </c>
      <c r="AN8" s="9">
        <v>5</v>
      </c>
      <c r="AO8" s="5"/>
      <c r="AP8" s="5"/>
    </row>
    <row r="9" spans="1:42" ht="72.75" thickBot="1" x14ac:dyDescent="0.6">
      <c r="A9" s="4">
        <v>8</v>
      </c>
      <c r="B9" s="4" t="s">
        <v>56</v>
      </c>
      <c r="C9" s="4"/>
      <c r="D9" s="4"/>
      <c r="E9" s="4" t="s">
        <v>208</v>
      </c>
      <c r="F9" s="4" t="s">
        <v>62</v>
      </c>
      <c r="G9" s="4"/>
      <c r="H9" s="100">
        <v>0</v>
      </c>
      <c r="I9" s="100">
        <v>1</v>
      </c>
      <c r="J9" s="100">
        <v>0</v>
      </c>
      <c r="K9" s="100">
        <v>0</v>
      </c>
      <c r="L9" s="100">
        <v>0</v>
      </c>
      <c r="M9" s="102">
        <v>5</v>
      </c>
      <c r="N9" s="102">
        <v>4</v>
      </c>
      <c r="O9" s="102">
        <v>3</v>
      </c>
      <c r="P9" s="102">
        <v>4</v>
      </c>
      <c r="Q9" s="102">
        <v>4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5" t="s">
        <v>34</v>
      </c>
      <c r="X9" s="6">
        <v>4</v>
      </c>
      <c r="Y9" s="6">
        <v>4</v>
      </c>
      <c r="Z9" s="6">
        <v>4</v>
      </c>
      <c r="AA9" s="6">
        <v>4</v>
      </c>
      <c r="AB9" s="7">
        <v>4</v>
      </c>
      <c r="AC9" s="7">
        <v>4</v>
      </c>
      <c r="AD9" s="7">
        <v>3</v>
      </c>
      <c r="AE9" s="7">
        <v>4</v>
      </c>
      <c r="AF9" s="7">
        <v>4</v>
      </c>
      <c r="AG9" s="8">
        <v>4</v>
      </c>
      <c r="AH9" s="8">
        <v>4</v>
      </c>
      <c r="AI9" s="8">
        <v>3</v>
      </c>
      <c r="AJ9" s="8">
        <v>4</v>
      </c>
      <c r="AK9" s="8">
        <v>4</v>
      </c>
      <c r="AL9" s="8">
        <v>4</v>
      </c>
      <c r="AM9" s="9">
        <v>4</v>
      </c>
      <c r="AN9" s="9">
        <v>4</v>
      </c>
      <c r="AO9" s="5"/>
      <c r="AP9" s="5"/>
    </row>
    <row r="10" spans="1:42" ht="72.75" thickBot="1" x14ac:dyDescent="0.6">
      <c r="A10" s="4">
        <v>9</v>
      </c>
      <c r="B10" s="4" t="s">
        <v>55</v>
      </c>
      <c r="C10" s="4"/>
      <c r="D10" s="4"/>
      <c r="E10" s="4" t="s">
        <v>208</v>
      </c>
      <c r="F10" s="4" t="s">
        <v>169</v>
      </c>
      <c r="G10" s="4"/>
      <c r="H10" s="100">
        <v>0</v>
      </c>
      <c r="I10" s="100">
        <v>1</v>
      </c>
      <c r="J10" s="100">
        <v>0</v>
      </c>
      <c r="K10" s="100">
        <v>1</v>
      </c>
      <c r="L10" s="100">
        <v>0</v>
      </c>
      <c r="M10" s="102">
        <v>4</v>
      </c>
      <c r="N10" s="102">
        <v>4</v>
      </c>
      <c r="O10" s="102">
        <v>2</v>
      </c>
      <c r="P10" s="102">
        <v>2</v>
      </c>
      <c r="Q10" s="102">
        <v>1</v>
      </c>
      <c r="R10" s="102">
        <v>1</v>
      </c>
      <c r="S10" s="102">
        <v>2</v>
      </c>
      <c r="T10" s="102">
        <v>2</v>
      </c>
      <c r="U10" s="102">
        <v>0</v>
      </c>
      <c r="V10" s="102">
        <v>0</v>
      </c>
      <c r="W10" s="5" t="s">
        <v>34</v>
      </c>
      <c r="X10" s="6">
        <v>5</v>
      </c>
      <c r="Y10" s="6">
        <v>5</v>
      </c>
      <c r="Z10" s="6">
        <v>5</v>
      </c>
      <c r="AA10" s="6">
        <v>5</v>
      </c>
      <c r="AB10" s="7">
        <v>5</v>
      </c>
      <c r="AC10" s="7">
        <v>5</v>
      </c>
      <c r="AD10" s="7">
        <v>5</v>
      </c>
      <c r="AE10" s="7">
        <v>5</v>
      </c>
      <c r="AF10" s="7">
        <v>5</v>
      </c>
      <c r="AG10" s="8">
        <v>5</v>
      </c>
      <c r="AH10" s="8">
        <v>5</v>
      </c>
      <c r="AI10" s="8">
        <v>5</v>
      </c>
      <c r="AJ10" s="8">
        <v>5</v>
      </c>
      <c r="AK10" s="8">
        <v>5</v>
      </c>
      <c r="AL10" s="8">
        <v>5</v>
      </c>
      <c r="AM10" s="9">
        <v>5</v>
      </c>
      <c r="AN10" s="9">
        <v>5</v>
      </c>
      <c r="AO10" s="5"/>
      <c r="AP10" s="5"/>
    </row>
    <row r="11" spans="1:42" ht="72.75" thickBot="1" x14ac:dyDescent="0.6">
      <c r="A11" s="4">
        <v>10</v>
      </c>
      <c r="B11" s="4" t="s">
        <v>56</v>
      </c>
      <c r="C11" s="4"/>
      <c r="D11" s="4"/>
      <c r="E11" s="4" t="s">
        <v>208</v>
      </c>
      <c r="F11" s="4" t="s">
        <v>62</v>
      </c>
      <c r="G11" s="4"/>
      <c r="H11" s="100">
        <v>0</v>
      </c>
      <c r="I11" s="100">
        <v>0</v>
      </c>
      <c r="J11" s="100">
        <v>0</v>
      </c>
      <c r="K11" s="100">
        <v>1</v>
      </c>
      <c r="L11" s="100">
        <v>0</v>
      </c>
      <c r="M11" s="102">
        <v>4</v>
      </c>
      <c r="N11" s="102">
        <v>4</v>
      </c>
      <c r="O11" s="102">
        <v>4</v>
      </c>
      <c r="P11" s="102">
        <v>3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5" t="s">
        <v>34</v>
      </c>
      <c r="X11" s="6">
        <v>5</v>
      </c>
      <c r="Y11" s="6">
        <v>5</v>
      </c>
      <c r="Z11" s="6">
        <v>5</v>
      </c>
      <c r="AA11" s="6">
        <v>5</v>
      </c>
      <c r="AB11" s="7">
        <v>5</v>
      </c>
      <c r="AC11" s="7">
        <v>5</v>
      </c>
      <c r="AD11" s="7">
        <v>5</v>
      </c>
      <c r="AE11" s="7">
        <v>5</v>
      </c>
      <c r="AF11" s="7">
        <v>5</v>
      </c>
      <c r="AG11" s="8">
        <v>5</v>
      </c>
      <c r="AH11" s="8">
        <v>5</v>
      </c>
      <c r="AI11" s="8">
        <v>5</v>
      </c>
      <c r="AJ11" s="8">
        <v>5</v>
      </c>
      <c r="AK11" s="8">
        <v>5</v>
      </c>
      <c r="AL11" s="8">
        <v>4</v>
      </c>
      <c r="AM11" s="9">
        <v>4</v>
      </c>
      <c r="AN11" s="9">
        <v>4</v>
      </c>
      <c r="AO11" s="5"/>
      <c r="AP11" s="5"/>
    </row>
    <row r="12" spans="1:42" ht="72.75" thickBot="1" x14ac:dyDescent="0.6">
      <c r="A12" s="4">
        <v>11</v>
      </c>
      <c r="B12" s="4" t="s">
        <v>56</v>
      </c>
      <c r="C12" s="4"/>
      <c r="D12" s="4"/>
      <c r="E12" s="4" t="s">
        <v>208</v>
      </c>
      <c r="F12" s="4" t="s">
        <v>60</v>
      </c>
      <c r="G12" s="4" t="s">
        <v>170</v>
      </c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2">
        <v>4</v>
      </c>
      <c r="N12" s="102">
        <v>3</v>
      </c>
      <c r="O12" s="102">
        <v>4</v>
      </c>
      <c r="P12" s="102">
        <v>4</v>
      </c>
      <c r="Q12" s="102">
        <v>4</v>
      </c>
      <c r="R12" s="102">
        <v>3</v>
      </c>
      <c r="S12" s="102">
        <v>3</v>
      </c>
      <c r="T12" s="102">
        <v>3</v>
      </c>
      <c r="U12" s="102">
        <v>0</v>
      </c>
      <c r="V12" s="102">
        <v>0</v>
      </c>
      <c r="W12" s="5" t="s">
        <v>34</v>
      </c>
      <c r="X12" s="6">
        <v>4</v>
      </c>
      <c r="Y12" s="6">
        <v>4</v>
      </c>
      <c r="Z12" s="6">
        <v>4</v>
      </c>
      <c r="AA12" s="6">
        <v>4</v>
      </c>
      <c r="AB12" s="7">
        <v>4</v>
      </c>
      <c r="AC12" s="7">
        <v>4</v>
      </c>
      <c r="AD12" s="7">
        <v>4</v>
      </c>
      <c r="AE12" s="7">
        <v>4</v>
      </c>
      <c r="AF12" s="7">
        <v>4</v>
      </c>
      <c r="AG12" s="8">
        <v>4</v>
      </c>
      <c r="AH12" s="8">
        <v>4</v>
      </c>
      <c r="AI12" s="8">
        <v>4</v>
      </c>
      <c r="AJ12" s="8">
        <v>4</v>
      </c>
      <c r="AK12" s="8">
        <v>4</v>
      </c>
      <c r="AL12" s="8">
        <v>4</v>
      </c>
      <c r="AM12" s="9">
        <v>4</v>
      </c>
      <c r="AN12" s="9">
        <v>4</v>
      </c>
      <c r="AO12" s="5"/>
      <c r="AP12" s="5"/>
    </row>
    <row r="13" spans="1:42" ht="72.75" thickBot="1" x14ac:dyDescent="0.6">
      <c r="A13" s="4">
        <v>12</v>
      </c>
      <c r="B13" s="4" t="s">
        <v>56</v>
      </c>
      <c r="C13" s="4"/>
      <c r="D13" s="4"/>
      <c r="E13" s="4" t="s">
        <v>116</v>
      </c>
      <c r="F13" s="4" t="s">
        <v>60</v>
      </c>
      <c r="G13" s="4" t="s">
        <v>170</v>
      </c>
      <c r="H13" s="100">
        <v>0</v>
      </c>
      <c r="I13" s="100">
        <v>1</v>
      </c>
      <c r="J13" s="100">
        <v>1</v>
      </c>
      <c r="K13" s="100">
        <v>1</v>
      </c>
      <c r="L13" s="100">
        <v>1</v>
      </c>
      <c r="M13" s="102">
        <v>5</v>
      </c>
      <c r="N13" s="102">
        <v>4</v>
      </c>
      <c r="O13" s="102">
        <v>5</v>
      </c>
      <c r="P13" s="102">
        <v>5</v>
      </c>
      <c r="Q13" s="102">
        <v>5</v>
      </c>
      <c r="R13" s="102">
        <v>4</v>
      </c>
      <c r="S13" s="102">
        <v>5</v>
      </c>
      <c r="T13" s="102">
        <v>4</v>
      </c>
      <c r="U13" s="102">
        <v>0</v>
      </c>
      <c r="V13" s="102">
        <v>0</v>
      </c>
      <c r="W13" s="5" t="s">
        <v>34</v>
      </c>
      <c r="X13" s="6">
        <v>5</v>
      </c>
      <c r="Y13" s="6">
        <v>5</v>
      </c>
      <c r="Z13" s="6">
        <v>5</v>
      </c>
      <c r="AA13" s="6">
        <v>4</v>
      </c>
      <c r="AB13" s="7">
        <v>5</v>
      </c>
      <c r="AC13" s="7">
        <v>5</v>
      </c>
      <c r="AD13" s="7">
        <v>5</v>
      </c>
      <c r="AE13" s="7">
        <v>5</v>
      </c>
      <c r="AF13" s="7">
        <v>5</v>
      </c>
      <c r="AG13" s="8">
        <v>5</v>
      </c>
      <c r="AH13" s="8">
        <v>5</v>
      </c>
      <c r="AI13" s="8">
        <v>5</v>
      </c>
      <c r="AJ13" s="8">
        <v>5</v>
      </c>
      <c r="AK13" s="8">
        <v>5</v>
      </c>
      <c r="AL13" s="8">
        <v>5</v>
      </c>
      <c r="AM13" s="9">
        <v>5</v>
      </c>
      <c r="AN13" s="9">
        <v>5</v>
      </c>
      <c r="AO13" s="5"/>
      <c r="AP13" s="5"/>
    </row>
    <row r="14" spans="1:42" ht="72.75" thickBot="1" x14ac:dyDescent="0.6">
      <c r="A14" s="4">
        <v>13</v>
      </c>
      <c r="B14" s="4" t="s">
        <v>55</v>
      </c>
      <c r="C14" s="4"/>
      <c r="D14" s="4"/>
      <c r="E14" s="4" t="s">
        <v>116</v>
      </c>
      <c r="F14" s="4" t="s">
        <v>60</v>
      </c>
      <c r="G14" s="4" t="s">
        <v>170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2">
        <v>5</v>
      </c>
      <c r="N14" s="102">
        <v>4</v>
      </c>
      <c r="O14" s="102">
        <v>5</v>
      </c>
      <c r="P14" s="102">
        <v>5</v>
      </c>
      <c r="Q14" s="102">
        <v>4</v>
      </c>
      <c r="R14" s="102">
        <v>5</v>
      </c>
      <c r="S14" s="102">
        <v>4</v>
      </c>
      <c r="T14" s="102">
        <v>4</v>
      </c>
      <c r="U14" s="102">
        <v>0</v>
      </c>
      <c r="V14" s="102">
        <v>0</v>
      </c>
      <c r="W14" s="5" t="s">
        <v>34</v>
      </c>
      <c r="X14" s="6">
        <v>3</v>
      </c>
      <c r="Y14" s="6">
        <v>3</v>
      </c>
      <c r="Z14" s="6">
        <v>3</v>
      </c>
      <c r="AA14" s="6">
        <v>3</v>
      </c>
      <c r="AB14" s="7">
        <v>3</v>
      </c>
      <c r="AC14" s="7">
        <v>3</v>
      </c>
      <c r="AD14" s="7">
        <v>2</v>
      </c>
      <c r="AE14" s="7">
        <v>3</v>
      </c>
      <c r="AF14" s="7">
        <v>3</v>
      </c>
      <c r="AG14" s="8">
        <v>2</v>
      </c>
      <c r="AH14" s="8">
        <v>3</v>
      </c>
      <c r="AI14" s="8">
        <v>2</v>
      </c>
      <c r="AJ14" s="8">
        <v>2</v>
      </c>
      <c r="AK14" s="8">
        <v>3</v>
      </c>
      <c r="AL14" s="8">
        <v>2</v>
      </c>
      <c r="AM14" s="9">
        <v>3</v>
      </c>
      <c r="AN14" s="9">
        <v>4</v>
      </c>
      <c r="AO14" s="5"/>
      <c r="AP14" s="5"/>
    </row>
    <row r="15" spans="1:42" ht="72.75" thickBot="1" x14ac:dyDescent="0.6">
      <c r="A15" s="4">
        <v>14</v>
      </c>
      <c r="B15" s="4" t="s">
        <v>56</v>
      </c>
      <c r="C15" s="4"/>
      <c r="D15" s="4"/>
      <c r="E15" s="4" t="s">
        <v>116</v>
      </c>
      <c r="F15" s="4" t="s">
        <v>60</v>
      </c>
      <c r="G15" s="4" t="s">
        <v>170</v>
      </c>
      <c r="H15" s="100">
        <v>1</v>
      </c>
      <c r="I15" s="100">
        <v>1</v>
      </c>
      <c r="J15" s="100">
        <v>0</v>
      </c>
      <c r="K15" s="100">
        <v>1</v>
      </c>
      <c r="L15" s="100">
        <v>0</v>
      </c>
      <c r="M15" s="102">
        <v>3</v>
      </c>
      <c r="N15" s="102">
        <v>3</v>
      </c>
      <c r="O15" s="102">
        <v>4</v>
      </c>
      <c r="P15" s="102">
        <v>4</v>
      </c>
      <c r="Q15" s="102">
        <v>4</v>
      </c>
      <c r="R15" s="102">
        <v>3</v>
      </c>
      <c r="S15" s="102">
        <v>3</v>
      </c>
      <c r="T15" s="102">
        <v>3</v>
      </c>
      <c r="U15" s="102">
        <v>0</v>
      </c>
      <c r="V15" s="102">
        <v>0</v>
      </c>
      <c r="W15" s="5" t="s">
        <v>34</v>
      </c>
      <c r="X15" s="6">
        <v>5</v>
      </c>
      <c r="Y15" s="6">
        <v>5</v>
      </c>
      <c r="Z15" s="6">
        <v>5</v>
      </c>
      <c r="AA15" s="6">
        <v>5</v>
      </c>
      <c r="AB15" s="7">
        <v>5</v>
      </c>
      <c r="AC15" s="7">
        <v>5</v>
      </c>
      <c r="AD15" s="7">
        <v>5</v>
      </c>
      <c r="AE15" s="7">
        <v>5</v>
      </c>
      <c r="AF15" s="7">
        <v>5</v>
      </c>
      <c r="AG15" s="8">
        <v>5</v>
      </c>
      <c r="AH15" s="8">
        <v>5</v>
      </c>
      <c r="AI15" s="8">
        <v>4</v>
      </c>
      <c r="AJ15" s="8">
        <v>5</v>
      </c>
      <c r="AK15" s="8">
        <v>4</v>
      </c>
      <c r="AL15" s="8">
        <v>4</v>
      </c>
      <c r="AM15" s="9">
        <v>4</v>
      </c>
      <c r="AN15" s="9">
        <v>4</v>
      </c>
      <c r="AO15" s="5"/>
      <c r="AP15" s="5"/>
    </row>
    <row r="16" spans="1:42" ht="72.75" thickBot="1" x14ac:dyDescent="0.6">
      <c r="A16" s="4">
        <v>15</v>
      </c>
      <c r="B16" s="4" t="s">
        <v>55</v>
      </c>
      <c r="C16" s="4"/>
      <c r="D16" s="4"/>
      <c r="E16" s="4" t="s">
        <v>180</v>
      </c>
      <c r="F16" s="4" t="s">
        <v>60</v>
      </c>
      <c r="G16" s="4" t="s">
        <v>172</v>
      </c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4</v>
      </c>
      <c r="N16" s="102">
        <v>3</v>
      </c>
      <c r="O16" s="102">
        <v>4</v>
      </c>
      <c r="P16" s="102">
        <v>4</v>
      </c>
      <c r="Q16" s="102">
        <v>3</v>
      </c>
      <c r="R16" s="102">
        <v>3</v>
      </c>
      <c r="S16" s="102">
        <v>4</v>
      </c>
      <c r="T16" s="102">
        <v>4</v>
      </c>
      <c r="U16" s="102">
        <v>0</v>
      </c>
      <c r="V16" s="102">
        <v>0</v>
      </c>
      <c r="W16" s="5" t="s">
        <v>34</v>
      </c>
      <c r="X16" s="6">
        <v>3</v>
      </c>
      <c r="Y16" s="6">
        <v>3</v>
      </c>
      <c r="Z16" s="6">
        <v>4</v>
      </c>
      <c r="AA16" s="6">
        <v>3</v>
      </c>
      <c r="AB16" s="7">
        <v>4</v>
      </c>
      <c r="AC16" s="7">
        <v>3</v>
      </c>
      <c r="AD16" s="7">
        <v>3</v>
      </c>
      <c r="AE16" s="7">
        <v>4</v>
      </c>
      <c r="AF16" s="7">
        <v>3</v>
      </c>
      <c r="AG16" s="8">
        <v>4</v>
      </c>
      <c r="AH16" s="8">
        <v>4</v>
      </c>
      <c r="AI16" s="8">
        <v>3</v>
      </c>
      <c r="AJ16" s="8">
        <v>3</v>
      </c>
      <c r="AK16" s="8">
        <v>3</v>
      </c>
      <c r="AL16" s="8">
        <v>4</v>
      </c>
      <c r="AM16" s="9">
        <v>4</v>
      </c>
      <c r="AN16" s="9">
        <v>4</v>
      </c>
      <c r="AO16" s="103"/>
      <c r="AP16" s="5"/>
    </row>
    <row r="17" spans="1:42" ht="72.75" thickBot="1" x14ac:dyDescent="0.6">
      <c r="A17" s="4">
        <v>16</v>
      </c>
      <c r="B17" s="4" t="s">
        <v>55</v>
      </c>
      <c r="C17" s="4"/>
      <c r="D17" s="4"/>
      <c r="E17" s="4" t="s">
        <v>180</v>
      </c>
      <c r="F17" s="4" t="s">
        <v>60</v>
      </c>
      <c r="G17" s="4" t="s">
        <v>172</v>
      </c>
      <c r="H17" s="100">
        <v>1</v>
      </c>
      <c r="I17" s="100">
        <v>1</v>
      </c>
      <c r="J17" s="100">
        <v>0</v>
      </c>
      <c r="K17" s="100">
        <v>0</v>
      </c>
      <c r="L17" s="100">
        <v>0</v>
      </c>
      <c r="M17" s="102">
        <v>4</v>
      </c>
      <c r="N17" s="102">
        <v>2</v>
      </c>
      <c r="O17" s="102">
        <v>4</v>
      </c>
      <c r="P17" s="102">
        <v>4</v>
      </c>
      <c r="Q17" s="102">
        <v>3</v>
      </c>
      <c r="R17" s="102">
        <v>1</v>
      </c>
      <c r="S17" s="102">
        <v>1</v>
      </c>
      <c r="T17" s="102">
        <v>1</v>
      </c>
      <c r="U17" s="102">
        <v>0</v>
      </c>
      <c r="V17" s="102">
        <v>0</v>
      </c>
      <c r="W17" s="5" t="s">
        <v>34</v>
      </c>
      <c r="X17" s="6">
        <v>0</v>
      </c>
      <c r="Y17" s="6">
        <v>0</v>
      </c>
      <c r="Z17" s="6">
        <v>0</v>
      </c>
      <c r="AA17" s="6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8">
        <v>4</v>
      </c>
      <c r="AH17" s="8">
        <v>4</v>
      </c>
      <c r="AI17" s="8">
        <v>3</v>
      </c>
      <c r="AJ17" s="8">
        <v>2</v>
      </c>
      <c r="AK17" s="8">
        <v>4</v>
      </c>
      <c r="AL17" s="8">
        <v>3</v>
      </c>
      <c r="AM17" s="9">
        <v>4</v>
      </c>
      <c r="AN17" s="9">
        <v>4</v>
      </c>
      <c r="AO17" s="103"/>
      <c r="AP17" s="5"/>
    </row>
    <row r="18" spans="1:42" ht="72.75" thickBot="1" x14ac:dyDescent="0.6">
      <c r="A18" s="4">
        <v>17</v>
      </c>
      <c r="B18" s="4" t="s">
        <v>56</v>
      </c>
      <c r="C18" s="4"/>
      <c r="D18" s="4"/>
      <c r="E18" s="4" t="s">
        <v>180</v>
      </c>
      <c r="F18" s="4" t="s">
        <v>62</v>
      </c>
      <c r="G18" s="4"/>
      <c r="H18" s="100">
        <v>1</v>
      </c>
      <c r="I18" s="100">
        <v>1</v>
      </c>
      <c r="J18" s="100">
        <v>0</v>
      </c>
      <c r="K18" s="100">
        <v>1</v>
      </c>
      <c r="L18" s="100">
        <v>0</v>
      </c>
      <c r="M18" s="102">
        <v>5</v>
      </c>
      <c r="N18" s="102">
        <v>5</v>
      </c>
      <c r="O18" s="102">
        <v>5</v>
      </c>
      <c r="P18" s="102">
        <v>4</v>
      </c>
      <c r="Q18" s="102">
        <v>5</v>
      </c>
      <c r="R18" s="102">
        <v>3</v>
      </c>
      <c r="S18" s="102">
        <v>4</v>
      </c>
      <c r="T18" s="102">
        <v>3</v>
      </c>
      <c r="U18" s="102">
        <v>0</v>
      </c>
      <c r="V18" s="102">
        <v>0</v>
      </c>
      <c r="W18" s="5" t="s">
        <v>34</v>
      </c>
      <c r="X18" s="6">
        <v>4</v>
      </c>
      <c r="Y18" s="6">
        <v>4</v>
      </c>
      <c r="Z18" s="6">
        <v>4</v>
      </c>
      <c r="AA18" s="6">
        <v>4</v>
      </c>
      <c r="AB18" s="7">
        <v>4</v>
      </c>
      <c r="AC18" s="7">
        <v>4</v>
      </c>
      <c r="AD18" s="7">
        <v>4</v>
      </c>
      <c r="AE18" s="7">
        <v>4</v>
      </c>
      <c r="AF18" s="7">
        <v>4</v>
      </c>
      <c r="AG18" s="8">
        <v>5</v>
      </c>
      <c r="AH18" s="8">
        <v>4</v>
      </c>
      <c r="AI18" s="8">
        <v>5</v>
      </c>
      <c r="AJ18" s="8">
        <v>4</v>
      </c>
      <c r="AK18" s="8">
        <v>4</v>
      </c>
      <c r="AL18" s="8">
        <v>4</v>
      </c>
      <c r="AM18" s="9">
        <v>5</v>
      </c>
      <c r="AN18" s="9">
        <v>5</v>
      </c>
      <c r="AO18" s="103"/>
      <c r="AP18" s="5"/>
    </row>
    <row r="19" spans="1:42" ht="72.75" thickBot="1" x14ac:dyDescent="0.6">
      <c r="A19" s="4">
        <v>18</v>
      </c>
      <c r="B19" s="4" t="s">
        <v>55</v>
      </c>
      <c r="C19" s="4"/>
      <c r="D19" s="4"/>
      <c r="E19" s="4" t="s">
        <v>180</v>
      </c>
      <c r="F19" s="4" t="s">
        <v>60</v>
      </c>
      <c r="G19" s="4" t="s">
        <v>170</v>
      </c>
      <c r="H19" s="100">
        <v>0</v>
      </c>
      <c r="I19" s="100">
        <v>1</v>
      </c>
      <c r="J19" s="100">
        <v>0</v>
      </c>
      <c r="K19" s="100">
        <v>0</v>
      </c>
      <c r="L19" s="100">
        <v>0</v>
      </c>
      <c r="M19" s="102">
        <v>3</v>
      </c>
      <c r="N19" s="102">
        <v>3</v>
      </c>
      <c r="O19" s="102">
        <v>3</v>
      </c>
      <c r="P19" s="102">
        <v>3</v>
      </c>
      <c r="Q19" s="102">
        <v>3</v>
      </c>
      <c r="R19" s="102">
        <v>3</v>
      </c>
      <c r="S19" s="102">
        <v>3</v>
      </c>
      <c r="T19" s="102">
        <v>3</v>
      </c>
      <c r="U19" s="102">
        <v>0</v>
      </c>
      <c r="V19" s="102">
        <v>0</v>
      </c>
      <c r="W19" s="5" t="s">
        <v>34</v>
      </c>
      <c r="X19" s="6">
        <v>4</v>
      </c>
      <c r="Y19" s="6">
        <v>4</v>
      </c>
      <c r="Z19" s="6">
        <v>4</v>
      </c>
      <c r="AA19" s="6">
        <v>4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8">
        <v>3</v>
      </c>
      <c r="AH19" s="8">
        <v>3</v>
      </c>
      <c r="AI19" s="8">
        <v>3</v>
      </c>
      <c r="AJ19" s="8">
        <v>3</v>
      </c>
      <c r="AK19" s="8">
        <v>3</v>
      </c>
      <c r="AL19" s="8">
        <v>3</v>
      </c>
      <c r="AM19" s="9">
        <v>3</v>
      </c>
      <c r="AN19" s="9">
        <v>3</v>
      </c>
      <c r="AO19" s="103"/>
      <c r="AP19" s="5"/>
    </row>
    <row r="20" spans="1:42" ht="72.75" thickBot="1" x14ac:dyDescent="0.6">
      <c r="A20" s="4">
        <v>19</v>
      </c>
      <c r="B20" s="4" t="s">
        <v>55</v>
      </c>
      <c r="C20" s="4"/>
      <c r="D20" s="4"/>
      <c r="E20" s="4" t="s">
        <v>180</v>
      </c>
      <c r="F20" s="4" t="s">
        <v>60</v>
      </c>
      <c r="G20" s="4" t="s">
        <v>170</v>
      </c>
      <c r="H20" s="100">
        <v>0</v>
      </c>
      <c r="I20" s="100">
        <v>1</v>
      </c>
      <c r="J20" s="100">
        <v>0</v>
      </c>
      <c r="K20" s="100">
        <v>0</v>
      </c>
      <c r="L20" s="100">
        <v>0</v>
      </c>
      <c r="M20" s="102">
        <v>4</v>
      </c>
      <c r="N20" s="102">
        <v>3</v>
      </c>
      <c r="O20" s="102">
        <v>5</v>
      </c>
      <c r="P20" s="102">
        <v>3</v>
      </c>
      <c r="Q20" s="102">
        <v>3</v>
      </c>
      <c r="R20" s="102">
        <v>1</v>
      </c>
      <c r="S20" s="102">
        <v>1</v>
      </c>
      <c r="T20" s="102">
        <v>1</v>
      </c>
      <c r="U20" s="102">
        <v>0</v>
      </c>
      <c r="V20" s="102">
        <v>0</v>
      </c>
      <c r="W20" s="5" t="s">
        <v>34</v>
      </c>
      <c r="X20" s="6">
        <v>4</v>
      </c>
      <c r="Y20" s="6">
        <v>4</v>
      </c>
      <c r="Z20" s="6">
        <v>5</v>
      </c>
      <c r="AA20" s="6">
        <v>4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8">
        <v>4</v>
      </c>
      <c r="AH20" s="8">
        <v>5</v>
      </c>
      <c r="AI20" s="8">
        <v>5</v>
      </c>
      <c r="AJ20" s="8">
        <v>4</v>
      </c>
      <c r="AK20" s="8">
        <v>4</v>
      </c>
      <c r="AL20" s="8">
        <v>5</v>
      </c>
      <c r="AM20" s="9">
        <v>5</v>
      </c>
      <c r="AN20" s="9">
        <v>5</v>
      </c>
      <c r="AO20" s="103"/>
      <c r="AP20" s="5"/>
    </row>
    <row r="21" spans="1:42" ht="72.75" thickBot="1" x14ac:dyDescent="0.6">
      <c r="A21" s="4">
        <v>20</v>
      </c>
      <c r="B21" s="4" t="s">
        <v>55</v>
      </c>
      <c r="C21" s="4"/>
      <c r="D21" s="4"/>
      <c r="E21" s="4" t="s">
        <v>261</v>
      </c>
      <c r="F21" s="4" t="s">
        <v>60</v>
      </c>
      <c r="G21" s="4" t="s">
        <v>170</v>
      </c>
      <c r="H21" s="100">
        <v>0</v>
      </c>
      <c r="I21" s="100">
        <v>1</v>
      </c>
      <c r="J21" s="100">
        <v>0</v>
      </c>
      <c r="K21" s="100">
        <v>1</v>
      </c>
      <c r="L21" s="100">
        <v>1</v>
      </c>
      <c r="M21" s="102">
        <v>5</v>
      </c>
      <c r="N21" s="102">
        <v>4</v>
      </c>
      <c r="O21" s="102">
        <v>4</v>
      </c>
      <c r="P21" s="102">
        <v>4</v>
      </c>
      <c r="Q21" s="102">
        <v>4</v>
      </c>
      <c r="R21" s="102">
        <v>4</v>
      </c>
      <c r="S21" s="102">
        <v>5</v>
      </c>
      <c r="T21" s="102">
        <v>5</v>
      </c>
      <c r="U21" s="102">
        <v>0</v>
      </c>
      <c r="V21" s="102">
        <v>0</v>
      </c>
      <c r="W21" s="5" t="s">
        <v>34</v>
      </c>
      <c r="X21" s="6">
        <v>4</v>
      </c>
      <c r="Y21" s="6">
        <v>3</v>
      </c>
      <c r="Z21" s="6">
        <v>5</v>
      </c>
      <c r="AA21" s="6">
        <v>5</v>
      </c>
      <c r="AB21" s="7">
        <v>5</v>
      </c>
      <c r="AC21" s="7">
        <v>4</v>
      </c>
      <c r="AD21" s="7">
        <v>4</v>
      </c>
      <c r="AE21" s="7">
        <v>5</v>
      </c>
      <c r="AF21" s="7">
        <v>5</v>
      </c>
      <c r="AG21" s="8">
        <v>5</v>
      </c>
      <c r="AH21" s="8">
        <v>5</v>
      </c>
      <c r="AI21" s="8">
        <v>5</v>
      </c>
      <c r="AJ21" s="8">
        <v>5</v>
      </c>
      <c r="AK21" s="8">
        <v>5</v>
      </c>
      <c r="AL21" s="8">
        <v>4</v>
      </c>
      <c r="AM21" s="9">
        <v>5</v>
      </c>
      <c r="AN21" s="9">
        <v>5</v>
      </c>
      <c r="AO21" s="103"/>
      <c r="AP21" s="5"/>
    </row>
    <row r="22" spans="1:42" ht="72.75" thickBot="1" x14ac:dyDescent="0.6">
      <c r="A22" s="4">
        <v>21</v>
      </c>
      <c r="B22" s="4" t="s">
        <v>56</v>
      </c>
      <c r="C22" s="4"/>
      <c r="D22" s="4"/>
      <c r="E22" s="4" t="s">
        <v>261</v>
      </c>
      <c r="F22" s="4" t="s">
        <v>60</v>
      </c>
      <c r="G22" s="4" t="s">
        <v>170</v>
      </c>
      <c r="H22" s="100">
        <v>0</v>
      </c>
      <c r="I22" s="100">
        <v>1</v>
      </c>
      <c r="J22" s="100">
        <v>0</v>
      </c>
      <c r="K22" s="100">
        <v>1</v>
      </c>
      <c r="L22" s="100">
        <v>1</v>
      </c>
      <c r="M22" s="102">
        <v>5</v>
      </c>
      <c r="N22" s="102">
        <v>5</v>
      </c>
      <c r="O22" s="102">
        <v>5</v>
      </c>
      <c r="P22" s="102">
        <v>5</v>
      </c>
      <c r="Q22" s="102">
        <v>5</v>
      </c>
      <c r="R22" s="102">
        <v>5</v>
      </c>
      <c r="S22" s="102">
        <v>5</v>
      </c>
      <c r="T22" s="102">
        <v>5</v>
      </c>
      <c r="U22" s="102">
        <v>0</v>
      </c>
      <c r="V22" s="102">
        <v>0</v>
      </c>
      <c r="W22" s="5" t="s">
        <v>34</v>
      </c>
      <c r="X22" s="6">
        <v>5</v>
      </c>
      <c r="Y22" s="6">
        <v>5</v>
      </c>
      <c r="Z22" s="6">
        <v>5</v>
      </c>
      <c r="AA22" s="6">
        <v>5</v>
      </c>
      <c r="AB22" s="7">
        <v>4</v>
      </c>
      <c r="AC22" s="7">
        <v>5</v>
      </c>
      <c r="AD22" s="7">
        <v>5</v>
      </c>
      <c r="AE22" s="7">
        <v>5</v>
      </c>
      <c r="AF22" s="7">
        <v>4</v>
      </c>
      <c r="AG22" s="8">
        <v>4</v>
      </c>
      <c r="AH22" s="8">
        <v>5</v>
      </c>
      <c r="AI22" s="8">
        <v>5</v>
      </c>
      <c r="AJ22" s="8">
        <v>5</v>
      </c>
      <c r="AK22" s="8">
        <v>5</v>
      </c>
      <c r="AL22" s="8">
        <v>5</v>
      </c>
      <c r="AM22" s="9">
        <v>5</v>
      </c>
      <c r="AN22" s="9">
        <v>5</v>
      </c>
      <c r="AO22" s="103"/>
      <c r="AP22" s="5"/>
    </row>
    <row r="23" spans="1:42" ht="72.75" thickBot="1" x14ac:dyDescent="0.6">
      <c r="A23" s="4">
        <v>22</v>
      </c>
      <c r="B23" s="4" t="s">
        <v>56</v>
      </c>
      <c r="C23" s="4"/>
      <c r="D23" s="4"/>
      <c r="E23" s="4" t="s">
        <v>261</v>
      </c>
      <c r="F23" s="4" t="s">
        <v>60</v>
      </c>
      <c r="G23" s="4" t="s">
        <v>170</v>
      </c>
      <c r="H23" s="100">
        <v>0</v>
      </c>
      <c r="I23" s="100">
        <v>1</v>
      </c>
      <c r="J23" s="100">
        <v>0</v>
      </c>
      <c r="K23" s="100">
        <v>1</v>
      </c>
      <c r="L23" s="100">
        <v>1</v>
      </c>
      <c r="M23" s="102">
        <v>5</v>
      </c>
      <c r="N23" s="102">
        <v>5</v>
      </c>
      <c r="O23" s="102">
        <v>5</v>
      </c>
      <c r="P23" s="102">
        <v>5</v>
      </c>
      <c r="Q23" s="102">
        <v>5</v>
      </c>
      <c r="R23" s="102">
        <v>5</v>
      </c>
      <c r="S23" s="102">
        <v>5</v>
      </c>
      <c r="T23" s="102">
        <v>5</v>
      </c>
      <c r="U23" s="102">
        <v>0</v>
      </c>
      <c r="V23" s="102">
        <v>0</v>
      </c>
      <c r="W23" s="5" t="s">
        <v>34</v>
      </c>
      <c r="X23" s="6">
        <v>4</v>
      </c>
      <c r="Y23" s="6">
        <v>5</v>
      </c>
      <c r="Z23" s="6">
        <v>4</v>
      </c>
      <c r="AA23" s="6">
        <v>4</v>
      </c>
      <c r="AB23" s="7">
        <v>4</v>
      </c>
      <c r="AC23" s="7">
        <v>4</v>
      </c>
      <c r="AD23" s="7">
        <v>5</v>
      </c>
      <c r="AE23" s="7">
        <v>4</v>
      </c>
      <c r="AF23" s="7">
        <v>4</v>
      </c>
      <c r="AG23" s="8">
        <v>5</v>
      </c>
      <c r="AH23" s="8">
        <v>5</v>
      </c>
      <c r="AI23" s="8">
        <v>4</v>
      </c>
      <c r="AJ23" s="8">
        <v>4</v>
      </c>
      <c r="AK23" s="8">
        <v>4</v>
      </c>
      <c r="AL23" s="8">
        <v>4</v>
      </c>
      <c r="AM23" s="9">
        <v>5</v>
      </c>
      <c r="AN23" s="9">
        <v>5</v>
      </c>
      <c r="AO23" s="103"/>
      <c r="AP23" s="5"/>
    </row>
    <row r="24" spans="1:42" ht="72.75" thickBot="1" x14ac:dyDescent="0.6">
      <c r="A24" s="4">
        <v>23</v>
      </c>
      <c r="B24" s="4" t="s">
        <v>55</v>
      </c>
      <c r="C24" s="4"/>
      <c r="D24" s="4"/>
      <c r="E24" s="4" t="s">
        <v>261</v>
      </c>
      <c r="F24" s="4" t="s">
        <v>60</v>
      </c>
      <c r="G24" s="4" t="s">
        <v>170</v>
      </c>
      <c r="H24" s="100">
        <v>0</v>
      </c>
      <c r="I24" s="100">
        <v>1</v>
      </c>
      <c r="J24" s="100">
        <v>0</v>
      </c>
      <c r="K24" s="100">
        <v>1</v>
      </c>
      <c r="L24" s="100">
        <v>1</v>
      </c>
      <c r="M24" s="102">
        <v>5</v>
      </c>
      <c r="N24" s="102">
        <v>5</v>
      </c>
      <c r="O24" s="102">
        <v>5</v>
      </c>
      <c r="P24" s="102">
        <v>5</v>
      </c>
      <c r="Q24" s="102">
        <v>5</v>
      </c>
      <c r="R24" s="102">
        <v>5</v>
      </c>
      <c r="S24" s="102">
        <v>5</v>
      </c>
      <c r="T24" s="102">
        <v>5</v>
      </c>
      <c r="U24" s="102">
        <v>0</v>
      </c>
      <c r="V24" s="102">
        <v>0</v>
      </c>
      <c r="W24" s="5" t="s">
        <v>34</v>
      </c>
      <c r="X24" s="6">
        <v>5</v>
      </c>
      <c r="Y24" s="6">
        <v>5</v>
      </c>
      <c r="Z24" s="6">
        <v>5</v>
      </c>
      <c r="AA24" s="6">
        <v>5</v>
      </c>
      <c r="AB24" s="7">
        <v>5</v>
      </c>
      <c r="AC24" s="7">
        <v>5</v>
      </c>
      <c r="AD24" s="7">
        <v>5</v>
      </c>
      <c r="AE24" s="7">
        <v>5</v>
      </c>
      <c r="AF24" s="7">
        <v>5</v>
      </c>
      <c r="AG24" s="8">
        <v>5</v>
      </c>
      <c r="AH24" s="8">
        <v>5</v>
      </c>
      <c r="AI24" s="8">
        <v>5</v>
      </c>
      <c r="AJ24" s="8">
        <v>5</v>
      </c>
      <c r="AK24" s="8">
        <v>5</v>
      </c>
      <c r="AL24" s="8">
        <v>5</v>
      </c>
      <c r="AM24" s="9">
        <v>5</v>
      </c>
      <c r="AN24" s="9">
        <v>5</v>
      </c>
      <c r="AO24" s="103"/>
      <c r="AP24" s="5"/>
    </row>
    <row r="25" spans="1:42" ht="72.75" thickBot="1" x14ac:dyDescent="0.6">
      <c r="A25" s="4">
        <v>24</v>
      </c>
      <c r="B25" s="4" t="s">
        <v>56</v>
      </c>
      <c r="C25" s="4"/>
      <c r="D25" s="4"/>
      <c r="E25" s="4" t="s">
        <v>261</v>
      </c>
      <c r="F25" s="4" t="s">
        <v>60</v>
      </c>
      <c r="G25" s="4" t="s">
        <v>170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2">
        <v>5</v>
      </c>
      <c r="N25" s="102">
        <v>5</v>
      </c>
      <c r="O25" s="102">
        <v>5</v>
      </c>
      <c r="P25" s="102">
        <v>5</v>
      </c>
      <c r="Q25" s="102">
        <v>5</v>
      </c>
      <c r="R25" s="102">
        <v>5</v>
      </c>
      <c r="S25" s="102">
        <v>5</v>
      </c>
      <c r="T25" s="102">
        <v>5</v>
      </c>
      <c r="U25" s="102">
        <v>0</v>
      </c>
      <c r="V25" s="102">
        <v>0</v>
      </c>
      <c r="W25" s="5" t="s">
        <v>34</v>
      </c>
      <c r="X25" s="6">
        <v>5</v>
      </c>
      <c r="Y25" s="6">
        <v>5</v>
      </c>
      <c r="Z25" s="6">
        <v>5</v>
      </c>
      <c r="AA25" s="6">
        <v>5</v>
      </c>
      <c r="AB25" s="7">
        <v>5</v>
      </c>
      <c r="AC25" s="7">
        <v>5</v>
      </c>
      <c r="AD25" s="7">
        <v>5</v>
      </c>
      <c r="AE25" s="7">
        <v>5</v>
      </c>
      <c r="AF25" s="7">
        <v>5</v>
      </c>
      <c r="AG25" s="8">
        <v>5</v>
      </c>
      <c r="AH25" s="8">
        <v>5</v>
      </c>
      <c r="AI25" s="8">
        <v>5</v>
      </c>
      <c r="AJ25" s="8">
        <v>5</v>
      </c>
      <c r="AK25" s="8">
        <v>5</v>
      </c>
      <c r="AL25" s="8">
        <v>5</v>
      </c>
      <c r="AM25" s="9">
        <v>5</v>
      </c>
      <c r="AN25" s="9">
        <v>5</v>
      </c>
      <c r="AO25" s="103"/>
      <c r="AP25" s="5"/>
    </row>
    <row r="26" spans="1:42" ht="72.75" thickBot="1" x14ac:dyDescent="0.6">
      <c r="A26" s="4">
        <v>25</v>
      </c>
      <c r="B26" s="4" t="s">
        <v>56</v>
      </c>
      <c r="C26" s="4"/>
      <c r="D26" s="4"/>
      <c r="E26" s="4" t="s">
        <v>261</v>
      </c>
      <c r="F26" s="4" t="s">
        <v>60</v>
      </c>
      <c r="G26" s="4" t="s">
        <v>170</v>
      </c>
      <c r="H26" s="100">
        <v>0</v>
      </c>
      <c r="I26" s="100">
        <v>1</v>
      </c>
      <c r="J26" s="100">
        <v>0</v>
      </c>
      <c r="K26" s="100">
        <v>1</v>
      </c>
      <c r="L26" s="100">
        <v>1</v>
      </c>
      <c r="M26" s="102">
        <v>5</v>
      </c>
      <c r="N26" s="102">
        <v>5</v>
      </c>
      <c r="O26" s="102">
        <v>4</v>
      </c>
      <c r="P26" s="102">
        <v>4</v>
      </c>
      <c r="Q26" s="102">
        <v>5</v>
      </c>
      <c r="R26" s="102">
        <v>4</v>
      </c>
      <c r="S26" s="102">
        <v>4</v>
      </c>
      <c r="T26" s="102">
        <v>5</v>
      </c>
      <c r="U26" s="102">
        <v>0</v>
      </c>
      <c r="V26" s="102">
        <v>0</v>
      </c>
      <c r="W26" s="5" t="s">
        <v>34</v>
      </c>
      <c r="X26" s="6">
        <v>5</v>
      </c>
      <c r="Y26" s="6">
        <v>3</v>
      </c>
      <c r="Z26" s="6">
        <v>4</v>
      </c>
      <c r="AA26" s="6">
        <v>5</v>
      </c>
      <c r="AB26" s="7">
        <v>5</v>
      </c>
      <c r="AC26" s="7">
        <v>3</v>
      </c>
      <c r="AD26" s="7">
        <v>3</v>
      </c>
      <c r="AE26" s="7">
        <v>4</v>
      </c>
      <c r="AF26" s="7">
        <v>5</v>
      </c>
      <c r="AG26" s="8">
        <v>5</v>
      </c>
      <c r="AH26" s="8">
        <v>5</v>
      </c>
      <c r="AI26" s="8">
        <v>5</v>
      </c>
      <c r="AJ26" s="8">
        <v>5</v>
      </c>
      <c r="AK26" s="8">
        <v>5</v>
      </c>
      <c r="AL26" s="8">
        <v>5</v>
      </c>
      <c r="AM26" s="9">
        <v>5</v>
      </c>
      <c r="AN26" s="9">
        <v>5</v>
      </c>
      <c r="AO26" s="103"/>
      <c r="AP26" s="5"/>
    </row>
    <row r="27" spans="1:42" ht="72.75" thickBot="1" x14ac:dyDescent="0.6">
      <c r="A27" s="4">
        <v>26</v>
      </c>
      <c r="B27" s="4" t="s">
        <v>56</v>
      </c>
      <c r="C27" s="4"/>
      <c r="D27" s="4"/>
      <c r="E27" s="4" t="s">
        <v>261</v>
      </c>
      <c r="F27" s="4" t="s">
        <v>60</v>
      </c>
      <c r="G27" s="4" t="s">
        <v>170</v>
      </c>
      <c r="H27" s="100">
        <v>0</v>
      </c>
      <c r="I27" s="100">
        <v>1</v>
      </c>
      <c r="J27" s="100">
        <v>0</v>
      </c>
      <c r="K27" s="100">
        <v>1</v>
      </c>
      <c r="L27" s="100">
        <v>1</v>
      </c>
      <c r="M27" s="102">
        <v>5</v>
      </c>
      <c r="N27" s="102">
        <v>5</v>
      </c>
      <c r="O27" s="102">
        <v>5</v>
      </c>
      <c r="P27" s="102">
        <v>4</v>
      </c>
      <c r="Q27" s="102">
        <v>4</v>
      </c>
      <c r="R27" s="102">
        <v>5</v>
      </c>
      <c r="S27" s="102">
        <v>4</v>
      </c>
      <c r="T27" s="102">
        <v>4</v>
      </c>
      <c r="U27" s="102">
        <v>0</v>
      </c>
      <c r="V27" s="102">
        <v>0</v>
      </c>
      <c r="W27" s="5" t="s">
        <v>34</v>
      </c>
      <c r="X27" s="6">
        <v>5</v>
      </c>
      <c r="Y27" s="6">
        <v>5</v>
      </c>
      <c r="Z27" s="6">
        <v>5</v>
      </c>
      <c r="AA27" s="6">
        <v>5</v>
      </c>
      <c r="AB27" s="7">
        <v>5</v>
      </c>
      <c r="AC27" s="7">
        <v>5</v>
      </c>
      <c r="AD27" s="7">
        <v>5</v>
      </c>
      <c r="AE27" s="7">
        <v>5</v>
      </c>
      <c r="AF27" s="7">
        <v>5</v>
      </c>
      <c r="AG27" s="8">
        <v>5</v>
      </c>
      <c r="AH27" s="8">
        <v>5</v>
      </c>
      <c r="AI27" s="8">
        <v>5</v>
      </c>
      <c r="AJ27" s="8">
        <v>5</v>
      </c>
      <c r="AK27" s="8">
        <v>5</v>
      </c>
      <c r="AL27" s="8">
        <v>5</v>
      </c>
      <c r="AM27" s="9">
        <v>5</v>
      </c>
      <c r="AN27" s="9">
        <v>5</v>
      </c>
      <c r="AO27" s="103"/>
      <c r="AP27" s="5"/>
    </row>
    <row r="28" spans="1:42" ht="72.75" thickBot="1" x14ac:dyDescent="0.6">
      <c r="A28" s="4">
        <v>27</v>
      </c>
      <c r="B28" s="4" t="s">
        <v>56</v>
      </c>
      <c r="C28" s="4"/>
      <c r="D28" s="4"/>
      <c r="E28" s="4" t="s">
        <v>261</v>
      </c>
      <c r="F28" s="4" t="s">
        <v>60</v>
      </c>
      <c r="G28" s="4" t="s">
        <v>170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2">
        <v>5</v>
      </c>
      <c r="N28" s="102">
        <v>5</v>
      </c>
      <c r="O28" s="102">
        <v>5</v>
      </c>
      <c r="P28" s="102">
        <v>5</v>
      </c>
      <c r="Q28" s="102">
        <v>4</v>
      </c>
      <c r="R28" s="102">
        <v>4</v>
      </c>
      <c r="S28" s="102">
        <v>5</v>
      </c>
      <c r="T28" s="102">
        <v>0</v>
      </c>
      <c r="U28" s="102">
        <v>0</v>
      </c>
      <c r="V28" s="102">
        <v>0</v>
      </c>
      <c r="W28" s="5" t="s">
        <v>34</v>
      </c>
      <c r="X28" s="6">
        <v>5</v>
      </c>
      <c r="Y28" s="6">
        <v>5</v>
      </c>
      <c r="Z28" s="6">
        <v>5</v>
      </c>
      <c r="AA28" s="6">
        <v>5</v>
      </c>
      <c r="AB28" s="7">
        <v>4</v>
      </c>
      <c r="AC28" s="7">
        <v>4</v>
      </c>
      <c r="AD28" s="7">
        <v>5</v>
      </c>
      <c r="AE28" s="7">
        <v>4</v>
      </c>
      <c r="AF28" s="7">
        <v>5</v>
      </c>
      <c r="AG28" s="8">
        <v>5</v>
      </c>
      <c r="AH28" s="8">
        <v>5</v>
      </c>
      <c r="AI28" s="8">
        <v>5</v>
      </c>
      <c r="AJ28" s="8">
        <v>5</v>
      </c>
      <c r="AK28" s="8">
        <v>5</v>
      </c>
      <c r="AL28" s="8">
        <v>5</v>
      </c>
      <c r="AM28" s="9">
        <v>5</v>
      </c>
      <c r="AN28" s="9">
        <v>5</v>
      </c>
      <c r="AO28" s="103"/>
      <c r="AP28" s="5"/>
    </row>
    <row r="29" spans="1:42" ht="72.75" thickBot="1" x14ac:dyDescent="0.6">
      <c r="A29" s="4">
        <v>28</v>
      </c>
      <c r="B29" s="4" t="s">
        <v>56</v>
      </c>
      <c r="C29" s="4"/>
      <c r="D29" s="4"/>
      <c r="E29" s="4" t="s">
        <v>261</v>
      </c>
      <c r="F29" s="4" t="s">
        <v>60</v>
      </c>
      <c r="G29" s="4" t="s">
        <v>170</v>
      </c>
      <c r="H29" s="100">
        <v>1</v>
      </c>
      <c r="I29" s="100">
        <v>1</v>
      </c>
      <c r="J29" s="100">
        <v>0</v>
      </c>
      <c r="K29" s="100">
        <v>0</v>
      </c>
      <c r="L29" s="100">
        <v>0</v>
      </c>
      <c r="M29" s="102">
        <v>4</v>
      </c>
      <c r="N29" s="102">
        <v>3</v>
      </c>
      <c r="O29" s="102">
        <v>4</v>
      </c>
      <c r="P29" s="102">
        <v>4</v>
      </c>
      <c r="Q29" s="102">
        <v>4</v>
      </c>
      <c r="R29" s="102">
        <v>3</v>
      </c>
      <c r="S29" s="102">
        <v>3</v>
      </c>
      <c r="T29" s="102">
        <v>4</v>
      </c>
      <c r="U29" s="102">
        <v>0</v>
      </c>
      <c r="V29" s="102">
        <v>0</v>
      </c>
      <c r="W29" s="5" t="s">
        <v>34</v>
      </c>
      <c r="X29" s="6">
        <v>4</v>
      </c>
      <c r="Y29" s="6">
        <v>4</v>
      </c>
      <c r="Z29" s="6">
        <v>4</v>
      </c>
      <c r="AA29" s="6">
        <v>4</v>
      </c>
      <c r="AB29" s="7">
        <v>4</v>
      </c>
      <c r="AC29" s="7">
        <v>4</v>
      </c>
      <c r="AD29" s="7">
        <v>4</v>
      </c>
      <c r="AE29" s="7">
        <v>4</v>
      </c>
      <c r="AF29" s="7">
        <v>4</v>
      </c>
      <c r="AG29" s="8">
        <v>4</v>
      </c>
      <c r="AH29" s="8">
        <v>4</v>
      </c>
      <c r="AI29" s="8">
        <v>4</v>
      </c>
      <c r="AJ29" s="8">
        <v>4</v>
      </c>
      <c r="AK29" s="8">
        <v>4</v>
      </c>
      <c r="AL29" s="8">
        <v>4</v>
      </c>
      <c r="AM29" s="9">
        <v>5</v>
      </c>
      <c r="AN29" s="9">
        <v>5</v>
      </c>
      <c r="AO29" s="103"/>
      <c r="AP29" s="5"/>
    </row>
    <row r="30" spans="1:42" ht="72.75" thickBot="1" x14ac:dyDescent="0.6">
      <c r="A30" s="4">
        <v>29</v>
      </c>
      <c r="B30" s="4" t="s">
        <v>56</v>
      </c>
      <c r="C30" s="4"/>
      <c r="D30" s="4"/>
      <c r="E30" s="4" t="s">
        <v>261</v>
      </c>
      <c r="F30" s="4" t="s">
        <v>59</v>
      </c>
      <c r="G30" s="4"/>
      <c r="H30" s="100">
        <v>1</v>
      </c>
      <c r="I30" s="100">
        <v>0</v>
      </c>
      <c r="J30" s="100">
        <v>0</v>
      </c>
      <c r="K30" s="100">
        <v>0</v>
      </c>
      <c r="L30" s="100">
        <v>0</v>
      </c>
      <c r="M30" s="102">
        <v>4</v>
      </c>
      <c r="N30" s="102">
        <v>3</v>
      </c>
      <c r="O30" s="102">
        <v>3</v>
      </c>
      <c r="P30" s="102">
        <v>3</v>
      </c>
      <c r="Q30" s="102">
        <v>3</v>
      </c>
      <c r="R30" s="102">
        <v>3</v>
      </c>
      <c r="S30" s="102">
        <v>3</v>
      </c>
      <c r="T30" s="102">
        <v>3</v>
      </c>
      <c r="U30" s="102">
        <v>0</v>
      </c>
      <c r="V30" s="102">
        <v>0</v>
      </c>
      <c r="W30" s="5" t="s">
        <v>34</v>
      </c>
      <c r="X30" s="6">
        <v>3</v>
      </c>
      <c r="Y30" s="6">
        <v>3</v>
      </c>
      <c r="Z30" s="6">
        <v>3</v>
      </c>
      <c r="AA30" s="6">
        <v>3</v>
      </c>
      <c r="AB30" s="7">
        <v>3</v>
      </c>
      <c r="AC30" s="7">
        <v>3</v>
      </c>
      <c r="AD30" s="7">
        <v>3</v>
      </c>
      <c r="AE30" s="7">
        <v>3</v>
      </c>
      <c r="AF30" s="7">
        <v>3</v>
      </c>
      <c r="AG30" s="8">
        <v>3</v>
      </c>
      <c r="AH30" s="8">
        <v>3</v>
      </c>
      <c r="AI30" s="8">
        <v>3</v>
      </c>
      <c r="AJ30" s="8">
        <v>3</v>
      </c>
      <c r="AK30" s="8">
        <v>3</v>
      </c>
      <c r="AL30" s="8">
        <v>3</v>
      </c>
      <c r="AM30" s="9">
        <v>3</v>
      </c>
      <c r="AN30" s="9">
        <v>3</v>
      </c>
      <c r="AO30" s="103"/>
      <c r="AP30" s="5"/>
    </row>
    <row r="31" spans="1:42" ht="72.75" thickBot="1" x14ac:dyDescent="0.6">
      <c r="A31" s="4">
        <v>30</v>
      </c>
      <c r="B31" s="4" t="s">
        <v>55</v>
      </c>
      <c r="C31" s="4"/>
      <c r="D31" s="4"/>
      <c r="E31" s="4" t="s">
        <v>261</v>
      </c>
      <c r="F31" s="4" t="s">
        <v>186</v>
      </c>
      <c r="G31" s="4"/>
      <c r="H31" s="100">
        <v>1</v>
      </c>
      <c r="I31" s="100">
        <v>1</v>
      </c>
      <c r="J31" s="100">
        <v>0</v>
      </c>
      <c r="K31" s="100">
        <v>1</v>
      </c>
      <c r="L31" s="100">
        <v>0</v>
      </c>
      <c r="M31" s="102">
        <v>4</v>
      </c>
      <c r="N31" s="102">
        <v>4</v>
      </c>
      <c r="O31" s="102">
        <v>4</v>
      </c>
      <c r="P31" s="102">
        <v>3</v>
      </c>
      <c r="Q31" s="102">
        <v>4</v>
      </c>
      <c r="R31" s="102">
        <v>5</v>
      </c>
      <c r="S31" s="102">
        <v>0</v>
      </c>
      <c r="T31" s="102">
        <v>0</v>
      </c>
      <c r="U31" s="102">
        <v>0</v>
      </c>
      <c r="V31" s="102">
        <v>0</v>
      </c>
      <c r="W31" s="5" t="s">
        <v>34</v>
      </c>
      <c r="X31" s="6">
        <v>3</v>
      </c>
      <c r="Y31" s="6">
        <v>4</v>
      </c>
      <c r="Z31" s="6">
        <v>4</v>
      </c>
      <c r="AA31" s="6">
        <v>0</v>
      </c>
      <c r="AB31" s="7">
        <v>5</v>
      </c>
      <c r="AC31" s="7">
        <v>4</v>
      </c>
      <c r="AD31" s="7">
        <v>5</v>
      </c>
      <c r="AE31" s="7">
        <v>4</v>
      </c>
      <c r="AF31" s="7">
        <v>4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9">
        <v>4</v>
      </c>
      <c r="AN31" s="9">
        <v>5</v>
      </c>
      <c r="AO31" s="103"/>
      <c r="AP31" s="5"/>
    </row>
    <row r="32" spans="1:42" ht="72.75" thickBot="1" x14ac:dyDescent="0.6">
      <c r="A32" s="4">
        <v>31</v>
      </c>
      <c r="B32" s="4" t="s">
        <v>56</v>
      </c>
      <c r="C32" s="4"/>
      <c r="D32" s="4"/>
      <c r="E32" s="4" t="s">
        <v>261</v>
      </c>
      <c r="F32" s="4" t="s">
        <v>62</v>
      </c>
      <c r="G32" s="4"/>
      <c r="H32" s="100">
        <v>1</v>
      </c>
      <c r="I32" s="100">
        <v>1</v>
      </c>
      <c r="J32" s="100">
        <v>1</v>
      </c>
      <c r="K32" s="100">
        <v>0</v>
      </c>
      <c r="L32" s="100">
        <v>1</v>
      </c>
      <c r="M32" s="102">
        <v>5</v>
      </c>
      <c r="N32" s="102">
        <v>0</v>
      </c>
      <c r="O32" s="102">
        <v>5</v>
      </c>
      <c r="P32" s="102">
        <v>5</v>
      </c>
      <c r="Q32" s="102">
        <v>5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5" t="s">
        <v>34</v>
      </c>
      <c r="X32" s="6">
        <v>5</v>
      </c>
      <c r="Y32" s="6">
        <v>5</v>
      </c>
      <c r="Z32" s="6">
        <v>5</v>
      </c>
      <c r="AA32" s="6">
        <v>5</v>
      </c>
      <c r="AB32" s="7">
        <v>5</v>
      </c>
      <c r="AC32" s="7">
        <v>5</v>
      </c>
      <c r="AD32" s="7">
        <v>5</v>
      </c>
      <c r="AE32" s="7">
        <v>5</v>
      </c>
      <c r="AF32" s="7">
        <v>5</v>
      </c>
      <c r="AG32" s="8">
        <v>5</v>
      </c>
      <c r="AH32" s="8">
        <v>5</v>
      </c>
      <c r="AI32" s="8">
        <v>5</v>
      </c>
      <c r="AJ32" s="8">
        <v>5</v>
      </c>
      <c r="AK32" s="8">
        <v>5</v>
      </c>
      <c r="AL32" s="8">
        <v>5</v>
      </c>
      <c r="AM32" s="9">
        <v>5</v>
      </c>
      <c r="AN32" s="9">
        <v>5</v>
      </c>
      <c r="AO32" s="103"/>
      <c r="AP32" s="5"/>
    </row>
    <row r="33" spans="1:42" ht="72.75" thickBot="1" x14ac:dyDescent="0.6">
      <c r="A33" s="4">
        <v>32</v>
      </c>
      <c r="B33" s="4" t="s">
        <v>56</v>
      </c>
      <c r="C33" s="4"/>
      <c r="D33" s="4"/>
      <c r="E33" s="4" t="s">
        <v>214</v>
      </c>
      <c r="F33" s="4" t="s">
        <v>62</v>
      </c>
      <c r="G33" s="4"/>
      <c r="H33" s="100">
        <v>1</v>
      </c>
      <c r="I33" s="100">
        <v>0</v>
      </c>
      <c r="J33" s="100">
        <v>1</v>
      </c>
      <c r="K33" s="100">
        <v>0</v>
      </c>
      <c r="L33" s="100">
        <v>0</v>
      </c>
      <c r="M33" s="102">
        <v>4</v>
      </c>
      <c r="N33" s="102">
        <v>0</v>
      </c>
      <c r="O33" s="102">
        <v>4</v>
      </c>
      <c r="P33" s="102">
        <v>4</v>
      </c>
      <c r="Q33" s="102">
        <v>4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5" t="s">
        <v>34</v>
      </c>
      <c r="X33" s="6">
        <v>4</v>
      </c>
      <c r="Y33" s="6">
        <v>4</v>
      </c>
      <c r="Z33" s="6">
        <v>4</v>
      </c>
      <c r="AA33" s="6">
        <v>4</v>
      </c>
      <c r="AB33" s="7">
        <v>4</v>
      </c>
      <c r="AC33" s="7">
        <v>4</v>
      </c>
      <c r="AD33" s="7">
        <v>4</v>
      </c>
      <c r="AE33" s="7">
        <v>4</v>
      </c>
      <c r="AF33" s="7">
        <v>4</v>
      </c>
      <c r="AG33" s="8">
        <v>4</v>
      </c>
      <c r="AH33" s="8">
        <v>4</v>
      </c>
      <c r="AI33" s="8">
        <v>4</v>
      </c>
      <c r="AJ33" s="8">
        <v>4</v>
      </c>
      <c r="AK33" s="8">
        <v>4</v>
      </c>
      <c r="AL33" s="8">
        <v>4</v>
      </c>
      <c r="AM33" s="9">
        <v>4</v>
      </c>
      <c r="AN33" s="9">
        <v>4</v>
      </c>
      <c r="AO33" s="103"/>
      <c r="AP33" s="5"/>
    </row>
    <row r="34" spans="1:42" ht="72.75" thickBot="1" x14ac:dyDescent="0.6">
      <c r="A34" s="4">
        <v>33</v>
      </c>
      <c r="B34" s="4" t="s">
        <v>56</v>
      </c>
      <c r="C34" s="4"/>
      <c r="D34" s="4"/>
      <c r="E34" s="4" t="s">
        <v>214</v>
      </c>
      <c r="F34" s="4" t="s">
        <v>62</v>
      </c>
      <c r="G34" s="4"/>
      <c r="H34" s="100">
        <v>0</v>
      </c>
      <c r="I34" s="100">
        <v>1</v>
      </c>
      <c r="J34" s="100">
        <v>0</v>
      </c>
      <c r="K34" s="100">
        <v>1</v>
      </c>
      <c r="L34" s="100">
        <v>0</v>
      </c>
      <c r="M34" s="102">
        <v>3</v>
      </c>
      <c r="N34" s="102">
        <v>4</v>
      </c>
      <c r="O34" s="102">
        <v>5</v>
      </c>
      <c r="P34" s="102">
        <v>5</v>
      </c>
      <c r="Q34" s="102">
        <v>1</v>
      </c>
      <c r="R34" s="102">
        <v>1</v>
      </c>
      <c r="S34" s="102">
        <v>1</v>
      </c>
      <c r="T34" s="102">
        <v>0</v>
      </c>
      <c r="U34" s="102">
        <v>0</v>
      </c>
      <c r="V34" s="102">
        <v>0</v>
      </c>
      <c r="W34" s="5" t="s">
        <v>34</v>
      </c>
      <c r="X34" s="6">
        <v>3</v>
      </c>
      <c r="Y34" s="6">
        <v>3</v>
      </c>
      <c r="Z34" s="6">
        <v>2</v>
      </c>
      <c r="AA34" s="6">
        <v>0</v>
      </c>
      <c r="AB34" s="7">
        <v>5</v>
      </c>
      <c r="AC34" s="7">
        <v>2</v>
      </c>
      <c r="AD34" s="7">
        <v>2</v>
      </c>
      <c r="AE34" s="7">
        <v>3</v>
      </c>
      <c r="AF34" s="7">
        <v>3</v>
      </c>
      <c r="AG34" s="8">
        <v>5</v>
      </c>
      <c r="AH34" s="8">
        <v>5</v>
      </c>
      <c r="AI34" s="8">
        <v>5</v>
      </c>
      <c r="AJ34" s="8">
        <v>5</v>
      </c>
      <c r="AK34" s="8">
        <v>3</v>
      </c>
      <c r="AL34" s="8">
        <v>4</v>
      </c>
      <c r="AM34" s="9">
        <v>3</v>
      </c>
      <c r="AN34" s="9">
        <v>5</v>
      </c>
      <c r="AO34" s="103"/>
      <c r="AP34" s="5"/>
    </row>
    <row r="35" spans="1:42" ht="72.75" thickBot="1" x14ac:dyDescent="0.6">
      <c r="A35" s="4">
        <v>34</v>
      </c>
      <c r="B35" s="4" t="s">
        <v>56</v>
      </c>
      <c r="C35" s="4"/>
      <c r="D35" s="4"/>
      <c r="E35" s="4" t="s">
        <v>189</v>
      </c>
      <c r="F35" s="4" t="s">
        <v>62</v>
      </c>
      <c r="G35" s="4"/>
      <c r="H35" s="100">
        <v>1</v>
      </c>
      <c r="I35" s="100">
        <v>0</v>
      </c>
      <c r="J35" s="100">
        <v>0</v>
      </c>
      <c r="K35" s="100">
        <v>0</v>
      </c>
      <c r="L35" s="100">
        <v>0</v>
      </c>
      <c r="M35" s="102">
        <v>2</v>
      </c>
      <c r="N35" s="102">
        <v>1</v>
      </c>
      <c r="O35" s="102">
        <v>3</v>
      </c>
      <c r="P35" s="102">
        <v>3</v>
      </c>
      <c r="Q35" s="102">
        <v>4</v>
      </c>
      <c r="R35" s="102">
        <v>4</v>
      </c>
      <c r="S35" s="102">
        <v>4</v>
      </c>
      <c r="T35" s="102">
        <v>3</v>
      </c>
      <c r="U35" s="102">
        <v>3</v>
      </c>
      <c r="V35" s="102">
        <v>0</v>
      </c>
      <c r="W35" s="5" t="s">
        <v>34</v>
      </c>
      <c r="X35" s="6">
        <v>0</v>
      </c>
      <c r="Y35" s="6">
        <v>0</v>
      </c>
      <c r="Z35" s="6">
        <v>0</v>
      </c>
      <c r="AA35" s="6">
        <v>0</v>
      </c>
      <c r="AB35" s="7">
        <v>5</v>
      </c>
      <c r="AC35" s="7">
        <v>5</v>
      </c>
      <c r="AD35" s="7">
        <v>5</v>
      </c>
      <c r="AE35" s="7">
        <v>5</v>
      </c>
      <c r="AF35" s="7">
        <v>5</v>
      </c>
      <c r="AG35" s="8">
        <v>5</v>
      </c>
      <c r="AH35" s="8">
        <v>5</v>
      </c>
      <c r="AI35" s="8">
        <v>5</v>
      </c>
      <c r="AJ35" s="8">
        <v>5</v>
      </c>
      <c r="AK35" s="8">
        <v>0</v>
      </c>
      <c r="AL35" s="8">
        <v>0</v>
      </c>
      <c r="AM35" s="9">
        <v>0</v>
      </c>
      <c r="AN35" s="9">
        <v>0</v>
      </c>
      <c r="AO35" s="103"/>
      <c r="AP35" s="5"/>
    </row>
    <row r="36" spans="1:42" ht="72.75" thickBot="1" x14ac:dyDescent="0.6">
      <c r="A36" s="4">
        <v>35</v>
      </c>
      <c r="B36" s="4" t="s">
        <v>55</v>
      </c>
      <c r="C36" s="4"/>
      <c r="D36" s="4"/>
      <c r="E36" s="4" t="s">
        <v>208</v>
      </c>
      <c r="F36" s="4" t="s">
        <v>60</v>
      </c>
      <c r="G36" s="4" t="s">
        <v>170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2">
        <v>4</v>
      </c>
      <c r="N36" s="102">
        <v>4</v>
      </c>
      <c r="O36" s="102">
        <v>4</v>
      </c>
      <c r="P36" s="102">
        <v>4</v>
      </c>
      <c r="Q36" s="102">
        <v>4</v>
      </c>
      <c r="R36" s="102">
        <v>3</v>
      </c>
      <c r="S36" s="102">
        <v>4</v>
      </c>
      <c r="T36" s="102">
        <v>3</v>
      </c>
      <c r="U36" s="102">
        <v>0</v>
      </c>
      <c r="V36" s="102">
        <v>0</v>
      </c>
      <c r="W36" s="5" t="s">
        <v>34</v>
      </c>
      <c r="X36" s="6">
        <v>3</v>
      </c>
      <c r="Y36" s="6">
        <v>4</v>
      </c>
      <c r="Z36" s="6">
        <v>4</v>
      </c>
      <c r="AA36" s="6">
        <v>4</v>
      </c>
      <c r="AB36" s="7">
        <v>4</v>
      </c>
      <c r="AC36" s="7">
        <v>4</v>
      </c>
      <c r="AD36" s="7">
        <v>4</v>
      </c>
      <c r="AE36" s="7">
        <v>4</v>
      </c>
      <c r="AF36" s="7">
        <v>4</v>
      </c>
      <c r="AG36" s="8">
        <v>4</v>
      </c>
      <c r="AH36" s="8">
        <v>4</v>
      </c>
      <c r="AI36" s="8">
        <v>4</v>
      </c>
      <c r="AJ36" s="8">
        <v>4</v>
      </c>
      <c r="AK36" s="8">
        <v>4</v>
      </c>
      <c r="AL36" s="8">
        <v>4</v>
      </c>
      <c r="AM36" s="9">
        <v>4</v>
      </c>
      <c r="AN36" s="9">
        <v>4</v>
      </c>
      <c r="AO36" s="103"/>
      <c r="AP36" s="5"/>
    </row>
    <row r="37" spans="1:42" ht="72.75" thickBot="1" x14ac:dyDescent="0.6">
      <c r="A37" s="4">
        <v>36</v>
      </c>
      <c r="B37" s="4" t="s">
        <v>56</v>
      </c>
      <c r="C37" s="4"/>
      <c r="D37" s="4"/>
      <c r="E37" s="4" t="s">
        <v>208</v>
      </c>
      <c r="F37" s="4" t="s">
        <v>62</v>
      </c>
      <c r="G37" s="4"/>
      <c r="H37" s="100">
        <v>0</v>
      </c>
      <c r="I37" s="100">
        <v>1</v>
      </c>
      <c r="J37" s="100">
        <v>0</v>
      </c>
      <c r="K37" s="100">
        <v>1</v>
      </c>
      <c r="L37" s="100">
        <v>1</v>
      </c>
      <c r="M37" s="102">
        <v>5</v>
      </c>
      <c r="N37" s="102">
        <v>1</v>
      </c>
      <c r="O37" s="102">
        <v>5</v>
      </c>
      <c r="P37" s="102">
        <v>5</v>
      </c>
      <c r="Q37" s="102">
        <v>5</v>
      </c>
      <c r="R37" s="102">
        <v>2</v>
      </c>
      <c r="S37" s="102">
        <v>2</v>
      </c>
      <c r="T37" s="102">
        <v>4</v>
      </c>
      <c r="U37" s="102">
        <v>0</v>
      </c>
      <c r="V37" s="102">
        <v>0</v>
      </c>
      <c r="W37" s="5" t="s">
        <v>34</v>
      </c>
      <c r="X37" s="6">
        <v>2</v>
      </c>
      <c r="Y37" s="6">
        <v>3</v>
      </c>
      <c r="Z37" s="6">
        <v>3</v>
      </c>
      <c r="AA37" s="6">
        <v>3</v>
      </c>
      <c r="AB37" s="7">
        <v>3</v>
      </c>
      <c r="AC37" s="7">
        <v>3</v>
      </c>
      <c r="AD37" s="7">
        <v>3</v>
      </c>
      <c r="AE37" s="7">
        <v>3</v>
      </c>
      <c r="AF37" s="7">
        <v>3</v>
      </c>
      <c r="AG37" s="8">
        <v>3</v>
      </c>
      <c r="AH37" s="8">
        <v>3</v>
      </c>
      <c r="AI37" s="8">
        <v>3</v>
      </c>
      <c r="AJ37" s="8">
        <v>3</v>
      </c>
      <c r="AK37" s="8">
        <v>3</v>
      </c>
      <c r="AL37" s="8">
        <v>3</v>
      </c>
      <c r="AM37" s="9">
        <v>3</v>
      </c>
      <c r="AN37" s="9">
        <v>3</v>
      </c>
      <c r="AO37" s="103"/>
      <c r="AP37" s="5"/>
    </row>
    <row r="38" spans="1:42" ht="72.75" thickBot="1" x14ac:dyDescent="0.6">
      <c r="A38" s="4">
        <v>37</v>
      </c>
      <c r="B38" s="4" t="s">
        <v>55</v>
      </c>
      <c r="C38" s="4"/>
      <c r="D38" s="4"/>
      <c r="E38" s="4" t="s">
        <v>208</v>
      </c>
      <c r="F38" s="4" t="s">
        <v>62</v>
      </c>
      <c r="G38" s="4"/>
      <c r="H38" s="100">
        <v>0</v>
      </c>
      <c r="I38" s="100">
        <v>1</v>
      </c>
      <c r="J38" s="100">
        <v>1</v>
      </c>
      <c r="K38" s="100">
        <v>1</v>
      </c>
      <c r="L38" s="100">
        <v>0</v>
      </c>
      <c r="M38" s="102">
        <v>4</v>
      </c>
      <c r="N38" s="102">
        <v>4</v>
      </c>
      <c r="O38" s="102">
        <v>4</v>
      </c>
      <c r="P38" s="102">
        <v>4</v>
      </c>
      <c r="Q38" s="102">
        <v>4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5" t="s">
        <v>34</v>
      </c>
      <c r="X38" s="6">
        <v>4</v>
      </c>
      <c r="Y38" s="6">
        <v>4</v>
      </c>
      <c r="Z38" s="6">
        <v>4</v>
      </c>
      <c r="AA38" s="6">
        <v>3</v>
      </c>
      <c r="AB38" s="7">
        <v>4</v>
      </c>
      <c r="AC38" s="7">
        <v>4</v>
      </c>
      <c r="AD38" s="7">
        <v>4</v>
      </c>
      <c r="AE38" s="7">
        <v>4</v>
      </c>
      <c r="AF38" s="7">
        <v>4</v>
      </c>
      <c r="AG38" s="8">
        <v>4</v>
      </c>
      <c r="AH38" s="8">
        <v>4</v>
      </c>
      <c r="AI38" s="8">
        <v>4</v>
      </c>
      <c r="AJ38" s="8">
        <v>4</v>
      </c>
      <c r="AK38" s="8">
        <v>4</v>
      </c>
      <c r="AL38" s="8">
        <v>4</v>
      </c>
      <c r="AM38" s="9">
        <v>4</v>
      </c>
      <c r="AN38" s="9">
        <v>4</v>
      </c>
      <c r="AO38" s="103"/>
      <c r="AP38" s="5"/>
    </row>
    <row r="39" spans="1:42" ht="72.75" thickBot="1" x14ac:dyDescent="0.6">
      <c r="A39" s="4">
        <v>38</v>
      </c>
      <c r="B39" s="4" t="s">
        <v>56</v>
      </c>
      <c r="C39" s="4"/>
      <c r="D39" s="4"/>
      <c r="E39" s="4" t="s">
        <v>49</v>
      </c>
      <c r="F39" s="4" t="s">
        <v>62</v>
      </c>
      <c r="G39" s="4"/>
      <c r="H39" s="100">
        <v>1</v>
      </c>
      <c r="I39" s="100">
        <v>1</v>
      </c>
      <c r="J39" s="100">
        <v>0</v>
      </c>
      <c r="K39" s="100">
        <v>1</v>
      </c>
      <c r="L39" s="100">
        <v>0</v>
      </c>
      <c r="M39" s="102">
        <v>2</v>
      </c>
      <c r="N39" s="102">
        <v>1</v>
      </c>
      <c r="O39" s="102">
        <v>3</v>
      </c>
      <c r="P39" s="102">
        <v>4</v>
      </c>
      <c r="Q39" s="102">
        <v>4</v>
      </c>
      <c r="R39" s="102">
        <v>1</v>
      </c>
      <c r="S39" s="102">
        <v>1</v>
      </c>
      <c r="T39" s="102">
        <v>1</v>
      </c>
      <c r="U39" s="102">
        <v>0</v>
      </c>
      <c r="V39" s="102">
        <v>0</v>
      </c>
      <c r="W39" s="5" t="s">
        <v>34</v>
      </c>
      <c r="X39" s="6">
        <v>4</v>
      </c>
      <c r="Y39" s="6">
        <v>4</v>
      </c>
      <c r="Z39" s="6">
        <v>4</v>
      </c>
      <c r="AA39" s="6">
        <v>3</v>
      </c>
      <c r="AB39" s="7">
        <v>4</v>
      </c>
      <c r="AC39" s="7">
        <v>4</v>
      </c>
      <c r="AD39" s="7">
        <v>4</v>
      </c>
      <c r="AE39" s="7">
        <v>4</v>
      </c>
      <c r="AF39" s="7">
        <v>3</v>
      </c>
      <c r="AG39" s="8">
        <v>4</v>
      </c>
      <c r="AH39" s="8">
        <v>4</v>
      </c>
      <c r="AI39" s="8">
        <v>4</v>
      </c>
      <c r="AJ39" s="8">
        <v>4</v>
      </c>
      <c r="AK39" s="8">
        <v>4</v>
      </c>
      <c r="AL39" s="8">
        <v>4</v>
      </c>
      <c r="AM39" s="9">
        <v>4</v>
      </c>
      <c r="AN39" s="9">
        <v>4</v>
      </c>
      <c r="AO39" s="103"/>
      <c r="AP39" s="5"/>
    </row>
    <row r="40" spans="1:42" ht="72.75" thickBot="1" x14ac:dyDescent="0.6">
      <c r="A40" s="4">
        <v>39</v>
      </c>
      <c r="B40" s="4" t="s">
        <v>56</v>
      </c>
      <c r="C40" s="4"/>
      <c r="D40" s="4"/>
      <c r="E40" s="4" t="s">
        <v>194</v>
      </c>
      <c r="F40" s="4" t="s">
        <v>62</v>
      </c>
      <c r="G40" s="4"/>
      <c r="H40" s="100">
        <v>0</v>
      </c>
      <c r="I40" s="100">
        <v>0</v>
      </c>
      <c r="J40" s="100">
        <v>0</v>
      </c>
      <c r="K40" s="100">
        <v>1</v>
      </c>
      <c r="L40" s="100">
        <v>0</v>
      </c>
      <c r="M40" s="102">
        <v>3</v>
      </c>
      <c r="N40" s="102">
        <v>3</v>
      </c>
      <c r="O40" s="102">
        <v>3</v>
      </c>
      <c r="P40" s="102">
        <v>3</v>
      </c>
      <c r="Q40" s="102">
        <v>3</v>
      </c>
      <c r="R40" s="102">
        <v>3</v>
      </c>
      <c r="S40" s="102">
        <v>3</v>
      </c>
      <c r="T40" s="102">
        <v>3</v>
      </c>
      <c r="U40" s="102">
        <v>0</v>
      </c>
      <c r="V40" s="102">
        <v>0</v>
      </c>
      <c r="W40" s="5" t="s">
        <v>34</v>
      </c>
      <c r="X40" s="6">
        <v>3</v>
      </c>
      <c r="Y40" s="6">
        <v>3</v>
      </c>
      <c r="Z40" s="6">
        <v>3</v>
      </c>
      <c r="AA40" s="6">
        <v>3</v>
      </c>
      <c r="AB40" s="7">
        <v>3</v>
      </c>
      <c r="AC40" s="7">
        <v>3</v>
      </c>
      <c r="AD40" s="7">
        <v>3</v>
      </c>
      <c r="AE40" s="7">
        <v>3</v>
      </c>
      <c r="AF40" s="7">
        <v>3</v>
      </c>
      <c r="AG40" s="8">
        <v>3</v>
      </c>
      <c r="AH40" s="8">
        <v>3</v>
      </c>
      <c r="AI40" s="8">
        <v>3</v>
      </c>
      <c r="AJ40" s="8">
        <v>3</v>
      </c>
      <c r="AK40" s="8">
        <v>3</v>
      </c>
      <c r="AL40" s="8">
        <v>3</v>
      </c>
      <c r="AM40" s="9">
        <v>3</v>
      </c>
      <c r="AN40" s="9">
        <v>3</v>
      </c>
      <c r="AO40" s="103"/>
      <c r="AP40" s="5"/>
    </row>
    <row r="41" spans="1:42" ht="72.75" thickBot="1" x14ac:dyDescent="0.6">
      <c r="A41" s="4">
        <v>40</v>
      </c>
      <c r="B41" s="4" t="s">
        <v>55</v>
      </c>
      <c r="C41" s="4"/>
      <c r="D41" s="4"/>
      <c r="E41" s="4" t="s">
        <v>212</v>
      </c>
      <c r="F41" s="4" t="s">
        <v>62</v>
      </c>
      <c r="G41" s="4"/>
      <c r="H41" s="100">
        <v>1</v>
      </c>
      <c r="I41" s="100">
        <v>1</v>
      </c>
      <c r="J41" s="100">
        <v>0</v>
      </c>
      <c r="K41" s="100">
        <v>1</v>
      </c>
      <c r="L41" s="100">
        <v>0</v>
      </c>
      <c r="M41" s="102">
        <v>4</v>
      </c>
      <c r="N41" s="102">
        <v>4</v>
      </c>
      <c r="O41" s="102">
        <v>5</v>
      </c>
      <c r="P41" s="102">
        <v>5</v>
      </c>
      <c r="Q41" s="102">
        <v>5</v>
      </c>
      <c r="R41" s="102">
        <v>4</v>
      </c>
      <c r="S41" s="102">
        <v>4</v>
      </c>
      <c r="T41" s="102">
        <v>4</v>
      </c>
      <c r="U41" s="102">
        <v>0</v>
      </c>
      <c r="V41" s="102">
        <v>0</v>
      </c>
      <c r="W41" s="5" t="s">
        <v>34</v>
      </c>
      <c r="X41" s="6">
        <v>4</v>
      </c>
      <c r="Y41" s="6">
        <v>3</v>
      </c>
      <c r="Z41" s="6">
        <v>3</v>
      </c>
      <c r="AA41" s="6">
        <v>4</v>
      </c>
      <c r="AB41" s="7">
        <v>3</v>
      </c>
      <c r="AC41" s="7">
        <v>4</v>
      </c>
      <c r="AD41" s="7">
        <v>3</v>
      </c>
      <c r="AE41" s="7">
        <v>3</v>
      </c>
      <c r="AF41" s="7">
        <v>3</v>
      </c>
      <c r="AG41" s="8">
        <v>4</v>
      </c>
      <c r="AH41" s="8">
        <v>3</v>
      </c>
      <c r="AI41" s="8">
        <v>4</v>
      </c>
      <c r="AJ41" s="8">
        <v>3</v>
      </c>
      <c r="AK41" s="8">
        <v>4</v>
      </c>
      <c r="AL41" s="8">
        <v>4</v>
      </c>
      <c r="AM41" s="9">
        <v>4</v>
      </c>
      <c r="AN41" s="9">
        <v>4</v>
      </c>
      <c r="AO41" s="103"/>
      <c r="AP41" s="5"/>
    </row>
    <row r="42" spans="1:42" ht="72.75" thickBot="1" x14ac:dyDescent="0.6">
      <c r="A42" s="4">
        <v>41</v>
      </c>
      <c r="B42" s="4" t="s">
        <v>56</v>
      </c>
      <c r="C42" s="4"/>
      <c r="D42" s="4"/>
      <c r="E42" s="4" t="s">
        <v>212</v>
      </c>
      <c r="F42" s="4" t="s">
        <v>60</v>
      </c>
      <c r="G42" s="4" t="s">
        <v>172</v>
      </c>
      <c r="H42" s="100">
        <v>0</v>
      </c>
      <c r="I42" s="100">
        <v>1</v>
      </c>
      <c r="J42" s="100">
        <v>0</v>
      </c>
      <c r="K42" s="100">
        <v>0</v>
      </c>
      <c r="L42" s="100">
        <v>0</v>
      </c>
      <c r="M42" s="102">
        <v>4</v>
      </c>
      <c r="N42" s="102">
        <v>3</v>
      </c>
      <c r="O42" s="102">
        <v>4</v>
      </c>
      <c r="P42" s="102">
        <v>3</v>
      </c>
      <c r="Q42" s="102">
        <v>3</v>
      </c>
      <c r="R42" s="102">
        <v>3</v>
      </c>
      <c r="S42" s="102">
        <v>3</v>
      </c>
      <c r="T42" s="102">
        <v>0</v>
      </c>
      <c r="U42" s="102">
        <v>0</v>
      </c>
      <c r="V42" s="102">
        <v>0</v>
      </c>
      <c r="W42" s="5" t="s">
        <v>34</v>
      </c>
      <c r="X42" s="6">
        <v>3</v>
      </c>
      <c r="Y42" s="6">
        <v>3</v>
      </c>
      <c r="Z42" s="6">
        <v>3</v>
      </c>
      <c r="AA42" s="6">
        <v>3</v>
      </c>
      <c r="AB42" s="7">
        <v>3</v>
      </c>
      <c r="AC42" s="7">
        <v>3</v>
      </c>
      <c r="AD42" s="7">
        <v>3</v>
      </c>
      <c r="AE42" s="7">
        <v>3</v>
      </c>
      <c r="AF42" s="7">
        <v>3</v>
      </c>
      <c r="AG42" s="8">
        <v>3</v>
      </c>
      <c r="AH42" s="8">
        <v>3</v>
      </c>
      <c r="AI42" s="8">
        <v>3</v>
      </c>
      <c r="AJ42" s="8">
        <v>3</v>
      </c>
      <c r="AK42" s="8">
        <v>3</v>
      </c>
      <c r="AL42" s="8">
        <v>3</v>
      </c>
      <c r="AM42" s="9">
        <v>3</v>
      </c>
      <c r="AN42" s="9">
        <v>3</v>
      </c>
      <c r="AO42" s="103"/>
      <c r="AP42" s="5"/>
    </row>
    <row r="43" spans="1:42" ht="72.75" thickBot="1" x14ac:dyDescent="0.6">
      <c r="A43" s="4">
        <v>42</v>
      </c>
      <c r="B43" s="4" t="s">
        <v>55</v>
      </c>
      <c r="C43" s="4"/>
      <c r="D43" s="4"/>
      <c r="E43" s="4" t="s">
        <v>212</v>
      </c>
      <c r="F43" s="4" t="s">
        <v>60</v>
      </c>
      <c r="G43" s="4" t="s">
        <v>172</v>
      </c>
      <c r="H43" s="100">
        <v>0</v>
      </c>
      <c r="I43" s="100">
        <v>1</v>
      </c>
      <c r="J43" s="100">
        <v>0</v>
      </c>
      <c r="K43" s="100">
        <v>1</v>
      </c>
      <c r="L43" s="100">
        <v>0</v>
      </c>
      <c r="M43" s="102">
        <v>4</v>
      </c>
      <c r="N43" s="102">
        <v>4</v>
      </c>
      <c r="O43" s="102">
        <v>4</v>
      </c>
      <c r="P43" s="102">
        <v>4</v>
      </c>
      <c r="Q43" s="102">
        <v>4</v>
      </c>
      <c r="R43" s="102">
        <v>2</v>
      </c>
      <c r="S43" s="102">
        <v>3</v>
      </c>
      <c r="T43" s="102">
        <v>2</v>
      </c>
      <c r="U43" s="102">
        <v>0</v>
      </c>
      <c r="V43" s="102">
        <v>0</v>
      </c>
      <c r="W43" s="5" t="s">
        <v>34</v>
      </c>
      <c r="X43" s="6">
        <v>4</v>
      </c>
      <c r="Y43" s="6">
        <v>4</v>
      </c>
      <c r="Z43" s="6">
        <v>4</v>
      </c>
      <c r="AA43" s="6">
        <v>4</v>
      </c>
      <c r="AB43" s="7">
        <v>4</v>
      </c>
      <c r="AC43" s="7">
        <v>4</v>
      </c>
      <c r="AD43" s="7">
        <v>4</v>
      </c>
      <c r="AE43" s="7">
        <v>4</v>
      </c>
      <c r="AF43" s="7">
        <v>3</v>
      </c>
      <c r="AG43" s="8">
        <v>4</v>
      </c>
      <c r="AH43" s="8">
        <v>4</v>
      </c>
      <c r="AI43" s="8">
        <v>4</v>
      </c>
      <c r="AJ43" s="8">
        <v>4</v>
      </c>
      <c r="AK43" s="8">
        <v>4</v>
      </c>
      <c r="AL43" s="8">
        <v>4</v>
      </c>
      <c r="AM43" s="9">
        <v>4</v>
      </c>
      <c r="AN43" s="9">
        <v>4</v>
      </c>
      <c r="AO43" s="103"/>
      <c r="AP43" s="5"/>
    </row>
    <row r="44" spans="1:42" ht="72.75" thickBot="1" x14ac:dyDescent="0.6">
      <c r="A44" s="4">
        <v>43</v>
      </c>
      <c r="B44" s="4" t="s">
        <v>56</v>
      </c>
      <c r="C44" s="4"/>
      <c r="D44" s="4"/>
      <c r="E44" s="4" t="s">
        <v>212</v>
      </c>
      <c r="F44" s="4" t="s">
        <v>60</v>
      </c>
      <c r="G44" s="4" t="s">
        <v>170</v>
      </c>
      <c r="H44" s="100">
        <v>0</v>
      </c>
      <c r="I44" s="100">
        <v>1</v>
      </c>
      <c r="J44" s="100">
        <v>0</v>
      </c>
      <c r="K44" s="100">
        <v>1</v>
      </c>
      <c r="L44" s="100">
        <v>0</v>
      </c>
      <c r="M44" s="102">
        <v>4</v>
      </c>
      <c r="N44" s="102">
        <v>4</v>
      </c>
      <c r="O44" s="102">
        <v>4</v>
      </c>
      <c r="P44" s="102">
        <v>4</v>
      </c>
      <c r="Q44" s="102">
        <v>4</v>
      </c>
      <c r="R44" s="102">
        <v>2</v>
      </c>
      <c r="S44" s="102">
        <v>3</v>
      </c>
      <c r="T44" s="102">
        <v>2</v>
      </c>
      <c r="U44" s="102">
        <v>0</v>
      </c>
      <c r="V44" s="102">
        <v>0</v>
      </c>
      <c r="W44" s="5" t="s">
        <v>34</v>
      </c>
      <c r="X44" s="6">
        <v>4</v>
      </c>
      <c r="Y44" s="6">
        <v>4</v>
      </c>
      <c r="Z44" s="6">
        <v>4</v>
      </c>
      <c r="AA44" s="6">
        <v>4</v>
      </c>
      <c r="AB44" s="7">
        <v>4</v>
      </c>
      <c r="AC44" s="7">
        <v>4</v>
      </c>
      <c r="AD44" s="7">
        <v>4</v>
      </c>
      <c r="AE44" s="7">
        <v>4</v>
      </c>
      <c r="AF44" s="7">
        <v>4</v>
      </c>
      <c r="AG44" s="8">
        <v>4</v>
      </c>
      <c r="AH44" s="8">
        <v>4</v>
      </c>
      <c r="AI44" s="8">
        <v>4</v>
      </c>
      <c r="AJ44" s="8">
        <v>4</v>
      </c>
      <c r="AK44" s="8">
        <v>4</v>
      </c>
      <c r="AL44" s="8">
        <v>4</v>
      </c>
      <c r="AM44" s="9">
        <v>4</v>
      </c>
      <c r="AN44" s="9">
        <v>4</v>
      </c>
      <c r="AO44" s="103"/>
      <c r="AP44" s="5"/>
    </row>
    <row r="45" spans="1:42" ht="72.75" thickBot="1" x14ac:dyDescent="0.6">
      <c r="A45" s="4">
        <v>44</v>
      </c>
      <c r="B45" s="4" t="s">
        <v>56</v>
      </c>
      <c r="C45" s="4"/>
      <c r="D45" s="4"/>
      <c r="E45" s="4" t="s">
        <v>212</v>
      </c>
      <c r="F45" s="4" t="s">
        <v>60</v>
      </c>
      <c r="G45" s="4" t="s">
        <v>170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2">
        <v>4</v>
      </c>
      <c r="N45" s="102">
        <v>4</v>
      </c>
      <c r="O45" s="102">
        <v>4</v>
      </c>
      <c r="P45" s="102">
        <v>4</v>
      </c>
      <c r="Q45" s="102">
        <v>4</v>
      </c>
      <c r="R45" s="102">
        <v>2</v>
      </c>
      <c r="S45" s="102">
        <v>3</v>
      </c>
      <c r="T45" s="102">
        <v>2</v>
      </c>
      <c r="U45" s="102">
        <v>0</v>
      </c>
      <c r="V45" s="102">
        <v>0</v>
      </c>
      <c r="W45" s="5" t="s">
        <v>34</v>
      </c>
      <c r="X45" s="6">
        <v>4</v>
      </c>
      <c r="Y45" s="6">
        <v>4</v>
      </c>
      <c r="Z45" s="6">
        <v>4</v>
      </c>
      <c r="AA45" s="6">
        <v>4</v>
      </c>
      <c r="AB45" s="7">
        <v>4</v>
      </c>
      <c r="AC45" s="7">
        <v>4</v>
      </c>
      <c r="AD45" s="7">
        <v>4</v>
      </c>
      <c r="AE45" s="7">
        <v>4</v>
      </c>
      <c r="AF45" s="7">
        <v>4</v>
      </c>
      <c r="AG45" s="8">
        <v>4</v>
      </c>
      <c r="AH45" s="8">
        <v>4</v>
      </c>
      <c r="AI45" s="8">
        <v>4</v>
      </c>
      <c r="AJ45" s="8">
        <v>4</v>
      </c>
      <c r="AK45" s="8">
        <v>4</v>
      </c>
      <c r="AL45" s="8">
        <v>3</v>
      </c>
      <c r="AM45" s="9">
        <v>4</v>
      </c>
      <c r="AN45" s="9">
        <v>4</v>
      </c>
      <c r="AO45" s="103"/>
      <c r="AP45" s="5"/>
    </row>
    <row r="46" spans="1:42" ht="72.75" thickBot="1" x14ac:dyDescent="0.6">
      <c r="A46" s="4">
        <v>45</v>
      </c>
      <c r="B46" s="4" t="s">
        <v>55</v>
      </c>
      <c r="C46" s="4"/>
      <c r="D46" s="4"/>
      <c r="E46" s="4" t="s">
        <v>212</v>
      </c>
      <c r="F46" s="4" t="s">
        <v>59</v>
      </c>
      <c r="G46" s="4"/>
      <c r="H46" s="100">
        <v>0</v>
      </c>
      <c r="I46" s="100">
        <v>1</v>
      </c>
      <c r="J46" s="100">
        <v>0</v>
      </c>
      <c r="K46" s="100">
        <v>1</v>
      </c>
      <c r="L46" s="100">
        <v>0</v>
      </c>
      <c r="M46" s="102">
        <v>0</v>
      </c>
      <c r="N46" s="102">
        <v>3</v>
      </c>
      <c r="O46" s="102">
        <v>3</v>
      </c>
      <c r="P46" s="102">
        <v>2</v>
      </c>
      <c r="Q46" s="102">
        <v>1</v>
      </c>
      <c r="R46" s="102">
        <v>2</v>
      </c>
      <c r="S46" s="102">
        <v>3</v>
      </c>
      <c r="T46" s="102">
        <v>0</v>
      </c>
      <c r="U46" s="102">
        <v>0</v>
      </c>
      <c r="V46" s="102">
        <v>0</v>
      </c>
      <c r="W46" s="5" t="s">
        <v>34</v>
      </c>
      <c r="X46" s="6">
        <v>3</v>
      </c>
      <c r="Y46" s="6">
        <v>3</v>
      </c>
      <c r="Z46" s="6">
        <v>3</v>
      </c>
      <c r="AA46" s="6">
        <v>3</v>
      </c>
      <c r="AB46" s="7">
        <v>4</v>
      </c>
      <c r="AC46" s="7">
        <v>2</v>
      </c>
      <c r="AD46" s="7">
        <v>4</v>
      </c>
      <c r="AE46" s="7">
        <v>3</v>
      </c>
      <c r="AF46" s="7">
        <v>3</v>
      </c>
      <c r="AG46" s="8">
        <v>3</v>
      </c>
      <c r="AH46" s="8">
        <v>4</v>
      </c>
      <c r="AI46" s="8">
        <v>3</v>
      </c>
      <c r="AJ46" s="8">
        <v>3</v>
      </c>
      <c r="AK46" s="8">
        <v>3</v>
      </c>
      <c r="AL46" s="8">
        <v>3</v>
      </c>
      <c r="AM46" s="9">
        <v>3</v>
      </c>
      <c r="AN46" s="9">
        <v>3</v>
      </c>
      <c r="AO46" s="103"/>
      <c r="AP46" s="5"/>
    </row>
    <row r="47" spans="1:42" ht="72.75" thickBot="1" x14ac:dyDescent="0.6">
      <c r="A47" s="4">
        <v>46</v>
      </c>
      <c r="B47" s="4" t="s">
        <v>55</v>
      </c>
      <c r="C47" s="4"/>
      <c r="D47" s="4"/>
      <c r="E47" s="4" t="s">
        <v>212</v>
      </c>
      <c r="F47" s="4" t="s">
        <v>59</v>
      </c>
      <c r="G47" s="4"/>
      <c r="H47" s="100">
        <v>1</v>
      </c>
      <c r="I47" s="100">
        <v>1</v>
      </c>
      <c r="J47" s="100">
        <v>0</v>
      </c>
      <c r="K47" s="100">
        <v>1</v>
      </c>
      <c r="L47" s="100">
        <v>0</v>
      </c>
      <c r="M47" s="102">
        <v>4</v>
      </c>
      <c r="N47" s="102">
        <v>4</v>
      </c>
      <c r="O47" s="102">
        <v>3</v>
      </c>
      <c r="P47" s="102">
        <v>3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5" t="s">
        <v>34</v>
      </c>
      <c r="X47" s="6">
        <v>4</v>
      </c>
      <c r="Y47" s="6">
        <v>3</v>
      </c>
      <c r="Z47" s="6">
        <v>3</v>
      </c>
      <c r="AA47" s="6">
        <v>3</v>
      </c>
      <c r="AB47" s="7">
        <v>3</v>
      </c>
      <c r="AC47" s="7">
        <v>3</v>
      </c>
      <c r="AD47" s="7">
        <v>3</v>
      </c>
      <c r="AE47" s="7">
        <v>3</v>
      </c>
      <c r="AF47" s="7">
        <v>3</v>
      </c>
      <c r="AG47" s="8">
        <v>3</v>
      </c>
      <c r="AH47" s="8">
        <v>4</v>
      </c>
      <c r="AI47" s="8">
        <v>3</v>
      </c>
      <c r="AJ47" s="8">
        <v>3</v>
      </c>
      <c r="AK47" s="8">
        <v>3</v>
      </c>
      <c r="AL47" s="8">
        <v>3</v>
      </c>
      <c r="AM47" s="9">
        <v>3</v>
      </c>
      <c r="AN47" s="9">
        <v>4</v>
      </c>
      <c r="AO47" s="103"/>
      <c r="AP47" s="5"/>
    </row>
    <row r="48" spans="1:42" ht="72.75" thickBot="1" x14ac:dyDescent="0.6">
      <c r="A48" s="4">
        <v>47</v>
      </c>
      <c r="B48" s="4" t="s">
        <v>56</v>
      </c>
      <c r="C48" s="4"/>
      <c r="D48" s="4"/>
      <c r="E48" s="4" t="s">
        <v>213</v>
      </c>
      <c r="F48" s="4" t="s">
        <v>62</v>
      </c>
      <c r="G48" s="4"/>
      <c r="H48" s="100">
        <v>0</v>
      </c>
      <c r="I48" s="100">
        <v>1</v>
      </c>
      <c r="J48" s="100">
        <v>0</v>
      </c>
      <c r="K48" s="100">
        <v>0</v>
      </c>
      <c r="L48" s="100">
        <v>0</v>
      </c>
      <c r="M48" s="102">
        <v>4</v>
      </c>
      <c r="N48" s="102">
        <v>4</v>
      </c>
      <c r="O48" s="102">
        <v>4</v>
      </c>
      <c r="P48" s="102">
        <v>4</v>
      </c>
      <c r="Q48" s="102">
        <v>4</v>
      </c>
      <c r="R48" s="102">
        <v>4</v>
      </c>
      <c r="S48" s="102">
        <v>4</v>
      </c>
      <c r="T48" s="102">
        <v>4</v>
      </c>
      <c r="U48" s="102">
        <v>0</v>
      </c>
      <c r="V48" s="102">
        <v>0</v>
      </c>
      <c r="W48" s="5" t="s">
        <v>34</v>
      </c>
      <c r="X48" s="6">
        <v>4</v>
      </c>
      <c r="Y48" s="6">
        <v>4</v>
      </c>
      <c r="Z48" s="6">
        <v>4</v>
      </c>
      <c r="AA48" s="6">
        <v>3</v>
      </c>
      <c r="AB48" s="7">
        <v>4</v>
      </c>
      <c r="AC48" s="7">
        <v>3</v>
      </c>
      <c r="AD48" s="7">
        <v>3</v>
      </c>
      <c r="AE48" s="7">
        <v>3</v>
      </c>
      <c r="AF48" s="7">
        <v>3</v>
      </c>
      <c r="AG48" s="8">
        <v>3</v>
      </c>
      <c r="AH48" s="8">
        <v>3</v>
      </c>
      <c r="AI48" s="8">
        <v>3</v>
      </c>
      <c r="AJ48" s="8">
        <v>3</v>
      </c>
      <c r="AK48" s="8">
        <v>3</v>
      </c>
      <c r="AL48" s="8">
        <v>3</v>
      </c>
      <c r="AM48" s="9">
        <v>3</v>
      </c>
      <c r="AN48" s="9">
        <v>3</v>
      </c>
      <c r="AO48" s="103"/>
      <c r="AP48" s="5"/>
    </row>
    <row r="49" spans="1:42" ht="72.75" thickBot="1" x14ac:dyDescent="0.6">
      <c r="A49" s="4">
        <v>48</v>
      </c>
      <c r="B49" s="4" t="s">
        <v>55</v>
      </c>
      <c r="C49" s="4"/>
      <c r="D49" s="4"/>
      <c r="E49" s="4" t="s">
        <v>213</v>
      </c>
      <c r="F49" s="4" t="s">
        <v>60</v>
      </c>
      <c r="G49" s="4" t="s">
        <v>172</v>
      </c>
      <c r="H49" s="100">
        <v>0</v>
      </c>
      <c r="I49" s="100">
        <v>1</v>
      </c>
      <c r="J49" s="100">
        <v>0</v>
      </c>
      <c r="K49" s="100">
        <v>1</v>
      </c>
      <c r="L49" s="100">
        <v>0</v>
      </c>
      <c r="M49" s="102">
        <v>3</v>
      </c>
      <c r="N49" s="102">
        <v>1</v>
      </c>
      <c r="O49" s="102">
        <v>4</v>
      </c>
      <c r="P49" s="102">
        <v>4</v>
      </c>
      <c r="Q49" s="102">
        <v>4</v>
      </c>
      <c r="R49" s="102">
        <v>1</v>
      </c>
      <c r="S49" s="102">
        <v>1</v>
      </c>
      <c r="T49" s="102">
        <v>2</v>
      </c>
      <c r="U49" s="102">
        <v>0</v>
      </c>
      <c r="V49" s="102">
        <v>0</v>
      </c>
      <c r="W49" s="5" t="s">
        <v>34</v>
      </c>
      <c r="X49" s="6">
        <v>4</v>
      </c>
      <c r="Y49" s="6">
        <v>4</v>
      </c>
      <c r="Z49" s="6">
        <v>4</v>
      </c>
      <c r="AA49" s="6">
        <v>4</v>
      </c>
      <c r="AB49" s="7">
        <v>4</v>
      </c>
      <c r="AC49" s="7">
        <v>4</v>
      </c>
      <c r="AD49" s="7">
        <v>4</v>
      </c>
      <c r="AE49" s="7">
        <v>4</v>
      </c>
      <c r="AF49" s="7">
        <v>4</v>
      </c>
      <c r="AG49" s="8">
        <v>4</v>
      </c>
      <c r="AH49" s="8">
        <v>4</v>
      </c>
      <c r="AI49" s="8">
        <v>4</v>
      </c>
      <c r="AJ49" s="8">
        <v>4</v>
      </c>
      <c r="AK49" s="8">
        <v>4</v>
      </c>
      <c r="AL49" s="8">
        <v>4</v>
      </c>
      <c r="AM49" s="9">
        <v>4</v>
      </c>
      <c r="AN49" s="9">
        <v>4</v>
      </c>
      <c r="AO49" s="103"/>
      <c r="AP49" s="5"/>
    </row>
    <row r="50" spans="1:42" ht="72.75" thickBot="1" x14ac:dyDescent="0.6">
      <c r="A50" s="4">
        <v>49</v>
      </c>
      <c r="B50" s="4" t="s">
        <v>56</v>
      </c>
      <c r="C50" s="4"/>
      <c r="D50" s="4"/>
      <c r="E50" s="4" t="s">
        <v>213</v>
      </c>
      <c r="F50" s="4" t="s">
        <v>60</v>
      </c>
      <c r="G50" s="4" t="s">
        <v>172</v>
      </c>
      <c r="H50" s="100">
        <v>0</v>
      </c>
      <c r="I50" s="100">
        <v>1</v>
      </c>
      <c r="J50" s="100">
        <v>0</v>
      </c>
      <c r="K50" s="100">
        <v>0</v>
      </c>
      <c r="L50" s="100">
        <v>0</v>
      </c>
      <c r="M50" s="102">
        <v>4</v>
      </c>
      <c r="N50" s="102">
        <v>1</v>
      </c>
      <c r="O50" s="102">
        <v>4</v>
      </c>
      <c r="P50" s="102">
        <v>4</v>
      </c>
      <c r="Q50" s="102">
        <v>4</v>
      </c>
      <c r="R50" s="102">
        <v>3</v>
      </c>
      <c r="S50" s="102">
        <v>3</v>
      </c>
      <c r="T50" s="102">
        <v>3</v>
      </c>
      <c r="U50" s="102">
        <v>0</v>
      </c>
      <c r="V50" s="102">
        <v>0</v>
      </c>
      <c r="W50" s="5" t="s">
        <v>34</v>
      </c>
      <c r="X50" s="6">
        <v>4</v>
      </c>
      <c r="Y50" s="6">
        <v>4</v>
      </c>
      <c r="Z50" s="6">
        <v>4</v>
      </c>
      <c r="AA50" s="6">
        <v>4</v>
      </c>
      <c r="AB50" s="7">
        <v>4</v>
      </c>
      <c r="AC50" s="7">
        <v>4</v>
      </c>
      <c r="AD50" s="7">
        <v>4</v>
      </c>
      <c r="AE50" s="7">
        <v>4</v>
      </c>
      <c r="AF50" s="7">
        <v>4</v>
      </c>
      <c r="AG50" s="8">
        <v>3</v>
      </c>
      <c r="AH50" s="8">
        <v>4</v>
      </c>
      <c r="AI50" s="8">
        <v>4</v>
      </c>
      <c r="AJ50" s="8">
        <v>4</v>
      </c>
      <c r="AK50" s="8">
        <v>4</v>
      </c>
      <c r="AL50" s="8">
        <v>4</v>
      </c>
      <c r="AM50" s="9">
        <v>4</v>
      </c>
      <c r="AN50" s="9">
        <v>4</v>
      </c>
      <c r="AO50" s="103"/>
      <c r="AP50" s="5"/>
    </row>
    <row r="51" spans="1:42" ht="72.75" thickBot="1" x14ac:dyDescent="0.6">
      <c r="A51" s="4">
        <v>50</v>
      </c>
      <c r="B51" s="4" t="s">
        <v>56</v>
      </c>
      <c r="C51" s="4"/>
      <c r="D51" s="4"/>
      <c r="E51" s="4" t="s">
        <v>213</v>
      </c>
      <c r="F51" s="4" t="s">
        <v>60</v>
      </c>
      <c r="G51" s="4"/>
      <c r="H51" s="100">
        <v>0</v>
      </c>
      <c r="I51" s="100">
        <v>0</v>
      </c>
      <c r="J51" s="100">
        <v>0</v>
      </c>
      <c r="K51" s="100">
        <v>1</v>
      </c>
      <c r="L51" s="100">
        <v>1</v>
      </c>
      <c r="M51" s="102">
        <v>4</v>
      </c>
      <c r="N51" s="102">
        <v>4</v>
      </c>
      <c r="O51" s="102">
        <v>4</v>
      </c>
      <c r="P51" s="102">
        <v>4</v>
      </c>
      <c r="Q51" s="102">
        <v>4</v>
      </c>
      <c r="R51" s="102">
        <v>4</v>
      </c>
      <c r="S51" s="102">
        <v>5</v>
      </c>
      <c r="T51" s="102">
        <v>4</v>
      </c>
      <c r="U51" s="102">
        <v>0</v>
      </c>
      <c r="V51" s="102">
        <v>0</v>
      </c>
      <c r="W51" s="5" t="s">
        <v>34</v>
      </c>
      <c r="X51" s="6">
        <v>4</v>
      </c>
      <c r="Y51" s="6">
        <v>4</v>
      </c>
      <c r="Z51" s="6">
        <v>5</v>
      </c>
      <c r="AA51" s="6">
        <v>4</v>
      </c>
      <c r="AB51" s="7">
        <v>4</v>
      </c>
      <c r="AC51" s="7">
        <v>4</v>
      </c>
      <c r="AD51" s="7">
        <v>5</v>
      </c>
      <c r="AE51" s="7">
        <v>5</v>
      </c>
      <c r="AF51" s="7">
        <v>5</v>
      </c>
      <c r="AG51" s="8">
        <v>4</v>
      </c>
      <c r="AH51" s="8">
        <v>4</v>
      </c>
      <c r="AI51" s="8">
        <v>4</v>
      </c>
      <c r="AJ51" s="8">
        <v>4</v>
      </c>
      <c r="AK51" s="8">
        <v>4</v>
      </c>
      <c r="AL51" s="8">
        <v>4</v>
      </c>
      <c r="AM51" s="9">
        <v>4</v>
      </c>
      <c r="AN51" s="9">
        <v>4</v>
      </c>
      <c r="AO51" s="103"/>
      <c r="AP51" s="5"/>
    </row>
    <row r="52" spans="1:42" ht="72.75" thickBot="1" x14ac:dyDescent="0.6">
      <c r="A52" s="4">
        <v>51</v>
      </c>
      <c r="B52" s="4" t="s">
        <v>56</v>
      </c>
      <c r="C52" s="4"/>
      <c r="D52" s="4"/>
      <c r="E52" s="4" t="s">
        <v>114</v>
      </c>
      <c r="F52" s="4" t="s">
        <v>62</v>
      </c>
      <c r="G52" s="4"/>
      <c r="H52" s="100">
        <v>1</v>
      </c>
      <c r="I52" s="100">
        <v>1</v>
      </c>
      <c r="J52" s="100">
        <v>1</v>
      </c>
      <c r="K52" s="100">
        <v>1</v>
      </c>
      <c r="L52" s="100">
        <v>1</v>
      </c>
      <c r="M52" s="102">
        <v>4</v>
      </c>
      <c r="N52" s="102">
        <v>0</v>
      </c>
      <c r="O52" s="102">
        <v>4</v>
      </c>
      <c r="P52" s="102">
        <v>4</v>
      </c>
      <c r="Q52" s="102">
        <v>4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5" t="s">
        <v>34</v>
      </c>
      <c r="X52" s="6">
        <v>5</v>
      </c>
      <c r="Y52" s="6">
        <v>5</v>
      </c>
      <c r="Z52" s="6">
        <v>5</v>
      </c>
      <c r="AA52" s="6">
        <v>4</v>
      </c>
      <c r="AB52" s="7">
        <v>5</v>
      </c>
      <c r="AC52" s="7">
        <v>5</v>
      </c>
      <c r="AD52" s="7">
        <v>5</v>
      </c>
      <c r="AE52" s="7">
        <v>5</v>
      </c>
      <c r="AF52" s="7">
        <v>5</v>
      </c>
      <c r="AG52" s="8">
        <v>0</v>
      </c>
      <c r="AH52" s="8">
        <v>0</v>
      </c>
      <c r="AI52" s="8">
        <v>0</v>
      </c>
      <c r="AJ52" s="8">
        <v>5</v>
      </c>
      <c r="AK52" s="8">
        <v>4</v>
      </c>
      <c r="AL52" s="8">
        <v>4</v>
      </c>
      <c r="AM52" s="9">
        <v>5</v>
      </c>
      <c r="AN52" s="9">
        <v>5</v>
      </c>
      <c r="AO52" s="103"/>
      <c r="AP52" s="5"/>
    </row>
    <row r="53" spans="1:42" ht="72.75" thickBot="1" x14ac:dyDescent="0.6">
      <c r="A53" s="4">
        <v>52</v>
      </c>
      <c r="B53" s="4" t="s">
        <v>56</v>
      </c>
      <c r="C53" s="4"/>
      <c r="D53" s="4"/>
      <c r="E53" s="4" t="s">
        <v>198</v>
      </c>
      <c r="F53" s="4" t="s">
        <v>62</v>
      </c>
      <c r="G53" s="4"/>
      <c r="H53" s="100">
        <v>1</v>
      </c>
      <c r="I53" s="100">
        <v>1</v>
      </c>
      <c r="J53" s="100">
        <v>0</v>
      </c>
      <c r="K53" s="100">
        <v>1</v>
      </c>
      <c r="L53" s="100">
        <v>0</v>
      </c>
      <c r="M53" s="102">
        <v>5</v>
      </c>
      <c r="N53" s="102">
        <v>5</v>
      </c>
      <c r="O53" s="102">
        <v>5</v>
      </c>
      <c r="P53" s="102">
        <v>5</v>
      </c>
      <c r="Q53" s="102">
        <v>5</v>
      </c>
      <c r="R53" s="102">
        <v>5</v>
      </c>
      <c r="S53" s="102">
        <v>5</v>
      </c>
      <c r="T53" s="102">
        <v>5</v>
      </c>
      <c r="U53" s="102">
        <v>0</v>
      </c>
      <c r="V53" s="102">
        <v>0</v>
      </c>
      <c r="W53" s="5" t="s">
        <v>34</v>
      </c>
      <c r="X53" s="6">
        <v>4</v>
      </c>
      <c r="Y53" s="6">
        <v>4</v>
      </c>
      <c r="Z53" s="6">
        <v>4</v>
      </c>
      <c r="AA53" s="6">
        <v>4</v>
      </c>
      <c r="AB53" s="7">
        <v>4</v>
      </c>
      <c r="AC53" s="7">
        <v>4</v>
      </c>
      <c r="AD53" s="7">
        <v>4</v>
      </c>
      <c r="AE53" s="7">
        <v>4</v>
      </c>
      <c r="AF53" s="7">
        <v>4</v>
      </c>
      <c r="AG53" s="8">
        <v>4</v>
      </c>
      <c r="AH53" s="8">
        <v>4</v>
      </c>
      <c r="AI53" s="8">
        <v>4</v>
      </c>
      <c r="AJ53" s="8">
        <v>4</v>
      </c>
      <c r="AK53" s="8">
        <v>4</v>
      </c>
      <c r="AL53" s="8">
        <v>4</v>
      </c>
      <c r="AM53" s="9">
        <v>4</v>
      </c>
      <c r="AN53" s="9">
        <v>4</v>
      </c>
      <c r="AO53" s="103"/>
      <c r="AP53" s="5"/>
    </row>
    <row r="54" spans="1:42" ht="72.75" thickBot="1" x14ac:dyDescent="0.6">
      <c r="A54" s="4">
        <v>53</v>
      </c>
      <c r="B54" s="4" t="s">
        <v>56</v>
      </c>
      <c r="C54" s="4"/>
      <c r="D54" s="4"/>
      <c r="E54" s="4" t="s">
        <v>198</v>
      </c>
      <c r="F54" s="4" t="s">
        <v>62</v>
      </c>
      <c r="G54" s="4"/>
      <c r="H54" s="100">
        <v>1</v>
      </c>
      <c r="I54" s="100">
        <v>0</v>
      </c>
      <c r="J54" s="100">
        <v>0</v>
      </c>
      <c r="K54" s="100">
        <v>0</v>
      </c>
      <c r="L54" s="100">
        <v>0</v>
      </c>
      <c r="M54" s="102">
        <v>4</v>
      </c>
      <c r="N54" s="102">
        <v>4</v>
      </c>
      <c r="O54" s="102">
        <v>4</v>
      </c>
      <c r="P54" s="102">
        <v>4</v>
      </c>
      <c r="Q54" s="102">
        <v>4</v>
      </c>
      <c r="R54" s="102">
        <v>4</v>
      </c>
      <c r="S54" s="102">
        <v>4</v>
      </c>
      <c r="T54" s="102">
        <v>4</v>
      </c>
      <c r="U54" s="102">
        <v>0</v>
      </c>
      <c r="V54" s="102">
        <v>0</v>
      </c>
      <c r="W54" s="5" t="s">
        <v>34</v>
      </c>
      <c r="X54" s="6">
        <v>4</v>
      </c>
      <c r="Y54" s="6">
        <v>4</v>
      </c>
      <c r="Z54" s="6">
        <v>4</v>
      </c>
      <c r="AA54" s="6">
        <v>4</v>
      </c>
      <c r="AB54" s="7">
        <v>4</v>
      </c>
      <c r="AC54" s="7">
        <v>4</v>
      </c>
      <c r="AD54" s="7">
        <v>4</v>
      </c>
      <c r="AE54" s="7">
        <v>4</v>
      </c>
      <c r="AF54" s="7">
        <v>4</v>
      </c>
      <c r="AG54" s="8">
        <v>4</v>
      </c>
      <c r="AH54" s="8">
        <v>4</v>
      </c>
      <c r="AI54" s="8">
        <v>4</v>
      </c>
      <c r="AJ54" s="8">
        <v>4</v>
      </c>
      <c r="AK54" s="8">
        <v>4</v>
      </c>
      <c r="AL54" s="8">
        <v>4</v>
      </c>
      <c r="AM54" s="9">
        <v>4</v>
      </c>
      <c r="AN54" s="9">
        <v>4</v>
      </c>
      <c r="AO54" s="103"/>
      <c r="AP54" s="5"/>
    </row>
    <row r="55" spans="1:42" ht="72.75" thickBot="1" x14ac:dyDescent="0.6">
      <c r="A55" s="4">
        <v>54</v>
      </c>
      <c r="B55" s="4" t="s">
        <v>55</v>
      </c>
      <c r="C55" s="4"/>
      <c r="D55" s="4"/>
      <c r="E55" s="4" t="s">
        <v>209</v>
      </c>
      <c r="F55" s="4" t="s">
        <v>60</v>
      </c>
      <c r="G55" s="4" t="s">
        <v>172</v>
      </c>
      <c r="H55" s="100">
        <v>0</v>
      </c>
      <c r="I55" s="100">
        <v>1</v>
      </c>
      <c r="J55" s="100">
        <v>0</v>
      </c>
      <c r="K55" s="100">
        <v>0</v>
      </c>
      <c r="L55" s="100">
        <v>0</v>
      </c>
      <c r="M55" s="102">
        <v>4</v>
      </c>
      <c r="N55" s="102">
        <v>1</v>
      </c>
      <c r="O55" s="102">
        <v>4</v>
      </c>
      <c r="P55" s="102">
        <v>4</v>
      </c>
      <c r="Q55" s="102">
        <v>4</v>
      </c>
      <c r="R55" s="102">
        <v>1</v>
      </c>
      <c r="S55" s="102">
        <v>2</v>
      </c>
      <c r="T55" s="102">
        <v>2</v>
      </c>
      <c r="U55" s="102">
        <v>0</v>
      </c>
      <c r="V55" s="102">
        <v>0</v>
      </c>
      <c r="W55" s="5" t="s">
        <v>34</v>
      </c>
      <c r="X55" s="6">
        <v>3</v>
      </c>
      <c r="Y55" s="6">
        <v>3</v>
      </c>
      <c r="Z55" s="6">
        <v>3</v>
      </c>
      <c r="AA55" s="6">
        <v>3</v>
      </c>
      <c r="AB55" s="7">
        <v>4</v>
      </c>
      <c r="AC55" s="7">
        <v>4</v>
      </c>
      <c r="AD55" s="7">
        <v>4</v>
      </c>
      <c r="AE55" s="7">
        <v>4</v>
      </c>
      <c r="AF55" s="7">
        <v>4</v>
      </c>
      <c r="AG55" s="8">
        <v>4</v>
      </c>
      <c r="AH55" s="8">
        <v>5</v>
      </c>
      <c r="AI55" s="8">
        <v>5</v>
      </c>
      <c r="AJ55" s="8">
        <v>4</v>
      </c>
      <c r="AK55" s="8">
        <v>4</v>
      </c>
      <c r="AL55" s="8">
        <v>4</v>
      </c>
      <c r="AM55" s="9">
        <v>4</v>
      </c>
      <c r="AN55" s="9">
        <v>4</v>
      </c>
      <c r="AO55" s="103"/>
      <c r="AP55" s="5"/>
    </row>
    <row r="56" spans="1:42" ht="72.75" thickBot="1" x14ac:dyDescent="0.6">
      <c r="A56" s="4">
        <v>55</v>
      </c>
      <c r="B56" s="4" t="s">
        <v>56</v>
      </c>
      <c r="C56" s="4"/>
      <c r="D56" s="4"/>
      <c r="E56" s="4" t="s">
        <v>209</v>
      </c>
      <c r="F56" s="4" t="s">
        <v>60</v>
      </c>
      <c r="G56" s="4" t="s">
        <v>170</v>
      </c>
      <c r="H56" s="100">
        <v>0</v>
      </c>
      <c r="I56" s="100">
        <v>1</v>
      </c>
      <c r="J56" s="100">
        <v>0</v>
      </c>
      <c r="K56" s="100">
        <v>0</v>
      </c>
      <c r="L56" s="100">
        <v>1</v>
      </c>
      <c r="M56" s="102">
        <v>4</v>
      </c>
      <c r="N56" s="102">
        <v>1</v>
      </c>
      <c r="O56" s="102">
        <v>4</v>
      </c>
      <c r="P56" s="102">
        <v>4</v>
      </c>
      <c r="Q56" s="102">
        <v>3</v>
      </c>
      <c r="R56" s="102">
        <v>3</v>
      </c>
      <c r="S56" s="102">
        <v>4</v>
      </c>
      <c r="T56" s="102">
        <v>0</v>
      </c>
      <c r="U56" s="102">
        <v>0</v>
      </c>
      <c r="V56" s="102">
        <v>0</v>
      </c>
      <c r="W56" s="5" t="s">
        <v>34</v>
      </c>
      <c r="X56" s="6">
        <v>3</v>
      </c>
      <c r="Y56" s="6">
        <v>3</v>
      </c>
      <c r="Z56" s="6">
        <v>5</v>
      </c>
      <c r="AA56" s="6">
        <v>2</v>
      </c>
      <c r="AB56" s="7">
        <v>5</v>
      </c>
      <c r="AC56" s="7">
        <v>4</v>
      </c>
      <c r="AD56" s="7">
        <v>3</v>
      </c>
      <c r="AE56" s="7">
        <v>4</v>
      </c>
      <c r="AF56" s="7">
        <v>4</v>
      </c>
      <c r="AG56" s="8">
        <v>3</v>
      </c>
      <c r="AH56" s="8">
        <v>3</v>
      </c>
      <c r="AI56" s="8">
        <v>3</v>
      </c>
      <c r="AJ56" s="8">
        <v>3</v>
      </c>
      <c r="AK56" s="8">
        <v>3</v>
      </c>
      <c r="AL56" s="8">
        <v>4</v>
      </c>
      <c r="AM56" s="9">
        <v>4</v>
      </c>
      <c r="AN56" s="9">
        <v>4</v>
      </c>
      <c r="AO56" s="103"/>
      <c r="AP56" s="5"/>
    </row>
    <row r="57" spans="1:42" ht="72.75" thickBot="1" x14ac:dyDescent="0.6">
      <c r="A57" s="4">
        <v>56</v>
      </c>
      <c r="B57" s="4" t="s">
        <v>55</v>
      </c>
      <c r="C57" s="4"/>
      <c r="D57" s="4"/>
      <c r="E57" s="4" t="s">
        <v>209</v>
      </c>
      <c r="F57" s="4" t="s">
        <v>59</v>
      </c>
      <c r="G57" s="4"/>
      <c r="H57" s="100">
        <v>1</v>
      </c>
      <c r="I57" s="100">
        <v>1</v>
      </c>
      <c r="J57" s="100">
        <v>0</v>
      </c>
      <c r="K57" s="100">
        <v>1</v>
      </c>
      <c r="L57" s="100">
        <v>0</v>
      </c>
      <c r="M57" s="102">
        <v>4</v>
      </c>
      <c r="N57" s="102">
        <v>1</v>
      </c>
      <c r="O57" s="102">
        <v>2</v>
      </c>
      <c r="P57" s="102">
        <v>3</v>
      </c>
      <c r="Q57" s="102">
        <v>4</v>
      </c>
      <c r="R57" s="102">
        <v>1</v>
      </c>
      <c r="S57" s="102">
        <v>4</v>
      </c>
      <c r="T57" s="102">
        <v>5</v>
      </c>
      <c r="U57" s="102">
        <v>0</v>
      </c>
      <c r="V57" s="102">
        <v>0</v>
      </c>
      <c r="W57" s="5" t="s">
        <v>34</v>
      </c>
      <c r="X57" s="6">
        <v>4</v>
      </c>
      <c r="Y57" s="6">
        <v>4</v>
      </c>
      <c r="Z57" s="6">
        <v>4</v>
      </c>
      <c r="AA57" s="6">
        <v>4</v>
      </c>
      <c r="AB57" s="7">
        <v>4</v>
      </c>
      <c r="AC57" s="7">
        <v>4</v>
      </c>
      <c r="AD57" s="7">
        <v>3</v>
      </c>
      <c r="AE57" s="7">
        <v>4</v>
      </c>
      <c r="AF57" s="7">
        <v>4</v>
      </c>
      <c r="AG57" s="8">
        <v>4</v>
      </c>
      <c r="AH57" s="8">
        <v>4</v>
      </c>
      <c r="AI57" s="8">
        <v>4</v>
      </c>
      <c r="AJ57" s="8">
        <v>4</v>
      </c>
      <c r="AK57" s="8">
        <v>4</v>
      </c>
      <c r="AL57" s="8">
        <v>5</v>
      </c>
      <c r="AM57" s="9">
        <v>5</v>
      </c>
      <c r="AN57" s="9">
        <v>5</v>
      </c>
      <c r="AO57" s="103"/>
      <c r="AP57" s="5"/>
    </row>
    <row r="58" spans="1:42" ht="72.75" thickBot="1" x14ac:dyDescent="0.6">
      <c r="A58" s="4">
        <v>57</v>
      </c>
      <c r="B58" s="4" t="s">
        <v>55</v>
      </c>
      <c r="C58" s="4"/>
      <c r="D58" s="4"/>
      <c r="E58" s="4" t="s">
        <v>118</v>
      </c>
      <c r="F58" s="4" t="s">
        <v>60</v>
      </c>
      <c r="G58" s="4" t="s">
        <v>172</v>
      </c>
      <c r="H58" s="100">
        <v>0</v>
      </c>
      <c r="I58" s="100">
        <v>1</v>
      </c>
      <c r="J58" s="100">
        <v>0</v>
      </c>
      <c r="K58" s="100">
        <v>1</v>
      </c>
      <c r="L58" s="100">
        <v>0</v>
      </c>
      <c r="M58" s="102">
        <v>5</v>
      </c>
      <c r="N58" s="102">
        <v>5</v>
      </c>
      <c r="O58" s="102">
        <v>5</v>
      </c>
      <c r="P58" s="102">
        <v>5</v>
      </c>
      <c r="Q58" s="102">
        <v>5</v>
      </c>
      <c r="R58" s="102">
        <v>5</v>
      </c>
      <c r="S58" s="102">
        <v>5</v>
      </c>
      <c r="T58" s="102">
        <v>5</v>
      </c>
      <c r="U58" s="102">
        <v>0</v>
      </c>
      <c r="V58" s="102">
        <v>0</v>
      </c>
      <c r="W58" s="5" t="s">
        <v>34</v>
      </c>
      <c r="X58" s="6">
        <v>4</v>
      </c>
      <c r="Y58" s="6">
        <v>4</v>
      </c>
      <c r="Z58" s="6">
        <v>4</v>
      </c>
      <c r="AA58" s="6">
        <v>4</v>
      </c>
      <c r="AB58" s="7">
        <v>5</v>
      </c>
      <c r="AC58" s="7">
        <v>5</v>
      </c>
      <c r="AD58" s="7">
        <v>5</v>
      </c>
      <c r="AE58" s="7">
        <v>5</v>
      </c>
      <c r="AF58" s="7">
        <v>5</v>
      </c>
      <c r="AG58" s="8">
        <v>5</v>
      </c>
      <c r="AH58" s="8">
        <v>5</v>
      </c>
      <c r="AI58" s="8">
        <v>5</v>
      </c>
      <c r="AJ58" s="8">
        <v>5</v>
      </c>
      <c r="AK58" s="8">
        <v>5</v>
      </c>
      <c r="AL58" s="8">
        <v>5</v>
      </c>
      <c r="AM58" s="9">
        <v>5</v>
      </c>
      <c r="AN58" s="9">
        <v>5</v>
      </c>
      <c r="AO58" s="103"/>
      <c r="AP58" s="5"/>
    </row>
    <row r="59" spans="1:42" ht="72.75" thickBot="1" x14ac:dyDescent="0.6">
      <c r="A59" s="4">
        <v>58</v>
      </c>
      <c r="B59" s="4" t="s">
        <v>56</v>
      </c>
      <c r="C59" s="4"/>
      <c r="D59" s="4"/>
      <c r="E59" s="4" t="s">
        <v>118</v>
      </c>
      <c r="F59" s="4" t="s">
        <v>59</v>
      </c>
      <c r="G59" s="4"/>
      <c r="H59" s="100">
        <v>0</v>
      </c>
      <c r="I59" s="100">
        <v>1</v>
      </c>
      <c r="J59" s="100">
        <v>0</v>
      </c>
      <c r="K59" s="100">
        <v>1</v>
      </c>
      <c r="L59" s="100">
        <v>0</v>
      </c>
      <c r="M59" s="102">
        <v>4</v>
      </c>
      <c r="N59" s="102">
        <v>4</v>
      </c>
      <c r="O59" s="102">
        <v>4</v>
      </c>
      <c r="P59" s="102">
        <v>4</v>
      </c>
      <c r="Q59" s="102">
        <v>4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5" t="s">
        <v>34</v>
      </c>
      <c r="X59" s="6">
        <v>4</v>
      </c>
      <c r="Y59" s="6">
        <v>4</v>
      </c>
      <c r="Z59" s="6">
        <v>4</v>
      </c>
      <c r="AA59" s="6">
        <v>4</v>
      </c>
      <c r="AB59" s="7">
        <v>4</v>
      </c>
      <c r="AC59" s="7">
        <v>4</v>
      </c>
      <c r="AD59" s="7">
        <v>4</v>
      </c>
      <c r="AE59" s="7">
        <v>4</v>
      </c>
      <c r="AF59" s="7">
        <v>4</v>
      </c>
      <c r="AG59" s="8">
        <v>4</v>
      </c>
      <c r="AH59" s="8">
        <v>4</v>
      </c>
      <c r="AI59" s="8">
        <v>4</v>
      </c>
      <c r="AJ59" s="8">
        <v>4</v>
      </c>
      <c r="AK59" s="8">
        <v>4</v>
      </c>
      <c r="AL59" s="8">
        <v>4</v>
      </c>
      <c r="AM59" s="9">
        <v>4</v>
      </c>
      <c r="AN59" s="9">
        <v>4</v>
      </c>
      <c r="AO59" s="103"/>
      <c r="AP59" s="5"/>
    </row>
    <row r="60" spans="1:42" ht="72.75" thickBot="1" x14ac:dyDescent="0.6">
      <c r="A60" s="4">
        <v>59</v>
      </c>
      <c r="B60" s="4" t="s">
        <v>56</v>
      </c>
      <c r="C60" s="4"/>
      <c r="D60" s="4"/>
      <c r="E60" s="4" t="s">
        <v>118</v>
      </c>
      <c r="F60" s="4" t="s">
        <v>201</v>
      </c>
      <c r="G60" s="4"/>
      <c r="H60" s="100">
        <v>0</v>
      </c>
      <c r="I60" s="100">
        <v>0</v>
      </c>
      <c r="J60" s="100">
        <v>0</v>
      </c>
      <c r="K60" s="100">
        <v>1</v>
      </c>
      <c r="L60" s="100">
        <v>0</v>
      </c>
      <c r="M60" s="102">
        <v>5</v>
      </c>
      <c r="N60" s="102">
        <v>5</v>
      </c>
      <c r="O60" s="102">
        <v>5</v>
      </c>
      <c r="P60" s="102">
        <v>5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/>
      <c r="W60" s="5" t="s">
        <v>34</v>
      </c>
      <c r="X60" s="6">
        <v>5</v>
      </c>
      <c r="Y60" s="6">
        <v>5</v>
      </c>
      <c r="Z60" s="6">
        <v>5</v>
      </c>
      <c r="AA60" s="6">
        <v>5</v>
      </c>
      <c r="AB60" s="7">
        <v>5</v>
      </c>
      <c r="AC60" s="7">
        <v>5</v>
      </c>
      <c r="AD60" s="7">
        <v>5</v>
      </c>
      <c r="AE60" s="7">
        <v>5</v>
      </c>
      <c r="AF60" s="7">
        <v>5</v>
      </c>
      <c r="AG60" s="8">
        <v>5</v>
      </c>
      <c r="AH60" s="8">
        <v>5</v>
      </c>
      <c r="AI60" s="8">
        <v>5</v>
      </c>
      <c r="AJ60" s="8">
        <v>5</v>
      </c>
      <c r="AK60" s="8">
        <v>5</v>
      </c>
      <c r="AL60" s="8">
        <v>5</v>
      </c>
      <c r="AM60" s="9">
        <v>5</v>
      </c>
      <c r="AN60" s="9">
        <v>5</v>
      </c>
      <c r="AO60" s="103"/>
      <c r="AP60" s="5"/>
    </row>
    <row r="61" spans="1:42" ht="72.75" thickBot="1" x14ac:dyDescent="0.6">
      <c r="A61" s="4">
        <v>60</v>
      </c>
      <c r="B61" s="4" t="s">
        <v>56</v>
      </c>
      <c r="C61" s="4"/>
      <c r="D61" s="4"/>
      <c r="E61" s="4" t="s">
        <v>260</v>
      </c>
      <c r="F61" s="4" t="s">
        <v>60</v>
      </c>
      <c r="G61" s="4" t="s">
        <v>170</v>
      </c>
      <c r="H61" s="100">
        <v>0</v>
      </c>
      <c r="I61" s="100">
        <v>1</v>
      </c>
      <c r="J61" s="100">
        <v>0</v>
      </c>
      <c r="K61" s="100">
        <v>0</v>
      </c>
      <c r="L61" s="100">
        <v>1</v>
      </c>
      <c r="M61" s="102">
        <v>3</v>
      </c>
      <c r="N61" s="102">
        <v>3</v>
      </c>
      <c r="O61" s="102">
        <v>4</v>
      </c>
      <c r="P61" s="102">
        <v>5</v>
      </c>
      <c r="Q61" s="102">
        <v>3</v>
      </c>
      <c r="R61" s="102">
        <v>2</v>
      </c>
      <c r="S61" s="102">
        <v>5</v>
      </c>
      <c r="T61" s="102">
        <v>3</v>
      </c>
      <c r="U61" s="102">
        <v>0</v>
      </c>
      <c r="V61" s="102">
        <v>0</v>
      </c>
      <c r="W61" s="5" t="s">
        <v>34</v>
      </c>
      <c r="X61" s="6">
        <v>4</v>
      </c>
      <c r="Y61" s="6">
        <v>5</v>
      </c>
      <c r="Z61" s="6">
        <v>4</v>
      </c>
      <c r="AA61" s="6">
        <v>4</v>
      </c>
      <c r="AB61" s="7">
        <v>5</v>
      </c>
      <c r="AC61" s="7">
        <v>5</v>
      </c>
      <c r="AD61" s="7">
        <v>5</v>
      </c>
      <c r="AE61" s="7">
        <v>5</v>
      </c>
      <c r="AF61" s="7">
        <v>5</v>
      </c>
      <c r="AG61" s="8">
        <v>4</v>
      </c>
      <c r="AH61" s="8">
        <v>5</v>
      </c>
      <c r="AI61" s="8">
        <v>5</v>
      </c>
      <c r="AJ61" s="8">
        <v>5</v>
      </c>
      <c r="AK61" s="8">
        <v>5</v>
      </c>
      <c r="AL61" s="8">
        <v>4</v>
      </c>
      <c r="AM61" s="9">
        <v>5</v>
      </c>
      <c r="AN61" s="9">
        <v>5</v>
      </c>
      <c r="AO61" s="103"/>
      <c r="AP61" s="5"/>
    </row>
    <row r="62" spans="1:42" ht="72.75" thickBot="1" x14ac:dyDescent="0.6">
      <c r="A62" s="4">
        <v>61</v>
      </c>
      <c r="B62" s="4" t="s">
        <v>56</v>
      </c>
      <c r="C62" s="4"/>
      <c r="D62" s="4"/>
      <c r="E62" s="4" t="s">
        <v>260</v>
      </c>
      <c r="F62" s="4" t="s">
        <v>60</v>
      </c>
      <c r="G62" s="4" t="s">
        <v>172</v>
      </c>
      <c r="H62" s="100">
        <v>0</v>
      </c>
      <c r="I62" s="100">
        <v>1</v>
      </c>
      <c r="J62" s="100">
        <v>0</v>
      </c>
      <c r="K62" s="100">
        <v>0</v>
      </c>
      <c r="L62" s="100">
        <v>0</v>
      </c>
      <c r="M62" s="102">
        <v>3</v>
      </c>
      <c r="N62" s="102">
        <v>2</v>
      </c>
      <c r="O62" s="102">
        <v>5</v>
      </c>
      <c r="P62" s="102">
        <v>5</v>
      </c>
      <c r="Q62" s="102">
        <v>4</v>
      </c>
      <c r="R62" s="102">
        <v>1</v>
      </c>
      <c r="S62" s="102">
        <v>1</v>
      </c>
      <c r="T62" s="102">
        <v>4</v>
      </c>
      <c r="U62" s="102">
        <v>0</v>
      </c>
      <c r="V62" s="102">
        <v>0</v>
      </c>
      <c r="W62" s="5" t="s">
        <v>34</v>
      </c>
      <c r="X62" s="6">
        <v>4</v>
      </c>
      <c r="Y62" s="6">
        <v>4</v>
      </c>
      <c r="Z62" s="6">
        <v>4</v>
      </c>
      <c r="AA62" s="6">
        <v>4</v>
      </c>
      <c r="AB62" s="7">
        <v>4</v>
      </c>
      <c r="AC62" s="7">
        <v>4</v>
      </c>
      <c r="AD62" s="7">
        <v>4</v>
      </c>
      <c r="AE62" s="7">
        <v>4</v>
      </c>
      <c r="AF62" s="7">
        <v>4</v>
      </c>
      <c r="AG62" s="8">
        <v>4</v>
      </c>
      <c r="AH62" s="8">
        <v>4</v>
      </c>
      <c r="AI62" s="8">
        <v>4</v>
      </c>
      <c r="AJ62" s="8">
        <v>4</v>
      </c>
      <c r="AK62" s="8">
        <v>4</v>
      </c>
      <c r="AL62" s="8">
        <v>4</v>
      </c>
      <c r="AM62" s="9">
        <v>4</v>
      </c>
      <c r="AN62" s="9">
        <v>4</v>
      </c>
      <c r="AO62" s="103"/>
      <c r="AP62" s="5"/>
    </row>
    <row r="63" spans="1:42" ht="72.75" thickBot="1" x14ac:dyDescent="0.6">
      <c r="A63" s="4">
        <v>62</v>
      </c>
      <c r="B63" s="4" t="s">
        <v>56</v>
      </c>
      <c r="C63" s="4"/>
      <c r="D63" s="4"/>
      <c r="E63" s="4" t="s">
        <v>260</v>
      </c>
      <c r="F63" s="4" t="s">
        <v>60</v>
      </c>
      <c r="G63" s="4" t="s">
        <v>172</v>
      </c>
      <c r="H63" s="100">
        <v>0</v>
      </c>
      <c r="I63" s="100">
        <v>1</v>
      </c>
      <c r="J63" s="100">
        <v>0</v>
      </c>
      <c r="K63" s="100">
        <v>1</v>
      </c>
      <c r="L63" s="100">
        <v>0</v>
      </c>
      <c r="M63" s="102">
        <v>3</v>
      </c>
      <c r="N63" s="102">
        <v>1</v>
      </c>
      <c r="O63" s="102">
        <v>4</v>
      </c>
      <c r="P63" s="102">
        <v>5</v>
      </c>
      <c r="Q63" s="102">
        <v>5</v>
      </c>
      <c r="R63" s="102">
        <v>1</v>
      </c>
      <c r="S63" s="102">
        <v>2</v>
      </c>
      <c r="T63" s="102">
        <v>3</v>
      </c>
      <c r="U63" s="102">
        <v>0</v>
      </c>
      <c r="V63" s="102">
        <v>0</v>
      </c>
      <c r="W63" s="5" t="s">
        <v>34</v>
      </c>
      <c r="X63" s="6">
        <v>4</v>
      </c>
      <c r="Y63" s="6">
        <v>4</v>
      </c>
      <c r="Z63" s="6">
        <v>4</v>
      </c>
      <c r="AA63" s="6">
        <v>4</v>
      </c>
      <c r="AB63" s="7">
        <v>4</v>
      </c>
      <c r="AC63" s="7">
        <v>4</v>
      </c>
      <c r="AD63" s="7">
        <v>4</v>
      </c>
      <c r="AE63" s="7">
        <v>4</v>
      </c>
      <c r="AF63" s="7">
        <v>4</v>
      </c>
      <c r="AG63" s="8">
        <v>4</v>
      </c>
      <c r="AH63" s="8">
        <v>4</v>
      </c>
      <c r="AI63" s="8">
        <v>4</v>
      </c>
      <c r="AJ63" s="8">
        <v>4</v>
      </c>
      <c r="AK63" s="8">
        <v>4</v>
      </c>
      <c r="AL63" s="8">
        <v>4</v>
      </c>
      <c r="AM63" s="9">
        <v>4</v>
      </c>
      <c r="AN63" s="9">
        <v>4</v>
      </c>
      <c r="AO63" s="103"/>
      <c r="AP63" s="5"/>
    </row>
    <row r="64" spans="1:42" ht="72.75" thickBot="1" x14ac:dyDescent="0.6">
      <c r="A64" s="4">
        <v>63</v>
      </c>
      <c r="B64" s="4" t="s">
        <v>56</v>
      </c>
      <c r="C64" s="4"/>
      <c r="D64" s="4"/>
      <c r="E64" s="4" t="s">
        <v>203</v>
      </c>
      <c r="F64" s="4" t="s">
        <v>62</v>
      </c>
      <c r="G64" s="4"/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2">
        <v>4</v>
      </c>
      <c r="N64" s="102">
        <v>4</v>
      </c>
      <c r="O64" s="102">
        <v>4</v>
      </c>
      <c r="P64" s="102">
        <v>4</v>
      </c>
      <c r="Q64" s="102">
        <v>4</v>
      </c>
      <c r="R64" s="102">
        <v>3</v>
      </c>
      <c r="S64" s="102">
        <v>4</v>
      </c>
      <c r="T64" s="102">
        <v>4</v>
      </c>
      <c r="U64" s="102">
        <v>0</v>
      </c>
      <c r="V64" s="102">
        <v>0</v>
      </c>
      <c r="W64" s="5" t="s">
        <v>34</v>
      </c>
      <c r="X64" s="6">
        <v>4</v>
      </c>
      <c r="Y64" s="6">
        <v>4</v>
      </c>
      <c r="Z64" s="6">
        <v>4</v>
      </c>
      <c r="AA64" s="6">
        <v>4</v>
      </c>
      <c r="AB64" s="7">
        <v>4</v>
      </c>
      <c r="AC64" s="7">
        <v>4</v>
      </c>
      <c r="AD64" s="7">
        <v>4</v>
      </c>
      <c r="AE64" s="7">
        <v>4</v>
      </c>
      <c r="AF64" s="7">
        <v>4</v>
      </c>
      <c r="AG64" s="8">
        <v>4</v>
      </c>
      <c r="AH64" s="8">
        <v>4</v>
      </c>
      <c r="AI64" s="8">
        <v>4</v>
      </c>
      <c r="AJ64" s="8">
        <v>4</v>
      </c>
      <c r="AK64" s="8">
        <v>4</v>
      </c>
      <c r="AL64" s="8">
        <v>4</v>
      </c>
      <c r="AM64" s="9">
        <v>4</v>
      </c>
      <c r="AN64" s="9">
        <v>4</v>
      </c>
      <c r="AO64" s="103"/>
      <c r="AP64" s="5"/>
    </row>
    <row r="65" spans="1:42" ht="72.75" thickBot="1" x14ac:dyDescent="0.6">
      <c r="A65" s="4">
        <v>64</v>
      </c>
      <c r="B65" s="4" t="s">
        <v>55</v>
      </c>
      <c r="C65" s="4"/>
      <c r="D65" s="4"/>
      <c r="E65" s="4" t="s">
        <v>203</v>
      </c>
      <c r="F65" s="4" t="s">
        <v>62</v>
      </c>
      <c r="G65" s="4"/>
      <c r="H65" s="100">
        <v>0</v>
      </c>
      <c r="I65" s="100">
        <v>0</v>
      </c>
      <c r="J65" s="100">
        <v>0</v>
      </c>
      <c r="K65" s="100">
        <v>0</v>
      </c>
      <c r="L65" s="100">
        <v>1</v>
      </c>
      <c r="M65" s="102">
        <v>4</v>
      </c>
      <c r="N65" s="102">
        <v>4</v>
      </c>
      <c r="O65" s="102">
        <v>4</v>
      </c>
      <c r="P65" s="102">
        <v>4</v>
      </c>
      <c r="Q65" s="102">
        <v>4</v>
      </c>
      <c r="R65" s="102">
        <v>4</v>
      </c>
      <c r="S65" s="102">
        <v>4</v>
      </c>
      <c r="T65" s="102">
        <v>4</v>
      </c>
      <c r="U65" s="102">
        <v>0</v>
      </c>
      <c r="V65" s="102">
        <v>0</v>
      </c>
      <c r="W65" s="5" t="s">
        <v>34</v>
      </c>
      <c r="X65" s="6">
        <v>4</v>
      </c>
      <c r="Y65" s="6">
        <v>4</v>
      </c>
      <c r="Z65" s="6">
        <v>4</v>
      </c>
      <c r="AA65" s="6">
        <v>3</v>
      </c>
      <c r="AB65" s="7">
        <v>4</v>
      </c>
      <c r="AC65" s="7">
        <v>4</v>
      </c>
      <c r="AD65" s="7">
        <v>4</v>
      </c>
      <c r="AE65" s="7">
        <v>4</v>
      </c>
      <c r="AF65" s="7">
        <v>4</v>
      </c>
      <c r="AG65" s="8">
        <v>4</v>
      </c>
      <c r="AH65" s="8">
        <v>4</v>
      </c>
      <c r="AI65" s="8">
        <v>4</v>
      </c>
      <c r="AJ65" s="8">
        <v>4</v>
      </c>
      <c r="AK65" s="8">
        <v>4</v>
      </c>
      <c r="AL65" s="8">
        <v>4</v>
      </c>
      <c r="AM65" s="9">
        <v>4</v>
      </c>
      <c r="AN65" s="9">
        <v>4</v>
      </c>
      <c r="AO65" s="103"/>
      <c r="AP65" s="5"/>
    </row>
    <row r="66" spans="1:42" ht="72.75" thickBot="1" x14ac:dyDescent="0.6">
      <c r="A66" s="4">
        <v>65</v>
      </c>
      <c r="B66" s="4" t="s">
        <v>56</v>
      </c>
      <c r="C66" s="4"/>
      <c r="D66" s="4"/>
      <c r="E66" s="4" t="s">
        <v>213</v>
      </c>
      <c r="F66" s="4" t="s">
        <v>60</v>
      </c>
      <c r="G66" s="4" t="s">
        <v>172</v>
      </c>
      <c r="H66" s="100">
        <v>0</v>
      </c>
      <c r="I66" s="100">
        <v>1</v>
      </c>
      <c r="J66" s="100">
        <v>0</v>
      </c>
      <c r="K66" s="100">
        <v>0</v>
      </c>
      <c r="L66" s="100">
        <v>0</v>
      </c>
      <c r="M66" s="102">
        <v>4</v>
      </c>
      <c r="N66" s="102">
        <v>5</v>
      </c>
      <c r="O66" s="102">
        <v>4</v>
      </c>
      <c r="P66" s="102">
        <v>5</v>
      </c>
      <c r="Q66" s="102">
        <v>4</v>
      </c>
      <c r="R66" s="102">
        <v>1</v>
      </c>
      <c r="S66" s="102">
        <v>3</v>
      </c>
      <c r="T66" s="102">
        <v>3</v>
      </c>
      <c r="U66" s="102">
        <v>0</v>
      </c>
      <c r="V66" s="102">
        <v>0</v>
      </c>
      <c r="W66" s="5" t="s">
        <v>34</v>
      </c>
      <c r="X66" s="6">
        <v>4</v>
      </c>
      <c r="Y66" s="6">
        <v>4</v>
      </c>
      <c r="Z66" s="6">
        <v>4</v>
      </c>
      <c r="AA66" s="6">
        <v>4</v>
      </c>
      <c r="AB66" s="7">
        <v>5</v>
      </c>
      <c r="AC66" s="7">
        <v>5</v>
      </c>
      <c r="AD66" s="7">
        <v>4</v>
      </c>
      <c r="AE66" s="7">
        <v>5</v>
      </c>
      <c r="AF66" s="7">
        <v>5</v>
      </c>
      <c r="AG66" s="8">
        <v>4</v>
      </c>
      <c r="AH66" s="8">
        <v>5</v>
      </c>
      <c r="AI66" s="8">
        <v>5</v>
      </c>
      <c r="AJ66" s="8">
        <v>5</v>
      </c>
      <c r="AK66" s="8">
        <v>5</v>
      </c>
      <c r="AL66" s="8">
        <v>5</v>
      </c>
      <c r="AM66" s="9">
        <v>4</v>
      </c>
      <c r="AN66" s="9">
        <v>5</v>
      </c>
      <c r="AO66" s="103"/>
      <c r="AP66" s="5"/>
    </row>
    <row r="67" spans="1:42" ht="24.75" thickBot="1" x14ac:dyDescent="0.6">
      <c r="A67" s="4"/>
      <c r="B67" s="4"/>
      <c r="C67" s="4"/>
      <c r="D67" s="4"/>
      <c r="E67" s="4"/>
      <c r="F67" s="4"/>
      <c r="G67" s="4"/>
      <c r="H67" s="65">
        <f t="shared" ref="H67:V67" si="0">COUNTIF(H2:H66,1)</f>
        <v>21</v>
      </c>
      <c r="I67" s="65">
        <f t="shared" si="0"/>
        <v>48</v>
      </c>
      <c r="J67" s="65">
        <f t="shared" si="0"/>
        <v>8</v>
      </c>
      <c r="K67" s="65">
        <f t="shared" si="0"/>
        <v>38</v>
      </c>
      <c r="L67" s="65">
        <f t="shared" si="0"/>
        <v>17</v>
      </c>
      <c r="M67" s="65">
        <f t="shared" si="0"/>
        <v>0</v>
      </c>
      <c r="N67" s="65">
        <f t="shared" si="0"/>
        <v>9</v>
      </c>
      <c r="O67" s="65">
        <f t="shared" si="0"/>
        <v>0</v>
      </c>
      <c r="P67" s="65">
        <f t="shared" si="0"/>
        <v>0</v>
      </c>
      <c r="Q67" s="65">
        <f t="shared" si="0"/>
        <v>3</v>
      </c>
      <c r="R67" s="65">
        <f t="shared" si="0"/>
        <v>12</v>
      </c>
      <c r="S67" s="65">
        <f t="shared" si="0"/>
        <v>6</v>
      </c>
      <c r="T67" s="65">
        <f t="shared" si="0"/>
        <v>3</v>
      </c>
      <c r="U67" s="65">
        <f t="shared" si="0"/>
        <v>1</v>
      </c>
      <c r="V67" s="65">
        <f t="shared" si="0"/>
        <v>1</v>
      </c>
      <c r="W67" s="5"/>
      <c r="X67" s="110">
        <f t="shared" ref="X67:AN67" si="1">AVERAGE(X2:X66)</f>
        <v>3.8769230769230769</v>
      </c>
      <c r="Y67" s="110">
        <f t="shared" si="1"/>
        <v>3.8769230769230769</v>
      </c>
      <c r="Z67" s="110">
        <f t="shared" si="1"/>
        <v>3.9692307692307693</v>
      </c>
      <c r="AA67" s="110">
        <f t="shared" si="1"/>
        <v>3.6769230769230767</v>
      </c>
      <c r="AB67" s="110">
        <f t="shared" si="1"/>
        <v>4.1692307692307695</v>
      </c>
      <c r="AC67" s="110">
        <f t="shared" si="1"/>
        <v>3.9846153846153847</v>
      </c>
      <c r="AD67" s="110">
        <f t="shared" si="1"/>
        <v>4</v>
      </c>
      <c r="AE67" s="110">
        <f t="shared" si="1"/>
        <v>4.0615384615384613</v>
      </c>
      <c r="AF67" s="110">
        <f t="shared" si="1"/>
        <v>4.0307692307692307</v>
      </c>
      <c r="AG67" s="110">
        <f t="shared" si="1"/>
        <v>3.9692307692307693</v>
      </c>
      <c r="AH67" s="110">
        <f t="shared" si="1"/>
        <v>4.092307692307692</v>
      </c>
      <c r="AI67" s="110">
        <f t="shared" si="1"/>
        <v>3.9846153846153847</v>
      </c>
      <c r="AJ67" s="110">
        <f t="shared" si="1"/>
        <v>4.0153846153846153</v>
      </c>
      <c r="AK67" s="110">
        <f t="shared" si="1"/>
        <v>3.9384615384615387</v>
      </c>
      <c r="AL67" s="110">
        <f t="shared" si="1"/>
        <v>3.9076923076923076</v>
      </c>
      <c r="AM67" s="110">
        <f t="shared" si="1"/>
        <v>4.0769230769230766</v>
      </c>
      <c r="AN67" s="110">
        <f t="shared" si="1"/>
        <v>4.1846153846153848</v>
      </c>
      <c r="AO67" s="113">
        <f>AVERAGE(X67:AF67,AG67:AN67)</f>
        <v>3.9891402714932127</v>
      </c>
      <c r="AP67" s="5"/>
    </row>
    <row r="68" spans="1:42" ht="24.75" thickBot="1" x14ac:dyDescent="0.6">
      <c r="A68" s="4"/>
      <c r="B68" s="5"/>
      <c r="C68" s="5"/>
      <c r="D68" s="5"/>
      <c r="E68" s="5"/>
      <c r="F68" s="5"/>
      <c r="G68" s="103"/>
      <c r="H68" s="66">
        <f t="shared" ref="H68:V68" si="2">STDEV(H1:H66)</f>
        <v>0.47129118877333642</v>
      </c>
      <c r="I68" s="66">
        <f t="shared" si="2"/>
        <v>0.44289258986107016</v>
      </c>
      <c r="J68" s="66">
        <f t="shared" si="2"/>
        <v>0.33108214179472834</v>
      </c>
      <c r="K68" s="66">
        <f t="shared" si="2"/>
        <v>0.49662321269209253</v>
      </c>
      <c r="L68" s="66">
        <f t="shared" si="2"/>
        <v>0.44289258986107022</v>
      </c>
      <c r="M68" s="66">
        <f t="shared" si="2"/>
        <v>1.0289090563085959</v>
      </c>
      <c r="N68" s="66">
        <f t="shared" si="2"/>
        <v>1.5400112387202292</v>
      </c>
      <c r="O68" s="66">
        <f t="shared" si="2"/>
        <v>0.90085429539879602</v>
      </c>
      <c r="P68" s="66">
        <f t="shared" si="2"/>
        <v>1.0504120070788343</v>
      </c>
      <c r="Q68" s="66">
        <f t="shared" si="2"/>
        <v>1.370183873118439</v>
      </c>
      <c r="R68" s="66">
        <f t="shared" si="2"/>
        <v>1.7019502388097647</v>
      </c>
      <c r="S68" s="66">
        <f t="shared" si="2"/>
        <v>1.7345471588151895</v>
      </c>
      <c r="T68" s="66">
        <f t="shared" si="2"/>
        <v>1.8038420534642587</v>
      </c>
      <c r="U68" s="66">
        <f t="shared" si="2"/>
        <v>0.39038935199854796</v>
      </c>
      <c r="V68" s="66">
        <f t="shared" si="2"/>
        <v>0.125</v>
      </c>
      <c r="W68" s="5"/>
      <c r="X68" s="110">
        <f t="shared" ref="X68:AN68" si="3">STDEVA(X2:X66)</f>
        <v>0.97640431411141593</v>
      </c>
      <c r="Y68" s="110">
        <f t="shared" si="3"/>
        <v>0.97640431411141593</v>
      </c>
      <c r="Z68" s="110">
        <f t="shared" si="3"/>
        <v>0.99951911514410829</v>
      </c>
      <c r="AA68" s="110">
        <f t="shared" si="3"/>
        <v>1.1872722453655629</v>
      </c>
      <c r="AB68" s="110">
        <f t="shared" si="3"/>
        <v>0.85821818993683774</v>
      </c>
      <c r="AC68" s="110">
        <f t="shared" si="3"/>
        <v>0.90988164910861635</v>
      </c>
      <c r="AD68" s="110">
        <f t="shared" si="3"/>
        <v>0.96824583655185426</v>
      </c>
      <c r="AE68" s="110">
        <f t="shared" si="3"/>
        <v>0.86380197160798677</v>
      </c>
      <c r="AF68" s="110">
        <f t="shared" si="3"/>
        <v>0.90085429539879602</v>
      </c>
      <c r="AG68" s="110">
        <f t="shared" si="3"/>
        <v>1.0150312613601915</v>
      </c>
      <c r="AH68" s="110">
        <f t="shared" si="3"/>
        <v>1.0112349647070928</v>
      </c>
      <c r="AI68" s="110">
        <f t="shared" si="3"/>
        <v>1.0531546018437252</v>
      </c>
      <c r="AJ68" s="110">
        <f t="shared" si="3"/>
        <v>0.94360193693348005</v>
      </c>
      <c r="AK68" s="110">
        <f t="shared" si="3"/>
        <v>0.98229519298113499</v>
      </c>
      <c r="AL68" s="110">
        <f t="shared" si="3"/>
        <v>0.99566367506611064</v>
      </c>
      <c r="AM68" s="110">
        <f t="shared" si="3"/>
        <v>0.8534432521353621</v>
      </c>
      <c r="AN68" s="110">
        <f t="shared" si="3"/>
        <v>0.8458041235325201</v>
      </c>
      <c r="AO68" s="113">
        <f>AVERAGE(X68:AG68,AH68:AN68)</f>
        <v>0.96122534940565929</v>
      </c>
      <c r="AP68" s="5"/>
    </row>
    <row r="69" spans="1:42" ht="24.75" thickBot="1" x14ac:dyDescent="0.6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10">
        <f>AVERAGE(X2:AA66)</f>
        <v>3.85</v>
      </c>
      <c r="AB69" s="13"/>
      <c r="AC69" s="13"/>
      <c r="AD69" s="13"/>
      <c r="AE69" s="13"/>
      <c r="AF69" s="110">
        <f>AVERAGE(AB2:AF66)</f>
        <v>4.0492307692307694</v>
      </c>
      <c r="AG69" s="13"/>
      <c r="AH69" s="13"/>
      <c r="AI69" s="13"/>
      <c r="AJ69" s="13"/>
      <c r="AK69" s="13"/>
      <c r="AL69" s="110">
        <f>AVERAGE(AG2:AL66)</f>
        <v>3.9846153846153847</v>
      </c>
      <c r="AM69" s="13"/>
      <c r="AN69" s="110">
        <f>AVERAGE(AM2:AN66)</f>
        <v>4.1307692307692312</v>
      </c>
      <c r="AO69" s="5"/>
      <c r="AP69" s="5"/>
    </row>
    <row r="70" spans="1:42" ht="24.75" thickBot="1" x14ac:dyDescent="0.6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110">
        <f>STDEVA(X2:AA66)</f>
        <v>1.0381710975553249</v>
      </c>
      <c r="AB70" s="13"/>
      <c r="AC70" s="13"/>
      <c r="AD70" s="13"/>
      <c r="AE70" s="13"/>
      <c r="AF70" s="110">
        <f>STDEVA(AB2:AF66)</f>
        <v>0.89789243576879929</v>
      </c>
      <c r="AG70" s="13"/>
      <c r="AH70" s="13"/>
      <c r="AI70" s="13"/>
      <c r="AJ70" s="13"/>
      <c r="AK70" s="13"/>
      <c r="AL70" s="110">
        <f>STDEVA(AG2:AL66)</f>
        <v>0.99601738082171687</v>
      </c>
      <c r="AM70" s="13"/>
      <c r="AN70" s="110">
        <f>STDEVA(AM2:AN66)</f>
        <v>0.84805716439676138</v>
      </c>
      <c r="AO70" s="5"/>
      <c r="AP70" s="5"/>
    </row>
    <row r="71" spans="1:42" ht="24.75" thickBot="1" x14ac:dyDescent="0.6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3"/>
      <c r="AC71" s="13"/>
      <c r="AD71" s="13"/>
      <c r="AE71" s="13"/>
      <c r="AF71" s="5"/>
      <c r="AG71" s="13"/>
      <c r="AH71" s="13"/>
      <c r="AI71" s="13"/>
      <c r="AJ71" s="13"/>
      <c r="AK71" s="13"/>
      <c r="AL71" s="13"/>
      <c r="AM71" s="13"/>
      <c r="AN71" s="13"/>
      <c r="AO71" s="5"/>
      <c r="AP71" s="5"/>
    </row>
    <row r="72" spans="1:42" s="13" customFormat="1" x14ac:dyDescent="0.55000000000000004">
      <c r="A72" s="331" t="s">
        <v>4</v>
      </c>
      <c r="B72" s="328"/>
      <c r="C72" s="329"/>
    </row>
    <row r="73" spans="1:42" s="13" customFormat="1" x14ac:dyDescent="0.55000000000000004">
      <c r="A73" s="327" t="s">
        <v>55</v>
      </c>
      <c r="B73" s="332">
        <f>COUNTIF(B2:B66,"ชาย")</f>
        <v>22</v>
      </c>
      <c r="C73" s="333">
        <f>B73*100/B$75</f>
        <v>33.846153846153847</v>
      </c>
    </row>
    <row r="74" spans="1:42" s="13" customFormat="1" x14ac:dyDescent="0.55000000000000004">
      <c r="A74" s="327" t="s">
        <v>56</v>
      </c>
      <c r="B74" s="332">
        <f>COUNTIF(B2:B66,"หญิง")</f>
        <v>43</v>
      </c>
      <c r="C74" s="333">
        <f t="shared" ref="C74:C75" si="4">B74*100/B$75</f>
        <v>66.15384615384616</v>
      </c>
    </row>
    <row r="75" spans="1:42" s="13" customFormat="1" ht="24.75" thickBot="1" x14ac:dyDescent="0.6">
      <c r="A75" s="328"/>
      <c r="B75" s="334">
        <f>SUM(B2:B74)</f>
        <v>65</v>
      </c>
      <c r="C75" s="335">
        <f t="shared" si="4"/>
        <v>100</v>
      </c>
    </row>
    <row r="76" spans="1:42" ht="24.75" thickBot="1" x14ac:dyDescent="0.6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s="13" customFormat="1" x14ac:dyDescent="0.55000000000000004">
      <c r="A77" s="331" t="s">
        <v>58</v>
      </c>
      <c r="B77" s="328"/>
      <c r="C77" s="328"/>
      <c r="D77" s="329"/>
    </row>
    <row r="78" spans="1:42" s="13" customFormat="1" x14ac:dyDescent="0.55000000000000004">
      <c r="A78" s="336" t="s">
        <v>60</v>
      </c>
      <c r="B78" s="330"/>
      <c r="C78" s="332">
        <f>COUNTIF(F2:F66,"นิสิตบัณฑิตศึกษา")</f>
        <v>34</v>
      </c>
      <c r="D78" s="337">
        <f t="shared" ref="D78:D84" si="5">C78*100/C$84</f>
        <v>52.307692307692307</v>
      </c>
    </row>
    <row r="79" spans="1:42" s="13" customFormat="1" x14ac:dyDescent="0.55000000000000004">
      <c r="A79" s="336" t="s">
        <v>62</v>
      </c>
      <c r="B79" s="330"/>
      <c r="C79" s="332">
        <f>COUNTIF(F2:F67,"เจ้าหน้าที่")</f>
        <v>21</v>
      </c>
      <c r="D79" s="337">
        <f t="shared" si="5"/>
        <v>32.307692307692307</v>
      </c>
    </row>
    <row r="80" spans="1:42" s="13" customFormat="1" x14ac:dyDescent="0.55000000000000004">
      <c r="A80" s="336" t="s">
        <v>59</v>
      </c>
      <c r="B80" s="330"/>
      <c r="C80" s="332">
        <f>COUNTIF(F2:F68,"คณาจารย์บัณฑิตศึกษา")</f>
        <v>6</v>
      </c>
      <c r="D80" s="337">
        <f t="shared" si="5"/>
        <v>9.2307692307692299</v>
      </c>
    </row>
    <row r="81" spans="1:42" s="13" customFormat="1" x14ac:dyDescent="0.55000000000000004">
      <c r="A81" s="336" t="s">
        <v>186</v>
      </c>
      <c r="B81" s="330"/>
      <c r="C81" s="332">
        <f>COUNTIF(F2:F70,"คณบดี/ผอ.วิทยาลัย")</f>
        <v>1</v>
      </c>
      <c r="D81" s="337">
        <f t="shared" si="5"/>
        <v>1.5384615384615385</v>
      </c>
    </row>
    <row r="82" spans="1:42" s="13" customFormat="1" x14ac:dyDescent="0.55000000000000004">
      <c r="A82" s="336" t="s">
        <v>169</v>
      </c>
      <c r="B82" s="330"/>
      <c r="C82" s="332">
        <f>COUNTIF(F2:F71,"รองคณบดี")</f>
        <v>2</v>
      </c>
      <c r="D82" s="337">
        <f t="shared" si="5"/>
        <v>3.0769230769230771</v>
      </c>
    </row>
    <row r="83" spans="1:42" s="13" customFormat="1" x14ac:dyDescent="0.55000000000000004">
      <c r="A83" s="336" t="s">
        <v>201</v>
      </c>
      <c r="B83" s="330"/>
      <c r="C83" s="332">
        <f>COUNTIF(F2:F73,"ผู้ช่วยคณบดี")</f>
        <v>1</v>
      </c>
      <c r="D83" s="337">
        <f t="shared" si="5"/>
        <v>1.5384615384615385</v>
      </c>
    </row>
    <row r="84" spans="1:42" s="13" customFormat="1" ht="24.75" thickBot="1" x14ac:dyDescent="0.6">
      <c r="A84" s="328"/>
      <c r="B84" s="329"/>
      <c r="C84" s="334">
        <f>SUM(C78:C83)</f>
        <v>65</v>
      </c>
      <c r="D84" s="338">
        <f t="shared" si="5"/>
        <v>100</v>
      </c>
    </row>
    <row r="85" spans="1:42" ht="24.75" thickBot="1" x14ac:dyDescent="0.6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s="13" customFormat="1" x14ac:dyDescent="0.55000000000000004">
      <c r="A86" s="331" t="s">
        <v>110</v>
      </c>
      <c r="B86" s="328"/>
      <c r="C86" s="328"/>
      <c r="D86" s="329"/>
    </row>
    <row r="87" spans="1:42" s="13" customFormat="1" x14ac:dyDescent="0.55000000000000004">
      <c r="A87" s="336" t="s">
        <v>214</v>
      </c>
      <c r="B87" s="330"/>
      <c r="C87" s="332">
        <f>COUNTIF(E2:E69,"คณะแพทยศาสตร์")</f>
        <v>2</v>
      </c>
      <c r="D87" s="337">
        <f t="shared" ref="D87:D105" si="6">C87*100/C$105</f>
        <v>3.0769230769230771</v>
      </c>
    </row>
    <row r="88" spans="1:42" s="13" customFormat="1" x14ac:dyDescent="0.55000000000000004">
      <c r="A88" s="336" t="s">
        <v>260</v>
      </c>
      <c r="B88" s="330"/>
      <c r="C88" s="332">
        <f>COUNTIF(E2:E70,"คณะโลจิสติกส์และดิจิทัลซัพพลายเชน")</f>
        <v>3</v>
      </c>
      <c r="D88" s="337">
        <f t="shared" si="6"/>
        <v>4.615384615384615</v>
      </c>
    </row>
    <row r="89" spans="1:42" s="13" customFormat="1" x14ac:dyDescent="0.55000000000000004">
      <c r="A89" s="336" t="s">
        <v>49</v>
      </c>
      <c r="B89" s="330"/>
      <c r="C89" s="332">
        <f>COUNTIF(E2:E71,"กองกฎหมาย")</f>
        <v>1</v>
      </c>
      <c r="D89" s="337">
        <f t="shared" si="6"/>
        <v>1.5384615384615385</v>
      </c>
    </row>
    <row r="90" spans="1:42" s="13" customFormat="1" x14ac:dyDescent="0.55000000000000004">
      <c r="A90" s="336" t="s">
        <v>189</v>
      </c>
      <c r="B90" s="330"/>
      <c r="C90" s="332">
        <f>COUNTIF(E2:E74,"กองการวิจัยและนวัตกรรม")</f>
        <v>1</v>
      </c>
      <c r="D90" s="337">
        <f t="shared" si="6"/>
        <v>1.5384615384615385</v>
      </c>
    </row>
    <row r="91" spans="1:42" s="13" customFormat="1" ht="24" customHeight="1" x14ac:dyDescent="0.55000000000000004">
      <c r="A91" s="336" t="s">
        <v>198</v>
      </c>
      <c r="B91" s="330"/>
      <c r="C91" s="332">
        <f>COUNTIF(E2:E76,"กองตรวจสอบและกำกับกิจการมหาวิทยาลัย")</f>
        <v>2</v>
      </c>
      <c r="D91" s="337">
        <f t="shared" si="6"/>
        <v>3.0769230769230771</v>
      </c>
    </row>
    <row r="92" spans="1:42" s="13" customFormat="1" x14ac:dyDescent="0.55000000000000004">
      <c r="A92" s="336" t="s">
        <v>194</v>
      </c>
      <c r="B92" s="330"/>
      <c r="C92" s="332">
        <f>COUNTIF(E2:E77,"กองพัฒนาภาษาและกิจการต่างประเทศ")</f>
        <v>1</v>
      </c>
      <c r="D92" s="337">
        <f t="shared" si="6"/>
        <v>1.5384615384615385</v>
      </c>
    </row>
    <row r="93" spans="1:42" s="13" customFormat="1" x14ac:dyDescent="0.55000000000000004">
      <c r="A93" s="336" t="s">
        <v>117</v>
      </c>
      <c r="B93" s="330"/>
      <c r="C93" s="332">
        <f>COUNTIF(E2:E78,"คณะทันตแพทยศาสตร์")</f>
        <v>4</v>
      </c>
      <c r="D93" s="337">
        <f t="shared" si="6"/>
        <v>6.1538461538461542</v>
      </c>
    </row>
    <row r="94" spans="1:42" s="13" customFormat="1" x14ac:dyDescent="0.55000000000000004">
      <c r="A94" s="336" t="s">
        <v>208</v>
      </c>
      <c r="B94" s="330"/>
      <c r="C94" s="332">
        <f>COUNTIF(E2:E79,"คณะบริหารธุรกิจ เศรษฐศาสตร์และการสื่อสาร")</f>
        <v>8</v>
      </c>
      <c r="D94" s="337">
        <f t="shared" si="6"/>
        <v>12.307692307692308</v>
      </c>
    </row>
    <row r="95" spans="1:42" s="13" customFormat="1" x14ac:dyDescent="0.55000000000000004">
      <c r="A95" s="336" t="s">
        <v>118</v>
      </c>
      <c r="B95" s="330"/>
      <c r="C95" s="332">
        <f>COUNTIF(E2:E80,"คณะพยาบาลศาสตร์")</f>
        <v>3</v>
      </c>
      <c r="D95" s="337">
        <f t="shared" si="6"/>
        <v>4.615384615384615</v>
      </c>
    </row>
    <row r="96" spans="1:42" s="13" customFormat="1" x14ac:dyDescent="0.55000000000000004">
      <c r="A96" s="336" t="s">
        <v>210</v>
      </c>
      <c r="B96" s="330"/>
      <c r="C96" s="332">
        <f>COUNTIF(E2:E80,"คณะมนุษยศาสตร์")</f>
        <v>2</v>
      </c>
      <c r="D96" s="337">
        <f t="shared" si="6"/>
        <v>3.0769230769230771</v>
      </c>
    </row>
    <row r="97" spans="1:42" s="13" customFormat="1" x14ac:dyDescent="0.55000000000000004">
      <c r="A97" s="336" t="s">
        <v>180</v>
      </c>
      <c r="B97" s="330"/>
      <c r="C97" s="332">
        <f>COUNTIF(E2:E81,"วิทยาลัยเพื่อการค้นคว้าระดับรากฐาน")</f>
        <v>5</v>
      </c>
      <c r="D97" s="337">
        <f t="shared" si="6"/>
        <v>7.6923076923076925</v>
      </c>
    </row>
    <row r="98" spans="1:42" s="13" customFormat="1" ht="24" customHeight="1" x14ac:dyDescent="0.55000000000000004">
      <c r="A98" s="336" t="s">
        <v>203</v>
      </c>
      <c r="B98" s="330"/>
      <c r="C98" s="332">
        <f>COUNTIF(E2:E82,"วิทยาลัยพลังงานทดแทนและสมาร์ต กริดเทคโนโลยี")</f>
        <v>2</v>
      </c>
      <c r="D98" s="337">
        <f t="shared" si="6"/>
        <v>3.0769230769230771</v>
      </c>
    </row>
    <row r="99" spans="1:42" s="13" customFormat="1" ht="24" customHeight="1" x14ac:dyDescent="0.55000000000000004">
      <c r="A99" s="336" t="s">
        <v>213</v>
      </c>
      <c r="B99" s="330"/>
      <c r="C99" s="332">
        <f>COUNTIF(E2:E82,"คณะวิทยาศาสตร์")</f>
        <v>5</v>
      </c>
      <c r="D99" s="337">
        <f t="shared" si="6"/>
        <v>7.6923076923076925</v>
      </c>
    </row>
    <row r="100" spans="1:42" s="13" customFormat="1" ht="24" customHeight="1" x14ac:dyDescent="0.55000000000000004">
      <c r="A100" s="330" t="s">
        <v>114</v>
      </c>
      <c r="B100" s="330"/>
      <c r="C100" s="332">
        <f>COUNTIF(E2:E83,"คณะวิศวกรรมศาสตร์")</f>
        <v>1</v>
      </c>
      <c r="D100" s="337">
        <f t="shared" si="6"/>
        <v>1.5384615384615385</v>
      </c>
    </row>
    <row r="101" spans="1:42" s="13" customFormat="1" x14ac:dyDescent="0.55000000000000004">
      <c r="A101" s="336" t="s">
        <v>209</v>
      </c>
      <c r="B101" s="330"/>
      <c r="C101" s="332">
        <f>COUNTIF(E2:E83,"คณะศึกษาศาสตร์")</f>
        <v>3</v>
      </c>
      <c r="D101" s="337">
        <f t="shared" si="6"/>
        <v>4.615384615384615</v>
      </c>
    </row>
    <row r="102" spans="1:42" s="13" customFormat="1" x14ac:dyDescent="0.55000000000000004">
      <c r="A102" s="336" t="s">
        <v>261</v>
      </c>
      <c r="B102" s="330"/>
      <c r="C102" s="332">
        <f>COUNTIF(E2:E84,"คณะสถาปัตกรรมศาสตร์")</f>
        <v>12</v>
      </c>
      <c r="D102" s="337">
        <f t="shared" si="6"/>
        <v>18.46153846153846</v>
      </c>
    </row>
    <row r="103" spans="1:42" s="13" customFormat="1" x14ac:dyDescent="0.55000000000000004">
      <c r="A103" s="336" t="s">
        <v>212</v>
      </c>
      <c r="B103" s="330"/>
      <c r="C103" s="332">
        <f>COUNTIF(E3:E85,"คณะสหเวชศาสตร์")</f>
        <v>7</v>
      </c>
      <c r="D103" s="337">
        <f t="shared" si="6"/>
        <v>10.76923076923077</v>
      </c>
    </row>
    <row r="104" spans="1:42" s="13" customFormat="1" x14ac:dyDescent="0.55000000000000004">
      <c r="A104" s="336" t="s">
        <v>116</v>
      </c>
      <c r="B104" s="330"/>
      <c r="C104" s="332">
        <f>COUNTIF(E2:E85,"คณะสาธารณสุขศาสตร์")</f>
        <v>3</v>
      </c>
      <c r="D104" s="337">
        <f t="shared" si="6"/>
        <v>4.615384615384615</v>
      </c>
    </row>
    <row r="105" spans="1:42" s="13" customFormat="1" ht="24.75" thickBot="1" x14ac:dyDescent="0.6">
      <c r="A105" s="328"/>
      <c r="B105" s="329"/>
      <c r="C105" s="334">
        <f>SUM(C87:C104)</f>
        <v>65</v>
      </c>
      <c r="D105" s="338">
        <f t="shared" si="6"/>
        <v>100</v>
      </c>
    </row>
    <row r="106" spans="1:42" ht="24.75" thickBot="1" x14ac:dyDescent="0.6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ht="24.75" thickBot="1" x14ac:dyDescent="0.6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ht="24.75" thickBot="1" x14ac:dyDescent="0.6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ht="24.75" thickBot="1" x14ac:dyDescent="0.6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ht="24.75" thickBot="1" x14ac:dyDescent="0.6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ht="24.75" thickBot="1" x14ac:dyDescent="0.6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ht="24.75" thickBot="1" x14ac:dyDescent="0.6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ht="24.75" thickBot="1" x14ac:dyDescent="0.6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ht="24.75" thickBot="1" x14ac:dyDescent="0.6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ht="24.75" thickBot="1" x14ac:dyDescent="0.6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ht="24.75" thickBot="1" x14ac:dyDescent="0.6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ht="24.75" thickBot="1" x14ac:dyDescent="0.6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ht="24.75" thickBot="1" x14ac:dyDescent="0.6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ht="24.75" thickBot="1" x14ac:dyDescent="0.6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ht="24.75" thickBot="1" x14ac:dyDescent="0.6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ht="24.75" thickBot="1" x14ac:dyDescent="0.6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ht="24.75" thickBot="1" x14ac:dyDescent="0.6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ht="24.75" thickBot="1" x14ac:dyDescent="0.6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ht="24.75" thickBot="1" x14ac:dyDescent="0.6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ht="24.75" thickBot="1" x14ac:dyDescent="0.6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ht="24.75" thickBot="1" x14ac:dyDescent="0.6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ht="24.75" thickBot="1" x14ac:dyDescent="0.6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24.75" thickBot="1" x14ac:dyDescent="0.6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ht="24.75" thickBot="1" x14ac:dyDescent="0.6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ht="24.75" thickBot="1" x14ac:dyDescent="0.6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ht="24.75" thickBot="1" x14ac:dyDescent="0.6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ht="24.75" thickBot="1" x14ac:dyDescent="0.6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ht="24.75" thickBot="1" x14ac:dyDescent="0.6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ht="24.75" thickBot="1" x14ac:dyDescent="0.6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ht="24.75" thickBot="1" x14ac:dyDescent="0.6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ht="24.75" thickBot="1" x14ac:dyDescent="0.6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ht="24.75" thickBot="1" x14ac:dyDescent="0.6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ht="24.75" thickBot="1" x14ac:dyDescent="0.6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7"/>
      <c r="Y138" s="67"/>
      <c r="Z138" s="67"/>
      <c r="AA138" s="67"/>
      <c r="AB138" s="68"/>
      <c r="AC138" s="68"/>
      <c r="AD138" s="68"/>
      <c r="AE138" s="68"/>
      <c r="AF138" s="68"/>
      <c r="AG138" s="69"/>
      <c r="AH138" s="69"/>
      <c r="AI138" s="69"/>
      <c r="AJ138" s="69"/>
      <c r="AK138" s="69"/>
      <c r="AL138" s="69"/>
      <c r="AM138" s="70"/>
      <c r="AN138" s="70"/>
      <c r="AO138" s="5"/>
      <c r="AP138" s="5"/>
    </row>
    <row r="139" spans="1:42" ht="24.75" thickBot="1" x14ac:dyDescent="0.6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7"/>
      <c r="Y139" s="67"/>
      <c r="Z139" s="67"/>
      <c r="AA139" s="67"/>
      <c r="AB139" s="68"/>
      <c r="AC139" s="68"/>
      <c r="AD139" s="68"/>
      <c r="AE139" s="68"/>
      <c r="AF139" s="68"/>
      <c r="AG139" s="69"/>
      <c r="AH139" s="69"/>
      <c r="AI139" s="69"/>
      <c r="AJ139" s="69"/>
      <c r="AK139" s="69"/>
      <c r="AL139" s="69"/>
      <c r="AM139" s="70"/>
      <c r="AN139" s="70"/>
      <c r="AO139" s="5"/>
      <c r="AP139" s="5"/>
    </row>
    <row r="140" spans="1:42" ht="24.75" thickBot="1" x14ac:dyDescent="0.6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7"/>
      <c r="Y140" s="67"/>
      <c r="Z140" s="67"/>
      <c r="AA140" s="67"/>
      <c r="AB140" s="68"/>
      <c r="AC140" s="68"/>
      <c r="AD140" s="68"/>
      <c r="AE140" s="68"/>
      <c r="AF140" s="68"/>
      <c r="AG140" s="69"/>
      <c r="AH140" s="69"/>
      <c r="AI140" s="69"/>
      <c r="AJ140" s="69"/>
      <c r="AK140" s="69"/>
      <c r="AL140" s="69"/>
      <c r="AM140" s="70"/>
      <c r="AN140" s="70"/>
      <c r="AO140" s="5"/>
      <c r="AP140" s="5"/>
    </row>
    <row r="141" spans="1:42" ht="24.75" thickBot="1" x14ac:dyDescent="0.6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7"/>
      <c r="Y141" s="67"/>
      <c r="Z141" s="67"/>
      <c r="AA141" s="67"/>
      <c r="AB141" s="68"/>
      <c r="AC141" s="68"/>
      <c r="AD141" s="68"/>
      <c r="AE141" s="68"/>
      <c r="AF141" s="68"/>
      <c r="AG141" s="69"/>
      <c r="AH141" s="69"/>
      <c r="AI141" s="69"/>
      <c r="AJ141" s="69"/>
      <c r="AK141" s="69"/>
      <c r="AL141" s="69"/>
      <c r="AM141" s="70"/>
      <c r="AN141" s="70"/>
      <c r="AO141" s="5"/>
      <c r="AP141" s="5"/>
    </row>
    <row r="142" spans="1:42" ht="24.75" thickBot="1" x14ac:dyDescent="0.6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7"/>
      <c r="Y142" s="67"/>
      <c r="Z142" s="67"/>
      <c r="AA142" s="67"/>
      <c r="AB142" s="68"/>
      <c r="AC142" s="68"/>
      <c r="AD142" s="68"/>
      <c r="AE142" s="68"/>
      <c r="AF142" s="68"/>
      <c r="AG142" s="69"/>
      <c r="AH142" s="69"/>
      <c r="AI142" s="69"/>
      <c r="AJ142" s="69"/>
      <c r="AK142" s="69"/>
      <c r="AL142" s="69"/>
      <c r="AM142" s="70"/>
      <c r="AN142" s="70"/>
      <c r="AO142" s="5"/>
      <c r="AP142" s="5"/>
    </row>
    <row r="143" spans="1:42" ht="24.75" thickBot="1" x14ac:dyDescent="0.6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7"/>
      <c r="Y143" s="67"/>
      <c r="Z143" s="67"/>
      <c r="AA143" s="67"/>
      <c r="AB143" s="68"/>
      <c r="AC143" s="68"/>
      <c r="AD143" s="68"/>
      <c r="AE143" s="68"/>
      <c r="AF143" s="68"/>
      <c r="AG143" s="69"/>
      <c r="AH143" s="69"/>
      <c r="AI143" s="69"/>
      <c r="AJ143" s="69"/>
      <c r="AK143" s="69"/>
      <c r="AL143" s="69"/>
      <c r="AM143" s="70"/>
      <c r="AN143" s="70"/>
      <c r="AO143" s="5"/>
      <c r="AP143" s="5"/>
    </row>
    <row r="144" spans="1:42" ht="24.75" thickBot="1" x14ac:dyDescent="0.6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7"/>
      <c r="Y144" s="67"/>
      <c r="Z144" s="67"/>
      <c r="AA144" s="67"/>
      <c r="AB144" s="68"/>
      <c r="AC144" s="68"/>
      <c r="AD144" s="68"/>
      <c r="AE144" s="68"/>
      <c r="AF144" s="68"/>
      <c r="AG144" s="69"/>
      <c r="AH144" s="69"/>
      <c r="AI144" s="69"/>
      <c r="AJ144" s="69"/>
      <c r="AK144" s="69"/>
      <c r="AL144" s="69"/>
      <c r="AM144" s="70"/>
      <c r="AN144" s="70"/>
      <c r="AO144" s="5"/>
      <c r="AP144" s="5"/>
    </row>
    <row r="145" spans="1:42" ht="24.75" thickBot="1" x14ac:dyDescent="0.6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7"/>
      <c r="Y145" s="67"/>
      <c r="Z145" s="67"/>
      <c r="AA145" s="67"/>
      <c r="AB145" s="68"/>
      <c r="AC145" s="68"/>
      <c r="AD145" s="68"/>
      <c r="AE145" s="68"/>
      <c r="AF145" s="68"/>
      <c r="AG145" s="69"/>
      <c r="AH145" s="69"/>
      <c r="AI145" s="69"/>
      <c r="AJ145" s="69"/>
      <c r="AK145" s="69"/>
      <c r="AL145" s="69"/>
      <c r="AM145" s="70"/>
      <c r="AN145" s="70"/>
      <c r="AO145" s="5"/>
      <c r="AP145" s="5"/>
    </row>
    <row r="146" spans="1:42" ht="24.75" thickBot="1" x14ac:dyDescent="0.6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7"/>
      <c r="Y146" s="67"/>
      <c r="Z146" s="67"/>
      <c r="AA146" s="67"/>
      <c r="AB146" s="68"/>
      <c r="AC146" s="68"/>
      <c r="AD146" s="68"/>
      <c r="AE146" s="68"/>
      <c r="AF146" s="68"/>
      <c r="AG146" s="69"/>
      <c r="AH146" s="69"/>
      <c r="AI146" s="69"/>
      <c r="AJ146" s="69"/>
      <c r="AK146" s="69"/>
      <c r="AL146" s="69"/>
      <c r="AM146" s="70"/>
      <c r="AN146" s="70"/>
      <c r="AO146" s="5"/>
      <c r="AP146" s="5"/>
    </row>
    <row r="147" spans="1:42" ht="24.75" thickBot="1" x14ac:dyDescent="0.6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7"/>
      <c r="Y147" s="67"/>
      <c r="Z147" s="67"/>
      <c r="AA147" s="67"/>
      <c r="AB147" s="68"/>
      <c r="AC147" s="68"/>
      <c r="AD147" s="68"/>
      <c r="AE147" s="68"/>
      <c r="AF147" s="68"/>
      <c r="AG147" s="69"/>
      <c r="AH147" s="69"/>
      <c r="AI147" s="69"/>
      <c r="AJ147" s="69"/>
      <c r="AK147" s="69"/>
      <c r="AL147" s="69"/>
      <c r="AM147" s="70"/>
      <c r="AN147" s="70"/>
      <c r="AO147" s="5"/>
      <c r="AP147" s="5"/>
    </row>
    <row r="148" spans="1:42" ht="24.75" thickBot="1" x14ac:dyDescent="0.6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7"/>
      <c r="Y148" s="67"/>
      <c r="Z148" s="67"/>
      <c r="AA148" s="67"/>
      <c r="AB148" s="68"/>
      <c r="AC148" s="68"/>
      <c r="AD148" s="68"/>
      <c r="AE148" s="68"/>
      <c r="AF148" s="68"/>
      <c r="AG148" s="69"/>
      <c r="AH148" s="69"/>
      <c r="AI148" s="69"/>
      <c r="AJ148" s="69"/>
      <c r="AK148" s="69"/>
      <c r="AL148" s="69"/>
      <c r="AM148" s="70"/>
      <c r="AN148" s="70"/>
      <c r="AO148" s="5"/>
      <c r="AP148" s="5"/>
    </row>
    <row r="149" spans="1:42" ht="24.75" thickBot="1" x14ac:dyDescent="0.6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7"/>
      <c r="Y149" s="67"/>
      <c r="Z149" s="67"/>
      <c r="AA149" s="67"/>
      <c r="AB149" s="68"/>
      <c r="AC149" s="68"/>
      <c r="AD149" s="68"/>
      <c r="AE149" s="68"/>
      <c r="AF149" s="68"/>
      <c r="AG149" s="69"/>
      <c r="AH149" s="69"/>
      <c r="AI149" s="69"/>
      <c r="AJ149" s="69"/>
      <c r="AK149" s="69"/>
      <c r="AL149" s="69"/>
      <c r="AM149" s="70"/>
      <c r="AN149" s="70"/>
      <c r="AO149" s="5"/>
      <c r="AP149" s="5"/>
    </row>
    <row r="150" spans="1:42" ht="24.75" thickBot="1" x14ac:dyDescent="0.6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7"/>
      <c r="Y150" s="67"/>
      <c r="Z150" s="67"/>
      <c r="AA150" s="67"/>
      <c r="AB150" s="68"/>
      <c r="AC150" s="68"/>
      <c r="AD150" s="68"/>
      <c r="AE150" s="68"/>
      <c r="AF150" s="68"/>
      <c r="AG150" s="69"/>
      <c r="AH150" s="69"/>
      <c r="AI150" s="69"/>
      <c r="AJ150" s="69"/>
      <c r="AK150" s="69"/>
      <c r="AL150" s="69"/>
      <c r="AM150" s="70"/>
      <c r="AN150" s="70"/>
      <c r="AO150" s="5"/>
      <c r="AP150" s="5"/>
    </row>
    <row r="151" spans="1:42" ht="24.75" thickBot="1" x14ac:dyDescent="0.6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7"/>
      <c r="Y151" s="67"/>
      <c r="Z151" s="67"/>
      <c r="AA151" s="67"/>
      <c r="AB151" s="68"/>
      <c r="AC151" s="68"/>
      <c r="AD151" s="68"/>
      <c r="AE151" s="68"/>
      <c r="AF151" s="68"/>
      <c r="AG151" s="69"/>
      <c r="AH151" s="69"/>
      <c r="AI151" s="69"/>
      <c r="AJ151" s="69"/>
      <c r="AK151" s="69"/>
      <c r="AL151" s="69"/>
      <c r="AM151" s="70"/>
      <c r="AN151" s="70"/>
      <c r="AO151" s="5"/>
      <c r="AP151" s="5"/>
    </row>
    <row r="152" spans="1:42" ht="24.75" thickBot="1" x14ac:dyDescent="0.6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7"/>
      <c r="Y152" s="67"/>
      <c r="Z152" s="67"/>
      <c r="AA152" s="67"/>
      <c r="AB152" s="68"/>
      <c r="AC152" s="68"/>
      <c r="AD152" s="68"/>
      <c r="AE152" s="68"/>
      <c r="AF152" s="68"/>
      <c r="AG152" s="69"/>
      <c r="AH152" s="69"/>
      <c r="AI152" s="69"/>
      <c r="AJ152" s="69"/>
      <c r="AK152" s="69"/>
      <c r="AL152" s="69"/>
      <c r="AM152" s="70"/>
      <c r="AN152" s="70"/>
      <c r="AO152" s="5"/>
      <c r="AP152" s="5"/>
    </row>
    <row r="153" spans="1:42" ht="24.75" thickBot="1" x14ac:dyDescent="0.6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7"/>
      <c r="Y153" s="67"/>
      <c r="Z153" s="67"/>
      <c r="AA153" s="67"/>
      <c r="AB153" s="68"/>
      <c r="AC153" s="68"/>
      <c r="AD153" s="68"/>
      <c r="AE153" s="68"/>
      <c r="AF153" s="68"/>
      <c r="AG153" s="69"/>
      <c r="AH153" s="69"/>
      <c r="AI153" s="69"/>
      <c r="AJ153" s="69"/>
      <c r="AK153" s="69"/>
      <c r="AL153" s="69"/>
      <c r="AM153" s="70"/>
      <c r="AN153" s="70"/>
      <c r="AO153" s="5"/>
      <c r="AP153" s="5"/>
    </row>
    <row r="154" spans="1:42" ht="24.75" thickBot="1" x14ac:dyDescent="0.6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7"/>
      <c r="Y154" s="67"/>
      <c r="Z154" s="67"/>
      <c r="AA154" s="67"/>
      <c r="AB154" s="68"/>
      <c r="AC154" s="68"/>
      <c r="AD154" s="68"/>
      <c r="AE154" s="68"/>
      <c r="AF154" s="68"/>
      <c r="AG154" s="69"/>
      <c r="AH154" s="69"/>
      <c r="AI154" s="69"/>
      <c r="AJ154" s="69"/>
      <c r="AK154" s="69"/>
      <c r="AL154" s="69"/>
      <c r="AM154" s="70"/>
      <c r="AN154" s="70"/>
      <c r="AO154" s="5"/>
      <c r="AP154" s="5"/>
    </row>
    <row r="155" spans="1:42" ht="24.75" thickBot="1" x14ac:dyDescent="0.6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7"/>
      <c r="Y155" s="67"/>
      <c r="Z155" s="67"/>
      <c r="AA155" s="67"/>
      <c r="AB155" s="68"/>
      <c r="AC155" s="68"/>
      <c r="AD155" s="68"/>
      <c r="AE155" s="68"/>
      <c r="AF155" s="68"/>
      <c r="AG155" s="69"/>
      <c r="AH155" s="69"/>
      <c r="AI155" s="69"/>
      <c r="AJ155" s="69"/>
      <c r="AK155" s="69"/>
      <c r="AL155" s="69"/>
      <c r="AM155" s="70"/>
      <c r="AN155" s="70"/>
      <c r="AO155" s="5"/>
      <c r="AP155" s="5"/>
    </row>
    <row r="156" spans="1:42" ht="24.75" thickBot="1" x14ac:dyDescent="0.6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7"/>
      <c r="Y156" s="67"/>
      <c r="Z156" s="67"/>
      <c r="AA156" s="67"/>
      <c r="AB156" s="68"/>
      <c r="AC156" s="68"/>
      <c r="AD156" s="68"/>
      <c r="AE156" s="68"/>
      <c r="AF156" s="68"/>
      <c r="AG156" s="69"/>
      <c r="AH156" s="69"/>
      <c r="AI156" s="69"/>
      <c r="AJ156" s="69"/>
      <c r="AK156" s="69"/>
      <c r="AL156" s="69"/>
      <c r="AM156" s="70"/>
      <c r="AN156" s="70"/>
      <c r="AO156" s="5"/>
      <c r="AP156" s="5"/>
    </row>
    <row r="157" spans="1:42" ht="24.75" thickBot="1" x14ac:dyDescent="0.6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7"/>
      <c r="Y157" s="67"/>
      <c r="Z157" s="67"/>
      <c r="AA157" s="67"/>
      <c r="AB157" s="68"/>
      <c r="AC157" s="68"/>
      <c r="AD157" s="68"/>
      <c r="AE157" s="68"/>
      <c r="AF157" s="68"/>
      <c r="AG157" s="69"/>
      <c r="AH157" s="69"/>
      <c r="AI157" s="69"/>
      <c r="AJ157" s="69"/>
      <c r="AK157" s="69"/>
      <c r="AL157" s="69"/>
      <c r="AM157" s="70"/>
      <c r="AN157" s="70"/>
      <c r="AO157" s="5"/>
      <c r="AP157" s="5"/>
    </row>
    <row r="158" spans="1:42" ht="24.75" thickBot="1" x14ac:dyDescent="0.6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7"/>
      <c r="Y158" s="67"/>
      <c r="Z158" s="67"/>
      <c r="AA158" s="67"/>
      <c r="AB158" s="68"/>
      <c r="AC158" s="68"/>
      <c r="AD158" s="68"/>
      <c r="AE158" s="68"/>
      <c r="AF158" s="68"/>
      <c r="AG158" s="69"/>
      <c r="AH158" s="69"/>
      <c r="AI158" s="69"/>
      <c r="AJ158" s="69"/>
      <c r="AK158" s="69"/>
      <c r="AL158" s="69"/>
      <c r="AM158" s="70"/>
      <c r="AN158" s="70"/>
      <c r="AO158" s="5"/>
      <c r="AP158" s="5"/>
    </row>
    <row r="159" spans="1:42" ht="24.75" thickBot="1" x14ac:dyDescent="0.6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7"/>
      <c r="Y159" s="67"/>
      <c r="Z159" s="67"/>
      <c r="AA159" s="67"/>
      <c r="AB159" s="68"/>
      <c r="AC159" s="68"/>
      <c r="AD159" s="68"/>
      <c r="AE159" s="68"/>
      <c r="AF159" s="68"/>
      <c r="AG159" s="69"/>
      <c r="AH159" s="69"/>
      <c r="AI159" s="69"/>
      <c r="AJ159" s="69"/>
      <c r="AK159" s="69"/>
      <c r="AL159" s="69"/>
      <c r="AM159" s="70"/>
      <c r="AN159" s="70"/>
      <c r="AO159" s="5"/>
      <c r="AP159" s="5"/>
    </row>
    <row r="160" spans="1:42" ht="24.75" thickBot="1" x14ac:dyDescent="0.6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7"/>
      <c r="Y160" s="67"/>
      <c r="Z160" s="67"/>
      <c r="AA160" s="67"/>
      <c r="AB160" s="68"/>
      <c r="AC160" s="68"/>
      <c r="AD160" s="68"/>
      <c r="AE160" s="68"/>
      <c r="AF160" s="68"/>
      <c r="AG160" s="69"/>
      <c r="AH160" s="69"/>
      <c r="AI160" s="69"/>
      <c r="AJ160" s="69"/>
      <c r="AK160" s="69"/>
      <c r="AL160" s="69"/>
      <c r="AM160" s="70"/>
      <c r="AN160" s="70"/>
      <c r="AO160" s="5"/>
      <c r="AP160" s="5"/>
    </row>
    <row r="161" spans="1:42" ht="24.75" thickBot="1" x14ac:dyDescent="0.6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7"/>
      <c r="Y161" s="67"/>
      <c r="Z161" s="67"/>
      <c r="AA161" s="67"/>
      <c r="AB161" s="68"/>
      <c r="AC161" s="68"/>
      <c r="AD161" s="68"/>
      <c r="AE161" s="68"/>
      <c r="AF161" s="68"/>
      <c r="AG161" s="69"/>
      <c r="AH161" s="69"/>
      <c r="AI161" s="69"/>
      <c r="AJ161" s="69"/>
      <c r="AK161" s="69"/>
      <c r="AL161" s="69"/>
      <c r="AM161" s="70"/>
      <c r="AN161" s="70"/>
      <c r="AO161" s="5"/>
      <c r="AP161" s="5"/>
    </row>
    <row r="162" spans="1:42" ht="24.75" thickBot="1" x14ac:dyDescent="0.6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7"/>
      <c r="Y162" s="67"/>
      <c r="Z162" s="67"/>
      <c r="AA162" s="67"/>
      <c r="AB162" s="68"/>
      <c r="AC162" s="68"/>
      <c r="AD162" s="68"/>
      <c r="AE162" s="68"/>
      <c r="AF162" s="68"/>
      <c r="AG162" s="69"/>
      <c r="AH162" s="69"/>
      <c r="AI162" s="69"/>
      <c r="AJ162" s="69"/>
      <c r="AK162" s="69"/>
      <c r="AL162" s="69"/>
      <c r="AM162" s="70"/>
      <c r="AN162" s="70"/>
      <c r="AO162" s="5"/>
      <c r="AP162" s="5"/>
    </row>
    <row r="163" spans="1:42" ht="24.75" thickBot="1" x14ac:dyDescent="0.6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7"/>
      <c r="Y163" s="67"/>
      <c r="Z163" s="67"/>
      <c r="AA163" s="67"/>
      <c r="AB163" s="68"/>
      <c r="AC163" s="68"/>
      <c r="AD163" s="68"/>
      <c r="AE163" s="68"/>
      <c r="AF163" s="68"/>
      <c r="AG163" s="69"/>
      <c r="AH163" s="69"/>
      <c r="AI163" s="69"/>
      <c r="AJ163" s="69"/>
      <c r="AK163" s="69"/>
      <c r="AL163" s="69"/>
      <c r="AM163" s="70"/>
      <c r="AN163" s="70"/>
      <c r="AO163" s="5"/>
      <c r="AP163" s="5"/>
    </row>
    <row r="164" spans="1:42" ht="24.75" thickBot="1" x14ac:dyDescent="0.6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7"/>
      <c r="Y164" s="67"/>
      <c r="Z164" s="67"/>
      <c r="AA164" s="67"/>
      <c r="AB164" s="68"/>
      <c r="AC164" s="68"/>
      <c r="AD164" s="68"/>
      <c r="AE164" s="68"/>
      <c r="AF164" s="68"/>
      <c r="AG164" s="69"/>
      <c r="AH164" s="69"/>
      <c r="AI164" s="69"/>
      <c r="AJ164" s="69"/>
      <c r="AK164" s="69"/>
      <c r="AL164" s="69"/>
      <c r="AM164" s="70"/>
      <c r="AN164" s="70"/>
      <c r="AO164" s="5"/>
      <c r="AP164" s="5"/>
    </row>
    <row r="165" spans="1:42" ht="24.75" thickBot="1" x14ac:dyDescent="0.6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7"/>
      <c r="Y165" s="67"/>
      <c r="Z165" s="67"/>
      <c r="AA165" s="67"/>
      <c r="AB165" s="68"/>
      <c r="AC165" s="68"/>
      <c r="AD165" s="68"/>
      <c r="AE165" s="68"/>
      <c r="AF165" s="68"/>
      <c r="AG165" s="69"/>
      <c r="AH165" s="69"/>
      <c r="AI165" s="69"/>
      <c r="AJ165" s="69"/>
      <c r="AK165" s="69"/>
      <c r="AL165" s="69"/>
      <c r="AM165" s="70"/>
      <c r="AN165" s="70"/>
      <c r="AO165" s="5"/>
      <c r="AP165" s="5"/>
    </row>
    <row r="166" spans="1:42" ht="24.75" thickBot="1" x14ac:dyDescent="0.6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7"/>
      <c r="Y166" s="67"/>
      <c r="Z166" s="67"/>
      <c r="AA166" s="67"/>
      <c r="AB166" s="68"/>
      <c r="AC166" s="68"/>
      <c r="AD166" s="68"/>
      <c r="AE166" s="68"/>
      <c r="AF166" s="68"/>
      <c r="AG166" s="69"/>
      <c r="AH166" s="69"/>
      <c r="AI166" s="69"/>
      <c r="AJ166" s="69"/>
      <c r="AK166" s="69"/>
      <c r="AL166" s="69"/>
      <c r="AM166" s="70"/>
      <c r="AN166" s="70"/>
      <c r="AO166" s="5"/>
      <c r="AP166" s="5"/>
    </row>
    <row r="167" spans="1:42" ht="24.75" thickBot="1" x14ac:dyDescent="0.6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7"/>
      <c r="Y167" s="67"/>
      <c r="Z167" s="67"/>
      <c r="AA167" s="67"/>
      <c r="AB167" s="68"/>
      <c r="AC167" s="68"/>
      <c r="AD167" s="68"/>
      <c r="AE167" s="68"/>
      <c r="AF167" s="68"/>
      <c r="AG167" s="69"/>
      <c r="AH167" s="69"/>
      <c r="AI167" s="69"/>
      <c r="AJ167" s="69"/>
      <c r="AK167" s="69"/>
      <c r="AL167" s="69"/>
      <c r="AM167" s="70"/>
      <c r="AN167" s="70"/>
      <c r="AO167" s="5"/>
      <c r="AP167" s="5"/>
    </row>
    <row r="168" spans="1:42" ht="24.75" thickBot="1" x14ac:dyDescent="0.6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7"/>
      <c r="Y168" s="67"/>
      <c r="Z168" s="67"/>
      <c r="AA168" s="67"/>
      <c r="AB168" s="68"/>
      <c r="AC168" s="68"/>
      <c r="AD168" s="68"/>
      <c r="AE168" s="68"/>
      <c r="AF168" s="68"/>
      <c r="AG168" s="69"/>
      <c r="AH168" s="69"/>
      <c r="AI168" s="69"/>
      <c r="AJ168" s="69"/>
      <c r="AK168" s="69"/>
      <c r="AL168" s="69"/>
      <c r="AM168" s="70"/>
      <c r="AN168" s="70"/>
      <c r="AO168" s="5"/>
      <c r="AP168" s="5"/>
    </row>
    <row r="169" spans="1:42" ht="24.75" thickBot="1" x14ac:dyDescent="0.6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7"/>
      <c r="Y169" s="67"/>
      <c r="Z169" s="67"/>
      <c r="AA169" s="67"/>
      <c r="AB169" s="68"/>
      <c r="AC169" s="68"/>
      <c r="AD169" s="68"/>
      <c r="AE169" s="68"/>
      <c r="AF169" s="68"/>
      <c r="AG169" s="69"/>
      <c r="AH169" s="69"/>
      <c r="AI169" s="69"/>
      <c r="AJ169" s="69"/>
      <c r="AK169" s="69"/>
      <c r="AL169" s="69"/>
      <c r="AM169" s="70"/>
      <c r="AN169" s="70"/>
      <c r="AO169" s="5"/>
      <c r="AP169" s="5"/>
    </row>
    <row r="170" spans="1:42" ht="24.75" thickBot="1" x14ac:dyDescent="0.6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7"/>
      <c r="Y170" s="67"/>
      <c r="Z170" s="67"/>
      <c r="AA170" s="67"/>
      <c r="AB170" s="68"/>
      <c r="AC170" s="68"/>
      <c r="AD170" s="68"/>
      <c r="AE170" s="68"/>
      <c r="AF170" s="68"/>
      <c r="AG170" s="69"/>
      <c r="AH170" s="69"/>
      <c r="AI170" s="69"/>
      <c r="AJ170" s="69"/>
      <c r="AK170" s="69"/>
      <c r="AL170" s="69"/>
      <c r="AM170" s="70"/>
      <c r="AN170" s="70"/>
      <c r="AO170" s="5"/>
      <c r="AP170" s="5"/>
    </row>
    <row r="171" spans="1:42" ht="24.75" thickBot="1" x14ac:dyDescent="0.6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7"/>
      <c r="Y171" s="67"/>
      <c r="Z171" s="67"/>
      <c r="AA171" s="67"/>
      <c r="AB171" s="68"/>
      <c r="AC171" s="68"/>
      <c r="AD171" s="68"/>
      <c r="AE171" s="68"/>
      <c r="AF171" s="68"/>
      <c r="AG171" s="69"/>
      <c r="AH171" s="69"/>
      <c r="AI171" s="69"/>
      <c r="AJ171" s="69"/>
      <c r="AK171" s="69"/>
      <c r="AL171" s="69"/>
      <c r="AM171" s="70"/>
      <c r="AN171" s="70"/>
      <c r="AO171" s="5"/>
      <c r="AP171" s="5"/>
    </row>
    <row r="172" spans="1:42" ht="24.75" thickBot="1" x14ac:dyDescent="0.6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7"/>
      <c r="Y172" s="67"/>
      <c r="Z172" s="67"/>
      <c r="AA172" s="67"/>
      <c r="AB172" s="68"/>
      <c r="AC172" s="68"/>
      <c r="AD172" s="68"/>
      <c r="AE172" s="68"/>
      <c r="AF172" s="68"/>
      <c r="AG172" s="69"/>
      <c r="AH172" s="69"/>
      <c r="AI172" s="69"/>
      <c r="AJ172" s="69"/>
      <c r="AK172" s="69"/>
      <c r="AL172" s="69"/>
      <c r="AM172" s="70"/>
      <c r="AN172" s="70"/>
      <c r="AO172" s="5"/>
      <c r="AP172" s="5"/>
    </row>
    <row r="173" spans="1:42" ht="24.75" thickBot="1" x14ac:dyDescent="0.6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7"/>
      <c r="Y173" s="67"/>
      <c r="Z173" s="67"/>
      <c r="AA173" s="67"/>
      <c r="AB173" s="68"/>
      <c r="AC173" s="68"/>
      <c r="AD173" s="68"/>
      <c r="AE173" s="68"/>
      <c r="AF173" s="68"/>
      <c r="AG173" s="69"/>
      <c r="AH173" s="69"/>
      <c r="AI173" s="69"/>
      <c r="AJ173" s="69"/>
      <c r="AK173" s="69"/>
      <c r="AL173" s="69"/>
      <c r="AM173" s="70"/>
      <c r="AN173" s="70"/>
      <c r="AO173" s="5"/>
      <c r="AP173" s="5"/>
    </row>
    <row r="174" spans="1:42" ht="24.75" thickBot="1" x14ac:dyDescent="0.6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7"/>
      <c r="Y174" s="67"/>
      <c r="Z174" s="67"/>
      <c r="AA174" s="67"/>
      <c r="AB174" s="68"/>
      <c r="AC174" s="68"/>
      <c r="AD174" s="68"/>
      <c r="AE174" s="68"/>
      <c r="AF174" s="68"/>
      <c r="AG174" s="69"/>
      <c r="AH174" s="69"/>
      <c r="AI174" s="69"/>
      <c r="AJ174" s="69"/>
      <c r="AK174" s="69"/>
      <c r="AL174" s="69"/>
      <c r="AM174" s="70"/>
      <c r="AN174" s="70"/>
      <c r="AO174" s="5"/>
      <c r="AP174" s="5"/>
    </row>
    <row r="175" spans="1:42" ht="24.75" thickBot="1" x14ac:dyDescent="0.6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7"/>
      <c r="Y175" s="67"/>
      <c r="Z175" s="67"/>
      <c r="AA175" s="67"/>
      <c r="AB175" s="68"/>
      <c r="AC175" s="68"/>
      <c r="AD175" s="68"/>
      <c r="AE175" s="68"/>
      <c r="AF175" s="68"/>
      <c r="AG175" s="69"/>
      <c r="AH175" s="69"/>
      <c r="AI175" s="69"/>
      <c r="AJ175" s="69"/>
      <c r="AK175" s="69"/>
      <c r="AL175" s="69"/>
      <c r="AM175" s="70"/>
      <c r="AN175" s="70"/>
      <c r="AO175" s="5"/>
      <c r="AP175" s="5"/>
    </row>
    <row r="176" spans="1:42" ht="24.75" thickBot="1" x14ac:dyDescent="0.6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7"/>
      <c r="Y176" s="67"/>
      <c r="Z176" s="67"/>
      <c r="AA176" s="67"/>
      <c r="AB176" s="68"/>
      <c r="AC176" s="68"/>
      <c r="AD176" s="68"/>
      <c r="AE176" s="68"/>
      <c r="AF176" s="68"/>
      <c r="AG176" s="69"/>
      <c r="AH176" s="69"/>
      <c r="AI176" s="69"/>
      <c r="AJ176" s="69"/>
      <c r="AK176" s="69"/>
      <c r="AL176" s="69"/>
      <c r="AM176" s="70"/>
      <c r="AN176" s="70"/>
      <c r="AO176" s="5"/>
      <c r="AP176" s="5"/>
    </row>
    <row r="177" spans="1:42" ht="24.75" thickBot="1" x14ac:dyDescent="0.6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7"/>
      <c r="Y177" s="67"/>
      <c r="Z177" s="67"/>
      <c r="AA177" s="67"/>
      <c r="AB177" s="68"/>
      <c r="AC177" s="68"/>
      <c r="AD177" s="68"/>
      <c r="AE177" s="68"/>
      <c r="AF177" s="68"/>
      <c r="AG177" s="69"/>
      <c r="AH177" s="69"/>
      <c r="AI177" s="69"/>
      <c r="AJ177" s="69"/>
      <c r="AK177" s="69"/>
      <c r="AL177" s="69"/>
      <c r="AM177" s="70"/>
      <c r="AN177" s="70"/>
      <c r="AO177" s="5"/>
      <c r="AP177" s="5"/>
    </row>
    <row r="178" spans="1:42" ht="24.75" thickBot="1" x14ac:dyDescent="0.6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7"/>
      <c r="Y178" s="67"/>
      <c r="Z178" s="67"/>
      <c r="AA178" s="67"/>
      <c r="AB178" s="68"/>
      <c r="AC178" s="68"/>
      <c r="AD178" s="68"/>
      <c r="AE178" s="68"/>
      <c r="AF178" s="68"/>
      <c r="AG178" s="69"/>
      <c r="AH178" s="69"/>
      <c r="AI178" s="69"/>
      <c r="AJ178" s="69"/>
      <c r="AK178" s="69"/>
      <c r="AL178" s="69"/>
      <c r="AM178" s="70"/>
      <c r="AN178" s="70"/>
      <c r="AO178" s="5"/>
      <c r="AP178" s="5"/>
    </row>
    <row r="179" spans="1:42" ht="24.75" thickBot="1" x14ac:dyDescent="0.6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7"/>
      <c r="Y179" s="67"/>
      <c r="Z179" s="67"/>
      <c r="AA179" s="67"/>
      <c r="AB179" s="68"/>
      <c r="AC179" s="68"/>
      <c r="AD179" s="68"/>
      <c r="AE179" s="68"/>
      <c r="AF179" s="68"/>
      <c r="AG179" s="69"/>
      <c r="AH179" s="69"/>
      <c r="AI179" s="69"/>
      <c r="AJ179" s="69"/>
      <c r="AK179" s="69"/>
      <c r="AL179" s="69"/>
      <c r="AM179" s="70"/>
      <c r="AN179" s="70"/>
      <c r="AO179" s="5"/>
      <c r="AP179" s="5"/>
    </row>
    <row r="180" spans="1:42" ht="24.75" thickBot="1" x14ac:dyDescent="0.6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7"/>
      <c r="Y180" s="67"/>
      <c r="Z180" s="67"/>
      <c r="AA180" s="67"/>
      <c r="AB180" s="68"/>
      <c r="AC180" s="68"/>
      <c r="AD180" s="68"/>
      <c r="AE180" s="68"/>
      <c r="AF180" s="68"/>
      <c r="AG180" s="69"/>
      <c r="AH180" s="69"/>
      <c r="AI180" s="69"/>
      <c r="AJ180" s="69"/>
      <c r="AK180" s="69"/>
      <c r="AL180" s="69"/>
      <c r="AM180" s="70"/>
      <c r="AN180" s="70"/>
      <c r="AO180" s="5"/>
      <c r="AP180" s="5"/>
    </row>
    <row r="181" spans="1:42" ht="24.75" thickBot="1" x14ac:dyDescent="0.6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7"/>
      <c r="Y181" s="67"/>
      <c r="Z181" s="67"/>
      <c r="AA181" s="67"/>
      <c r="AB181" s="68"/>
      <c r="AC181" s="68"/>
      <c r="AD181" s="68"/>
      <c r="AE181" s="68"/>
      <c r="AF181" s="68"/>
      <c r="AG181" s="69"/>
      <c r="AH181" s="69"/>
      <c r="AI181" s="69"/>
      <c r="AJ181" s="69"/>
      <c r="AK181" s="69"/>
      <c r="AL181" s="69"/>
      <c r="AM181" s="70"/>
      <c r="AN181" s="70"/>
      <c r="AO181" s="5"/>
      <c r="AP181" s="5"/>
    </row>
    <row r="182" spans="1:42" ht="24.75" thickBot="1" x14ac:dyDescent="0.6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7"/>
      <c r="Y182" s="67"/>
      <c r="Z182" s="67"/>
      <c r="AA182" s="67"/>
      <c r="AB182" s="68"/>
      <c r="AC182" s="68"/>
      <c r="AD182" s="68"/>
      <c r="AE182" s="68"/>
      <c r="AF182" s="68"/>
      <c r="AG182" s="69"/>
      <c r="AH182" s="69"/>
      <c r="AI182" s="69"/>
      <c r="AJ182" s="69"/>
      <c r="AK182" s="69"/>
      <c r="AL182" s="69"/>
      <c r="AM182" s="70"/>
      <c r="AN182" s="70"/>
      <c r="AO182" s="5"/>
      <c r="AP182" s="5"/>
    </row>
    <row r="183" spans="1:42" ht="24.75" thickBot="1" x14ac:dyDescent="0.6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7"/>
      <c r="Y183" s="67"/>
      <c r="Z183" s="67"/>
      <c r="AA183" s="67"/>
      <c r="AB183" s="68"/>
      <c r="AC183" s="68"/>
      <c r="AD183" s="68"/>
      <c r="AE183" s="68"/>
      <c r="AF183" s="68"/>
      <c r="AG183" s="69"/>
      <c r="AH183" s="69"/>
      <c r="AI183" s="69"/>
      <c r="AJ183" s="69"/>
      <c r="AK183" s="69"/>
      <c r="AL183" s="69"/>
      <c r="AM183" s="70"/>
      <c r="AN183" s="70"/>
      <c r="AO183" s="5"/>
      <c r="AP183" s="5"/>
    </row>
    <row r="184" spans="1:42" ht="24.75" thickBot="1" x14ac:dyDescent="0.6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7"/>
      <c r="Y184" s="67"/>
      <c r="Z184" s="67"/>
      <c r="AA184" s="67"/>
      <c r="AB184" s="68"/>
      <c r="AC184" s="68"/>
      <c r="AD184" s="68"/>
      <c r="AE184" s="68"/>
      <c r="AF184" s="68"/>
      <c r="AG184" s="69"/>
      <c r="AH184" s="69"/>
      <c r="AI184" s="69"/>
      <c r="AJ184" s="69"/>
      <c r="AK184" s="69"/>
      <c r="AL184" s="69"/>
      <c r="AM184" s="70"/>
      <c r="AN184" s="70"/>
      <c r="AO184" s="5"/>
      <c r="AP184" s="5"/>
    </row>
    <row r="185" spans="1:42" ht="24.75" thickBot="1" x14ac:dyDescent="0.6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7"/>
      <c r="Y185" s="67"/>
      <c r="Z185" s="67"/>
      <c r="AA185" s="67"/>
      <c r="AB185" s="68"/>
      <c r="AC185" s="68"/>
      <c r="AD185" s="68"/>
      <c r="AE185" s="68"/>
      <c r="AF185" s="68"/>
      <c r="AG185" s="69"/>
      <c r="AH185" s="69"/>
      <c r="AI185" s="69"/>
      <c r="AJ185" s="69"/>
      <c r="AK185" s="69"/>
      <c r="AL185" s="69"/>
      <c r="AM185" s="70"/>
      <c r="AN185" s="70"/>
      <c r="AO185" s="5"/>
      <c r="AP185" s="5"/>
    </row>
    <row r="186" spans="1:42" ht="24.75" thickBot="1" x14ac:dyDescent="0.6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7"/>
      <c r="Y186" s="67"/>
      <c r="Z186" s="67"/>
      <c r="AA186" s="67"/>
      <c r="AB186" s="68"/>
      <c r="AC186" s="68"/>
      <c r="AD186" s="68"/>
      <c r="AE186" s="68"/>
      <c r="AF186" s="68"/>
      <c r="AG186" s="69"/>
      <c r="AH186" s="69"/>
      <c r="AI186" s="69"/>
      <c r="AJ186" s="69"/>
      <c r="AK186" s="69"/>
      <c r="AL186" s="69"/>
      <c r="AM186" s="70"/>
      <c r="AN186" s="70"/>
      <c r="AO186" s="5"/>
      <c r="AP186" s="5"/>
    </row>
    <row r="187" spans="1:42" ht="24.75" thickBot="1" x14ac:dyDescent="0.6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7"/>
      <c r="Y187" s="67"/>
      <c r="Z187" s="67"/>
      <c r="AA187" s="67"/>
      <c r="AB187" s="68"/>
      <c r="AC187" s="68"/>
      <c r="AD187" s="68"/>
      <c r="AE187" s="68"/>
      <c r="AF187" s="68"/>
      <c r="AG187" s="69"/>
      <c r="AH187" s="69"/>
      <c r="AI187" s="69"/>
      <c r="AJ187" s="69"/>
      <c r="AK187" s="69"/>
      <c r="AL187" s="69"/>
      <c r="AM187" s="70"/>
      <c r="AN187" s="70"/>
      <c r="AO187" s="5"/>
      <c r="AP187" s="5"/>
    </row>
    <row r="188" spans="1:42" ht="24.75" thickBot="1" x14ac:dyDescent="0.6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7"/>
      <c r="Y188" s="67"/>
      <c r="Z188" s="67"/>
      <c r="AA188" s="67"/>
      <c r="AB188" s="68"/>
      <c r="AC188" s="68"/>
      <c r="AD188" s="68"/>
      <c r="AE188" s="68"/>
      <c r="AF188" s="68"/>
      <c r="AG188" s="69"/>
      <c r="AH188" s="69"/>
      <c r="AI188" s="69"/>
      <c r="AJ188" s="69"/>
      <c r="AK188" s="69"/>
      <c r="AL188" s="69"/>
      <c r="AM188" s="70"/>
      <c r="AN188" s="70"/>
      <c r="AO188" s="5"/>
      <c r="AP188" s="5"/>
    </row>
    <row r="189" spans="1:42" ht="24.75" thickBot="1" x14ac:dyDescent="0.6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7"/>
      <c r="Y189" s="67"/>
      <c r="Z189" s="67"/>
      <c r="AA189" s="67"/>
      <c r="AB189" s="68"/>
      <c r="AC189" s="68"/>
      <c r="AD189" s="68"/>
      <c r="AE189" s="68"/>
      <c r="AF189" s="68"/>
      <c r="AG189" s="69"/>
      <c r="AH189" s="69"/>
      <c r="AI189" s="69"/>
      <c r="AJ189" s="69"/>
      <c r="AK189" s="69"/>
      <c r="AL189" s="69"/>
      <c r="AM189" s="70"/>
      <c r="AN189" s="70"/>
      <c r="AO189" s="5"/>
      <c r="AP189" s="5"/>
    </row>
    <row r="190" spans="1:42" ht="24.75" thickBot="1" x14ac:dyDescent="0.6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7"/>
      <c r="Y190" s="67"/>
      <c r="Z190" s="67"/>
      <c r="AA190" s="67"/>
      <c r="AB190" s="68"/>
      <c r="AC190" s="68"/>
      <c r="AD190" s="68"/>
      <c r="AE190" s="68"/>
      <c r="AF190" s="68"/>
      <c r="AG190" s="69"/>
      <c r="AH190" s="69"/>
      <c r="AI190" s="69"/>
      <c r="AJ190" s="69"/>
      <c r="AK190" s="69"/>
      <c r="AL190" s="69"/>
      <c r="AM190" s="70"/>
      <c r="AN190" s="70"/>
      <c r="AO190" s="5"/>
      <c r="AP190" s="5"/>
    </row>
    <row r="191" spans="1:42" ht="24.75" thickBot="1" x14ac:dyDescent="0.6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7"/>
      <c r="Y191" s="67"/>
      <c r="Z191" s="67"/>
      <c r="AA191" s="67"/>
      <c r="AB191" s="68"/>
      <c r="AC191" s="68"/>
      <c r="AD191" s="68"/>
      <c r="AE191" s="68"/>
      <c r="AF191" s="68"/>
      <c r="AG191" s="69"/>
      <c r="AH191" s="69"/>
      <c r="AI191" s="69"/>
      <c r="AJ191" s="69"/>
      <c r="AK191" s="69"/>
      <c r="AL191" s="69"/>
      <c r="AM191" s="70"/>
      <c r="AN191" s="70"/>
      <c r="AO191" s="5"/>
      <c r="AP191" s="5"/>
    </row>
    <row r="192" spans="1:42" ht="24.75" thickBot="1" x14ac:dyDescent="0.6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7"/>
      <c r="Y192" s="67"/>
      <c r="Z192" s="67"/>
      <c r="AA192" s="67"/>
      <c r="AB192" s="68"/>
      <c r="AC192" s="68"/>
      <c r="AD192" s="68"/>
      <c r="AE192" s="68"/>
      <c r="AF192" s="68"/>
      <c r="AG192" s="69"/>
      <c r="AH192" s="69"/>
      <c r="AI192" s="69"/>
      <c r="AJ192" s="69"/>
      <c r="AK192" s="69"/>
      <c r="AL192" s="69"/>
      <c r="AM192" s="70"/>
      <c r="AN192" s="70"/>
      <c r="AO192" s="5"/>
      <c r="AP192" s="5"/>
    </row>
    <row r="193" spans="1:42" ht="24.75" thickBot="1" x14ac:dyDescent="0.6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7"/>
      <c r="Y193" s="67"/>
      <c r="Z193" s="67"/>
      <c r="AA193" s="67"/>
      <c r="AB193" s="68"/>
      <c r="AC193" s="68"/>
      <c r="AD193" s="68"/>
      <c r="AE193" s="68"/>
      <c r="AF193" s="68"/>
      <c r="AG193" s="69"/>
      <c r="AH193" s="69"/>
      <c r="AI193" s="69"/>
      <c r="AJ193" s="69"/>
      <c r="AK193" s="69"/>
      <c r="AL193" s="69"/>
      <c r="AM193" s="70"/>
      <c r="AN193" s="70"/>
      <c r="AO193" s="5"/>
      <c r="AP193" s="5"/>
    </row>
    <row r="194" spans="1:42" ht="24.75" thickBot="1" x14ac:dyDescent="0.6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7"/>
      <c r="Y194" s="67"/>
      <c r="Z194" s="67"/>
      <c r="AA194" s="67"/>
      <c r="AB194" s="68"/>
      <c r="AC194" s="68"/>
      <c r="AD194" s="68"/>
      <c r="AE194" s="68"/>
      <c r="AF194" s="68"/>
      <c r="AG194" s="69"/>
      <c r="AH194" s="69"/>
      <c r="AI194" s="69"/>
      <c r="AJ194" s="69"/>
      <c r="AK194" s="69"/>
      <c r="AL194" s="69"/>
      <c r="AM194" s="70"/>
      <c r="AN194" s="70"/>
      <c r="AO194" s="5"/>
      <c r="AP194" s="5"/>
    </row>
    <row r="195" spans="1:42" ht="24.75" thickBot="1" x14ac:dyDescent="0.6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7"/>
      <c r="Y195" s="67"/>
      <c r="Z195" s="67"/>
      <c r="AA195" s="67"/>
      <c r="AB195" s="68"/>
      <c r="AC195" s="68"/>
      <c r="AD195" s="68"/>
      <c r="AE195" s="68"/>
      <c r="AF195" s="68"/>
      <c r="AG195" s="69"/>
      <c r="AH195" s="69"/>
      <c r="AI195" s="69"/>
      <c r="AJ195" s="69"/>
      <c r="AK195" s="69"/>
      <c r="AL195" s="69"/>
      <c r="AM195" s="70"/>
      <c r="AN195" s="70"/>
      <c r="AO195" s="5"/>
      <c r="AP195" s="5"/>
    </row>
    <row r="196" spans="1:42" ht="24.75" thickBot="1" x14ac:dyDescent="0.6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7"/>
      <c r="Y196" s="67"/>
      <c r="Z196" s="67"/>
      <c r="AA196" s="67"/>
      <c r="AB196" s="68"/>
      <c r="AC196" s="68"/>
      <c r="AD196" s="68"/>
      <c r="AE196" s="68"/>
      <c r="AF196" s="68"/>
      <c r="AG196" s="69"/>
      <c r="AH196" s="69"/>
      <c r="AI196" s="69"/>
      <c r="AJ196" s="69"/>
      <c r="AK196" s="69"/>
      <c r="AL196" s="69"/>
      <c r="AM196" s="70"/>
      <c r="AN196" s="70"/>
      <c r="AO196" s="5"/>
      <c r="AP196" s="5"/>
    </row>
    <row r="197" spans="1:42" ht="24.75" thickBot="1" x14ac:dyDescent="0.6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7"/>
      <c r="Y197" s="67"/>
      <c r="Z197" s="67"/>
      <c r="AA197" s="67"/>
      <c r="AB197" s="68"/>
      <c r="AC197" s="68"/>
      <c r="AD197" s="68"/>
      <c r="AE197" s="68"/>
      <c r="AF197" s="68"/>
      <c r="AG197" s="69"/>
      <c r="AH197" s="69"/>
      <c r="AI197" s="69"/>
      <c r="AJ197" s="69"/>
      <c r="AK197" s="69"/>
      <c r="AL197" s="69"/>
      <c r="AM197" s="70"/>
      <c r="AN197" s="70"/>
      <c r="AO197" s="5"/>
      <c r="AP197" s="5"/>
    </row>
    <row r="198" spans="1:42" ht="24.75" thickBot="1" x14ac:dyDescent="0.6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7"/>
      <c r="Y198" s="67"/>
      <c r="Z198" s="67"/>
      <c r="AA198" s="67"/>
      <c r="AB198" s="68"/>
      <c r="AC198" s="68"/>
      <c r="AD198" s="68"/>
      <c r="AE198" s="68"/>
      <c r="AF198" s="68"/>
      <c r="AG198" s="69"/>
      <c r="AH198" s="69"/>
      <c r="AI198" s="69"/>
      <c r="AJ198" s="69"/>
      <c r="AK198" s="69"/>
      <c r="AL198" s="69"/>
      <c r="AM198" s="70"/>
      <c r="AN198" s="70"/>
      <c r="AO198" s="5"/>
      <c r="AP198" s="5"/>
    </row>
    <row r="199" spans="1:42" ht="24.75" thickBot="1" x14ac:dyDescent="0.6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7"/>
      <c r="Y199" s="67"/>
      <c r="Z199" s="67"/>
      <c r="AA199" s="67"/>
      <c r="AB199" s="68"/>
      <c r="AC199" s="68"/>
      <c r="AD199" s="68"/>
      <c r="AE199" s="68"/>
      <c r="AF199" s="68"/>
      <c r="AG199" s="69"/>
      <c r="AH199" s="69"/>
      <c r="AI199" s="69"/>
      <c r="AJ199" s="69"/>
      <c r="AK199" s="69"/>
      <c r="AL199" s="69"/>
      <c r="AM199" s="70"/>
      <c r="AN199" s="70"/>
      <c r="AO199" s="5"/>
      <c r="AP199" s="5"/>
    </row>
    <row r="200" spans="1:42" ht="24.75" thickBot="1" x14ac:dyDescent="0.6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7"/>
      <c r="Y200" s="67"/>
      <c r="Z200" s="67"/>
      <c r="AA200" s="67"/>
      <c r="AB200" s="68"/>
      <c r="AC200" s="68"/>
      <c r="AD200" s="68"/>
      <c r="AE200" s="68"/>
      <c r="AF200" s="68"/>
      <c r="AG200" s="69"/>
      <c r="AH200" s="69"/>
      <c r="AI200" s="69"/>
      <c r="AJ200" s="69"/>
      <c r="AK200" s="69"/>
      <c r="AL200" s="69"/>
      <c r="AM200" s="70"/>
      <c r="AN200" s="70"/>
      <c r="AO200" s="5"/>
      <c r="AP200" s="5"/>
    </row>
    <row r="201" spans="1:42" ht="24.75" thickBot="1" x14ac:dyDescent="0.6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7"/>
      <c r="Y201" s="67"/>
      <c r="Z201" s="67"/>
      <c r="AA201" s="67"/>
      <c r="AB201" s="68"/>
      <c r="AC201" s="68"/>
      <c r="AD201" s="68"/>
      <c r="AE201" s="68"/>
      <c r="AF201" s="68"/>
      <c r="AG201" s="69"/>
      <c r="AH201" s="69"/>
      <c r="AI201" s="69"/>
      <c r="AJ201" s="69"/>
      <c r="AK201" s="69"/>
      <c r="AL201" s="69"/>
      <c r="AM201" s="70"/>
      <c r="AN201" s="70"/>
      <c r="AO201" s="5"/>
      <c r="AP201" s="5"/>
    </row>
    <row r="202" spans="1:42" ht="24.75" thickBot="1" x14ac:dyDescent="0.6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7"/>
      <c r="Y202" s="67"/>
      <c r="Z202" s="67"/>
      <c r="AA202" s="67"/>
      <c r="AB202" s="68"/>
      <c r="AC202" s="68"/>
      <c r="AD202" s="68"/>
      <c r="AE202" s="68"/>
      <c r="AF202" s="68"/>
      <c r="AG202" s="69"/>
      <c r="AH202" s="69"/>
      <c r="AI202" s="69"/>
      <c r="AJ202" s="69"/>
      <c r="AK202" s="69"/>
      <c r="AL202" s="69"/>
      <c r="AM202" s="70"/>
      <c r="AN202" s="70"/>
      <c r="AO202" s="5"/>
      <c r="AP202" s="5"/>
    </row>
    <row r="203" spans="1:42" ht="24.75" thickBot="1" x14ac:dyDescent="0.6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7"/>
      <c r="Y203" s="67"/>
      <c r="Z203" s="67"/>
      <c r="AA203" s="67"/>
      <c r="AB203" s="68"/>
      <c r="AC203" s="68"/>
      <c r="AD203" s="68"/>
      <c r="AE203" s="68"/>
      <c r="AF203" s="68"/>
      <c r="AG203" s="69"/>
      <c r="AH203" s="69"/>
      <c r="AI203" s="69"/>
      <c r="AJ203" s="69"/>
      <c r="AK203" s="69"/>
      <c r="AL203" s="69"/>
      <c r="AM203" s="70"/>
      <c r="AN203" s="70"/>
      <c r="AO203" s="5"/>
      <c r="AP203" s="5"/>
    </row>
    <row r="204" spans="1:42" ht="24.75" thickBot="1" x14ac:dyDescent="0.6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7"/>
      <c r="Y204" s="67"/>
      <c r="Z204" s="67"/>
      <c r="AA204" s="67"/>
      <c r="AB204" s="68"/>
      <c r="AC204" s="68"/>
      <c r="AD204" s="68"/>
      <c r="AE204" s="68"/>
      <c r="AF204" s="68"/>
      <c r="AG204" s="69"/>
      <c r="AH204" s="69"/>
      <c r="AI204" s="69"/>
      <c r="AJ204" s="69"/>
      <c r="AK204" s="69"/>
      <c r="AL204" s="69"/>
      <c r="AM204" s="70"/>
      <c r="AN204" s="70"/>
      <c r="AO204" s="5"/>
      <c r="AP204" s="5"/>
    </row>
    <row r="205" spans="1:42" ht="24.75" thickBot="1" x14ac:dyDescent="0.6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7"/>
      <c r="Y205" s="67"/>
      <c r="Z205" s="67"/>
      <c r="AA205" s="67"/>
      <c r="AB205" s="68"/>
      <c r="AC205" s="68"/>
      <c r="AD205" s="68"/>
      <c r="AE205" s="68"/>
      <c r="AF205" s="68"/>
      <c r="AG205" s="69"/>
      <c r="AH205" s="69"/>
      <c r="AI205" s="69"/>
      <c r="AJ205" s="69"/>
      <c r="AK205" s="69"/>
      <c r="AL205" s="69"/>
      <c r="AM205" s="70"/>
      <c r="AN205" s="70"/>
      <c r="AO205" s="5"/>
      <c r="AP205" s="5"/>
    </row>
    <row r="206" spans="1:42" ht="24.75" thickBot="1" x14ac:dyDescent="0.6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7"/>
      <c r="Y206" s="67"/>
      <c r="Z206" s="67"/>
      <c r="AA206" s="67"/>
      <c r="AB206" s="68"/>
      <c r="AC206" s="68"/>
      <c r="AD206" s="68"/>
      <c r="AE206" s="68"/>
      <c r="AF206" s="68"/>
      <c r="AG206" s="69"/>
      <c r="AH206" s="69"/>
      <c r="AI206" s="69"/>
      <c r="AJ206" s="69"/>
      <c r="AK206" s="69"/>
      <c r="AL206" s="69"/>
      <c r="AM206" s="70"/>
      <c r="AN206" s="70"/>
      <c r="AO206" s="5"/>
      <c r="AP206" s="5"/>
    </row>
    <row r="207" spans="1:42" ht="24.75" thickBot="1" x14ac:dyDescent="0.6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7"/>
      <c r="Y207" s="67"/>
      <c r="Z207" s="67"/>
      <c r="AA207" s="67"/>
      <c r="AB207" s="68"/>
      <c r="AC207" s="68"/>
      <c r="AD207" s="68"/>
      <c r="AE207" s="68"/>
      <c r="AF207" s="68"/>
      <c r="AG207" s="69"/>
      <c r="AH207" s="69"/>
      <c r="AI207" s="69"/>
      <c r="AJ207" s="69"/>
      <c r="AK207" s="69"/>
      <c r="AL207" s="69"/>
      <c r="AM207" s="70"/>
      <c r="AN207" s="70"/>
      <c r="AO207" s="5"/>
      <c r="AP207" s="5"/>
    </row>
    <row r="208" spans="1:42" ht="24.75" thickBot="1" x14ac:dyDescent="0.6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7"/>
      <c r="Y208" s="67"/>
      <c r="Z208" s="67"/>
      <c r="AA208" s="67"/>
      <c r="AB208" s="68"/>
      <c r="AC208" s="68"/>
      <c r="AD208" s="68"/>
      <c r="AE208" s="68"/>
      <c r="AF208" s="68"/>
      <c r="AG208" s="69"/>
      <c r="AH208" s="69"/>
      <c r="AI208" s="69"/>
      <c r="AJ208" s="69"/>
      <c r="AK208" s="69"/>
      <c r="AL208" s="69"/>
      <c r="AM208" s="70"/>
      <c r="AN208" s="70"/>
      <c r="AO208" s="5"/>
      <c r="AP208" s="5"/>
    </row>
    <row r="209" spans="1:42" ht="24.75" thickBot="1" x14ac:dyDescent="0.6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7"/>
      <c r="Y209" s="67"/>
      <c r="Z209" s="67"/>
      <c r="AA209" s="67"/>
      <c r="AB209" s="68"/>
      <c r="AC209" s="68"/>
      <c r="AD209" s="68"/>
      <c r="AE209" s="68"/>
      <c r="AF209" s="68"/>
      <c r="AG209" s="69"/>
      <c r="AH209" s="69"/>
      <c r="AI209" s="69"/>
      <c r="AJ209" s="69"/>
      <c r="AK209" s="69"/>
      <c r="AL209" s="69"/>
      <c r="AM209" s="70"/>
      <c r="AN209" s="70"/>
      <c r="AO209" s="5"/>
      <c r="AP209" s="5"/>
    </row>
    <row r="210" spans="1:42" ht="24.75" thickBot="1" x14ac:dyDescent="0.6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7"/>
      <c r="Y210" s="67"/>
      <c r="Z210" s="67"/>
      <c r="AA210" s="67"/>
      <c r="AB210" s="68"/>
      <c r="AC210" s="68"/>
      <c r="AD210" s="68"/>
      <c r="AE210" s="68"/>
      <c r="AF210" s="68"/>
      <c r="AG210" s="69"/>
      <c r="AH210" s="69"/>
      <c r="AI210" s="69"/>
      <c r="AJ210" s="69"/>
      <c r="AK210" s="69"/>
      <c r="AL210" s="69"/>
      <c r="AM210" s="70"/>
      <c r="AN210" s="70"/>
      <c r="AO210" s="5"/>
      <c r="AP210" s="5"/>
    </row>
    <row r="211" spans="1:42" ht="24.75" thickBot="1" x14ac:dyDescent="0.6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7"/>
      <c r="Y211" s="67"/>
      <c r="Z211" s="67"/>
      <c r="AA211" s="67"/>
      <c r="AB211" s="68"/>
      <c r="AC211" s="68"/>
      <c r="AD211" s="68"/>
      <c r="AE211" s="68"/>
      <c r="AF211" s="68"/>
      <c r="AG211" s="69"/>
      <c r="AH211" s="69"/>
      <c r="AI211" s="69"/>
      <c r="AJ211" s="69"/>
      <c r="AK211" s="69"/>
      <c r="AL211" s="69"/>
      <c r="AM211" s="70"/>
      <c r="AN211" s="70"/>
      <c r="AO211" s="5"/>
      <c r="AP211" s="5"/>
    </row>
    <row r="212" spans="1:42" ht="24.75" thickBot="1" x14ac:dyDescent="0.6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7"/>
      <c r="Y212" s="67"/>
      <c r="Z212" s="67"/>
      <c r="AA212" s="67"/>
      <c r="AB212" s="68"/>
      <c r="AC212" s="68"/>
      <c r="AD212" s="68"/>
      <c r="AE212" s="68"/>
      <c r="AF212" s="68"/>
      <c r="AG212" s="69"/>
      <c r="AH212" s="69"/>
      <c r="AI212" s="69"/>
      <c r="AJ212" s="69"/>
      <c r="AK212" s="69"/>
      <c r="AL212" s="69"/>
      <c r="AM212" s="70"/>
      <c r="AN212" s="70"/>
      <c r="AO212" s="5"/>
      <c r="AP212" s="5"/>
    </row>
    <row r="213" spans="1:42" ht="24.75" thickBot="1" x14ac:dyDescent="0.6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7"/>
      <c r="Y213" s="67"/>
      <c r="Z213" s="67"/>
      <c r="AA213" s="67"/>
      <c r="AB213" s="68"/>
      <c r="AC213" s="68"/>
      <c r="AD213" s="68"/>
      <c r="AE213" s="68"/>
      <c r="AF213" s="68"/>
      <c r="AG213" s="69"/>
      <c r="AH213" s="69"/>
      <c r="AI213" s="69"/>
      <c r="AJ213" s="69"/>
      <c r="AK213" s="69"/>
      <c r="AL213" s="69"/>
      <c r="AM213" s="70"/>
      <c r="AN213" s="70"/>
      <c r="AO213" s="5"/>
      <c r="AP213" s="5"/>
    </row>
    <row r="214" spans="1:42" ht="24.75" thickBot="1" x14ac:dyDescent="0.6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7"/>
      <c r="Y214" s="67"/>
      <c r="Z214" s="67"/>
      <c r="AA214" s="67"/>
      <c r="AB214" s="68"/>
      <c r="AC214" s="68"/>
      <c r="AD214" s="68"/>
      <c r="AE214" s="68"/>
      <c r="AF214" s="68"/>
      <c r="AG214" s="69"/>
      <c r="AH214" s="69"/>
      <c r="AI214" s="69"/>
      <c r="AJ214" s="69"/>
      <c r="AK214" s="69"/>
      <c r="AL214" s="69"/>
      <c r="AM214" s="70"/>
      <c r="AN214" s="70"/>
      <c r="AO214" s="5"/>
      <c r="AP214" s="5"/>
    </row>
    <row r="215" spans="1:42" ht="24.75" thickBot="1" x14ac:dyDescent="0.6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7"/>
      <c r="Y215" s="67"/>
      <c r="Z215" s="67"/>
      <c r="AA215" s="67"/>
      <c r="AB215" s="68"/>
      <c r="AC215" s="68"/>
      <c r="AD215" s="68"/>
      <c r="AE215" s="68"/>
      <c r="AF215" s="68"/>
      <c r="AG215" s="69"/>
      <c r="AH215" s="69"/>
      <c r="AI215" s="69"/>
      <c r="AJ215" s="69"/>
      <c r="AK215" s="69"/>
      <c r="AL215" s="69"/>
      <c r="AM215" s="70"/>
      <c r="AN215" s="70"/>
      <c r="AO215" s="5"/>
      <c r="AP215" s="5"/>
    </row>
    <row r="216" spans="1:42" ht="24.75" thickBot="1" x14ac:dyDescent="0.6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7"/>
      <c r="Y216" s="67"/>
      <c r="Z216" s="67"/>
      <c r="AA216" s="67"/>
      <c r="AB216" s="68"/>
      <c r="AC216" s="68"/>
      <c r="AD216" s="68"/>
      <c r="AE216" s="68"/>
      <c r="AF216" s="68"/>
      <c r="AG216" s="69"/>
      <c r="AH216" s="69"/>
      <c r="AI216" s="69"/>
      <c r="AJ216" s="69"/>
      <c r="AK216" s="69"/>
      <c r="AL216" s="69"/>
      <c r="AM216" s="70"/>
      <c r="AN216" s="70"/>
      <c r="AO216" s="5"/>
      <c r="AP216" s="5"/>
    </row>
    <row r="217" spans="1:42" ht="24.75" thickBot="1" x14ac:dyDescent="0.6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7"/>
      <c r="Y217" s="67"/>
      <c r="Z217" s="67"/>
      <c r="AA217" s="67"/>
      <c r="AB217" s="68"/>
      <c r="AC217" s="68"/>
      <c r="AD217" s="68"/>
      <c r="AE217" s="68"/>
      <c r="AF217" s="68"/>
      <c r="AG217" s="69"/>
      <c r="AH217" s="69"/>
      <c r="AI217" s="69"/>
      <c r="AJ217" s="69"/>
      <c r="AK217" s="69"/>
      <c r="AL217" s="69"/>
      <c r="AM217" s="70"/>
      <c r="AN217" s="70"/>
      <c r="AO217" s="5"/>
      <c r="AP217" s="5"/>
    </row>
    <row r="218" spans="1:42" ht="24.75" thickBot="1" x14ac:dyDescent="0.6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7"/>
      <c r="Y218" s="67"/>
      <c r="Z218" s="67"/>
      <c r="AA218" s="67"/>
      <c r="AB218" s="68"/>
      <c r="AC218" s="68"/>
      <c r="AD218" s="68"/>
      <c r="AE218" s="68"/>
      <c r="AF218" s="68"/>
      <c r="AG218" s="69"/>
      <c r="AH218" s="69"/>
      <c r="AI218" s="69"/>
      <c r="AJ218" s="69"/>
      <c r="AK218" s="69"/>
      <c r="AL218" s="69"/>
      <c r="AM218" s="70"/>
      <c r="AN218" s="70"/>
      <c r="AO218" s="5"/>
      <c r="AP218" s="5"/>
    </row>
    <row r="219" spans="1:42" ht="24.75" thickBot="1" x14ac:dyDescent="0.6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7"/>
      <c r="Y219" s="67"/>
      <c r="Z219" s="67"/>
      <c r="AA219" s="67"/>
      <c r="AB219" s="68"/>
      <c r="AC219" s="68"/>
      <c r="AD219" s="68"/>
      <c r="AE219" s="68"/>
      <c r="AF219" s="68"/>
      <c r="AG219" s="69"/>
      <c r="AH219" s="69"/>
      <c r="AI219" s="69"/>
      <c r="AJ219" s="69"/>
      <c r="AK219" s="69"/>
      <c r="AL219" s="69"/>
      <c r="AM219" s="70"/>
      <c r="AN219" s="70"/>
      <c r="AO219" s="5"/>
      <c r="AP219" s="5"/>
    </row>
    <row r="220" spans="1:42" ht="24.75" thickBot="1" x14ac:dyDescent="0.6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7"/>
      <c r="Y220" s="67"/>
      <c r="Z220" s="67"/>
      <c r="AA220" s="67"/>
      <c r="AB220" s="68"/>
      <c r="AC220" s="68"/>
      <c r="AD220" s="68"/>
      <c r="AE220" s="68"/>
      <c r="AF220" s="68"/>
      <c r="AG220" s="69"/>
      <c r="AH220" s="69"/>
      <c r="AI220" s="69"/>
      <c r="AJ220" s="69"/>
      <c r="AK220" s="69"/>
      <c r="AL220" s="69"/>
      <c r="AM220" s="70"/>
      <c r="AN220" s="70"/>
      <c r="AO220" s="5"/>
      <c r="AP220" s="5"/>
    </row>
    <row r="221" spans="1:42" ht="24.75" thickBot="1" x14ac:dyDescent="0.6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7"/>
      <c r="Y221" s="67"/>
      <c r="Z221" s="67"/>
      <c r="AA221" s="67"/>
      <c r="AB221" s="68"/>
      <c r="AC221" s="68"/>
      <c r="AD221" s="68"/>
      <c r="AE221" s="68"/>
      <c r="AF221" s="68"/>
      <c r="AG221" s="69"/>
      <c r="AH221" s="69"/>
      <c r="AI221" s="69"/>
      <c r="AJ221" s="69"/>
      <c r="AK221" s="69"/>
      <c r="AL221" s="69"/>
      <c r="AM221" s="70"/>
      <c r="AN221" s="70"/>
      <c r="AO221" s="5"/>
      <c r="AP221" s="5"/>
    </row>
    <row r="222" spans="1:42" ht="24.75" thickBot="1" x14ac:dyDescent="0.6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7"/>
      <c r="Y222" s="67"/>
      <c r="Z222" s="67"/>
      <c r="AA222" s="67"/>
      <c r="AB222" s="68"/>
      <c r="AC222" s="68"/>
      <c r="AD222" s="68"/>
      <c r="AE222" s="68"/>
      <c r="AF222" s="68"/>
      <c r="AG222" s="69"/>
      <c r="AH222" s="69"/>
      <c r="AI222" s="69"/>
      <c r="AJ222" s="69"/>
      <c r="AK222" s="69"/>
      <c r="AL222" s="69"/>
      <c r="AM222" s="70"/>
      <c r="AN222" s="70"/>
      <c r="AO222" s="5"/>
      <c r="AP222" s="5"/>
    </row>
    <row r="223" spans="1:42" ht="24.75" thickBot="1" x14ac:dyDescent="0.6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7"/>
      <c r="Y223" s="67"/>
      <c r="Z223" s="67"/>
      <c r="AA223" s="67"/>
      <c r="AB223" s="68"/>
      <c r="AC223" s="68"/>
      <c r="AD223" s="68"/>
      <c r="AE223" s="68"/>
      <c r="AF223" s="68"/>
      <c r="AG223" s="69"/>
      <c r="AH223" s="69"/>
      <c r="AI223" s="69"/>
      <c r="AJ223" s="69"/>
      <c r="AK223" s="69"/>
      <c r="AL223" s="69"/>
      <c r="AM223" s="70"/>
      <c r="AN223" s="70"/>
      <c r="AO223" s="5"/>
      <c r="AP223" s="5"/>
    </row>
    <row r="224" spans="1:42" ht="24.75" thickBot="1" x14ac:dyDescent="0.6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7"/>
      <c r="Y224" s="67"/>
      <c r="Z224" s="67"/>
      <c r="AA224" s="67"/>
      <c r="AB224" s="68"/>
      <c r="AC224" s="68"/>
      <c r="AD224" s="68"/>
      <c r="AE224" s="68"/>
      <c r="AF224" s="68"/>
      <c r="AG224" s="69"/>
      <c r="AH224" s="69"/>
      <c r="AI224" s="69"/>
      <c r="AJ224" s="69"/>
      <c r="AK224" s="69"/>
      <c r="AL224" s="69"/>
      <c r="AM224" s="70"/>
      <c r="AN224" s="70"/>
      <c r="AO224" s="5"/>
      <c r="AP224" s="5"/>
    </row>
    <row r="225" spans="1:42" ht="24.75" thickBot="1" x14ac:dyDescent="0.6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7"/>
      <c r="Y225" s="67"/>
      <c r="Z225" s="67"/>
      <c r="AA225" s="67"/>
      <c r="AB225" s="68"/>
      <c r="AC225" s="68"/>
      <c r="AD225" s="68"/>
      <c r="AE225" s="68"/>
      <c r="AF225" s="68"/>
      <c r="AG225" s="69"/>
      <c r="AH225" s="69"/>
      <c r="AI225" s="69"/>
      <c r="AJ225" s="69"/>
      <c r="AK225" s="69"/>
      <c r="AL225" s="69"/>
      <c r="AM225" s="70"/>
      <c r="AN225" s="70"/>
      <c r="AO225" s="5"/>
      <c r="AP225" s="5"/>
    </row>
    <row r="226" spans="1:42" ht="24.75" thickBot="1" x14ac:dyDescent="0.6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7"/>
      <c r="Y226" s="67"/>
      <c r="Z226" s="67"/>
      <c r="AA226" s="67"/>
      <c r="AB226" s="68"/>
      <c r="AC226" s="68"/>
      <c r="AD226" s="68"/>
      <c r="AE226" s="68"/>
      <c r="AF226" s="68"/>
      <c r="AG226" s="69"/>
      <c r="AH226" s="69"/>
      <c r="AI226" s="69"/>
      <c r="AJ226" s="69"/>
      <c r="AK226" s="69"/>
      <c r="AL226" s="69"/>
      <c r="AM226" s="70"/>
      <c r="AN226" s="70"/>
      <c r="AO226" s="5"/>
      <c r="AP226" s="5"/>
    </row>
    <row r="227" spans="1:42" ht="24.75" thickBot="1" x14ac:dyDescent="0.6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7"/>
      <c r="Y227" s="67"/>
      <c r="Z227" s="67"/>
      <c r="AA227" s="67"/>
      <c r="AB227" s="68"/>
      <c r="AC227" s="68"/>
      <c r="AD227" s="68"/>
      <c r="AE227" s="68"/>
      <c r="AF227" s="68"/>
      <c r="AG227" s="69"/>
      <c r="AH227" s="69"/>
      <c r="AI227" s="69"/>
      <c r="AJ227" s="69"/>
      <c r="AK227" s="69"/>
      <c r="AL227" s="69"/>
      <c r="AM227" s="70"/>
      <c r="AN227" s="70"/>
      <c r="AO227" s="5"/>
      <c r="AP227" s="5"/>
    </row>
    <row r="228" spans="1:42" ht="24.75" thickBot="1" x14ac:dyDescent="0.6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7"/>
      <c r="Y228" s="67"/>
      <c r="Z228" s="67"/>
      <c r="AA228" s="67"/>
      <c r="AB228" s="68"/>
      <c r="AC228" s="68"/>
      <c r="AD228" s="68"/>
      <c r="AE228" s="68"/>
      <c r="AF228" s="68"/>
      <c r="AG228" s="69"/>
      <c r="AH228" s="69"/>
      <c r="AI228" s="69"/>
      <c r="AJ228" s="69"/>
      <c r="AK228" s="69"/>
      <c r="AL228" s="69"/>
      <c r="AM228" s="70"/>
      <c r="AN228" s="70"/>
      <c r="AO228" s="5"/>
      <c r="AP228" s="5"/>
    </row>
    <row r="229" spans="1:42" ht="24.75" thickBot="1" x14ac:dyDescent="0.6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7"/>
      <c r="Y229" s="67"/>
      <c r="Z229" s="67"/>
      <c r="AA229" s="67"/>
      <c r="AB229" s="68"/>
      <c r="AC229" s="68"/>
      <c r="AD229" s="68"/>
      <c r="AE229" s="68"/>
      <c r="AF229" s="68"/>
      <c r="AG229" s="69"/>
      <c r="AH229" s="69"/>
      <c r="AI229" s="69"/>
      <c r="AJ229" s="69"/>
      <c r="AK229" s="69"/>
      <c r="AL229" s="69"/>
      <c r="AM229" s="70"/>
      <c r="AN229" s="70"/>
      <c r="AO229" s="5"/>
      <c r="AP229" s="5"/>
    </row>
    <row r="230" spans="1:42" ht="24.75" thickBot="1" x14ac:dyDescent="0.6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7"/>
      <c r="Y230" s="67"/>
      <c r="Z230" s="67"/>
      <c r="AA230" s="67"/>
      <c r="AB230" s="68"/>
      <c r="AC230" s="68"/>
      <c r="AD230" s="68"/>
      <c r="AE230" s="68"/>
      <c r="AF230" s="68"/>
      <c r="AG230" s="69"/>
      <c r="AH230" s="69"/>
      <c r="AI230" s="69"/>
      <c r="AJ230" s="69"/>
      <c r="AK230" s="69"/>
      <c r="AL230" s="69"/>
      <c r="AM230" s="70"/>
      <c r="AN230" s="70"/>
      <c r="AO230" s="5"/>
      <c r="AP230" s="5"/>
    </row>
    <row r="231" spans="1:42" ht="24.75" thickBot="1" x14ac:dyDescent="0.6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7"/>
      <c r="Y231" s="67"/>
      <c r="Z231" s="67"/>
      <c r="AA231" s="67"/>
      <c r="AB231" s="68"/>
      <c r="AC231" s="68"/>
      <c r="AD231" s="68"/>
      <c r="AE231" s="68"/>
      <c r="AF231" s="68"/>
      <c r="AG231" s="69"/>
      <c r="AH231" s="69"/>
      <c r="AI231" s="69"/>
      <c r="AJ231" s="69"/>
      <c r="AK231" s="69"/>
      <c r="AL231" s="69"/>
      <c r="AM231" s="70"/>
      <c r="AN231" s="70"/>
      <c r="AO231" s="5"/>
      <c r="AP231" s="5"/>
    </row>
    <row r="232" spans="1:42" ht="24.75" thickBot="1" x14ac:dyDescent="0.6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7"/>
      <c r="Y232" s="67"/>
      <c r="Z232" s="67"/>
      <c r="AA232" s="67"/>
      <c r="AB232" s="68"/>
      <c r="AC232" s="68"/>
      <c r="AD232" s="68"/>
      <c r="AE232" s="68"/>
      <c r="AF232" s="68"/>
      <c r="AG232" s="69"/>
      <c r="AH232" s="69"/>
      <c r="AI232" s="69"/>
      <c r="AJ232" s="69"/>
      <c r="AK232" s="69"/>
      <c r="AL232" s="69"/>
      <c r="AM232" s="70"/>
      <c r="AN232" s="70"/>
      <c r="AO232" s="5"/>
      <c r="AP232" s="5"/>
    </row>
    <row r="233" spans="1:42" ht="24.75" thickBot="1" x14ac:dyDescent="0.6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7"/>
      <c r="Y233" s="67"/>
      <c r="Z233" s="67"/>
      <c r="AA233" s="67"/>
      <c r="AB233" s="68"/>
      <c r="AC233" s="68"/>
      <c r="AD233" s="68"/>
      <c r="AE233" s="68"/>
      <c r="AF233" s="68"/>
      <c r="AG233" s="69"/>
      <c r="AH233" s="69"/>
      <c r="AI233" s="69"/>
      <c r="AJ233" s="69"/>
      <c r="AK233" s="69"/>
      <c r="AL233" s="69"/>
      <c r="AM233" s="70"/>
      <c r="AN233" s="70"/>
      <c r="AO233" s="5"/>
      <c r="AP233" s="5"/>
    </row>
    <row r="234" spans="1:42" ht="24.75" thickBot="1" x14ac:dyDescent="0.6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7"/>
      <c r="Y234" s="67"/>
      <c r="Z234" s="67"/>
      <c r="AA234" s="67"/>
      <c r="AB234" s="68"/>
      <c r="AC234" s="68"/>
      <c r="AD234" s="68"/>
      <c r="AE234" s="68"/>
      <c r="AF234" s="68"/>
      <c r="AG234" s="69"/>
      <c r="AH234" s="69"/>
      <c r="AI234" s="69"/>
      <c r="AJ234" s="69"/>
      <c r="AK234" s="69"/>
      <c r="AL234" s="69"/>
      <c r="AM234" s="70"/>
      <c r="AN234" s="70"/>
      <c r="AO234" s="5"/>
      <c r="AP234" s="5"/>
    </row>
    <row r="235" spans="1:42" ht="24.75" thickBot="1" x14ac:dyDescent="0.6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7"/>
      <c r="Y235" s="67"/>
      <c r="Z235" s="67"/>
      <c r="AA235" s="67"/>
      <c r="AB235" s="68"/>
      <c r="AC235" s="68"/>
      <c r="AD235" s="68"/>
      <c r="AE235" s="68"/>
      <c r="AF235" s="68"/>
      <c r="AG235" s="69"/>
      <c r="AH235" s="69"/>
      <c r="AI235" s="69"/>
      <c r="AJ235" s="69"/>
      <c r="AK235" s="69"/>
      <c r="AL235" s="69"/>
      <c r="AM235" s="70"/>
      <c r="AN235" s="70"/>
      <c r="AO235" s="5"/>
      <c r="AP235" s="5"/>
    </row>
    <row r="236" spans="1:42" ht="24.75" thickBot="1" x14ac:dyDescent="0.6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7"/>
      <c r="Y236" s="67"/>
      <c r="Z236" s="67"/>
      <c r="AA236" s="67"/>
      <c r="AB236" s="68"/>
      <c r="AC236" s="68"/>
      <c r="AD236" s="68"/>
      <c r="AE236" s="68"/>
      <c r="AF236" s="68"/>
      <c r="AG236" s="69"/>
      <c r="AH236" s="69"/>
      <c r="AI236" s="69"/>
      <c r="AJ236" s="69"/>
      <c r="AK236" s="69"/>
      <c r="AL236" s="69"/>
      <c r="AM236" s="70"/>
      <c r="AN236" s="70"/>
      <c r="AO236" s="5"/>
      <c r="AP236" s="5"/>
    </row>
    <row r="237" spans="1:42" ht="24.75" thickBot="1" x14ac:dyDescent="0.6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7"/>
      <c r="Y237" s="67"/>
      <c r="Z237" s="67"/>
      <c r="AA237" s="67"/>
      <c r="AB237" s="68"/>
      <c r="AC237" s="68"/>
      <c r="AD237" s="68"/>
      <c r="AE237" s="68"/>
      <c r="AF237" s="68"/>
      <c r="AG237" s="69"/>
      <c r="AH237" s="69"/>
      <c r="AI237" s="69"/>
      <c r="AJ237" s="69"/>
      <c r="AK237" s="69"/>
      <c r="AL237" s="69"/>
      <c r="AM237" s="70"/>
      <c r="AN237" s="70"/>
      <c r="AO237" s="5"/>
      <c r="AP237" s="5"/>
    </row>
    <row r="238" spans="1:42" ht="24.75" thickBot="1" x14ac:dyDescent="0.6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7"/>
      <c r="Y238" s="67"/>
      <c r="Z238" s="67"/>
      <c r="AA238" s="67"/>
      <c r="AB238" s="68"/>
      <c r="AC238" s="68"/>
      <c r="AD238" s="68"/>
      <c r="AE238" s="68"/>
      <c r="AF238" s="68"/>
      <c r="AG238" s="69"/>
      <c r="AH238" s="69"/>
      <c r="AI238" s="69"/>
      <c r="AJ238" s="69"/>
      <c r="AK238" s="69"/>
      <c r="AL238" s="69"/>
      <c r="AM238" s="70"/>
      <c r="AN238" s="70"/>
      <c r="AO238" s="5"/>
      <c r="AP238" s="5"/>
    </row>
    <row r="239" spans="1:42" ht="24.75" thickBot="1" x14ac:dyDescent="0.6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7"/>
      <c r="Y239" s="67"/>
      <c r="Z239" s="67"/>
      <c r="AA239" s="67"/>
      <c r="AB239" s="68"/>
      <c r="AC239" s="68"/>
      <c r="AD239" s="68"/>
      <c r="AE239" s="68"/>
      <c r="AF239" s="68"/>
      <c r="AG239" s="69"/>
      <c r="AH239" s="69"/>
      <c r="AI239" s="69"/>
      <c r="AJ239" s="69"/>
      <c r="AK239" s="69"/>
      <c r="AL239" s="69"/>
      <c r="AM239" s="70"/>
      <c r="AN239" s="70"/>
      <c r="AO239" s="5"/>
      <c r="AP239" s="5"/>
    </row>
    <row r="240" spans="1:42" ht="24.75" thickBot="1" x14ac:dyDescent="0.6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7"/>
      <c r="Y240" s="67"/>
      <c r="Z240" s="67"/>
      <c r="AA240" s="67"/>
      <c r="AB240" s="68"/>
      <c r="AC240" s="68"/>
      <c r="AD240" s="68"/>
      <c r="AE240" s="68"/>
      <c r="AF240" s="68"/>
      <c r="AG240" s="69"/>
      <c r="AH240" s="69"/>
      <c r="AI240" s="69"/>
      <c r="AJ240" s="69"/>
      <c r="AK240" s="69"/>
      <c r="AL240" s="69"/>
      <c r="AM240" s="70"/>
      <c r="AN240" s="70"/>
      <c r="AO240" s="5"/>
      <c r="AP240" s="5"/>
    </row>
    <row r="241" spans="1:42" ht="24.75" thickBot="1" x14ac:dyDescent="0.6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7"/>
      <c r="Y241" s="67"/>
      <c r="Z241" s="67"/>
      <c r="AA241" s="67"/>
      <c r="AB241" s="68"/>
      <c r="AC241" s="68"/>
      <c r="AD241" s="68"/>
      <c r="AE241" s="68"/>
      <c r="AF241" s="68"/>
      <c r="AG241" s="69"/>
      <c r="AH241" s="69"/>
      <c r="AI241" s="69"/>
      <c r="AJ241" s="69"/>
      <c r="AK241" s="69"/>
      <c r="AL241" s="69"/>
      <c r="AM241" s="70"/>
      <c r="AN241" s="70"/>
      <c r="AO241" s="5"/>
      <c r="AP241" s="5"/>
    </row>
    <row r="242" spans="1:42" ht="24.75" thickBot="1" x14ac:dyDescent="0.6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7"/>
      <c r="Y242" s="67"/>
      <c r="Z242" s="67"/>
      <c r="AA242" s="67"/>
      <c r="AB242" s="68"/>
      <c r="AC242" s="68"/>
      <c r="AD242" s="68"/>
      <c r="AE242" s="68"/>
      <c r="AF242" s="68"/>
      <c r="AG242" s="69"/>
      <c r="AH242" s="69"/>
      <c r="AI242" s="69"/>
      <c r="AJ242" s="69"/>
      <c r="AK242" s="69"/>
      <c r="AL242" s="69"/>
      <c r="AM242" s="70"/>
      <c r="AN242" s="70"/>
      <c r="AO242" s="5"/>
      <c r="AP242" s="5"/>
    </row>
    <row r="243" spans="1:42" ht="24.75" thickBot="1" x14ac:dyDescent="0.6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7"/>
      <c r="Y243" s="67"/>
      <c r="Z243" s="67"/>
      <c r="AA243" s="67"/>
      <c r="AB243" s="68"/>
      <c r="AC243" s="68"/>
      <c r="AD243" s="68"/>
      <c r="AE243" s="68"/>
      <c r="AF243" s="68"/>
      <c r="AG243" s="69"/>
      <c r="AH243" s="69"/>
      <c r="AI243" s="69"/>
      <c r="AJ243" s="69"/>
      <c r="AK243" s="69"/>
      <c r="AL243" s="69"/>
      <c r="AM243" s="70"/>
      <c r="AN243" s="70"/>
      <c r="AO243" s="5"/>
      <c r="AP243" s="5"/>
    </row>
    <row r="244" spans="1:42" ht="24.75" thickBot="1" x14ac:dyDescent="0.6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7"/>
      <c r="Y244" s="67"/>
      <c r="Z244" s="67"/>
      <c r="AA244" s="67"/>
      <c r="AB244" s="68"/>
      <c r="AC244" s="68"/>
      <c r="AD244" s="68"/>
      <c r="AE244" s="68"/>
      <c r="AF244" s="68"/>
      <c r="AG244" s="69"/>
      <c r="AH244" s="69"/>
      <c r="AI244" s="69"/>
      <c r="AJ244" s="69"/>
      <c r="AK244" s="69"/>
      <c r="AL244" s="69"/>
      <c r="AM244" s="70"/>
      <c r="AN244" s="70"/>
      <c r="AO244" s="5"/>
      <c r="AP244" s="5"/>
    </row>
    <row r="245" spans="1:42" ht="24.75" thickBot="1" x14ac:dyDescent="0.6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7"/>
      <c r="Y245" s="67"/>
      <c r="Z245" s="67"/>
      <c r="AA245" s="67"/>
      <c r="AB245" s="68"/>
      <c r="AC245" s="68"/>
      <c r="AD245" s="68"/>
      <c r="AE245" s="68"/>
      <c r="AF245" s="68"/>
      <c r="AG245" s="69"/>
      <c r="AH245" s="69"/>
      <c r="AI245" s="69"/>
      <c r="AJ245" s="69"/>
      <c r="AK245" s="69"/>
      <c r="AL245" s="69"/>
      <c r="AM245" s="70"/>
      <c r="AN245" s="70"/>
      <c r="AO245" s="5"/>
      <c r="AP245" s="5"/>
    </row>
    <row r="246" spans="1:42" ht="24.75" thickBot="1" x14ac:dyDescent="0.6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7"/>
      <c r="Y246" s="67"/>
      <c r="Z246" s="67"/>
      <c r="AA246" s="67"/>
      <c r="AB246" s="68"/>
      <c r="AC246" s="68"/>
      <c r="AD246" s="68"/>
      <c r="AE246" s="68"/>
      <c r="AF246" s="68"/>
      <c r="AG246" s="69"/>
      <c r="AH246" s="69"/>
      <c r="AI246" s="69"/>
      <c r="AJ246" s="69"/>
      <c r="AK246" s="69"/>
      <c r="AL246" s="69"/>
      <c r="AM246" s="70"/>
      <c r="AN246" s="70"/>
      <c r="AO246" s="5"/>
      <c r="AP246" s="5"/>
    </row>
    <row r="247" spans="1:42" ht="24.75" thickBot="1" x14ac:dyDescent="0.6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7"/>
      <c r="Y247" s="67"/>
      <c r="Z247" s="67"/>
      <c r="AA247" s="67"/>
      <c r="AB247" s="68"/>
      <c r="AC247" s="68"/>
      <c r="AD247" s="68"/>
      <c r="AE247" s="68"/>
      <c r="AF247" s="68"/>
      <c r="AG247" s="69"/>
      <c r="AH247" s="69"/>
      <c r="AI247" s="69"/>
      <c r="AJ247" s="69"/>
      <c r="AK247" s="69"/>
      <c r="AL247" s="69"/>
      <c r="AM247" s="70"/>
      <c r="AN247" s="70"/>
      <c r="AO247" s="5"/>
      <c r="AP247" s="5"/>
    </row>
    <row r="248" spans="1:42" ht="24.75" thickBot="1" x14ac:dyDescent="0.6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7"/>
      <c r="Y248" s="67"/>
      <c r="Z248" s="67"/>
      <c r="AA248" s="67"/>
      <c r="AB248" s="68"/>
      <c r="AC248" s="68"/>
      <c r="AD248" s="68"/>
      <c r="AE248" s="68"/>
      <c r="AF248" s="68"/>
      <c r="AG248" s="69"/>
      <c r="AH248" s="69"/>
      <c r="AI248" s="69"/>
      <c r="AJ248" s="69"/>
      <c r="AK248" s="69"/>
      <c r="AL248" s="69"/>
      <c r="AM248" s="70"/>
      <c r="AN248" s="70"/>
      <c r="AO248" s="5"/>
      <c r="AP248" s="5"/>
    </row>
    <row r="249" spans="1:42" ht="24.75" thickBot="1" x14ac:dyDescent="0.6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7"/>
      <c r="Y249" s="67"/>
      <c r="Z249" s="67"/>
      <c r="AA249" s="67"/>
      <c r="AB249" s="68"/>
      <c r="AC249" s="68"/>
      <c r="AD249" s="68"/>
      <c r="AE249" s="68"/>
      <c r="AF249" s="68"/>
      <c r="AG249" s="69"/>
      <c r="AH249" s="69"/>
      <c r="AI249" s="69"/>
      <c r="AJ249" s="69"/>
      <c r="AK249" s="69"/>
      <c r="AL249" s="69"/>
      <c r="AM249" s="70"/>
      <c r="AN249" s="70"/>
      <c r="AO249" s="5"/>
      <c r="AP249" s="5"/>
    </row>
    <row r="250" spans="1:42" ht="24.75" thickBot="1" x14ac:dyDescent="0.6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7"/>
      <c r="Y250" s="67"/>
      <c r="Z250" s="67"/>
      <c r="AA250" s="67"/>
      <c r="AB250" s="68"/>
      <c r="AC250" s="68"/>
      <c r="AD250" s="68"/>
      <c r="AE250" s="68"/>
      <c r="AF250" s="68"/>
      <c r="AG250" s="69"/>
      <c r="AH250" s="69"/>
      <c r="AI250" s="69"/>
      <c r="AJ250" s="69"/>
      <c r="AK250" s="69"/>
      <c r="AL250" s="69"/>
      <c r="AM250" s="70"/>
      <c r="AN250" s="70"/>
      <c r="AO250" s="5"/>
      <c r="AP250" s="5"/>
    </row>
    <row r="251" spans="1:42" ht="24.75" thickBot="1" x14ac:dyDescent="0.6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7"/>
      <c r="Y251" s="67"/>
      <c r="Z251" s="67"/>
      <c r="AA251" s="67"/>
      <c r="AB251" s="68"/>
      <c r="AC251" s="68"/>
      <c r="AD251" s="68"/>
      <c r="AE251" s="68"/>
      <c r="AF251" s="68"/>
      <c r="AG251" s="69"/>
      <c r="AH251" s="69"/>
      <c r="AI251" s="69"/>
      <c r="AJ251" s="69"/>
      <c r="AK251" s="69"/>
      <c r="AL251" s="69"/>
      <c r="AM251" s="70"/>
      <c r="AN251" s="70"/>
      <c r="AO251" s="5"/>
      <c r="AP251" s="5"/>
    </row>
    <row r="252" spans="1:42" ht="24.75" thickBot="1" x14ac:dyDescent="0.6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7"/>
      <c r="Y252" s="67"/>
      <c r="Z252" s="67"/>
      <c r="AA252" s="67"/>
      <c r="AB252" s="68"/>
      <c r="AC252" s="68"/>
      <c r="AD252" s="68"/>
      <c r="AE252" s="68"/>
      <c r="AF252" s="68"/>
      <c r="AG252" s="69"/>
      <c r="AH252" s="69"/>
      <c r="AI252" s="69"/>
      <c r="AJ252" s="69"/>
      <c r="AK252" s="69"/>
      <c r="AL252" s="69"/>
      <c r="AM252" s="70"/>
      <c r="AN252" s="70"/>
      <c r="AO252" s="5"/>
      <c r="AP252" s="5"/>
    </row>
    <row r="253" spans="1:42" ht="24.75" thickBot="1" x14ac:dyDescent="0.6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7"/>
      <c r="Y253" s="67"/>
      <c r="Z253" s="67"/>
      <c r="AA253" s="67"/>
      <c r="AB253" s="68"/>
      <c r="AC253" s="68"/>
      <c r="AD253" s="68"/>
      <c r="AE253" s="68"/>
      <c r="AF253" s="68"/>
      <c r="AG253" s="69"/>
      <c r="AH253" s="69"/>
      <c r="AI253" s="69"/>
      <c r="AJ253" s="69"/>
      <c r="AK253" s="69"/>
      <c r="AL253" s="69"/>
      <c r="AM253" s="70"/>
      <c r="AN253" s="70"/>
      <c r="AO253" s="5"/>
      <c r="AP253" s="5"/>
    </row>
    <row r="254" spans="1:42" ht="24.75" thickBot="1" x14ac:dyDescent="0.6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7"/>
      <c r="Y254" s="67"/>
      <c r="Z254" s="67"/>
      <c r="AA254" s="67"/>
      <c r="AB254" s="68"/>
      <c r="AC254" s="68"/>
      <c r="AD254" s="68"/>
      <c r="AE254" s="68"/>
      <c r="AF254" s="68"/>
      <c r="AG254" s="69"/>
      <c r="AH254" s="69"/>
      <c r="AI254" s="69"/>
      <c r="AJ254" s="69"/>
      <c r="AK254" s="69"/>
      <c r="AL254" s="69"/>
      <c r="AM254" s="70"/>
      <c r="AN254" s="70"/>
      <c r="AO254" s="5"/>
      <c r="AP254" s="5"/>
    </row>
    <row r="255" spans="1:42" ht="24.75" thickBot="1" x14ac:dyDescent="0.6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7"/>
      <c r="Y255" s="67"/>
      <c r="Z255" s="67"/>
      <c r="AA255" s="67"/>
      <c r="AB255" s="68"/>
      <c r="AC255" s="68"/>
      <c r="AD255" s="68"/>
      <c r="AE255" s="68"/>
      <c r="AF255" s="68"/>
      <c r="AG255" s="69"/>
      <c r="AH255" s="69"/>
      <c r="AI255" s="69"/>
      <c r="AJ255" s="69"/>
      <c r="AK255" s="69"/>
      <c r="AL255" s="69"/>
      <c r="AM255" s="70"/>
      <c r="AN255" s="70"/>
      <c r="AO255" s="5"/>
      <c r="AP255" s="5"/>
    </row>
    <row r="256" spans="1:42" ht="24.75" thickBot="1" x14ac:dyDescent="0.6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7"/>
      <c r="Y256" s="67"/>
      <c r="Z256" s="67"/>
      <c r="AA256" s="67"/>
      <c r="AB256" s="68"/>
      <c r="AC256" s="68"/>
      <c r="AD256" s="68"/>
      <c r="AE256" s="68"/>
      <c r="AF256" s="68"/>
      <c r="AG256" s="69"/>
      <c r="AH256" s="69"/>
      <c r="AI256" s="69"/>
      <c r="AJ256" s="69"/>
      <c r="AK256" s="69"/>
      <c r="AL256" s="69"/>
      <c r="AM256" s="70"/>
      <c r="AN256" s="70"/>
      <c r="AO256" s="5"/>
      <c r="AP256" s="5"/>
    </row>
    <row r="257" spans="1:42" ht="24.75" thickBot="1" x14ac:dyDescent="0.6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7"/>
      <c r="Y257" s="67"/>
      <c r="Z257" s="67"/>
      <c r="AA257" s="67"/>
      <c r="AB257" s="68"/>
      <c r="AC257" s="68"/>
      <c r="AD257" s="68"/>
      <c r="AE257" s="68"/>
      <c r="AF257" s="68"/>
      <c r="AG257" s="69"/>
      <c r="AH257" s="69"/>
      <c r="AI257" s="69"/>
      <c r="AJ257" s="69"/>
      <c r="AK257" s="69"/>
      <c r="AL257" s="69"/>
      <c r="AM257" s="70"/>
      <c r="AN257" s="70"/>
      <c r="AO257" s="5"/>
      <c r="AP257" s="5"/>
    </row>
    <row r="258" spans="1:42" ht="24.75" thickBot="1" x14ac:dyDescent="0.6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7"/>
      <c r="Y258" s="67"/>
      <c r="Z258" s="67"/>
      <c r="AA258" s="67"/>
      <c r="AB258" s="68"/>
      <c r="AC258" s="68"/>
      <c r="AD258" s="68"/>
      <c r="AE258" s="68"/>
      <c r="AF258" s="68"/>
      <c r="AG258" s="69"/>
      <c r="AH258" s="69"/>
      <c r="AI258" s="69"/>
      <c r="AJ258" s="69"/>
      <c r="AK258" s="69"/>
      <c r="AL258" s="69"/>
      <c r="AM258" s="70"/>
      <c r="AN258" s="70"/>
      <c r="AO258" s="5"/>
      <c r="AP258" s="5"/>
    </row>
    <row r="259" spans="1:42" ht="24.75" thickBot="1" x14ac:dyDescent="0.6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7"/>
      <c r="Y259" s="67"/>
      <c r="Z259" s="67"/>
      <c r="AA259" s="67"/>
      <c r="AB259" s="68"/>
      <c r="AC259" s="68"/>
      <c r="AD259" s="68"/>
      <c r="AE259" s="68"/>
      <c r="AF259" s="68"/>
      <c r="AG259" s="69"/>
      <c r="AH259" s="69"/>
      <c r="AI259" s="69"/>
      <c r="AJ259" s="69"/>
      <c r="AK259" s="69"/>
      <c r="AL259" s="69"/>
      <c r="AM259" s="70"/>
      <c r="AN259" s="70"/>
      <c r="AO259" s="5"/>
      <c r="AP259" s="5"/>
    </row>
    <row r="260" spans="1:42" ht="24.75" thickBot="1" x14ac:dyDescent="0.6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7"/>
      <c r="Y260" s="67"/>
      <c r="Z260" s="67"/>
      <c r="AA260" s="67"/>
      <c r="AB260" s="68"/>
      <c r="AC260" s="68"/>
      <c r="AD260" s="68"/>
      <c r="AE260" s="68"/>
      <c r="AF260" s="68"/>
      <c r="AG260" s="69"/>
      <c r="AH260" s="69"/>
      <c r="AI260" s="69"/>
      <c r="AJ260" s="69"/>
      <c r="AK260" s="69"/>
      <c r="AL260" s="69"/>
      <c r="AM260" s="70"/>
      <c r="AN260" s="70"/>
      <c r="AO260" s="5"/>
      <c r="AP260" s="5"/>
    </row>
    <row r="261" spans="1:42" ht="24.75" thickBot="1" x14ac:dyDescent="0.6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7"/>
      <c r="Y261" s="67"/>
      <c r="Z261" s="67"/>
      <c r="AA261" s="67"/>
      <c r="AB261" s="68"/>
      <c r="AC261" s="68"/>
      <c r="AD261" s="68"/>
      <c r="AE261" s="68"/>
      <c r="AF261" s="68"/>
      <c r="AG261" s="69"/>
      <c r="AH261" s="69"/>
      <c r="AI261" s="69"/>
      <c r="AJ261" s="69"/>
      <c r="AK261" s="69"/>
      <c r="AL261" s="69"/>
      <c r="AM261" s="70"/>
      <c r="AN261" s="70"/>
      <c r="AO261" s="5"/>
      <c r="AP261" s="5"/>
    </row>
    <row r="262" spans="1:42" ht="24.75" thickBot="1" x14ac:dyDescent="0.6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7"/>
      <c r="Y262" s="67"/>
      <c r="Z262" s="67"/>
      <c r="AA262" s="67"/>
      <c r="AB262" s="68"/>
      <c r="AC262" s="68"/>
      <c r="AD262" s="68"/>
      <c r="AE262" s="68"/>
      <c r="AF262" s="68"/>
      <c r="AG262" s="69"/>
      <c r="AH262" s="69"/>
      <c r="AI262" s="69"/>
      <c r="AJ262" s="69"/>
      <c r="AK262" s="69"/>
      <c r="AL262" s="69"/>
      <c r="AM262" s="70"/>
      <c r="AN262" s="70"/>
      <c r="AO262" s="5"/>
      <c r="AP262" s="5"/>
    </row>
    <row r="263" spans="1:42" ht="24.75" thickBot="1" x14ac:dyDescent="0.6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7"/>
      <c r="Y263" s="67"/>
      <c r="Z263" s="67"/>
      <c r="AA263" s="67"/>
      <c r="AB263" s="68"/>
      <c r="AC263" s="68"/>
      <c r="AD263" s="68"/>
      <c r="AE263" s="68"/>
      <c r="AF263" s="68"/>
      <c r="AG263" s="69"/>
      <c r="AH263" s="69"/>
      <c r="AI263" s="69"/>
      <c r="AJ263" s="69"/>
      <c r="AK263" s="69"/>
      <c r="AL263" s="69"/>
      <c r="AM263" s="70"/>
      <c r="AN263" s="70"/>
      <c r="AO263" s="5"/>
      <c r="AP263" s="5"/>
    </row>
    <row r="264" spans="1:42" ht="24.75" thickBot="1" x14ac:dyDescent="0.6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7"/>
      <c r="Y264" s="67"/>
      <c r="Z264" s="67"/>
      <c r="AA264" s="67"/>
      <c r="AB264" s="68"/>
      <c r="AC264" s="68"/>
      <c r="AD264" s="68"/>
      <c r="AE264" s="68"/>
      <c r="AF264" s="68"/>
      <c r="AG264" s="69"/>
      <c r="AH264" s="69"/>
      <c r="AI264" s="69"/>
      <c r="AJ264" s="69"/>
      <c r="AK264" s="69"/>
      <c r="AL264" s="69"/>
      <c r="AM264" s="70"/>
      <c r="AN264" s="70"/>
      <c r="AO264" s="5"/>
      <c r="AP264" s="5"/>
    </row>
    <row r="265" spans="1:42" ht="24.75" thickBot="1" x14ac:dyDescent="0.6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7"/>
      <c r="Y265" s="67"/>
      <c r="Z265" s="67"/>
      <c r="AA265" s="67"/>
      <c r="AB265" s="68"/>
      <c r="AC265" s="68"/>
      <c r="AD265" s="68"/>
      <c r="AE265" s="68"/>
      <c r="AF265" s="68"/>
      <c r="AG265" s="69"/>
      <c r="AH265" s="69"/>
      <c r="AI265" s="69"/>
      <c r="AJ265" s="69"/>
      <c r="AK265" s="69"/>
      <c r="AL265" s="69"/>
      <c r="AM265" s="70"/>
      <c r="AN265" s="70"/>
      <c r="AO265" s="5"/>
      <c r="AP265" s="5"/>
    </row>
    <row r="266" spans="1:42" ht="24.75" thickBot="1" x14ac:dyDescent="0.6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7"/>
      <c r="Y266" s="67"/>
      <c r="Z266" s="67"/>
      <c r="AA266" s="67"/>
      <c r="AB266" s="68"/>
      <c r="AC266" s="68"/>
      <c r="AD266" s="68"/>
      <c r="AE266" s="68"/>
      <c r="AF266" s="68"/>
      <c r="AG266" s="69"/>
      <c r="AH266" s="69"/>
      <c r="AI266" s="69"/>
      <c r="AJ266" s="69"/>
      <c r="AK266" s="69"/>
      <c r="AL266" s="69"/>
      <c r="AM266" s="70"/>
      <c r="AN266" s="70"/>
      <c r="AO266" s="5"/>
      <c r="AP266" s="5"/>
    </row>
    <row r="267" spans="1:42" ht="24.75" thickBot="1" x14ac:dyDescent="0.6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7"/>
      <c r="Y267" s="67"/>
      <c r="Z267" s="67"/>
      <c r="AA267" s="67"/>
      <c r="AB267" s="68"/>
      <c r="AC267" s="68"/>
      <c r="AD267" s="68"/>
      <c r="AE267" s="68"/>
      <c r="AF267" s="68"/>
      <c r="AG267" s="69"/>
      <c r="AH267" s="69"/>
      <c r="AI267" s="69"/>
      <c r="AJ267" s="69"/>
      <c r="AK267" s="69"/>
      <c r="AL267" s="69"/>
      <c r="AM267" s="70"/>
      <c r="AN267" s="70"/>
      <c r="AO267" s="5"/>
      <c r="AP267" s="5"/>
    </row>
    <row r="268" spans="1:42" ht="24.75" thickBot="1" x14ac:dyDescent="0.6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7"/>
      <c r="Y268" s="67"/>
      <c r="Z268" s="67"/>
      <c r="AA268" s="67"/>
      <c r="AB268" s="68"/>
      <c r="AC268" s="68"/>
      <c r="AD268" s="68"/>
      <c r="AE268" s="68"/>
      <c r="AF268" s="68"/>
      <c r="AG268" s="69"/>
      <c r="AH268" s="69"/>
      <c r="AI268" s="69"/>
      <c r="AJ268" s="69"/>
      <c r="AK268" s="69"/>
      <c r="AL268" s="69"/>
      <c r="AM268" s="70"/>
      <c r="AN268" s="70"/>
      <c r="AO268" s="5"/>
      <c r="AP268" s="5"/>
    </row>
    <row r="269" spans="1:42" ht="24.75" thickBot="1" x14ac:dyDescent="0.6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7"/>
      <c r="Y269" s="67"/>
      <c r="Z269" s="67"/>
      <c r="AA269" s="67"/>
      <c r="AB269" s="68"/>
      <c r="AC269" s="68"/>
      <c r="AD269" s="68"/>
      <c r="AE269" s="68"/>
      <c r="AF269" s="68"/>
      <c r="AG269" s="69"/>
      <c r="AH269" s="69"/>
      <c r="AI269" s="69"/>
      <c r="AJ269" s="69"/>
      <c r="AK269" s="69"/>
      <c r="AL269" s="69"/>
      <c r="AM269" s="70"/>
      <c r="AN269" s="70"/>
      <c r="AO269" s="5"/>
      <c r="AP269" s="5"/>
    </row>
    <row r="270" spans="1:42" ht="24.75" thickBot="1" x14ac:dyDescent="0.6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7"/>
      <c r="Y270" s="67"/>
      <c r="Z270" s="67"/>
      <c r="AA270" s="67"/>
      <c r="AB270" s="68"/>
      <c r="AC270" s="68"/>
      <c r="AD270" s="68"/>
      <c r="AE270" s="68"/>
      <c r="AF270" s="68"/>
      <c r="AG270" s="69"/>
      <c r="AH270" s="69"/>
      <c r="AI270" s="69"/>
      <c r="AJ270" s="69"/>
      <c r="AK270" s="69"/>
      <c r="AL270" s="69"/>
      <c r="AM270" s="70"/>
      <c r="AN270" s="70"/>
      <c r="AO270" s="5"/>
      <c r="AP270" s="5"/>
    </row>
    <row r="271" spans="1:42" ht="24.75" thickBot="1" x14ac:dyDescent="0.6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7"/>
      <c r="Y271" s="67"/>
      <c r="Z271" s="67"/>
      <c r="AA271" s="67"/>
      <c r="AB271" s="68"/>
      <c r="AC271" s="68"/>
      <c r="AD271" s="68"/>
      <c r="AE271" s="68"/>
      <c r="AF271" s="68"/>
      <c r="AG271" s="69"/>
      <c r="AH271" s="69"/>
      <c r="AI271" s="69"/>
      <c r="AJ271" s="69"/>
      <c r="AK271" s="69"/>
      <c r="AL271" s="69"/>
      <c r="AM271" s="70"/>
      <c r="AN271" s="70"/>
      <c r="AO271" s="5"/>
      <c r="AP271" s="5"/>
    </row>
    <row r="272" spans="1:42" ht="24.75" thickBot="1" x14ac:dyDescent="0.6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7"/>
      <c r="Y272" s="67"/>
      <c r="Z272" s="67"/>
      <c r="AA272" s="67"/>
      <c r="AB272" s="68"/>
      <c r="AC272" s="68"/>
      <c r="AD272" s="68"/>
      <c r="AE272" s="68"/>
      <c r="AF272" s="68"/>
      <c r="AG272" s="69"/>
      <c r="AH272" s="69"/>
      <c r="AI272" s="69"/>
      <c r="AJ272" s="69"/>
      <c r="AK272" s="69"/>
      <c r="AL272" s="69"/>
      <c r="AM272" s="70"/>
      <c r="AN272" s="70"/>
      <c r="AO272" s="5"/>
      <c r="AP272" s="5"/>
    </row>
    <row r="273" spans="1:42" ht="24.75" thickBot="1" x14ac:dyDescent="0.6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7"/>
      <c r="Y273" s="67"/>
      <c r="Z273" s="67"/>
      <c r="AA273" s="67"/>
      <c r="AB273" s="68"/>
      <c r="AC273" s="68"/>
      <c r="AD273" s="68"/>
      <c r="AE273" s="68"/>
      <c r="AF273" s="68"/>
      <c r="AG273" s="69"/>
      <c r="AH273" s="69"/>
      <c r="AI273" s="69"/>
      <c r="AJ273" s="69"/>
      <c r="AK273" s="69"/>
      <c r="AL273" s="69"/>
      <c r="AM273" s="70"/>
      <c r="AN273" s="70"/>
      <c r="AO273" s="5"/>
      <c r="AP273" s="5"/>
    </row>
    <row r="274" spans="1:42" ht="24.75" thickBot="1" x14ac:dyDescent="0.6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7"/>
      <c r="Y274" s="67"/>
      <c r="Z274" s="67"/>
      <c r="AA274" s="67"/>
      <c r="AB274" s="68"/>
      <c r="AC274" s="68"/>
      <c r="AD274" s="68"/>
      <c r="AE274" s="68"/>
      <c r="AF274" s="68"/>
      <c r="AG274" s="69"/>
      <c r="AH274" s="69"/>
      <c r="AI274" s="69"/>
      <c r="AJ274" s="69"/>
      <c r="AK274" s="69"/>
      <c r="AL274" s="69"/>
      <c r="AM274" s="70"/>
      <c r="AN274" s="70"/>
      <c r="AO274" s="5"/>
      <c r="AP274" s="5"/>
    </row>
    <row r="275" spans="1:42" ht="24.75" thickBot="1" x14ac:dyDescent="0.6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7"/>
      <c r="Y275" s="67"/>
      <c r="Z275" s="67"/>
      <c r="AA275" s="67"/>
      <c r="AB275" s="68"/>
      <c r="AC275" s="68"/>
      <c r="AD275" s="68"/>
      <c r="AE275" s="68"/>
      <c r="AF275" s="68"/>
      <c r="AG275" s="69"/>
      <c r="AH275" s="69"/>
      <c r="AI275" s="69"/>
      <c r="AJ275" s="69"/>
      <c r="AK275" s="69"/>
      <c r="AL275" s="69"/>
      <c r="AM275" s="70"/>
      <c r="AN275" s="70"/>
      <c r="AO275" s="5"/>
      <c r="AP275" s="5"/>
    </row>
    <row r="276" spans="1:42" ht="24.75" thickBot="1" x14ac:dyDescent="0.6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7"/>
      <c r="Y276" s="67"/>
      <c r="Z276" s="67"/>
      <c r="AA276" s="67"/>
      <c r="AB276" s="68"/>
      <c r="AC276" s="68"/>
      <c r="AD276" s="68"/>
      <c r="AE276" s="68"/>
      <c r="AF276" s="68"/>
      <c r="AG276" s="69"/>
      <c r="AH276" s="69"/>
      <c r="AI276" s="69"/>
      <c r="AJ276" s="69"/>
      <c r="AK276" s="69"/>
      <c r="AL276" s="69"/>
      <c r="AM276" s="70"/>
      <c r="AN276" s="70"/>
      <c r="AO276" s="5"/>
      <c r="AP276" s="5"/>
    </row>
    <row r="277" spans="1:42" ht="24.75" thickBot="1" x14ac:dyDescent="0.6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7"/>
      <c r="Y277" s="67"/>
      <c r="Z277" s="67"/>
      <c r="AA277" s="67"/>
      <c r="AB277" s="68"/>
      <c r="AC277" s="68"/>
      <c r="AD277" s="68"/>
      <c r="AE277" s="68"/>
      <c r="AF277" s="68"/>
      <c r="AG277" s="69"/>
      <c r="AH277" s="69"/>
      <c r="AI277" s="69"/>
      <c r="AJ277" s="69"/>
      <c r="AK277" s="69"/>
      <c r="AL277" s="69"/>
      <c r="AM277" s="70"/>
      <c r="AN277" s="70"/>
      <c r="AO277" s="5"/>
      <c r="AP277" s="5"/>
    </row>
    <row r="278" spans="1:42" ht="24.75" thickBot="1" x14ac:dyDescent="0.6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7"/>
      <c r="Y278" s="67"/>
      <c r="Z278" s="67"/>
      <c r="AA278" s="67"/>
      <c r="AB278" s="68"/>
      <c r="AC278" s="68"/>
      <c r="AD278" s="68"/>
      <c r="AE278" s="68"/>
      <c r="AF278" s="68"/>
      <c r="AG278" s="69"/>
      <c r="AH278" s="69"/>
      <c r="AI278" s="69"/>
      <c r="AJ278" s="69"/>
      <c r="AK278" s="69"/>
      <c r="AL278" s="69"/>
      <c r="AM278" s="70"/>
      <c r="AN278" s="70"/>
      <c r="AO278" s="5"/>
      <c r="AP278" s="5"/>
    </row>
    <row r="279" spans="1:42" ht="24.75" thickBot="1" x14ac:dyDescent="0.6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7"/>
      <c r="Y279" s="67"/>
      <c r="Z279" s="67"/>
      <c r="AA279" s="67"/>
      <c r="AB279" s="68"/>
      <c r="AC279" s="68"/>
      <c r="AD279" s="68"/>
      <c r="AE279" s="68"/>
      <c r="AF279" s="68"/>
      <c r="AG279" s="69"/>
      <c r="AH279" s="69"/>
      <c r="AI279" s="69"/>
      <c r="AJ279" s="69"/>
      <c r="AK279" s="69"/>
      <c r="AL279" s="69"/>
      <c r="AM279" s="70"/>
      <c r="AN279" s="70"/>
      <c r="AO279" s="5"/>
      <c r="AP279" s="5"/>
    </row>
    <row r="280" spans="1:42" ht="24.75" thickBot="1" x14ac:dyDescent="0.6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7"/>
      <c r="Y280" s="67"/>
      <c r="Z280" s="67"/>
      <c r="AA280" s="67"/>
      <c r="AB280" s="68"/>
      <c r="AC280" s="68"/>
      <c r="AD280" s="68"/>
      <c r="AE280" s="68"/>
      <c r="AF280" s="68"/>
      <c r="AG280" s="69"/>
      <c r="AH280" s="69"/>
      <c r="AI280" s="69"/>
      <c r="AJ280" s="69"/>
      <c r="AK280" s="69"/>
      <c r="AL280" s="69"/>
      <c r="AM280" s="70"/>
      <c r="AN280" s="70"/>
      <c r="AO280" s="5"/>
      <c r="AP280" s="5"/>
    </row>
    <row r="281" spans="1:42" ht="24.75" thickBot="1" x14ac:dyDescent="0.6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7"/>
      <c r="Y281" s="67"/>
      <c r="Z281" s="67"/>
      <c r="AA281" s="67"/>
      <c r="AB281" s="68"/>
      <c r="AC281" s="68"/>
      <c r="AD281" s="68"/>
      <c r="AE281" s="68"/>
      <c r="AF281" s="68"/>
      <c r="AG281" s="69"/>
      <c r="AH281" s="69"/>
      <c r="AI281" s="69"/>
      <c r="AJ281" s="69"/>
      <c r="AK281" s="69"/>
      <c r="AL281" s="69"/>
      <c r="AM281" s="70"/>
      <c r="AN281" s="70"/>
      <c r="AO281" s="5"/>
      <c r="AP281" s="5"/>
    </row>
    <row r="282" spans="1:42" ht="24.75" thickBot="1" x14ac:dyDescent="0.6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7"/>
      <c r="Y282" s="67"/>
      <c r="Z282" s="67"/>
      <c r="AA282" s="67"/>
      <c r="AB282" s="68"/>
      <c r="AC282" s="68"/>
      <c r="AD282" s="68"/>
      <c r="AE282" s="68"/>
      <c r="AF282" s="68"/>
      <c r="AG282" s="69"/>
      <c r="AH282" s="69"/>
      <c r="AI282" s="69"/>
      <c r="AJ282" s="69"/>
      <c r="AK282" s="69"/>
      <c r="AL282" s="69"/>
      <c r="AM282" s="70"/>
      <c r="AN282" s="70"/>
      <c r="AO282" s="5"/>
      <c r="AP282" s="5"/>
    </row>
    <row r="283" spans="1:42" ht="24.75" thickBot="1" x14ac:dyDescent="0.6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7"/>
      <c r="Y283" s="67"/>
      <c r="Z283" s="67"/>
      <c r="AA283" s="67"/>
      <c r="AB283" s="68"/>
      <c r="AC283" s="68"/>
      <c r="AD283" s="68"/>
      <c r="AE283" s="68"/>
      <c r="AF283" s="68"/>
      <c r="AG283" s="69"/>
      <c r="AH283" s="69"/>
      <c r="AI283" s="69"/>
      <c r="AJ283" s="69"/>
      <c r="AK283" s="69"/>
      <c r="AL283" s="69"/>
      <c r="AM283" s="70"/>
      <c r="AN283" s="70"/>
      <c r="AO283" s="5"/>
      <c r="AP283" s="5"/>
    </row>
    <row r="284" spans="1:42" ht="24.75" thickBot="1" x14ac:dyDescent="0.6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7"/>
      <c r="Y284" s="67"/>
      <c r="Z284" s="67"/>
      <c r="AA284" s="67"/>
      <c r="AB284" s="68"/>
      <c r="AC284" s="68"/>
      <c r="AD284" s="68"/>
      <c r="AE284" s="68"/>
      <c r="AF284" s="68"/>
      <c r="AG284" s="69"/>
      <c r="AH284" s="69"/>
      <c r="AI284" s="69"/>
      <c r="AJ284" s="69"/>
      <c r="AK284" s="69"/>
      <c r="AL284" s="69"/>
      <c r="AM284" s="70"/>
      <c r="AN284" s="70"/>
      <c r="AO284" s="5"/>
      <c r="AP284" s="5"/>
    </row>
    <row r="285" spans="1:42" ht="24.75" thickBot="1" x14ac:dyDescent="0.6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7"/>
      <c r="Y285" s="67"/>
      <c r="Z285" s="67"/>
      <c r="AA285" s="67"/>
      <c r="AB285" s="68"/>
      <c r="AC285" s="68"/>
      <c r="AD285" s="68"/>
      <c r="AE285" s="68"/>
      <c r="AF285" s="68"/>
      <c r="AG285" s="69"/>
      <c r="AH285" s="69"/>
      <c r="AI285" s="69"/>
      <c r="AJ285" s="69"/>
      <c r="AK285" s="69"/>
      <c r="AL285" s="69"/>
      <c r="AM285" s="70"/>
      <c r="AN285" s="70"/>
      <c r="AO285" s="5"/>
      <c r="AP285" s="5"/>
    </row>
    <row r="286" spans="1:42" ht="24.75" thickBot="1" x14ac:dyDescent="0.6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7"/>
      <c r="Y286" s="67"/>
      <c r="Z286" s="67"/>
      <c r="AA286" s="67"/>
      <c r="AB286" s="68"/>
      <c r="AC286" s="68"/>
      <c r="AD286" s="68"/>
      <c r="AE286" s="68"/>
      <c r="AF286" s="68"/>
      <c r="AG286" s="69"/>
      <c r="AH286" s="69"/>
      <c r="AI286" s="69"/>
      <c r="AJ286" s="69"/>
      <c r="AK286" s="69"/>
      <c r="AL286" s="69"/>
      <c r="AM286" s="70"/>
      <c r="AN286" s="70"/>
      <c r="AO286" s="5"/>
      <c r="AP286" s="5"/>
    </row>
    <row r="287" spans="1:42" ht="24.75" thickBot="1" x14ac:dyDescent="0.6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7"/>
      <c r="Y287" s="67"/>
      <c r="Z287" s="67"/>
      <c r="AA287" s="67"/>
      <c r="AB287" s="68"/>
      <c r="AC287" s="68"/>
      <c r="AD287" s="68"/>
      <c r="AE287" s="68"/>
      <c r="AF287" s="68"/>
      <c r="AG287" s="69"/>
      <c r="AH287" s="69"/>
      <c r="AI287" s="69"/>
      <c r="AJ287" s="69"/>
      <c r="AK287" s="69"/>
      <c r="AL287" s="69"/>
      <c r="AM287" s="70"/>
      <c r="AN287" s="70"/>
      <c r="AO287" s="5"/>
      <c r="AP287" s="5"/>
    </row>
    <row r="288" spans="1:42" ht="24.75" thickBot="1" x14ac:dyDescent="0.6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7"/>
      <c r="Y288" s="67"/>
      <c r="Z288" s="67"/>
      <c r="AA288" s="67"/>
      <c r="AB288" s="68"/>
      <c r="AC288" s="68"/>
      <c r="AD288" s="68"/>
      <c r="AE288" s="68"/>
      <c r="AF288" s="68"/>
      <c r="AG288" s="69"/>
      <c r="AH288" s="69"/>
      <c r="AI288" s="69"/>
      <c r="AJ288" s="69"/>
      <c r="AK288" s="69"/>
      <c r="AL288" s="69"/>
      <c r="AM288" s="70"/>
      <c r="AN288" s="70"/>
      <c r="AO288" s="5"/>
      <c r="AP288" s="5"/>
    </row>
    <row r="289" spans="1:42" ht="24.75" thickBot="1" x14ac:dyDescent="0.6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7"/>
      <c r="Y289" s="67"/>
      <c r="Z289" s="67"/>
      <c r="AA289" s="67"/>
      <c r="AB289" s="68"/>
      <c r="AC289" s="68"/>
      <c r="AD289" s="68"/>
      <c r="AE289" s="68"/>
      <c r="AF289" s="68"/>
      <c r="AG289" s="69"/>
      <c r="AH289" s="69"/>
      <c r="AI289" s="69"/>
      <c r="AJ289" s="69"/>
      <c r="AK289" s="69"/>
      <c r="AL289" s="69"/>
      <c r="AM289" s="70"/>
      <c r="AN289" s="70"/>
      <c r="AO289" s="5"/>
      <c r="AP289" s="5"/>
    </row>
    <row r="290" spans="1:42" ht="24.75" thickBot="1" x14ac:dyDescent="0.6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7"/>
      <c r="Y290" s="67"/>
      <c r="Z290" s="67"/>
      <c r="AA290" s="67"/>
      <c r="AB290" s="68"/>
      <c r="AC290" s="68"/>
      <c r="AD290" s="68"/>
      <c r="AE290" s="68"/>
      <c r="AF290" s="68"/>
      <c r="AG290" s="69"/>
      <c r="AH290" s="69"/>
      <c r="AI290" s="69"/>
      <c r="AJ290" s="69"/>
      <c r="AK290" s="69"/>
      <c r="AL290" s="69"/>
      <c r="AM290" s="70"/>
      <c r="AN290" s="70"/>
      <c r="AO290" s="5"/>
      <c r="AP290" s="5"/>
    </row>
    <row r="291" spans="1:42" ht="24.75" thickBot="1" x14ac:dyDescent="0.6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7"/>
      <c r="Y291" s="67"/>
      <c r="Z291" s="67"/>
      <c r="AA291" s="67"/>
      <c r="AB291" s="68"/>
      <c r="AC291" s="68"/>
      <c r="AD291" s="68"/>
      <c r="AE291" s="68"/>
      <c r="AF291" s="68"/>
      <c r="AG291" s="69"/>
      <c r="AH291" s="69"/>
      <c r="AI291" s="69"/>
      <c r="AJ291" s="69"/>
      <c r="AK291" s="69"/>
      <c r="AL291" s="69"/>
      <c r="AM291" s="70"/>
      <c r="AN291" s="70"/>
      <c r="AO291" s="5"/>
      <c r="AP291" s="5"/>
    </row>
    <row r="292" spans="1:42" ht="24.75" thickBot="1" x14ac:dyDescent="0.6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7"/>
      <c r="Y292" s="67"/>
      <c r="Z292" s="67"/>
      <c r="AA292" s="67"/>
      <c r="AB292" s="68"/>
      <c r="AC292" s="68"/>
      <c r="AD292" s="68"/>
      <c r="AE292" s="68"/>
      <c r="AF292" s="68"/>
      <c r="AG292" s="69"/>
      <c r="AH292" s="69"/>
      <c r="AI292" s="69"/>
      <c r="AJ292" s="69"/>
      <c r="AK292" s="69"/>
      <c r="AL292" s="69"/>
      <c r="AM292" s="70"/>
      <c r="AN292" s="70"/>
      <c r="AO292" s="5"/>
      <c r="AP292" s="5"/>
    </row>
    <row r="293" spans="1:42" ht="24.75" thickBot="1" x14ac:dyDescent="0.6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7"/>
      <c r="Y293" s="67"/>
      <c r="Z293" s="67"/>
      <c r="AA293" s="67"/>
      <c r="AB293" s="68"/>
      <c r="AC293" s="68"/>
      <c r="AD293" s="68"/>
      <c r="AE293" s="68"/>
      <c r="AF293" s="68"/>
      <c r="AG293" s="69"/>
      <c r="AH293" s="69"/>
      <c r="AI293" s="69"/>
      <c r="AJ293" s="69"/>
      <c r="AK293" s="69"/>
      <c r="AL293" s="69"/>
      <c r="AM293" s="70"/>
      <c r="AN293" s="70"/>
      <c r="AO293" s="5"/>
      <c r="AP293" s="5"/>
    </row>
    <row r="294" spans="1:42" ht="24.75" thickBot="1" x14ac:dyDescent="0.6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7"/>
      <c r="Y294" s="67"/>
      <c r="Z294" s="67"/>
      <c r="AA294" s="67"/>
      <c r="AB294" s="68"/>
      <c r="AC294" s="68"/>
      <c r="AD294" s="68"/>
      <c r="AE294" s="68"/>
      <c r="AF294" s="68"/>
      <c r="AG294" s="69"/>
      <c r="AH294" s="69"/>
      <c r="AI294" s="69"/>
      <c r="AJ294" s="69"/>
      <c r="AK294" s="69"/>
      <c r="AL294" s="69"/>
      <c r="AM294" s="70"/>
      <c r="AN294" s="70"/>
      <c r="AO294" s="5"/>
      <c r="AP294" s="5"/>
    </row>
    <row r="295" spans="1:42" ht="24.75" thickBot="1" x14ac:dyDescent="0.6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7"/>
      <c r="Y295" s="67"/>
      <c r="Z295" s="67"/>
      <c r="AA295" s="67"/>
      <c r="AB295" s="68"/>
      <c r="AC295" s="68"/>
      <c r="AD295" s="68"/>
      <c r="AE295" s="68"/>
      <c r="AF295" s="68"/>
      <c r="AG295" s="69"/>
      <c r="AH295" s="69"/>
      <c r="AI295" s="69"/>
      <c r="AJ295" s="69"/>
      <c r="AK295" s="69"/>
      <c r="AL295" s="69"/>
      <c r="AM295" s="70"/>
      <c r="AN295" s="70"/>
      <c r="AO295" s="5"/>
      <c r="AP295" s="5"/>
    </row>
    <row r="296" spans="1:42" ht="24.75" thickBot="1" x14ac:dyDescent="0.6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7"/>
      <c r="Y296" s="67"/>
      <c r="Z296" s="67"/>
      <c r="AA296" s="67"/>
      <c r="AB296" s="68"/>
      <c r="AC296" s="68"/>
      <c r="AD296" s="68"/>
      <c r="AE296" s="68"/>
      <c r="AF296" s="68"/>
      <c r="AG296" s="69"/>
      <c r="AH296" s="69"/>
      <c r="AI296" s="69"/>
      <c r="AJ296" s="69"/>
      <c r="AK296" s="69"/>
      <c r="AL296" s="69"/>
      <c r="AM296" s="70"/>
      <c r="AN296" s="70"/>
      <c r="AO296" s="5"/>
      <c r="AP296" s="5"/>
    </row>
    <row r="297" spans="1:42" ht="24.75" thickBot="1" x14ac:dyDescent="0.6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7"/>
      <c r="Y297" s="67"/>
      <c r="Z297" s="67"/>
      <c r="AA297" s="67"/>
      <c r="AB297" s="68"/>
      <c r="AC297" s="68"/>
      <c r="AD297" s="68"/>
      <c r="AE297" s="68"/>
      <c r="AF297" s="68"/>
      <c r="AG297" s="69"/>
      <c r="AH297" s="69"/>
      <c r="AI297" s="69"/>
      <c r="AJ297" s="69"/>
      <c r="AK297" s="69"/>
      <c r="AL297" s="69"/>
      <c r="AM297" s="70"/>
      <c r="AN297" s="70"/>
      <c r="AO297" s="5"/>
      <c r="AP297" s="5"/>
    </row>
    <row r="298" spans="1:42" ht="24.75" thickBot="1" x14ac:dyDescent="0.6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7"/>
      <c r="Y298" s="67"/>
      <c r="Z298" s="67"/>
      <c r="AA298" s="67"/>
      <c r="AB298" s="68"/>
      <c r="AC298" s="68"/>
      <c r="AD298" s="68"/>
      <c r="AE298" s="68"/>
      <c r="AF298" s="68"/>
      <c r="AG298" s="69"/>
      <c r="AH298" s="69"/>
      <c r="AI298" s="69"/>
      <c r="AJ298" s="69"/>
      <c r="AK298" s="69"/>
      <c r="AL298" s="69"/>
      <c r="AM298" s="70"/>
      <c r="AN298" s="70"/>
      <c r="AO298" s="5"/>
      <c r="AP298" s="5"/>
    </row>
    <row r="299" spans="1:42" ht="24.75" thickBot="1" x14ac:dyDescent="0.6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7"/>
      <c r="Y299" s="67"/>
      <c r="Z299" s="67"/>
      <c r="AA299" s="67"/>
      <c r="AB299" s="68"/>
      <c r="AC299" s="68"/>
      <c r="AD299" s="68"/>
      <c r="AE299" s="68"/>
      <c r="AF299" s="68"/>
      <c r="AG299" s="69"/>
      <c r="AH299" s="69"/>
      <c r="AI299" s="69"/>
      <c r="AJ299" s="69"/>
      <c r="AK299" s="69"/>
      <c r="AL299" s="69"/>
      <c r="AM299" s="70"/>
      <c r="AN299" s="70"/>
      <c r="AO299" s="5"/>
      <c r="AP299" s="5"/>
    </row>
    <row r="300" spans="1:42" ht="24.75" thickBot="1" x14ac:dyDescent="0.6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7"/>
      <c r="Y300" s="67"/>
      <c r="Z300" s="67"/>
      <c r="AA300" s="67"/>
      <c r="AB300" s="68"/>
      <c r="AC300" s="68"/>
      <c r="AD300" s="68"/>
      <c r="AE300" s="68"/>
      <c r="AF300" s="68"/>
      <c r="AG300" s="69"/>
      <c r="AH300" s="69"/>
      <c r="AI300" s="69"/>
      <c r="AJ300" s="69"/>
      <c r="AK300" s="69"/>
      <c r="AL300" s="69"/>
      <c r="AM300" s="70"/>
      <c r="AN300" s="70"/>
      <c r="AO300" s="5"/>
      <c r="AP300" s="5"/>
    </row>
    <row r="301" spans="1:42" ht="24.75" thickBot="1" x14ac:dyDescent="0.6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7"/>
      <c r="Y301" s="67"/>
      <c r="Z301" s="67"/>
      <c r="AA301" s="67"/>
      <c r="AB301" s="68"/>
      <c r="AC301" s="68"/>
      <c r="AD301" s="68"/>
      <c r="AE301" s="68"/>
      <c r="AF301" s="68"/>
      <c r="AG301" s="69"/>
      <c r="AH301" s="69"/>
      <c r="AI301" s="69"/>
      <c r="AJ301" s="69"/>
      <c r="AK301" s="69"/>
      <c r="AL301" s="69"/>
      <c r="AM301" s="70"/>
      <c r="AN301" s="70"/>
      <c r="AO301" s="5"/>
      <c r="AP301" s="5"/>
    </row>
    <row r="302" spans="1:42" ht="24.75" thickBot="1" x14ac:dyDescent="0.6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7"/>
      <c r="Y302" s="67"/>
      <c r="Z302" s="67"/>
      <c r="AA302" s="67"/>
      <c r="AB302" s="68"/>
      <c r="AC302" s="68"/>
      <c r="AD302" s="68"/>
      <c r="AE302" s="68"/>
      <c r="AF302" s="68"/>
      <c r="AG302" s="69"/>
      <c r="AH302" s="69"/>
      <c r="AI302" s="69"/>
      <c r="AJ302" s="69"/>
      <c r="AK302" s="69"/>
      <c r="AL302" s="69"/>
      <c r="AM302" s="70"/>
      <c r="AN302" s="70"/>
      <c r="AO302" s="5"/>
      <c r="AP302" s="5"/>
    </row>
    <row r="303" spans="1:42" ht="24.75" thickBot="1" x14ac:dyDescent="0.6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7"/>
      <c r="Y303" s="67"/>
      <c r="Z303" s="67"/>
      <c r="AA303" s="67"/>
      <c r="AB303" s="68"/>
      <c r="AC303" s="68"/>
      <c r="AD303" s="68"/>
      <c r="AE303" s="68"/>
      <c r="AF303" s="68"/>
      <c r="AG303" s="69"/>
      <c r="AH303" s="69"/>
      <c r="AI303" s="69"/>
      <c r="AJ303" s="69"/>
      <c r="AK303" s="69"/>
      <c r="AL303" s="69"/>
      <c r="AM303" s="70"/>
      <c r="AN303" s="70"/>
      <c r="AO303" s="5"/>
      <c r="AP303" s="5"/>
    </row>
    <row r="304" spans="1:42" ht="24.75" thickBot="1" x14ac:dyDescent="0.6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7"/>
      <c r="Y304" s="67"/>
      <c r="Z304" s="67"/>
      <c r="AA304" s="67"/>
      <c r="AB304" s="68"/>
      <c r="AC304" s="68"/>
      <c r="AD304" s="68"/>
      <c r="AE304" s="68"/>
      <c r="AF304" s="68"/>
      <c r="AG304" s="69"/>
      <c r="AH304" s="69"/>
      <c r="AI304" s="69"/>
      <c r="AJ304" s="69"/>
      <c r="AK304" s="69"/>
      <c r="AL304" s="69"/>
      <c r="AM304" s="70"/>
      <c r="AN304" s="70"/>
      <c r="AO304" s="5"/>
      <c r="AP304" s="5"/>
    </row>
    <row r="305" spans="1:42" ht="24.75" thickBot="1" x14ac:dyDescent="0.6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7"/>
      <c r="Y305" s="67"/>
      <c r="Z305" s="67"/>
      <c r="AA305" s="67"/>
      <c r="AB305" s="68"/>
      <c r="AC305" s="68"/>
      <c r="AD305" s="68"/>
      <c r="AE305" s="68"/>
      <c r="AF305" s="68"/>
      <c r="AG305" s="69"/>
      <c r="AH305" s="69"/>
      <c r="AI305" s="69"/>
      <c r="AJ305" s="69"/>
      <c r="AK305" s="69"/>
      <c r="AL305" s="69"/>
      <c r="AM305" s="70"/>
      <c r="AN305" s="70"/>
      <c r="AO305" s="5"/>
      <c r="AP305" s="5"/>
    </row>
    <row r="306" spans="1:42" ht="24.75" thickBot="1" x14ac:dyDescent="0.6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7"/>
      <c r="Y306" s="67"/>
      <c r="Z306" s="67"/>
      <c r="AA306" s="67"/>
      <c r="AB306" s="68"/>
      <c r="AC306" s="68"/>
      <c r="AD306" s="68"/>
      <c r="AE306" s="68"/>
      <c r="AF306" s="68"/>
      <c r="AG306" s="69"/>
      <c r="AH306" s="69"/>
      <c r="AI306" s="69"/>
      <c r="AJ306" s="69"/>
      <c r="AK306" s="69"/>
      <c r="AL306" s="69"/>
      <c r="AM306" s="70"/>
      <c r="AN306" s="70"/>
      <c r="AO306" s="5"/>
      <c r="AP306" s="5"/>
    </row>
    <row r="307" spans="1:42" ht="24.75" thickBot="1" x14ac:dyDescent="0.6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7"/>
      <c r="Y307" s="67"/>
      <c r="Z307" s="67"/>
      <c r="AA307" s="67"/>
      <c r="AB307" s="68"/>
      <c r="AC307" s="68"/>
      <c r="AD307" s="68"/>
      <c r="AE307" s="68"/>
      <c r="AF307" s="68"/>
      <c r="AG307" s="69"/>
      <c r="AH307" s="69"/>
      <c r="AI307" s="69"/>
      <c r="AJ307" s="69"/>
      <c r="AK307" s="69"/>
      <c r="AL307" s="69"/>
      <c r="AM307" s="70"/>
      <c r="AN307" s="70"/>
      <c r="AO307" s="5"/>
      <c r="AP307" s="5"/>
    </row>
    <row r="308" spans="1:42" ht="24.75" thickBot="1" x14ac:dyDescent="0.6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7"/>
      <c r="Y308" s="67"/>
      <c r="Z308" s="67"/>
      <c r="AA308" s="67"/>
      <c r="AB308" s="68"/>
      <c r="AC308" s="68"/>
      <c r="AD308" s="68"/>
      <c r="AE308" s="68"/>
      <c r="AF308" s="68"/>
      <c r="AG308" s="69"/>
      <c r="AH308" s="69"/>
      <c r="AI308" s="69"/>
      <c r="AJ308" s="69"/>
      <c r="AK308" s="69"/>
      <c r="AL308" s="69"/>
      <c r="AM308" s="70"/>
      <c r="AN308" s="70"/>
      <c r="AO308" s="5"/>
      <c r="AP308" s="5"/>
    </row>
    <row r="309" spans="1:42" ht="24.75" thickBot="1" x14ac:dyDescent="0.6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7"/>
      <c r="Y309" s="67"/>
      <c r="Z309" s="67"/>
      <c r="AA309" s="67"/>
      <c r="AB309" s="68"/>
      <c r="AC309" s="68"/>
      <c r="AD309" s="68"/>
      <c r="AE309" s="68"/>
      <c r="AF309" s="68"/>
      <c r="AG309" s="69"/>
      <c r="AH309" s="69"/>
      <c r="AI309" s="69"/>
      <c r="AJ309" s="69"/>
      <c r="AK309" s="69"/>
      <c r="AL309" s="69"/>
      <c r="AM309" s="70"/>
      <c r="AN309" s="70"/>
      <c r="AO309" s="5"/>
      <c r="AP309" s="5"/>
    </row>
    <row r="310" spans="1:42" ht="24.75" thickBot="1" x14ac:dyDescent="0.6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7"/>
      <c r="Y310" s="67"/>
      <c r="Z310" s="67"/>
      <c r="AA310" s="67"/>
      <c r="AB310" s="68"/>
      <c r="AC310" s="68"/>
      <c r="AD310" s="68"/>
      <c r="AE310" s="68"/>
      <c r="AF310" s="68"/>
      <c r="AG310" s="69"/>
      <c r="AH310" s="69"/>
      <c r="AI310" s="69"/>
      <c r="AJ310" s="69"/>
      <c r="AK310" s="69"/>
      <c r="AL310" s="69"/>
      <c r="AM310" s="70"/>
      <c r="AN310" s="70"/>
      <c r="AO310" s="5"/>
      <c r="AP310" s="5"/>
    </row>
    <row r="311" spans="1:42" ht="24.75" thickBot="1" x14ac:dyDescent="0.6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7"/>
      <c r="Y311" s="67"/>
      <c r="Z311" s="67"/>
      <c r="AA311" s="67"/>
      <c r="AB311" s="68"/>
      <c r="AC311" s="68"/>
      <c r="AD311" s="68"/>
      <c r="AE311" s="68"/>
      <c r="AF311" s="68"/>
      <c r="AG311" s="69"/>
      <c r="AH311" s="69"/>
      <c r="AI311" s="69"/>
      <c r="AJ311" s="69"/>
      <c r="AK311" s="69"/>
      <c r="AL311" s="69"/>
      <c r="AM311" s="70"/>
      <c r="AN311" s="70"/>
      <c r="AO311" s="5"/>
      <c r="AP311" s="5"/>
    </row>
    <row r="312" spans="1:42" ht="24.75" thickBot="1" x14ac:dyDescent="0.6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7"/>
      <c r="Y312" s="67"/>
      <c r="Z312" s="67"/>
      <c r="AA312" s="67"/>
      <c r="AB312" s="68"/>
      <c r="AC312" s="68"/>
      <c r="AD312" s="68"/>
      <c r="AE312" s="68"/>
      <c r="AF312" s="68"/>
      <c r="AG312" s="69"/>
      <c r="AH312" s="69"/>
      <c r="AI312" s="69"/>
      <c r="AJ312" s="69"/>
      <c r="AK312" s="69"/>
      <c r="AL312" s="69"/>
      <c r="AM312" s="70"/>
      <c r="AN312" s="70"/>
      <c r="AO312" s="5"/>
      <c r="AP312" s="5"/>
    </row>
    <row r="313" spans="1:42" ht="24.75" thickBot="1" x14ac:dyDescent="0.6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7"/>
      <c r="Y313" s="67"/>
      <c r="Z313" s="67"/>
      <c r="AA313" s="67"/>
      <c r="AB313" s="68"/>
      <c r="AC313" s="68"/>
      <c r="AD313" s="68"/>
      <c r="AE313" s="68"/>
      <c r="AF313" s="68"/>
      <c r="AG313" s="69"/>
      <c r="AH313" s="69"/>
      <c r="AI313" s="69"/>
      <c r="AJ313" s="69"/>
      <c r="AK313" s="69"/>
      <c r="AL313" s="69"/>
      <c r="AM313" s="70"/>
      <c r="AN313" s="70"/>
      <c r="AO313" s="5"/>
      <c r="AP313" s="5"/>
    </row>
    <row r="314" spans="1:42" ht="24.75" thickBot="1" x14ac:dyDescent="0.6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7"/>
      <c r="Y314" s="67"/>
      <c r="Z314" s="67"/>
      <c r="AA314" s="67"/>
      <c r="AB314" s="68"/>
      <c r="AC314" s="68"/>
      <c r="AD314" s="68"/>
      <c r="AE314" s="68"/>
      <c r="AF314" s="68"/>
      <c r="AG314" s="69"/>
      <c r="AH314" s="69"/>
      <c r="AI314" s="69"/>
      <c r="AJ314" s="69"/>
      <c r="AK314" s="69"/>
      <c r="AL314" s="69"/>
      <c r="AM314" s="70"/>
      <c r="AN314" s="70"/>
      <c r="AO314" s="5"/>
      <c r="AP314" s="5"/>
    </row>
    <row r="315" spans="1:42" ht="24.75" thickBot="1" x14ac:dyDescent="0.6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7"/>
      <c r="Y315" s="67"/>
      <c r="Z315" s="67"/>
      <c r="AA315" s="67"/>
      <c r="AB315" s="68"/>
      <c r="AC315" s="68"/>
      <c r="AD315" s="68"/>
      <c r="AE315" s="68"/>
      <c r="AF315" s="68"/>
      <c r="AG315" s="69"/>
      <c r="AH315" s="69"/>
      <c r="AI315" s="69"/>
      <c r="AJ315" s="69"/>
      <c r="AK315" s="69"/>
      <c r="AL315" s="69"/>
      <c r="AM315" s="70"/>
      <c r="AN315" s="70"/>
      <c r="AO315" s="5"/>
      <c r="AP315" s="5"/>
    </row>
    <row r="316" spans="1:42" ht="24.75" thickBot="1" x14ac:dyDescent="0.6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7"/>
      <c r="Y316" s="67"/>
      <c r="Z316" s="67"/>
      <c r="AA316" s="67"/>
      <c r="AB316" s="68"/>
      <c r="AC316" s="68"/>
      <c r="AD316" s="68"/>
      <c r="AE316" s="68"/>
      <c r="AF316" s="68"/>
      <c r="AG316" s="69"/>
      <c r="AH316" s="69"/>
      <c r="AI316" s="69"/>
      <c r="AJ316" s="69"/>
      <c r="AK316" s="69"/>
      <c r="AL316" s="69"/>
      <c r="AM316" s="70"/>
      <c r="AN316" s="70"/>
      <c r="AO316" s="5"/>
      <c r="AP316" s="5"/>
    </row>
    <row r="317" spans="1:42" ht="24.75" thickBot="1" x14ac:dyDescent="0.6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7"/>
      <c r="Y317" s="67"/>
      <c r="Z317" s="67"/>
      <c r="AA317" s="67"/>
      <c r="AB317" s="68"/>
      <c r="AC317" s="68"/>
      <c r="AD317" s="68"/>
      <c r="AE317" s="68"/>
      <c r="AF317" s="68"/>
      <c r="AG317" s="69"/>
      <c r="AH317" s="69"/>
      <c r="AI317" s="69"/>
      <c r="AJ317" s="69"/>
      <c r="AK317" s="69"/>
      <c r="AL317" s="69"/>
      <c r="AM317" s="70"/>
      <c r="AN317" s="70"/>
      <c r="AO317" s="5"/>
      <c r="AP317" s="5"/>
    </row>
    <row r="318" spans="1:42" ht="24.75" thickBot="1" x14ac:dyDescent="0.6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7"/>
      <c r="Y318" s="67"/>
      <c r="Z318" s="67"/>
      <c r="AA318" s="67"/>
      <c r="AB318" s="68"/>
      <c r="AC318" s="68"/>
      <c r="AD318" s="68"/>
      <c r="AE318" s="68"/>
      <c r="AF318" s="68"/>
      <c r="AG318" s="69"/>
      <c r="AH318" s="69"/>
      <c r="AI318" s="69"/>
      <c r="AJ318" s="69"/>
      <c r="AK318" s="69"/>
      <c r="AL318" s="69"/>
      <c r="AM318" s="70"/>
      <c r="AN318" s="70"/>
      <c r="AO318" s="5"/>
      <c r="AP318" s="5"/>
    </row>
    <row r="319" spans="1:42" ht="24.75" thickBot="1" x14ac:dyDescent="0.6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7"/>
      <c r="Y319" s="67"/>
      <c r="Z319" s="67"/>
      <c r="AA319" s="67"/>
      <c r="AB319" s="68"/>
      <c r="AC319" s="68"/>
      <c r="AD319" s="68"/>
      <c r="AE319" s="68"/>
      <c r="AF319" s="68"/>
      <c r="AG319" s="69"/>
      <c r="AH319" s="69"/>
      <c r="AI319" s="69"/>
      <c r="AJ319" s="69"/>
      <c r="AK319" s="69"/>
      <c r="AL319" s="69"/>
      <c r="AM319" s="70"/>
      <c r="AN319" s="70"/>
      <c r="AO319" s="5"/>
      <c r="AP319" s="5"/>
    </row>
    <row r="320" spans="1:42" ht="24.75" thickBot="1" x14ac:dyDescent="0.6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7"/>
      <c r="Y320" s="67"/>
      <c r="Z320" s="67"/>
      <c r="AA320" s="67"/>
      <c r="AB320" s="68"/>
      <c r="AC320" s="68"/>
      <c r="AD320" s="68"/>
      <c r="AE320" s="68"/>
      <c r="AF320" s="68"/>
      <c r="AG320" s="69"/>
      <c r="AH320" s="69"/>
      <c r="AI320" s="69"/>
      <c r="AJ320" s="69"/>
      <c r="AK320" s="69"/>
      <c r="AL320" s="69"/>
      <c r="AM320" s="70"/>
      <c r="AN320" s="70"/>
      <c r="AO320" s="5"/>
      <c r="AP320" s="5"/>
    </row>
    <row r="321" spans="1:42" ht="24.75" thickBot="1" x14ac:dyDescent="0.6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7"/>
      <c r="Y321" s="67"/>
      <c r="Z321" s="67"/>
      <c r="AA321" s="67"/>
      <c r="AB321" s="68"/>
      <c r="AC321" s="68"/>
      <c r="AD321" s="68"/>
      <c r="AE321" s="68"/>
      <c r="AF321" s="68"/>
      <c r="AG321" s="69"/>
      <c r="AH321" s="69"/>
      <c r="AI321" s="69"/>
      <c r="AJ321" s="69"/>
      <c r="AK321" s="69"/>
      <c r="AL321" s="69"/>
      <c r="AM321" s="70"/>
      <c r="AN321" s="70"/>
      <c r="AO321" s="5"/>
      <c r="AP321" s="5"/>
    </row>
    <row r="322" spans="1:42" ht="24.75" thickBot="1" x14ac:dyDescent="0.6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7"/>
      <c r="Y322" s="67"/>
      <c r="Z322" s="67"/>
      <c r="AA322" s="67"/>
      <c r="AB322" s="68"/>
      <c r="AC322" s="68"/>
      <c r="AD322" s="68"/>
      <c r="AE322" s="68"/>
      <c r="AF322" s="68"/>
      <c r="AG322" s="69"/>
      <c r="AH322" s="69"/>
      <c r="AI322" s="69"/>
      <c r="AJ322" s="69"/>
      <c r="AK322" s="69"/>
      <c r="AL322" s="69"/>
      <c r="AM322" s="70"/>
      <c r="AN322" s="70"/>
      <c r="AO322" s="5"/>
      <c r="AP322" s="5"/>
    </row>
    <row r="323" spans="1:42" ht="24.75" thickBot="1" x14ac:dyDescent="0.6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7"/>
      <c r="Y323" s="67"/>
      <c r="Z323" s="67"/>
      <c r="AA323" s="67"/>
      <c r="AB323" s="68"/>
      <c r="AC323" s="68"/>
      <c r="AD323" s="68"/>
      <c r="AE323" s="68"/>
      <c r="AF323" s="68"/>
      <c r="AG323" s="69"/>
      <c r="AH323" s="69"/>
      <c r="AI323" s="69"/>
      <c r="AJ323" s="69"/>
      <c r="AK323" s="69"/>
      <c r="AL323" s="69"/>
      <c r="AM323" s="70"/>
      <c r="AN323" s="70"/>
      <c r="AO323" s="5"/>
      <c r="AP323" s="5"/>
    </row>
    <row r="324" spans="1:42" ht="24.75" thickBot="1" x14ac:dyDescent="0.6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7"/>
      <c r="Y324" s="67"/>
      <c r="Z324" s="67"/>
      <c r="AA324" s="67"/>
      <c r="AB324" s="68"/>
      <c r="AC324" s="68"/>
      <c r="AD324" s="68"/>
      <c r="AE324" s="68"/>
      <c r="AF324" s="68"/>
      <c r="AG324" s="69"/>
      <c r="AH324" s="69"/>
      <c r="AI324" s="69"/>
      <c r="AJ324" s="69"/>
      <c r="AK324" s="69"/>
      <c r="AL324" s="69"/>
      <c r="AM324" s="70"/>
      <c r="AN324" s="70"/>
      <c r="AO324" s="5"/>
      <c r="AP324" s="5"/>
    </row>
    <row r="325" spans="1:42" ht="24.75" thickBot="1" x14ac:dyDescent="0.6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7"/>
      <c r="Y325" s="67"/>
      <c r="Z325" s="67"/>
      <c r="AA325" s="67"/>
      <c r="AB325" s="68"/>
      <c r="AC325" s="68"/>
      <c r="AD325" s="68"/>
      <c r="AE325" s="68"/>
      <c r="AF325" s="68"/>
      <c r="AG325" s="69"/>
      <c r="AH325" s="69"/>
      <c r="AI325" s="69"/>
      <c r="AJ325" s="69"/>
      <c r="AK325" s="69"/>
      <c r="AL325" s="69"/>
      <c r="AM325" s="70"/>
      <c r="AN325" s="70"/>
      <c r="AO325" s="5"/>
      <c r="AP325" s="5"/>
    </row>
    <row r="326" spans="1:42" ht="24.75" thickBot="1" x14ac:dyDescent="0.6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7"/>
      <c r="Y326" s="67"/>
      <c r="Z326" s="67"/>
      <c r="AA326" s="67"/>
      <c r="AB326" s="68"/>
      <c r="AC326" s="68"/>
      <c r="AD326" s="68"/>
      <c r="AE326" s="68"/>
      <c r="AF326" s="68"/>
      <c r="AG326" s="69"/>
      <c r="AH326" s="69"/>
      <c r="AI326" s="69"/>
      <c r="AJ326" s="69"/>
      <c r="AK326" s="69"/>
      <c r="AL326" s="69"/>
      <c r="AM326" s="70"/>
      <c r="AN326" s="70"/>
      <c r="AO326" s="5"/>
      <c r="AP326" s="5"/>
    </row>
    <row r="327" spans="1:42" ht="24.75" thickBot="1" x14ac:dyDescent="0.6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7"/>
      <c r="Y327" s="67"/>
      <c r="Z327" s="67"/>
      <c r="AA327" s="67"/>
      <c r="AB327" s="68"/>
      <c r="AC327" s="68"/>
      <c r="AD327" s="68"/>
      <c r="AE327" s="68"/>
      <c r="AF327" s="68"/>
      <c r="AG327" s="69"/>
      <c r="AH327" s="69"/>
      <c r="AI327" s="69"/>
      <c r="AJ327" s="69"/>
      <c r="AK327" s="69"/>
      <c r="AL327" s="69"/>
      <c r="AM327" s="70"/>
      <c r="AN327" s="70"/>
      <c r="AO327" s="5"/>
      <c r="AP327" s="5"/>
    </row>
    <row r="328" spans="1:42" ht="24.75" thickBot="1" x14ac:dyDescent="0.6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7"/>
      <c r="Y328" s="67"/>
      <c r="Z328" s="67"/>
      <c r="AA328" s="67"/>
      <c r="AB328" s="68"/>
      <c r="AC328" s="68"/>
      <c r="AD328" s="68"/>
      <c r="AE328" s="68"/>
      <c r="AF328" s="68"/>
      <c r="AG328" s="69"/>
      <c r="AH328" s="69"/>
      <c r="AI328" s="69"/>
      <c r="AJ328" s="69"/>
      <c r="AK328" s="69"/>
      <c r="AL328" s="69"/>
      <c r="AM328" s="70"/>
      <c r="AN328" s="70"/>
      <c r="AO328" s="5"/>
      <c r="AP328" s="5"/>
    </row>
    <row r="329" spans="1:42" ht="24.75" thickBot="1" x14ac:dyDescent="0.6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7"/>
      <c r="Y329" s="67"/>
      <c r="Z329" s="67"/>
      <c r="AA329" s="67"/>
      <c r="AB329" s="68"/>
      <c r="AC329" s="68"/>
      <c r="AD329" s="68"/>
      <c r="AE329" s="68"/>
      <c r="AF329" s="68"/>
      <c r="AG329" s="69"/>
      <c r="AH329" s="69"/>
      <c r="AI329" s="69"/>
      <c r="AJ329" s="69"/>
      <c r="AK329" s="69"/>
      <c r="AL329" s="69"/>
      <c r="AM329" s="70"/>
      <c r="AN329" s="70"/>
      <c r="AO329" s="5"/>
      <c r="AP329" s="5"/>
    </row>
    <row r="330" spans="1:42" ht="24.75" thickBot="1" x14ac:dyDescent="0.6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7"/>
      <c r="Y330" s="67"/>
      <c r="Z330" s="67"/>
      <c r="AA330" s="67"/>
      <c r="AB330" s="68"/>
      <c r="AC330" s="68"/>
      <c r="AD330" s="68"/>
      <c r="AE330" s="68"/>
      <c r="AF330" s="68"/>
      <c r="AG330" s="69"/>
      <c r="AH330" s="69"/>
      <c r="AI330" s="69"/>
      <c r="AJ330" s="69"/>
      <c r="AK330" s="69"/>
      <c r="AL330" s="69"/>
      <c r="AM330" s="70"/>
      <c r="AN330" s="70"/>
      <c r="AO330" s="5"/>
      <c r="AP330" s="5"/>
    </row>
    <row r="331" spans="1:42" ht="24.75" thickBot="1" x14ac:dyDescent="0.6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7"/>
      <c r="Y331" s="67"/>
      <c r="Z331" s="67"/>
      <c r="AA331" s="67"/>
      <c r="AB331" s="68"/>
      <c r="AC331" s="68"/>
      <c r="AD331" s="68"/>
      <c r="AE331" s="68"/>
      <c r="AF331" s="68"/>
      <c r="AG331" s="69"/>
      <c r="AH331" s="69"/>
      <c r="AI331" s="69"/>
      <c r="AJ331" s="69"/>
      <c r="AK331" s="69"/>
      <c r="AL331" s="69"/>
      <c r="AM331" s="70"/>
      <c r="AN331" s="70"/>
      <c r="AO331" s="5"/>
      <c r="AP331" s="5"/>
    </row>
    <row r="332" spans="1:42" ht="24.75" thickBot="1" x14ac:dyDescent="0.6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7"/>
      <c r="Y332" s="67"/>
      <c r="Z332" s="67"/>
      <c r="AA332" s="67"/>
      <c r="AB332" s="68"/>
      <c r="AC332" s="68"/>
      <c r="AD332" s="68"/>
      <c r="AE332" s="68"/>
      <c r="AF332" s="68"/>
      <c r="AG332" s="69"/>
      <c r="AH332" s="69"/>
      <c r="AI332" s="69"/>
      <c r="AJ332" s="69"/>
      <c r="AK332" s="69"/>
      <c r="AL332" s="69"/>
      <c r="AM332" s="70"/>
      <c r="AN332" s="70"/>
      <c r="AO332" s="5"/>
      <c r="AP332" s="5"/>
    </row>
    <row r="333" spans="1:42" ht="24.75" thickBot="1" x14ac:dyDescent="0.6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7"/>
      <c r="Y333" s="67"/>
      <c r="Z333" s="67"/>
      <c r="AA333" s="67"/>
      <c r="AB333" s="68"/>
      <c r="AC333" s="68"/>
      <c r="AD333" s="68"/>
      <c r="AE333" s="68"/>
      <c r="AF333" s="68"/>
      <c r="AG333" s="69"/>
      <c r="AH333" s="69"/>
      <c r="AI333" s="69"/>
      <c r="AJ333" s="69"/>
      <c r="AK333" s="69"/>
      <c r="AL333" s="69"/>
      <c r="AM333" s="70"/>
      <c r="AN333" s="70"/>
      <c r="AO333" s="5"/>
      <c r="AP333" s="5"/>
    </row>
    <row r="334" spans="1:42" ht="24.75" thickBot="1" x14ac:dyDescent="0.6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7"/>
      <c r="Y334" s="67"/>
      <c r="Z334" s="67"/>
      <c r="AA334" s="67"/>
      <c r="AB334" s="68"/>
      <c r="AC334" s="68"/>
      <c r="AD334" s="68"/>
      <c r="AE334" s="68"/>
      <c r="AF334" s="68"/>
      <c r="AG334" s="69"/>
      <c r="AH334" s="69"/>
      <c r="AI334" s="69"/>
      <c r="AJ334" s="69"/>
      <c r="AK334" s="69"/>
      <c r="AL334" s="69"/>
      <c r="AM334" s="70"/>
      <c r="AN334" s="70"/>
      <c r="AO334" s="5"/>
      <c r="AP334" s="5"/>
    </row>
    <row r="335" spans="1:42" ht="24.75" thickBot="1" x14ac:dyDescent="0.6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7"/>
      <c r="Y335" s="67"/>
      <c r="Z335" s="67"/>
      <c r="AA335" s="67"/>
      <c r="AB335" s="68"/>
      <c r="AC335" s="68"/>
      <c r="AD335" s="68"/>
      <c r="AE335" s="68"/>
      <c r="AF335" s="68"/>
      <c r="AG335" s="69"/>
      <c r="AH335" s="69"/>
      <c r="AI335" s="69"/>
      <c r="AJ335" s="69"/>
      <c r="AK335" s="69"/>
      <c r="AL335" s="69"/>
      <c r="AM335" s="70"/>
      <c r="AN335" s="70"/>
      <c r="AO335" s="5"/>
      <c r="AP335" s="5"/>
    </row>
    <row r="336" spans="1:42" ht="24.75" thickBot="1" x14ac:dyDescent="0.6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7"/>
      <c r="Y336" s="67"/>
      <c r="Z336" s="67"/>
      <c r="AA336" s="67"/>
      <c r="AB336" s="68"/>
      <c r="AC336" s="68"/>
      <c r="AD336" s="68"/>
      <c r="AE336" s="68"/>
      <c r="AF336" s="68"/>
      <c r="AG336" s="69"/>
      <c r="AH336" s="69"/>
      <c r="AI336" s="69"/>
      <c r="AJ336" s="69"/>
      <c r="AK336" s="69"/>
      <c r="AL336" s="69"/>
      <c r="AM336" s="70"/>
      <c r="AN336" s="70"/>
      <c r="AO336" s="5"/>
      <c r="AP336" s="5"/>
    </row>
    <row r="337" spans="1:42" ht="24.75" thickBot="1" x14ac:dyDescent="0.6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7"/>
      <c r="Y337" s="67"/>
      <c r="Z337" s="67"/>
      <c r="AA337" s="67"/>
      <c r="AB337" s="68"/>
      <c r="AC337" s="68"/>
      <c r="AD337" s="68"/>
      <c r="AE337" s="68"/>
      <c r="AF337" s="68"/>
      <c r="AG337" s="69"/>
      <c r="AH337" s="69"/>
      <c r="AI337" s="69"/>
      <c r="AJ337" s="69"/>
      <c r="AK337" s="69"/>
      <c r="AL337" s="69"/>
      <c r="AM337" s="70"/>
      <c r="AN337" s="70"/>
      <c r="AO337" s="5"/>
      <c r="AP337" s="5"/>
    </row>
    <row r="338" spans="1:42" ht="24.75" thickBot="1" x14ac:dyDescent="0.6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7"/>
      <c r="Y338" s="67"/>
      <c r="Z338" s="67"/>
      <c r="AA338" s="67"/>
      <c r="AB338" s="68"/>
      <c r="AC338" s="68"/>
      <c r="AD338" s="68"/>
      <c r="AE338" s="68"/>
      <c r="AF338" s="68"/>
      <c r="AG338" s="69"/>
      <c r="AH338" s="69"/>
      <c r="AI338" s="69"/>
      <c r="AJ338" s="69"/>
      <c r="AK338" s="69"/>
      <c r="AL338" s="69"/>
      <c r="AM338" s="70"/>
      <c r="AN338" s="70"/>
      <c r="AO338" s="5"/>
      <c r="AP338" s="5"/>
    </row>
    <row r="339" spans="1:42" ht="24.75" thickBot="1" x14ac:dyDescent="0.6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7"/>
      <c r="Y339" s="67"/>
      <c r="Z339" s="67"/>
      <c r="AA339" s="67"/>
      <c r="AB339" s="68"/>
      <c r="AC339" s="68"/>
      <c r="AD339" s="68"/>
      <c r="AE339" s="68"/>
      <c r="AF339" s="68"/>
      <c r="AG339" s="69"/>
      <c r="AH339" s="69"/>
      <c r="AI339" s="69"/>
      <c r="AJ339" s="69"/>
      <c r="AK339" s="69"/>
      <c r="AL339" s="69"/>
      <c r="AM339" s="70"/>
      <c r="AN339" s="70"/>
      <c r="AO339" s="5"/>
      <c r="AP339" s="5"/>
    </row>
    <row r="340" spans="1:42" ht="24.75" thickBot="1" x14ac:dyDescent="0.6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7"/>
      <c r="Y340" s="67"/>
      <c r="Z340" s="67"/>
      <c r="AA340" s="67"/>
      <c r="AB340" s="68"/>
      <c r="AC340" s="68"/>
      <c r="AD340" s="68"/>
      <c r="AE340" s="68"/>
      <c r="AF340" s="68"/>
      <c r="AG340" s="69"/>
      <c r="AH340" s="69"/>
      <c r="AI340" s="69"/>
      <c r="AJ340" s="69"/>
      <c r="AK340" s="69"/>
      <c r="AL340" s="69"/>
      <c r="AM340" s="70"/>
      <c r="AN340" s="70"/>
      <c r="AO340" s="5"/>
      <c r="AP340" s="5"/>
    </row>
    <row r="341" spans="1:42" ht="24.75" thickBot="1" x14ac:dyDescent="0.6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7"/>
      <c r="Y341" s="67"/>
      <c r="Z341" s="67"/>
      <c r="AA341" s="67"/>
      <c r="AB341" s="68"/>
      <c r="AC341" s="68"/>
      <c r="AD341" s="68"/>
      <c r="AE341" s="68"/>
      <c r="AF341" s="68"/>
      <c r="AG341" s="69"/>
      <c r="AH341" s="69"/>
      <c r="AI341" s="69"/>
      <c r="AJ341" s="69"/>
      <c r="AK341" s="69"/>
      <c r="AL341" s="69"/>
      <c r="AM341" s="70"/>
      <c r="AN341" s="70"/>
      <c r="AO341" s="5"/>
      <c r="AP341" s="5"/>
    </row>
    <row r="342" spans="1:42" ht="24.75" thickBot="1" x14ac:dyDescent="0.6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7"/>
      <c r="Y342" s="67"/>
      <c r="Z342" s="67"/>
      <c r="AA342" s="67"/>
      <c r="AB342" s="68"/>
      <c r="AC342" s="68"/>
      <c r="AD342" s="68"/>
      <c r="AE342" s="68"/>
      <c r="AF342" s="68"/>
      <c r="AG342" s="69"/>
      <c r="AH342" s="69"/>
      <c r="AI342" s="69"/>
      <c r="AJ342" s="69"/>
      <c r="AK342" s="69"/>
      <c r="AL342" s="69"/>
      <c r="AM342" s="70"/>
      <c r="AN342" s="70"/>
      <c r="AO342" s="5"/>
      <c r="AP342" s="5"/>
    </row>
    <row r="343" spans="1:42" ht="24.75" thickBot="1" x14ac:dyDescent="0.6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7"/>
      <c r="Y343" s="67"/>
      <c r="Z343" s="67"/>
      <c r="AA343" s="67"/>
      <c r="AB343" s="68"/>
      <c r="AC343" s="68"/>
      <c r="AD343" s="68"/>
      <c r="AE343" s="68"/>
      <c r="AF343" s="68"/>
      <c r="AG343" s="69"/>
      <c r="AH343" s="69"/>
      <c r="AI343" s="69"/>
      <c r="AJ343" s="69"/>
      <c r="AK343" s="69"/>
      <c r="AL343" s="69"/>
      <c r="AM343" s="70"/>
      <c r="AN343" s="70"/>
      <c r="AO343" s="5"/>
      <c r="AP343" s="5"/>
    </row>
    <row r="344" spans="1:42" ht="24.75" thickBot="1" x14ac:dyDescent="0.6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7"/>
      <c r="Y344" s="67"/>
      <c r="Z344" s="67"/>
      <c r="AA344" s="67"/>
      <c r="AB344" s="68"/>
      <c r="AC344" s="68"/>
      <c r="AD344" s="68"/>
      <c r="AE344" s="68"/>
      <c r="AF344" s="68"/>
      <c r="AG344" s="69"/>
      <c r="AH344" s="69"/>
      <c r="AI344" s="69"/>
      <c r="AJ344" s="69"/>
      <c r="AK344" s="69"/>
      <c r="AL344" s="69"/>
      <c r="AM344" s="70"/>
      <c r="AN344" s="70"/>
      <c r="AO344" s="5"/>
      <c r="AP344" s="5"/>
    </row>
    <row r="345" spans="1:42" ht="24.75" thickBot="1" x14ac:dyDescent="0.6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7"/>
      <c r="Y345" s="67"/>
      <c r="Z345" s="67"/>
      <c r="AA345" s="67"/>
      <c r="AB345" s="68"/>
      <c r="AC345" s="68"/>
      <c r="AD345" s="68"/>
      <c r="AE345" s="68"/>
      <c r="AF345" s="68"/>
      <c r="AG345" s="69"/>
      <c r="AH345" s="69"/>
      <c r="AI345" s="69"/>
      <c r="AJ345" s="69"/>
      <c r="AK345" s="69"/>
      <c r="AL345" s="69"/>
      <c r="AM345" s="70"/>
      <c r="AN345" s="70"/>
      <c r="AO345" s="5"/>
      <c r="AP345" s="5"/>
    </row>
    <row r="346" spans="1:42" ht="24.75" thickBot="1" x14ac:dyDescent="0.6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7"/>
      <c r="Y346" s="67"/>
      <c r="Z346" s="67"/>
      <c r="AA346" s="67"/>
      <c r="AB346" s="68"/>
      <c r="AC346" s="68"/>
      <c r="AD346" s="68"/>
      <c r="AE346" s="68"/>
      <c r="AF346" s="68"/>
      <c r="AG346" s="69"/>
      <c r="AH346" s="69"/>
      <c r="AI346" s="69"/>
      <c r="AJ346" s="69"/>
      <c r="AK346" s="69"/>
      <c r="AL346" s="69"/>
      <c r="AM346" s="70"/>
      <c r="AN346" s="70"/>
      <c r="AO346" s="5"/>
      <c r="AP346" s="5"/>
    </row>
    <row r="347" spans="1:42" ht="24.75" thickBot="1" x14ac:dyDescent="0.6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7"/>
      <c r="Y347" s="67"/>
      <c r="Z347" s="67"/>
      <c r="AA347" s="67"/>
      <c r="AB347" s="68"/>
      <c r="AC347" s="68"/>
      <c r="AD347" s="68"/>
      <c r="AE347" s="68"/>
      <c r="AF347" s="68"/>
      <c r="AG347" s="69"/>
      <c r="AH347" s="69"/>
      <c r="AI347" s="69"/>
      <c r="AJ347" s="69"/>
      <c r="AK347" s="69"/>
      <c r="AL347" s="69"/>
      <c r="AM347" s="70"/>
      <c r="AN347" s="70"/>
      <c r="AO347" s="5"/>
      <c r="AP347" s="5"/>
    </row>
    <row r="348" spans="1:42" ht="24.75" thickBot="1" x14ac:dyDescent="0.6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7"/>
      <c r="Y348" s="67"/>
      <c r="Z348" s="67"/>
      <c r="AA348" s="67"/>
      <c r="AB348" s="68"/>
      <c r="AC348" s="68"/>
      <c r="AD348" s="68"/>
      <c r="AE348" s="68"/>
      <c r="AF348" s="68"/>
      <c r="AG348" s="69"/>
      <c r="AH348" s="69"/>
      <c r="AI348" s="69"/>
      <c r="AJ348" s="69"/>
      <c r="AK348" s="69"/>
      <c r="AL348" s="69"/>
      <c r="AM348" s="70"/>
      <c r="AN348" s="70"/>
      <c r="AO348" s="5"/>
      <c r="AP348" s="5"/>
    </row>
    <row r="349" spans="1:42" ht="24.75" thickBot="1" x14ac:dyDescent="0.6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7"/>
      <c r="Y349" s="67"/>
      <c r="Z349" s="67"/>
      <c r="AA349" s="67"/>
      <c r="AB349" s="68"/>
      <c r="AC349" s="68"/>
      <c r="AD349" s="68"/>
      <c r="AE349" s="68"/>
      <c r="AF349" s="68"/>
      <c r="AG349" s="69"/>
      <c r="AH349" s="69"/>
      <c r="AI349" s="69"/>
      <c r="AJ349" s="69"/>
      <c r="AK349" s="69"/>
      <c r="AL349" s="69"/>
      <c r="AM349" s="70"/>
      <c r="AN349" s="70"/>
      <c r="AO349" s="5"/>
      <c r="AP349" s="5"/>
    </row>
    <row r="350" spans="1:42" ht="24.75" thickBot="1" x14ac:dyDescent="0.6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7"/>
      <c r="Y350" s="67"/>
      <c r="Z350" s="67"/>
      <c r="AA350" s="67"/>
      <c r="AB350" s="68"/>
      <c r="AC350" s="68"/>
      <c r="AD350" s="68"/>
      <c r="AE350" s="68"/>
      <c r="AF350" s="68"/>
      <c r="AG350" s="69"/>
      <c r="AH350" s="69"/>
      <c r="AI350" s="69"/>
      <c r="AJ350" s="69"/>
      <c r="AK350" s="69"/>
      <c r="AL350" s="69"/>
      <c r="AM350" s="70"/>
      <c r="AN350" s="70"/>
      <c r="AO350" s="5"/>
      <c r="AP350" s="5"/>
    </row>
    <row r="351" spans="1:42" ht="24.75" thickBot="1" x14ac:dyDescent="0.6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7"/>
      <c r="Y351" s="67"/>
      <c r="Z351" s="67"/>
      <c r="AA351" s="67"/>
      <c r="AB351" s="68"/>
      <c r="AC351" s="68"/>
      <c r="AD351" s="68"/>
      <c r="AE351" s="68"/>
      <c r="AF351" s="68"/>
      <c r="AG351" s="69"/>
      <c r="AH351" s="69"/>
      <c r="AI351" s="69"/>
      <c r="AJ351" s="69"/>
      <c r="AK351" s="69"/>
      <c r="AL351" s="69"/>
      <c r="AM351" s="70"/>
      <c r="AN351" s="70"/>
      <c r="AO351" s="5"/>
      <c r="AP351" s="5"/>
    </row>
    <row r="352" spans="1:42" ht="24.75" thickBot="1" x14ac:dyDescent="0.6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7"/>
      <c r="Y352" s="67"/>
      <c r="Z352" s="67"/>
      <c r="AA352" s="67"/>
      <c r="AB352" s="68"/>
      <c r="AC352" s="68"/>
      <c r="AD352" s="68"/>
      <c r="AE352" s="68"/>
      <c r="AF352" s="68"/>
      <c r="AG352" s="69"/>
      <c r="AH352" s="69"/>
      <c r="AI352" s="69"/>
      <c r="AJ352" s="69"/>
      <c r="AK352" s="69"/>
      <c r="AL352" s="69"/>
      <c r="AM352" s="70"/>
      <c r="AN352" s="70"/>
      <c r="AO352" s="5"/>
      <c r="AP352" s="5"/>
    </row>
    <row r="353" spans="1:42" ht="24.75" thickBot="1" x14ac:dyDescent="0.6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7"/>
      <c r="Y353" s="67"/>
      <c r="Z353" s="67"/>
      <c r="AA353" s="67"/>
      <c r="AB353" s="68"/>
      <c r="AC353" s="68"/>
      <c r="AD353" s="68"/>
      <c r="AE353" s="68"/>
      <c r="AF353" s="68"/>
      <c r="AG353" s="69"/>
      <c r="AH353" s="69"/>
      <c r="AI353" s="69"/>
      <c r="AJ353" s="69"/>
      <c r="AK353" s="69"/>
      <c r="AL353" s="69"/>
      <c r="AM353" s="70"/>
      <c r="AN353" s="70"/>
      <c r="AO353" s="5"/>
      <c r="AP353" s="5"/>
    </row>
    <row r="354" spans="1:42" ht="24.75" thickBot="1" x14ac:dyDescent="0.6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7"/>
      <c r="Y354" s="67"/>
      <c r="Z354" s="67"/>
      <c r="AA354" s="67"/>
      <c r="AB354" s="68"/>
      <c r="AC354" s="68"/>
      <c r="AD354" s="68"/>
      <c r="AE354" s="68"/>
      <c r="AF354" s="68"/>
      <c r="AG354" s="69"/>
      <c r="AH354" s="69"/>
      <c r="AI354" s="69"/>
      <c r="AJ354" s="69"/>
      <c r="AK354" s="69"/>
      <c r="AL354" s="69"/>
      <c r="AM354" s="70"/>
      <c r="AN354" s="70"/>
      <c r="AO354" s="5"/>
      <c r="AP354" s="5"/>
    </row>
    <row r="355" spans="1:42" ht="24.75" thickBot="1" x14ac:dyDescent="0.6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7"/>
      <c r="Y355" s="67"/>
      <c r="Z355" s="67"/>
      <c r="AA355" s="67"/>
      <c r="AB355" s="68"/>
      <c r="AC355" s="68"/>
      <c r="AD355" s="68"/>
      <c r="AE355" s="68"/>
      <c r="AF355" s="68"/>
      <c r="AG355" s="69"/>
      <c r="AH355" s="69"/>
      <c r="AI355" s="69"/>
      <c r="AJ355" s="69"/>
      <c r="AK355" s="69"/>
      <c r="AL355" s="69"/>
      <c r="AM355" s="70"/>
      <c r="AN355" s="70"/>
      <c r="AO355" s="5"/>
      <c r="AP355" s="5"/>
    </row>
    <row r="356" spans="1:42" ht="24.75" thickBot="1" x14ac:dyDescent="0.6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7"/>
      <c r="Y356" s="67"/>
      <c r="Z356" s="67"/>
      <c r="AA356" s="67"/>
      <c r="AB356" s="68"/>
      <c r="AC356" s="68"/>
      <c r="AD356" s="68"/>
      <c r="AE356" s="68"/>
      <c r="AF356" s="68"/>
      <c r="AG356" s="69"/>
      <c r="AH356" s="69"/>
      <c r="AI356" s="69"/>
      <c r="AJ356" s="69"/>
      <c r="AK356" s="69"/>
      <c r="AL356" s="69"/>
      <c r="AM356" s="70"/>
      <c r="AN356" s="70"/>
      <c r="AO356" s="5"/>
      <c r="AP356" s="5"/>
    </row>
    <row r="357" spans="1:42" ht="24.75" thickBot="1" x14ac:dyDescent="0.6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7"/>
      <c r="Y357" s="67"/>
      <c r="Z357" s="67"/>
      <c r="AA357" s="67"/>
      <c r="AB357" s="68"/>
      <c r="AC357" s="68"/>
      <c r="AD357" s="68"/>
      <c r="AE357" s="68"/>
      <c r="AF357" s="68"/>
      <c r="AG357" s="69"/>
      <c r="AH357" s="69"/>
      <c r="AI357" s="69"/>
      <c r="AJ357" s="69"/>
      <c r="AK357" s="69"/>
      <c r="AL357" s="69"/>
      <c r="AM357" s="70"/>
      <c r="AN357" s="70"/>
      <c r="AO357" s="5"/>
      <c r="AP357" s="5"/>
    </row>
    <row r="358" spans="1:42" ht="24.75" thickBot="1" x14ac:dyDescent="0.6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7"/>
      <c r="Y358" s="67"/>
      <c r="Z358" s="67"/>
      <c r="AA358" s="67"/>
      <c r="AB358" s="68"/>
      <c r="AC358" s="68"/>
      <c r="AD358" s="68"/>
      <c r="AE358" s="68"/>
      <c r="AF358" s="68"/>
      <c r="AG358" s="69"/>
      <c r="AH358" s="69"/>
      <c r="AI358" s="69"/>
      <c r="AJ358" s="69"/>
      <c r="AK358" s="69"/>
      <c r="AL358" s="69"/>
      <c r="AM358" s="70"/>
      <c r="AN358" s="70"/>
      <c r="AO358" s="5"/>
      <c r="AP358" s="5"/>
    </row>
    <row r="359" spans="1:42" ht="24.75" thickBot="1" x14ac:dyDescent="0.6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7"/>
      <c r="Y359" s="67"/>
      <c r="Z359" s="67"/>
      <c r="AA359" s="67"/>
      <c r="AB359" s="68"/>
      <c r="AC359" s="68"/>
      <c r="AD359" s="68"/>
      <c r="AE359" s="68"/>
      <c r="AF359" s="68"/>
      <c r="AG359" s="69"/>
      <c r="AH359" s="69"/>
      <c r="AI359" s="69"/>
      <c r="AJ359" s="69"/>
      <c r="AK359" s="69"/>
      <c r="AL359" s="69"/>
      <c r="AM359" s="70"/>
      <c r="AN359" s="70"/>
      <c r="AO359" s="5"/>
      <c r="AP359" s="5"/>
    </row>
    <row r="360" spans="1:42" ht="24.75" thickBot="1" x14ac:dyDescent="0.6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7"/>
      <c r="Y360" s="67"/>
      <c r="Z360" s="67"/>
      <c r="AA360" s="67"/>
      <c r="AB360" s="68"/>
      <c r="AC360" s="68"/>
      <c r="AD360" s="68"/>
      <c r="AE360" s="68"/>
      <c r="AF360" s="68"/>
      <c r="AG360" s="69"/>
      <c r="AH360" s="69"/>
      <c r="AI360" s="69"/>
      <c r="AJ360" s="69"/>
      <c r="AK360" s="69"/>
      <c r="AL360" s="69"/>
      <c r="AM360" s="70"/>
      <c r="AN360" s="70"/>
      <c r="AO360" s="5"/>
      <c r="AP360" s="5"/>
    </row>
    <row r="361" spans="1:42" ht="24.75" thickBot="1" x14ac:dyDescent="0.6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7"/>
      <c r="Y361" s="67"/>
      <c r="Z361" s="67"/>
      <c r="AA361" s="67"/>
      <c r="AB361" s="68"/>
      <c r="AC361" s="68"/>
      <c r="AD361" s="68"/>
      <c r="AE361" s="68"/>
      <c r="AF361" s="68"/>
      <c r="AG361" s="69"/>
      <c r="AH361" s="69"/>
      <c r="AI361" s="69"/>
      <c r="AJ361" s="69"/>
      <c r="AK361" s="69"/>
      <c r="AL361" s="69"/>
      <c r="AM361" s="70"/>
      <c r="AN361" s="70"/>
      <c r="AO361" s="5"/>
      <c r="AP361" s="5"/>
    </row>
    <row r="362" spans="1:42" ht="24.75" thickBot="1" x14ac:dyDescent="0.6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7"/>
      <c r="Y362" s="67"/>
      <c r="Z362" s="67"/>
      <c r="AA362" s="67"/>
      <c r="AB362" s="68"/>
      <c r="AC362" s="68"/>
      <c r="AD362" s="68"/>
      <c r="AE362" s="68"/>
      <c r="AF362" s="68"/>
      <c r="AG362" s="69"/>
      <c r="AH362" s="69"/>
      <c r="AI362" s="69"/>
      <c r="AJ362" s="69"/>
      <c r="AK362" s="69"/>
      <c r="AL362" s="69"/>
      <c r="AM362" s="70"/>
      <c r="AN362" s="70"/>
      <c r="AO362" s="5"/>
      <c r="AP362" s="5"/>
    </row>
    <row r="363" spans="1:42" ht="24.75" thickBot="1" x14ac:dyDescent="0.6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7"/>
      <c r="Y363" s="67"/>
      <c r="Z363" s="67"/>
      <c r="AA363" s="67"/>
      <c r="AB363" s="68"/>
      <c r="AC363" s="68"/>
      <c r="AD363" s="68"/>
      <c r="AE363" s="68"/>
      <c r="AF363" s="68"/>
      <c r="AG363" s="69"/>
      <c r="AH363" s="69"/>
      <c r="AI363" s="69"/>
      <c r="AJ363" s="69"/>
      <c r="AK363" s="69"/>
      <c r="AL363" s="69"/>
      <c r="AM363" s="70"/>
      <c r="AN363" s="70"/>
      <c r="AO363" s="5"/>
      <c r="AP363" s="5"/>
    </row>
    <row r="364" spans="1:42" ht="24.75" thickBot="1" x14ac:dyDescent="0.6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7"/>
      <c r="Y364" s="67"/>
      <c r="Z364" s="67"/>
      <c r="AA364" s="67"/>
      <c r="AB364" s="68"/>
      <c r="AC364" s="68"/>
      <c r="AD364" s="68"/>
      <c r="AE364" s="68"/>
      <c r="AF364" s="68"/>
      <c r="AG364" s="69"/>
      <c r="AH364" s="69"/>
      <c r="AI364" s="69"/>
      <c r="AJ364" s="69"/>
      <c r="AK364" s="69"/>
      <c r="AL364" s="69"/>
      <c r="AM364" s="70"/>
      <c r="AN364" s="70"/>
      <c r="AO364" s="5"/>
      <c r="AP364" s="5"/>
    </row>
    <row r="365" spans="1:42" ht="24.75" thickBot="1" x14ac:dyDescent="0.6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7"/>
      <c r="Y365" s="67"/>
      <c r="Z365" s="67"/>
      <c r="AA365" s="67"/>
      <c r="AB365" s="68"/>
      <c r="AC365" s="68"/>
      <c r="AD365" s="68"/>
      <c r="AE365" s="68"/>
      <c r="AF365" s="68"/>
      <c r="AG365" s="69"/>
      <c r="AH365" s="69"/>
      <c r="AI365" s="69"/>
      <c r="AJ365" s="69"/>
      <c r="AK365" s="69"/>
      <c r="AL365" s="69"/>
      <c r="AM365" s="70"/>
      <c r="AN365" s="70"/>
      <c r="AO365" s="5"/>
      <c r="AP365" s="5"/>
    </row>
    <row r="366" spans="1:42" ht="24.75" thickBot="1" x14ac:dyDescent="0.6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7"/>
      <c r="Y366" s="67"/>
      <c r="Z366" s="67"/>
      <c r="AA366" s="67"/>
      <c r="AB366" s="68"/>
      <c r="AC366" s="68"/>
      <c r="AD366" s="68"/>
      <c r="AE366" s="68"/>
      <c r="AF366" s="68"/>
      <c r="AG366" s="69"/>
      <c r="AH366" s="69"/>
      <c r="AI366" s="69"/>
      <c r="AJ366" s="69"/>
      <c r="AK366" s="69"/>
      <c r="AL366" s="69"/>
      <c r="AM366" s="70"/>
      <c r="AN366" s="70"/>
      <c r="AO366" s="5"/>
      <c r="AP366" s="5"/>
    </row>
    <row r="367" spans="1:42" ht="24.75" thickBot="1" x14ac:dyDescent="0.6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7"/>
      <c r="Y367" s="67"/>
      <c r="Z367" s="67"/>
      <c r="AA367" s="67"/>
      <c r="AB367" s="68"/>
      <c r="AC367" s="68"/>
      <c r="AD367" s="68"/>
      <c r="AE367" s="68"/>
      <c r="AF367" s="68"/>
      <c r="AG367" s="69"/>
      <c r="AH367" s="69"/>
      <c r="AI367" s="69"/>
      <c r="AJ367" s="69"/>
      <c r="AK367" s="69"/>
      <c r="AL367" s="69"/>
      <c r="AM367" s="70"/>
      <c r="AN367" s="70"/>
      <c r="AO367" s="5"/>
      <c r="AP367" s="5"/>
    </row>
    <row r="368" spans="1:42" ht="24.75" thickBot="1" x14ac:dyDescent="0.6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7"/>
      <c r="Y368" s="67"/>
      <c r="Z368" s="67"/>
      <c r="AA368" s="67"/>
      <c r="AB368" s="68"/>
      <c r="AC368" s="68"/>
      <c r="AD368" s="68"/>
      <c r="AE368" s="68"/>
      <c r="AF368" s="68"/>
      <c r="AG368" s="69"/>
      <c r="AH368" s="69"/>
      <c r="AI368" s="69"/>
      <c r="AJ368" s="69"/>
      <c r="AK368" s="69"/>
      <c r="AL368" s="69"/>
      <c r="AM368" s="70"/>
      <c r="AN368" s="70"/>
      <c r="AO368" s="5"/>
      <c r="AP368" s="5"/>
    </row>
    <row r="369" spans="1:42" ht="24.75" thickBot="1" x14ac:dyDescent="0.6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7"/>
      <c r="Y369" s="67"/>
      <c r="Z369" s="67"/>
      <c r="AA369" s="67"/>
      <c r="AB369" s="68"/>
      <c r="AC369" s="68"/>
      <c r="AD369" s="68"/>
      <c r="AE369" s="68"/>
      <c r="AF369" s="68"/>
      <c r="AG369" s="69"/>
      <c r="AH369" s="69"/>
      <c r="AI369" s="69"/>
      <c r="AJ369" s="69"/>
      <c r="AK369" s="69"/>
      <c r="AL369" s="69"/>
      <c r="AM369" s="70"/>
      <c r="AN369" s="70"/>
      <c r="AO369" s="5"/>
      <c r="AP369" s="5"/>
    </row>
    <row r="370" spans="1:42" ht="24.75" thickBot="1" x14ac:dyDescent="0.6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7"/>
      <c r="Y370" s="67"/>
      <c r="Z370" s="67"/>
      <c r="AA370" s="67"/>
      <c r="AB370" s="68"/>
      <c r="AC370" s="68"/>
      <c r="AD370" s="68"/>
      <c r="AE370" s="68"/>
      <c r="AF370" s="68"/>
      <c r="AG370" s="69"/>
      <c r="AH370" s="69"/>
      <c r="AI370" s="69"/>
      <c r="AJ370" s="69"/>
      <c r="AK370" s="69"/>
      <c r="AL370" s="69"/>
      <c r="AM370" s="70"/>
      <c r="AN370" s="70"/>
      <c r="AO370" s="5"/>
      <c r="AP370" s="5"/>
    </row>
    <row r="371" spans="1:42" ht="24.75" thickBot="1" x14ac:dyDescent="0.6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7"/>
      <c r="Y371" s="67"/>
      <c r="Z371" s="67"/>
      <c r="AA371" s="67"/>
      <c r="AB371" s="68"/>
      <c r="AC371" s="68"/>
      <c r="AD371" s="68"/>
      <c r="AE371" s="68"/>
      <c r="AF371" s="68"/>
      <c r="AG371" s="69"/>
      <c r="AH371" s="69"/>
      <c r="AI371" s="69"/>
      <c r="AJ371" s="69"/>
      <c r="AK371" s="69"/>
      <c r="AL371" s="69"/>
      <c r="AM371" s="70"/>
      <c r="AN371" s="70"/>
      <c r="AO371" s="5"/>
      <c r="AP371" s="5"/>
    </row>
    <row r="372" spans="1:42" ht="24.75" thickBot="1" x14ac:dyDescent="0.6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7"/>
      <c r="Y372" s="67"/>
      <c r="Z372" s="67"/>
      <c r="AA372" s="67"/>
      <c r="AB372" s="68"/>
      <c r="AC372" s="68"/>
      <c r="AD372" s="68"/>
      <c r="AE372" s="68"/>
      <c r="AF372" s="68"/>
      <c r="AG372" s="69"/>
      <c r="AH372" s="69"/>
      <c r="AI372" s="69"/>
      <c r="AJ372" s="69"/>
      <c r="AK372" s="69"/>
      <c r="AL372" s="69"/>
      <c r="AM372" s="70"/>
      <c r="AN372" s="70"/>
      <c r="AO372" s="5"/>
      <c r="AP372" s="5"/>
    </row>
    <row r="373" spans="1:42" ht="24.75" thickBot="1" x14ac:dyDescent="0.6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7"/>
      <c r="Y373" s="67"/>
      <c r="Z373" s="67"/>
      <c r="AA373" s="67"/>
      <c r="AB373" s="68"/>
      <c r="AC373" s="68"/>
      <c r="AD373" s="68"/>
      <c r="AE373" s="68"/>
      <c r="AF373" s="68"/>
      <c r="AG373" s="69"/>
      <c r="AH373" s="69"/>
      <c r="AI373" s="69"/>
      <c r="AJ373" s="69"/>
      <c r="AK373" s="69"/>
      <c r="AL373" s="69"/>
      <c r="AM373" s="70"/>
      <c r="AN373" s="70"/>
      <c r="AO373" s="5"/>
      <c r="AP373" s="5"/>
    </row>
    <row r="374" spans="1:42" ht="24.75" thickBot="1" x14ac:dyDescent="0.6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7"/>
      <c r="Y374" s="67"/>
      <c r="Z374" s="67"/>
      <c r="AA374" s="67"/>
      <c r="AB374" s="68"/>
      <c r="AC374" s="68"/>
      <c r="AD374" s="68"/>
      <c r="AE374" s="68"/>
      <c r="AF374" s="68"/>
      <c r="AG374" s="69"/>
      <c r="AH374" s="69"/>
      <c r="AI374" s="69"/>
      <c r="AJ374" s="69"/>
      <c r="AK374" s="69"/>
      <c r="AL374" s="69"/>
      <c r="AM374" s="70"/>
      <c r="AN374" s="70"/>
      <c r="AO374" s="5"/>
      <c r="AP374" s="5"/>
    </row>
    <row r="375" spans="1:42" ht="24.75" thickBot="1" x14ac:dyDescent="0.6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7"/>
      <c r="Y375" s="67"/>
      <c r="Z375" s="67"/>
      <c r="AA375" s="67"/>
      <c r="AB375" s="68"/>
      <c r="AC375" s="68"/>
      <c r="AD375" s="68"/>
      <c r="AE375" s="68"/>
      <c r="AF375" s="68"/>
      <c r="AG375" s="69"/>
      <c r="AH375" s="69"/>
      <c r="AI375" s="69"/>
      <c r="AJ375" s="69"/>
      <c r="AK375" s="69"/>
      <c r="AL375" s="69"/>
      <c r="AM375" s="70"/>
      <c r="AN375" s="70"/>
      <c r="AO375" s="5"/>
      <c r="AP375" s="5"/>
    </row>
    <row r="376" spans="1:42" ht="24.75" thickBot="1" x14ac:dyDescent="0.6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7"/>
      <c r="Y376" s="67"/>
      <c r="Z376" s="67"/>
      <c r="AA376" s="67"/>
      <c r="AB376" s="68"/>
      <c r="AC376" s="68"/>
      <c r="AD376" s="68"/>
      <c r="AE376" s="68"/>
      <c r="AF376" s="68"/>
      <c r="AG376" s="69"/>
      <c r="AH376" s="69"/>
      <c r="AI376" s="69"/>
      <c r="AJ376" s="69"/>
      <c r="AK376" s="69"/>
      <c r="AL376" s="69"/>
      <c r="AM376" s="70"/>
      <c r="AN376" s="70"/>
      <c r="AO376" s="5"/>
      <c r="AP376" s="5"/>
    </row>
    <row r="377" spans="1:42" ht="24.75" thickBot="1" x14ac:dyDescent="0.6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7"/>
      <c r="Y377" s="67"/>
      <c r="Z377" s="67"/>
      <c r="AA377" s="67"/>
      <c r="AB377" s="68"/>
      <c r="AC377" s="68"/>
      <c r="AD377" s="68"/>
      <c r="AE377" s="68"/>
      <c r="AF377" s="68"/>
      <c r="AG377" s="69"/>
      <c r="AH377" s="69"/>
      <c r="AI377" s="69"/>
      <c r="AJ377" s="69"/>
      <c r="AK377" s="69"/>
      <c r="AL377" s="69"/>
      <c r="AM377" s="70"/>
      <c r="AN377" s="70"/>
      <c r="AO377" s="5"/>
      <c r="AP377" s="5"/>
    </row>
    <row r="378" spans="1:42" ht="24.75" thickBot="1" x14ac:dyDescent="0.6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7"/>
      <c r="Y378" s="67"/>
      <c r="Z378" s="67"/>
      <c r="AA378" s="67"/>
      <c r="AB378" s="68"/>
      <c r="AC378" s="68"/>
      <c r="AD378" s="68"/>
      <c r="AE378" s="68"/>
      <c r="AF378" s="68"/>
      <c r="AG378" s="69"/>
      <c r="AH378" s="69"/>
      <c r="AI378" s="69"/>
      <c r="AJ378" s="69"/>
      <c r="AK378" s="69"/>
      <c r="AL378" s="69"/>
      <c r="AM378" s="70"/>
      <c r="AN378" s="70"/>
      <c r="AO378" s="5"/>
      <c r="AP378" s="5"/>
    </row>
    <row r="379" spans="1:42" ht="24.75" thickBot="1" x14ac:dyDescent="0.6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7"/>
      <c r="Y379" s="67"/>
      <c r="Z379" s="67"/>
      <c r="AA379" s="67"/>
      <c r="AB379" s="68"/>
      <c r="AC379" s="68"/>
      <c r="AD379" s="68"/>
      <c r="AE379" s="68"/>
      <c r="AF379" s="68"/>
      <c r="AG379" s="69"/>
      <c r="AH379" s="69"/>
      <c r="AI379" s="69"/>
      <c r="AJ379" s="69"/>
      <c r="AK379" s="69"/>
      <c r="AL379" s="69"/>
      <c r="AM379" s="70"/>
      <c r="AN379" s="70"/>
      <c r="AO379" s="5"/>
      <c r="AP379" s="5"/>
    </row>
    <row r="380" spans="1:42" ht="24.75" thickBot="1" x14ac:dyDescent="0.6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7"/>
      <c r="Y380" s="67"/>
      <c r="Z380" s="67"/>
      <c r="AA380" s="67"/>
      <c r="AB380" s="68"/>
      <c r="AC380" s="68"/>
      <c r="AD380" s="68"/>
      <c r="AE380" s="68"/>
      <c r="AF380" s="68"/>
      <c r="AG380" s="69"/>
      <c r="AH380" s="69"/>
      <c r="AI380" s="69"/>
      <c r="AJ380" s="69"/>
      <c r="AK380" s="69"/>
      <c r="AL380" s="69"/>
      <c r="AM380" s="70"/>
      <c r="AN380" s="70"/>
      <c r="AO380" s="5"/>
      <c r="AP380" s="5"/>
    </row>
    <row r="381" spans="1:42" ht="24.75" thickBot="1" x14ac:dyDescent="0.6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7"/>
      <c r="Y381" s="67"/>
      <c r="Z381" s="67"/>
      <c r="AA381" s="67"/>
      <c r="AB381" s="68"/>
      <c r="AC381" s="68"/>
      <c r="AD381" s="68"/>
      <c r="AE381" s="68"/>
      <c r="AF381" s="68"/>
      <c r="AG381" s="69"/>
      <c r="AH381" s="69"/>
      <c r="AI381" s="69"/>
      <c r="AJ381" s="69"/>
      <c r="AK381" s="69"/>
      <c r="AL381" s="69"/>
      <c r="AM381" s="70"/>
      <c r="AN381" s="70"/>
      <c r="AO381" s="5"/>
      <c r="AP381" s="5"/>
    </row>
    <row r="382" spans="1:42" ht="24.75" thickBot="1" x14ac:dyDescent="0.6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7"/>
      <c r="Y382" s="67"/>
      <c r="Z382" s="67"/>
      <c r="AA382" s="67"/>
      <c r="AB382" s="68"/>
      <c r="AC382" s="68"/>
      <c r="AD382" s="68"/>
      <c r="AE382" s="68"/>
      <c r="AF382" s="68"/>
      <c r="AG382" s="69"/>
      <c r="AH382" s="69"/>
      <c r="AI382" s="69"/>
      <c r="AJ382" s="69"/>
      <c r="AK382" s="69"/>
      <c r="AL382" s="69"/>
      <c r="AM382" s="70"/>
      <c r="AN382" s="70"/>
      <c r="AO382" s="5"/>
      <c r="AP382" s="5"/>
    </row>
    <row r="383" spans="1:42" ht="24.75" thickBot="1" x14ac:dyDescent="0.6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7"/>
      <c r="Y383" s="67"/>
      <c r="Z383" s="67"/>
      <c r="AA383" s="67"/>
      <c r="AB383" s="68"/>
      <c r="AC383" s="68"/>
      <c r="AD383" s="68"/>
      <c r="AE383" s="68"/>
      <c r="AF383" s="68"/>
      <c r="AG383" s="69"/>
      <c r="AH383" s="69"/>
      <c r="AI383" s="69"/>
      <c r="AJ383" s="69"/>
      <c r="AK383" s="69"/>
      <c r="AL383" s="69"/>
      <c r="AM383" s="70"/>
      <c r="AN383" s="70"/>
      <c r="AO383" s="5"/>
      <c r="AP383" s="5"/>
    </row>
    <row r="384" spans="1:42" ht="24.75" thickBot="1" x14ac:dyDescent="0.6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7"/>
      <c r="Y384" s="67"/>
      <c r="Z384" s="67"/>
      <c r="AA384" s="67"/>
      <c r="AB384" s="68"/>
      <c r="AC384" s="68"/>
      <c r="AD384" s="68"/>
      <c r="AE384" s="68"/>
      <c r="AF384" s="68"/>
      <c r="AG384" s="69"/>
      <c r="AH384" s="69"/>
      <c r="AI384" s="69"/>
      <c r="AJ384" s="69"/>
      <c r="AK384" s="69"/>
      <c r="AL384" s="69"/>
      <c r="AM384" s="70"/>
      <c r="AN384" s="70"/>
      <c r="AO384" s="5"/>
      <c r="AP384" s="5"/>
    </row>
    <row r="385" spans="1:42" ht="24.75" thickBot="1" x14ac:dyDescent="0.6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7"/>
      <c r="Y385" s="67"/>
      <c r="Z385" s="67"/>
      <c r="AA385" s="67"/>
      <c r="AB385" s="68"/>
      <c r="AC385" s="68"/>
      <c r="AD385" s="68"/>
      <c r="AE385" s="68"/>
      <c r="AF385" s="68"/>
      <c r="AG385" s="69"/>
      <c r="AH385" s="69"/>
      <c r="AI385" s="69"/>
      <c r="AJ385" s="69"/>
      <c r="AK385" s="69"/>
      <c r="AL385" s="69"/>
      <c r="AM385" s="70"/>
      <c r="AN385" s="70"/>
      <c r="AO385" s="5"/>
      <c r="AP385" s="5"/>
    </row>
    <row r="386" spans="1:42" ht="24.75" thickBot="1" x14ac:dyDescent="0.6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7"/>
      <c r="Y386" s="67"/>
      <c r="Z386" s="67"/>
      <c r="AA386" s="67"/>
      <c r="AB386" s="68"/>
      <c r="AC386" s="68"/>
      <c r="AD386" s="68"/>
      <c r="AE386" s="68"/>
      <c r="AF386" s="68"/>
      <c r="AG386" s="69"/>
      <c r="AH386" s="69"/>
      <c r="AI386" s="69"/>
      <c r="AJ386" s="69"/>
      <c r="AK386" s="69"/>
      <c r="AL386" s="69"/>
      <c r="AM386" s="70"/>
      <c r="AN386" s="70"/>
      <c r="AO386" s="5"/>
      <c r="AP386" s="5"/>
    </row>
    <row r="387" spans="1:42" ht="24.75" thickBot="1" x14ac:dyDescent="0.6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7"/>
      <c r="Y387" s="67"/>
      <c r="Z387" s="67"/>
      <c r="AA387" s="67"/>
      <c r="AB387" s="68"/>
      <c r="AC387" s="68"/>
      <c r="AD387" s="68"/>
      <c r="AE387" s="68"/>
      <c r="AF387" s="68"/>
      <c r="AG387" s="69"/>
      <c r="AH387" s="69"/>
      <c r="AI387" s="69"/>
      <c r="AJ387" s="69"/>
      <c r="AK387" s="69"/>
      <c r="AL387" s="69"/>
      <c r="AM387" s="70"/>
      <c r="AN387" s="70"/>
      <c r="AO387" s="5"/>
      <c r="AP387" s="5"/>
    </row>
    <row r="388" spans="1:42" ht="24.75" thickBot="1" x14ac:dyDescent="0.6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7"/>
      <c r="Y388" s="67"/>
      <c r="Z388" s="67"/>
      <c r="AA388" s="67"/>
      <c r="AB388" s="68"/>
      <c r="AC388" s="68"/>
      <c r="AD388" s="68"/>
      <c r="AE388" s="68"/>
      <c r="AF388" s="68"/>
      <c r="AG388" s="69"/>
      <c r="AH388" s="69"/>
      <c r="AI388" s="69"/>
      <c r="AJ388" s="69"/>
      <c r="AK388" s="69"/>
      <c r="AL388" s="69"/>
      <c r="AM388" s="70"/>
      <c r="AN388" s="70"/>
      <c r="AO388" s="5"/>
      <c r="AP388" s="5"/>
    </row>
    <row r="389" spans="1:42" ht="24.75" thickBot="1" x14ac:dyDescent="0.6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7"/>
      <c r="Y389" s="67"/>
      <c r="Z389" s="67"/>
      <c r="AA389" s="67"/>
      <c r="AB389" s="68"/>
      <c r="AC389" s="68"/>
      <c r="AD389" s="68"/>
      <c r="AE389" s="68"/>
      <c r="AF389" s="68"/>
      <c r="AG389" s="69"/>
      <c r="AH389" s="69"/>
      <c r="AI389" s="69"/>
      <c r="AJ389" s="69"/>
      <c r="AK389" s="69"/>
      <c r="AL389" s="69"/>
      <c r="AM389" s="70"/>
      <c r="AN389" s="70"/>
      <c r="AO389" s="5"/>
      <c r="AP389" s="5"/>
    </row>
    <row r="390" spans="1:42" ht="24.75" thickBot="1" x14ac:dyDescent="0.6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7"/>
      <c r="Y390" s="67"/>
      <c r="Z390" s="67"/>
      <c r="AA390" s="67"/>
      <c r="AB390" s="68"/>
      <c r="AC390" s="68"/>
      <c r="AD390" s="68"/>
      <c r="AE390" s="68"/>
      <c r="AF390" s="68"/>
      <c r="AG390" s="69"/>
      <c r="AH390" s="69"/>
      <c r="AI390" s="69"/>
      <c r="AJ390" s="69"/>
      <c r="AK390" s="69"/>
      <c r="AL390" s="69"/>
      <c r="AM390" s="70"/>
      <c r="AN390" s="70"/>
      <c r="AO390" s="5"/>
      <c r="AP390" s="5"/>
    </row>
    <row r="391" spans="1:42" ht="24.75" thickBot="1" x14ac:dyDescent="0.6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7"/>
      <c r="Y391" s="67"/>
      <c r="Z391" s="67"/>
      <c r="AA391" s="67"/>
      <c r="AB391" s="68"/>
      <c r="AC391" s="68"/>
      <c r="AD391" s="68"/>
      <c r="AE391" s="68"/>
      <c r="AF391" s="68"/>
      <c r="AG391" s="69"/>
      <c r="AH391" s="69"/>
      <c r="AI391" s="69"/>
      <c r="AJ391" s="69"/>
      <c r="AK391" s="69"/>
      <c r="AL391" s="69"/>
      <c r="AM391" s="70"/>
      <c r="AN391" s="70"/>
      <c r="AO391" s="5"/>
      <c r="AP391" s="5"/>
    </row>
    <row r="392" spans="1:42" ht="24.75" thickBot="1" x14ac:dyDescent="0.6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7"/>
      <c r="Y392" s="67"/>
      <c r="Z392" s="67"/>
      <c r="AA392" s="67"/>
      <c r="AB392" s="68"/>
      <c r="AC392" s="68"/>
      <c r="AD392" s="68"/>
      <c r="AE392" s="68"/>
      <c r="AF392" s="68"/>
      <c r="AG392" s="69"/>
      <c r="AH392" s="69"/>
      <c r="AI392" s="69"/>
      <c r="AJ392" s="69"/>
      <c r="AK392" s="69"/>
      <c r="AL392" s="69"/>
      <c r="AM392" s="70"/>
      <c r="AN392" s="70"/>
      <c r="AO392" s="5"/>
      <c r="AP392" s="5"/>
    </row>
    <row r="393" spans="1:42" ht="24.75" thickBot="1" x14ac:dyDescent="0.6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7"/>
      <c r="Y393" s="67"/>
      <c r="Z393" s="67"/>
      <c r="AA393" s="67"/>
      <c r="AB393" s="68"/>
      <c r="AC393" s="68"/>
      <c r="AD393" s="68"/>
      <c r="AE393" s="68"/>
      <c r="AF393" s="68"/>
      <c r="AG393" s="69"/>
      <c r="AH393" s="69"/>
      <c r="AI393" s="69"/>
      <c r="AJ393" s="69"/>
      <c r="AK393" s="69"/>
      <c r="AL393" s="69"/>
      <c r="AM393" s="70"/>
      <c r="AN393" s="70"/>
      <c r="AO393" s="5"/>
      <c r="AP393" s="5"/>
    </row>
    <row r="394" spans="1:42" ht="24.75" thickBot="1" x14ac:dyDescent="0.6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7"/>
      <c r="Y394" s="67"/>
      <c r="Z394" s="67"/>
      <c r="AA394" s="67"/>
      <c r="AB394" s="68"/>
      <c r="AC394" s="68"/>
      <c r="AD394" s="68"/>
      <c r="AE394" s="68"/>
      <c r="AF394" s="68"/>
      <c r="AG394" s="69"/>
      <c r="AH394" s="69"/>
      <c r="AI394" s="69"/>
      <c r="AJ394" s="69"/>
      <c r="AK394" s="69"/>
      <c r="AL394" s="69"/>
      <c r="AM394" s="70"/>
      <c r="AN394" s="70"/>
      <c r="AO394" s="5"/>
      <c r="AP394" s="5"/>
    </row>
    <row r="395" spans="1:42" ht="24.75" thickBot="1" x14ac:dyDescent="0.6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7"/>
      <c r="Y395" s="67"/>
      <c r="Z395" s="67"/>
      <c r="AA395" s="67"/>
      <c r="AB395" s="68"/>
      <c r="AC395" s="68"/>
      <c r="AD395" s="68"/>
      <c r="AE395" s="68"/>
      <c r="AF395" s="68"/>
      <c r="AG395" s="69"/>
      <c r="AH395" s="69"/>
      <c r="AI395" s="69"/>
      <c r="AJ395" s="69"/>
      <c r="AK395" s="69"/>
      <c r="AL395" s="69"/>
      <c r="AM395" s="70"/>
      <c r="AN395" s="70"/>
      <c r="AO395" s="5"/>
      <c r="AP395" s="5"/>
    </row>
    <row r="396" spans="1:42" ht="24.75" thickBot="1" x14ac:dyDescent="0.6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7"/>
      <c r="Y396" s="67"/>
      <c r="Z396" s="67"/>
      <c r="AA396" s="67"/>
      <c r="AB396" s="68"/>
      <c r="AC396" s="68"/>
      <c r="AD396" s="68"/>
      <c r="AE396" s="68"/>
      <c r="AF396" s="68"/>
      <c r="AG396" s="69"/>
      <c r="AH396" s="69"/>
      <c r="AI396" s="69"/>
      <c r="AJ396" s="69"/>
      <c r="AK396" s="69"/>
      <c r="AL396" s="69"/>
      <c r="AM396" s="70"/>
      <c r="AN396" s="70"/>
      <c r="AO396" s="5"/>
      <c r="AP396" s="5"/>
    </row>
    <row r="397" spans="1:42" ht="24.75" thickBot="1" x14ac:dyDescent="0.6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7"/>
      <c r="Y397" s="67"/>
      <c r="Z397" s="67"/>
      <c r="AA397" s="67"/>
      <c r="AB397" s="68"/>
      <c r="AC397" s="68"/>
      <c r="AD397" s="68"/>
      <c r="AE397" s="68"/>
      <c r="AF397" s="68"/>
      <c r="AG397" s="69"/>
      <c r="AH397" s="69"/>
      <c r="AI397" s="69"/>
      <c r="AJ397" s="69"/>
      <c r="AK397" s="69"/>
      <c r="AL397" s="69"/>
      <c r="AM397" s="70"/>
      <c r="AN397" s="70"/>
      <c r="AO397" s="5"/>
      <c r="AP397" s="5"/>
    </row>
    <row r="398" spans="1:42" ht="24.75" thickBot="1" x14ac:dyDescent="0.6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7"/>
      <c r="Y398" s="67"/>
      <c r="Z398" s="67"/>
      <c r="AA398" s="67"/>
      <c r="AB398" s="68"/>
      <c r="AC398" s="68"/>
      <c r="AD398" s="68"/>
      <c r="AE398" s="68"/>
      <c r="AF398" s="68"/>
      <c r="AG398" s="69"/>
      <c r="AH398" s="69"/>
      <c r="AI398" s="69"/>
      <c r="AJ398" s="69"/>
      <c r="AK398" s="69"/>
      <c r="AL398" s="69"/>
      <c r="AM398" s="70"/>
      <c r="AN398" s="70"/>
      <c r="AO398" s="5"/>
      <c r="AP398" s="5"/>
    </row>
    <row r="399" spans="1:42" ht="24.75" thickBot="1" x14ac:dyDescent="0.6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7"/>
      <c r="Y399" s="67"/>
      <c r="Z399" s="67"/>
      <c r="AA399" s="67"/>
      <c r="AB399" s="68"/>
      <c r="AC399" s="68"/>
      <c r="AD399" s="68"/>
      <c r="AE399" s="68"/>
      <c r="AF399" s="68"/>
      <c r="AG399" s="69"/>
      <c r="AH399" s="69"/>
      <c r="AI399" s="69"/>
      <c r="AJ399" s="69"/>
      <c r="AK399" s="69"/>
      <c r="AL399" s="69"/>
      <c r="AM399" s="70"/>
      <c r="AN399" s="70"/>
      <c r="AO399" s="5"/>
      <c r="AP399" s="5"/>
    </row>
    <row r="400" spans="1:42" ht="24.75" thickBot="1" x14ac:dyDescent="0.6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7"/>
      <c r="Y400" s="67"/>
      <c r="Z400" s="67"/>
      <c r="AA400" s="67"/>
      <c r="AB400" s="68"/>
      <c r="AC400" s="68"/>
      <c r="AD400" s="68"/>
      <c r="AE400" s="68"/>
      <c r="AF400" s="68"/>
      <c r="AG400" s="69"/>
      <c r="AH400" s="69"/>
      <c r="AI400" s="69"/>
      <c r="AJ400" s="69"/>
      <c r="AK400" s="69"/>
      <c r="AL400" s="69"/>
      <c r="AM400" s="70"/>
      <c r="AN400" s="70"/>
      <c r="AO400" s="5"/>
      <c r="AP400" s="5"/>
    </row>
    <row r="401" spans="1:42" ht="24.75" thickBot="1" x14ac:dyDescent="0.6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7"/>
      <c r="Y401" s="67"/>
      <c r="Z401" s="67"/>
      <c r="AA401" s="67"/>
      <c r="AB401" s="68"/>
      <c r="AC401" s="68"/>
      <c r="AD401" s="68"/>
      <c r="AE401" s="68"/>
      <c r="AF401" s="68"/>
      <c r="AG401" s="69"/>
      <c r="AH401" s="69"/>
      <c r="AI401" s="69"/>
      <c r="AJ401" s="69"/>
      <c r="AK401" s="69"/>
      <c r="AL401" s="69"/>
      <c r="AM401" s="70"/>
      <c r="AN401" s="70"/>
      <c r="AO401" s="5"/>
      <c r="AP401" s="5"/>
    </row>
    <row r="402" spans="1:42" ht="24.75" thickBot="1" x14ac:dyDescent="0.6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7"/>
      <c r="Y402" s="67"/>
      <c r="Z402" s="67"/>
      <c r="AA402" s="67"/>
      <c r="AB402" s="68"/>
      <c r="AC402" s="68"/>
      <c r="AD402" s="68"/>
      <c r="AE402" s="68"/>
      <c r="AF402" s="68"/>
      <c r="AG402" s="69"/>
      <c r="AH402" s="69"/>
      <c r="AI402" s="69"/>
      <c r="AJ402" s="69"/>
      <c r="AK402" s="69"/>
      <c r="AL402" s="69"/>
      <c r="AM402" s="70"/>
      <c r="AN402" s="70"/>
      <c r="AO402" s="5"/>
      <c r="AP402" s="5"/>
    </row>
    <row r="403" spans="1:42" ht="24.75" thickBot="1" x14ac:dyDescent="0.6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7"/>
      <c r="Y403" s="67"/>
      <c r="Z403" s="67"/>
      <c r="AA403" s="67"/>
      <c r="AB403" s="68"/>
      <c r="AC403" s="68"/>
      <c r="AD403" s="68"/>
      <c r="AE403" s="68"/>
      <c r="AF403" s="68"/>
      <c r="AG403" s="69"/>
      <c r="AH403" s="69"/>
      <c r="AI403" s="69"/>
      <c r="AJ403" s="69"/>
      <c r="AK403" s="69"/>
      <c r="AL403" s="69"/>
      <c r="AM403" s="70"/>
      <c r="AN403" s="70"/>
      <c r="AO403" s="5"/>
      <c r="AP403" s="5"/>
    </row>
    <row r="404" spans="1:42" ht="24.75" thickBot="1" x14ac:dyDescent="0.6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7"/>
      <c r="Y404" s="67"/>
      <c r="Z404" s="67"/>
      <c r="AA404" s="67"/>
      <c r="AB404" s="68"/>
      <c r="AC404" s="68"/>
      <c r="AD404" s="68"/>
      <c r="AE404" s="68"/>
      <c r="AF404" s="68"/>
      <c r="AG404" s="69"/>
      <c r="AH404" s="69"/>
      <c r="AI404" s="69"/>
      <c r="AJ404" s="69"/>
      <c r="AK404" s="69"/>
      <c r="AL404" s="69"/>
      <c r="AM404" s="70"/>
      <c r="AN404" s="70"/>
      <c r="AO404" s="5"/>
      <c r="AP404" s="5"/>
    </row>
    <row r="405" spans="1:42" ht="24.75" thickBot="1" x14ac:dyDescent="0.6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7"/>
      <c r="Y405" s="67"/>
      <c r="Z405" s="67"/>
      <c r="AA405" s="67"/>
      <c r="AB405" s="68"/>
      <c r="AC405" s="68"/>
      <c r="AD405" s="68"/>
      <c r="AE405" s="68"/>
      <c r="AF405" s="68"/>
      <c r="AG405" s="69"/>
      <c r="AH405" s="69"/>
      <c r="AI405" s="69"/>
      <c r="AJ405" s="69"/>
      <c r="AK405" s="69"/>
      <c r="AL405" s="69"/>
      <c r="AM405" s="70"/>
      <c r="AN405" s="70"/>
      <c r="AO405" s="5"/>
      <c r="AP405" s="5"/>
    </row>
    <row r="406" spans="1:42" ht="24.75" thickBot="1" x14ac:dyDescent="0.6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7"/>
      <c r="Y406" s="67"/>
      <c r="Z406" s="67"/>
      <c r="AA406" s="67"/>
      <c r="AB406" s="68"/>
      <c r="AC406" s="68"/>
      <c r="AD406" s="68"/>
      <c r="AE406" s="68"/>
      <c r="AF406" s="68"/>
      <c r="AG406" s="69"/>
      <c r="AH406" s="69"/>
      <c r="AI406" s="69"/>
      <c r="AJ406" s="69"/>
      <c r="AK406" s="69"/>
      <c r="AL406" s="69"/>
      <c r="AM406" s="70"/>
      <c r="AN406" s="70"/>
      <c r="AO406" s="5"/>
      <c r="AP406" s="5"/>
    </row>
    <row r="407" spans="1:42" ht="24.75" thickBot="1" x14ac:dyDescent="0.6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7"/>
      <c r="Y407" s="67"/>
      <c r="Z407" s="67"/>
      <c r="AA407" s="67"/>
      <c r="AB407" s="68"/>
      <c r="AC407" s="68"/>
      <c r="AD407" s="68"/>
      <c r="AE407" s="68"/>
      <c r="AF407" s="68"/>
      <c r="AG407" s="69"/>
      <c r="AH407" s="69"/>
      <c r="AI407" s="69"/>
      <c r="AJ407" s="69"/>
      <c r="AK407" s="69"/>
      <c r="AL407" s="69"/>
      <c r="AM407" s="70"/>
      <c r="AN407" s="70"/>
      <c r="AO407" s="5"/>
      <c r="AP407" s="5"/>
    </row>
    <row r="408" spans="1:42" ht="24.75" thickBot="1" x14ac:dyDescent="0.6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7"/>
      <c r="Y408" s="67"/>
      <c r="Z408" s="67"/>
      <c r="AA408" s="67"/>
      <c r="AB408" s="68"/>
      <c r="AC408" s="68"/>
      <c r="AD408" s="68"/>
      <c r="AE408" s="68"/>
      <c r="AF408" s="68"/>
      <c r="AG408" s="69"/>
      <c r="AH408" s="69"/>
      <c r="AI408" s="69"/>
      <c r="AJ408" s="69"/>
      <c r="AK408" s="69"/>
      <c r="AL408" s="69"/>
      <c r="AM408" s="70"/>
      <c r="AN408" s="70"/>
      <c r="AO408" s="5"/>
      <c r="AP408" s="5"/>
    </row>
    <row r="409" spans="1:42" ht="24.75" thickBot="1" x14ac:dyDescent="0.6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7"/>
      <c r="Y409" s="67"/>
      <c r="Z409" s="67"/>
      <c r="AA409" s="67"/>
      <c r="AB409" s="68"/>
      <c r="AC409" s="68"/>
      <c r="AD409" s="68"/>
      <c r="AE409" s="68"/>
      <c r="AF409" s="68"/>
      <c r="AG409" s="69"/>
      <c r="AH409" s="69"/>
      <c r="AI409" s="69"/>
      <c r="AJ409" s="69"/>
      <c r="AK409" s="69"/>
      <c r="AL409" s="69"/>
      <c r="AM409" s="70"/>
      <c r="AN409" s="70"/>
      <c r="AO409" s="5"/>
      <c r="AP409" s="5"/>
    </row>
    <row r="410" spans="1:42" ht="24.75" thickBot="1" x14ac:dyDescent="0.6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7"/>
      <c r="Y410" s="67"/>
      <c r="Z410" s="67"/>
      <c r="AA410" s="67"/>
      <c r="AB410" s="68"/>
      <c r="AC410" s="68"/>
      <c r="AD410" s="68"/>
      <c r="AE410" s="68"/>
      <c r="AF410" s="68"/>
      <c r="AG410" s="69"/>
      <c r="AH410" s="69"/>
      <c r="AI410" s="69"/>
      <c r="AJ410" s="69"/>
      <c r="AK410" s="69"/>
      <c r="AL410" s="69"/>
      <c r="AM410" s="70"/>
      <c r="AN410" s="70"/>
      <c r="AO410" s="5"/>
      <c r="AP410" s="5"/>
    </row>
    <row r="411" spans="1:42" ht="24.75" thickBot="1" x14ac:dyDescent="0.6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7"/>
      <c r="Y411" s="67"/>
      <c r="Z411" s="67"/>
      <c r="AA411" s="67"/>
      <c r="AB411" s="68"/>
      <c r="AC411" s="68"/>
      <c r="AD411" s="68"/>
      <c r="AE411" s="68"/>
      <c r="AF411" s="68"/>
      <c r="AG411" s="69"/>
      <c r="AH411" s="69"/>
      <c r="AI411" s="69"/>
      <c r="AJ411" s="69"/>
      <c r="AK411" s="69"/>
      <c r="AL411" s="69"/>
      <c r="AM411" s="70"/>
      <c r="AN411" s="70"/>
      <c r="AO411" s="5"/>
      <c r="AP411" s="5"/>
    </row>
    <row r="412" spans="1:42" ht="24.75" thickBot="1" x14ac:dyDescent="0.6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7"/>
      <c r="Y412" s="67"/>
      <c r="Z412" s="67"/>
      <c r="AA412" s="67"/>
      <c r="AB412" s="68"/>
      <c r="AC412" s="68"/>
      <c r="AD412" s="68"/>
      <c r="AE412" s="68"/>
      <c r="AF412" s="68"/>
      <c r="AG412" s="69"/>
      <c r="AH412" s="69"/>
      <c r="AI412" s="69"/>
      <c r="AJ412" s="69"/>
      <c r="AK412" s="69"/>
      <c r="AL412" s="69"/>
      <c r="AM412" s="70"/>
      <c r="AN412" s="70"/>
      <c r="AO412" s="5"/>
      <c r="AP412" s="5"/>
    </row>
    <row r="413" spans="1:42" ht="24.75" thickBot="1" x14ac:dyDescent="0.6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7"/>
      <c r="Y413" s="67"/>
      <c r="Z413" s="67"/>
      <c r="AA413" s="67"/>
      <c r="AB413" s="68"/>
      <c r="AC413" s="68"/>
      <c r="AD413" s="68"/>
      <c r="AE413" s="68"/>
      <c r="AF413" s="68"/>
      <c r="AG413" s="69"/>
      <c r="AH413" s="69"/>
      <c r="AI413" s="69"/>
      <c r="AJ413" s="69"/>
      <c r="AK413" s="69"/>
      <c r="AL413" s="69"/>
      <c r="AM413" s="70"/>
      <c r="AN413" s="70"/>
      <c r="AO413" s="5"/>
      <c r="AP413" s="5"/>
    </row>
    <row r="414" spans="1:42" ht="24.75" thickBot="1" x14ac:dyDescent="0.6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7"/>
      <c r="Y414" s="67"/>
      <c r="Z414" s="67"/>
      <c r="AA414" s="67"/>
      <c r="AB414" s="68"/>
      <c r="AC414" s="68"/>
      <c r="AD414" s="68"/>
      <c r="AE414" s="68"/>
      <c r="AF414" s="68"/>
      <c r="AG414" s="69"/>
      <c r="AH414" s="69"/>
      <c r="AI414" s="69"/>
      <c r="AJ414" s="69"/>
      <c r="AK414" s="69"/>
      <c r="AL414" s="69"/>
      <c r="AM414" s="70"/>
      <c r="AN414" s="70"/>
      <c r="AO414" s="5"/>
      <c r="AP414" s="5"/>
    </row>
    <row r="415" spans="1:42" ht="24.75" thickBot="1" x14ac:dyDescent="0.6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7"/>
      <c r="Y415" s="67"/>
      <c r="Z415" s="67"/>
      <c r="AA415" s="67"/>
      <c r="AB415" s="68"/>
      <c r="AC415" s="68"/>
      <c r="AD415" s="68"/>
      <c r="AE415" s="68"/>
      <c r="AF415" s="68"/>
      <c r="AG415" s="69"/>
      <c r="AH415" s="69"/>
      <c r="AI415" s="69"/>
      <c r="AJ415" s="69"/>
      <c r="AK415" s="69"/>
      <c r="AL415" s="69"/>
      <c r="AM415" s="70"/>
      <c r="AN415" s="70"/>
      <c r="AO415" s="5"/>
      <c r="AP415" s="5"/>
    </row>
    <row r="416" spans="1:42" ht="24.75" thickBot="1" x14ac:dyDescent="0.6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7"/>
      <c r="Y416" s="67"/>
      <c r="Z416" s="67"/>
      <c r="AA416" s="67"/>
      <c r="AB416" s="68"/>
      <c r="AC416" s="68"/>
      <c r="AD416" s="68"/>
      <c r="AE416" s="68"/>
      <c r="AF416" s="68"/>
      <c r="AG416" s="69"/>
      <c r="AH416" s="69"/>
      <c r="AI416" s="69"/>
      <c r="AJ416" s="69"/>
      <c r="AK416" s="69"/>
      <c r="AL416" s="69"/>
      <c r="AM416" s="70"/>
      <c r="AN416" s="70"/>
      <c r="AO416" s="5"/>
      <c r="AP416" s="5"/>
    </row>
    <row r="417" spans="1:42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7"/>
      <c r="Y417" s="67"/>
      <c r="Z417" s="67"/>
      <c r="AA417" s="67"/>
      <c r="AB417" s="68"/>
      <c r="AC417" s="68"/>
      <c r="AD417" s="68"/>
      <c r="AE417" s="68"/>
      <c r="AF417" s="68"/>
      <c r="AG417" s="69"/>
      <c r="AH417" s="69"/>
      <c r="AI417" s="69"/>
      <c r="AJ417" s="69"/>
      <c r="AK417" s="69"/>
      <c r="AL417" s="69"/>
      <c r="AM417" s="70"/>
      <c r="AN417" s="70"/>
      <c r="AO417" s="5"/>
      <c r="AP417" s="5"/>
    </row>
    <row r="418" spans="1:42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7"/>
      <c r="Y418" s="67"/>
      <c r="Z418" s="67"/>
      <c r="AA418" s="67"/>
      <c r="AB418" s="68"/>
      <c r="AC418" s="68"/>
      <c r="AD418" s="68"/>
      <c r="AE418" s="68"/>
      <c r="AF418" s="68"/>
      <c r="AG418" s="69"/>
      <c r="AH418" s="69"/>
      <c r="AI418" s="69"/>
      <c r="AJ418" s="69"/>
      <c r="AK418" s="69"/>
      <c r="AL418" s="69"/>
      <c r="AM418" s="70"/>
      <c r="AN418" s="70"/>
      <c r="AO418" s="5"/>
      <c r="AP418" s="5"/>
    </row>
    <row r="419" spans="1:42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7"/>
      <c r="Y419" s="67"/>
      <c r="Z419" s="67"/>
      <c r="AA419" s="67"/>
      <c r="AB419" s="68"/>
      <c r="AC419" s="68"/>
      <c r="AD419" s="68"/>
      <c r="AE419" s="68"/>
      <c r="AF419" s="68"/>
      <c r="AG419" s="69"/>
      <c r="AH419" s="69"/>
      <c r="AI419" s="69"/>
      <c r="AJ419" s="69"/>
      <c r="AK419" s="69"/>
      <c r="AL419" s="69"/>
      <c r="AM419" s="70"/>
      <c r="AN419" s="70"/>
      <c r="AO419" s="5"/>
      <c r="AP419" s="5"/>
    </row>
    <row r="420" spans="1:42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7"/>
      <c r="Y420" s="67"/>
      <c r="Z420" s="67"/>
      <c r="AA420" s="67"/>
      <c r="AB420" s="68"/>
      <c r="AC420" s="68"/>
      <c r="AD420" s="68"/>
      <c r="AE420" s="68"/>
      <c r="AF420" s="68"/>
      <c r="AG420" s="69"/>
      <c r="AH420" s="69"/>
      <c r="AI420" s="69"/>
      <c r="AJ420" s="69"/>
      <c r="AK420" s="69"/>
      <c r="AL420" s="69"/>
      <c r="AM420" s="70"/>
      <c r="AN420" s="70"/>
      <c r="AO420" s="5"/>
      <c r="AP420" s="5"/>
    </row>
    <row r="421" spans="1:42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7"/>
      <c r="Y421" s="67"/>
      <c r="Z421" s="67"/>
      <c r="AA421" s="67"/>
      <c r="AB421" s="68"/>
      <c r="AC421" s="68"/>
      <c r="AD421" s="68"/>
      <c r="AE421" s="68"/>
      <c r="AF421" s="68"/>
      <c r="AG421" s="69"/>
      <c r="AH421" s="69"/>
      <c r="AI421" s="69"/>
      <c r="AJ421" s="69"/>
      <c r="AK421" s="69"/>
      <c r="AL421" s="69"/>
      <c r="AM421" s="70"/>
      <c r="AN421" s="70"/>
      <c r="AO421" s="5"/>
      <c r="AP421" s="5"/>
    </row>
    <row r="422" spans="1:42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7"/>
      <c r="Y422" s="67"/>
      <c r="Z422" s="67"/>
      <c r="AA422" s="67"/>
      <c r="AB422" s="68"/>
      <c r="AC422" s="68"/>
      <c r="AD422" s="68"/>
      <c r="AE422" s="68"/>
      <c r="AF422" s="68"/>
      <c r="AG422" s="69"/>
      <c r="AH422" s="69"/>
      <c r="AI422" s="69"/>
      <c r="AJ422" s="69"/>
      <c r="AK422" s="69"/>
      <c r="AL422" s="69"/>
      <c r="AM422" s="70"/>
      <c r="AN422" s="70"/>
      <c r="AO422" s="5"/>
      <c r="AP422" s="5"/>
    </row>
    <row r="423" spans="1:42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7"/>
      <c r="Y423" s="67"/>
      <c r="Z423" s="67"/>
      <c r="AA423" s="67"/>
      <c r="AB423" s="68"/>
      <c r="AC423" s="68"/>
      <c r="AD423" s="68"/>
      <c r="AE423" s="68"/>
      <c r="AF423" s="68"/>
      <c r="AG423" s="69"/>
      <c r="AH423" s="69"/>
      <c r="AI423" s="69"/>
      <c r="AJ423" s="69"/>
      <c r="AK423" s="69"/>
      <c r="AL423" s="69"/>
      <c r="AM423" s="70"/>
      <c r="AN423" s="70"/>
      <c r="AO423" s="5"/>
      <c r="AP423" s="5"/>
    </row>
    <row r="424" spans="1:42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7"/>
      <c r="Y424" s="67"/>
      <c r="Z424" s="67"/>
      <c r="AA424" s="67"/>
      <c r="AB424" s="68"/>
      <c r="AC424" s="68"/>
      <c r="AD424" s="68"/>
      <c r="AE424" s="68"/>
      <c r="AF424" s="68"/>
      <c r="AG424" s="69"/>
      <c r="AH424" s="69"/>
      <c r="AI424" s="69"/>
      <c r="AJ424" s="69"/>
      <c r="AK424" s="69"/>
      <c r="AL424" s="69"/>
      <c r="AM424" s="70"/>
      <c r="AN424" s="70"/>
      <c r="AO424" s="5"/>
      <c r="AP424" s="5"/>
    </row>
    <row r="425" spans="1:42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7"/>
      <c r="Y425" s="67"/>
      <c r="Z425" s="67"/>
      <c r="AA425" s="67"/>
      <c r="AB425" s="68"/>
      <c r="AC425" s="68"/>
      <c r="AD425" s="68"/>
      <c r="AE425" s="68"/>
      <c r="AF425" s="68"/>
      <c r="AG425" s="69"/>
      <c r="AH425" s="69"/>
      <c r="AI425" s="69"/>
      <c r="AJ425" s="69"/>
      <c r="AK425" s="69"/>
      <c r="AL425" s="69"/>
      <c r="AM425" s="70"/>
      <c r="AN425" s="70"/>
      <c r="AO425" s="5"/>
      <c r="AP425" s="5"/>
    </row>
    <row r="426" spans="1:42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7"/>
      <c r="Y426" s="67"/>
      <c r="Z426" s="67"/>
      <c r="AA426" s="67"/>
      <c r="AB426" s="68"/>
      <c r="AC426" s="68"/>
      <c r="AD426" s="68"/>
      <c r="AE426" s="68"/>
      <c r="AF426" s="68"/>
      <c r="AG426" s="69"/>
      <c r="AH426" s="69"/>
      <c r="AI426" s="69"/>
      <c r="AJ426" s="69"/>
      <c r="AK426" s="69"/>
      <c r="AL426" s="69"/>
      <c r="AM426" s="70"/>
      <c r="AN426" s="70"/>
      <c r="AO426" s="5"/>
      <c r="AP426" s="5"/>
    </row>
    <row r="427" spans="1:42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7"/>
      <c r="Y427" s="67"/>
      <c r="Z427" s="67"/>
      <c r="AA427" s="67"/>
      <c r="AB427" s="68"/>
      <c r="AC427" s="68"/>
      <c r="AD427" s="68"/>
      <c r="AE427" s="68"/>
      <c r="AF427" s="68"/>
      <c r="AG427" s="69"/>
      <c r="AH427" s="69"/>
      <c r="AI427" s="69"/>
      <c r="AJ427" s="69"/>
      <c r="AK427" s="69"/>
      <c r="AL427" s="69"/>
      <c r="AM427" s="70"/>
      <c r="AN427" s="70"/>
      <c r="AO427" s="5"/>
      <c r="AP427" s="5"/>
    </row>
    <row r="428" spans="1:42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7"/>
      <c r="Y428" s="67"/>
      <c r="Z428" s="67"/>
      <c r="AA428" s="67"/>
      <c r="AB428" s="68"/>
      <c r="AC428" s="68"/>
      <c r="AD428" s="68"/>
      <c r="AE428" s="68"/>
      <c r="AF428" s="68"/>
      <c r="AG428" s="69"/>
      <c r="AH428" s="69"/>
      <c r="AI428" s="69"/>
      <c r="AJ428" s="69"/>
      <c r="AK428" s="69"/>
      <c r="AL428" s="69"/>
      <c r="AM428" s="70"/>
      <c r="AN428" s="70"/>
      <c r="AO428" s="5"/>
      <c r="AP428" s="5"/>
    </row>
    <row r="429" spans="1:42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7"/>
      <c r="Y429" s="67"/>
      <c r="Z429" s="67"/>
      <c r="AA429" s="67"/>
      <c r="AB429" s="68"/>
      <c r="AC429" s="68"/>
      <c r="AD429" s="68"/>
      <c r="AE429" s="68"/>
      <c r="AF429" s="68"/>
      <c r="AG429" s="69"/>
      <c r="AH429" s="69"/>
      <c r="AI429" s="69"/>
      <c r="AJ429" s="69"/>
      <c r="AK429" s="69"/>
      <c r="AL429" s="69"/>
      <c r="AM429" s="70"/>
      <c r="AN429" s="70"/>
      <c r="AO429" s="5"/>
      <c r="AP429" s="5"/>
    </row>
    <row r="430" spans="1:42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7"/>
      <c r="Y430" s="67"/>
      <c r="Z430" s="67"/>
      <c r="AA430" s="67"/>
      <c r="AB430" s="68"/>
      <c r="AC430" s="68"/>
      <c r="AD430" s="68"/>
      <c r="AE430" s="68"/>
      <c r="AF430" s="68"/>
      <c r="AG430" s="69"/>
      <c r="AH430" s="69"/>
      <c r="AI430" s="69"/>
      <c r="AJ430" s="69"/>
      <c r="AK430" s="69"/>
      <c r="AL430" s="69"/>
      <c r="AM430" s="70"/>
      <c r="AN430" s="70"/>
      <c r="AO430" s="5"/>
      <c r="AP430" s="5"/>
    </row>
    <row r="431" spans="1:42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7"/>
      <c r="Y431" s="67"/>
      <c r="Z431" s="67"/>
      <c r="AA431" s="67"/>
      <c r="AB431" s="68"/>
      <c r="AC431" s="68"/>
      <c r="AD431" s="68"/>
      <c r="AE431" s="68"/>
      <c r="AF431" s="68"/>
      <c r="AG431" s="69"/>
      <c r="AH431" s="69"/>
      <c r="AI431" s="69"/>
      <c r="AJ431" s="69"/>
      <c r="AK431" s="69"/>
      <c r="AL431" s="69"/>
      <c r="AM431" s="70"/>
      <c r="AN431" s="70"/>
      <c r="AO431" s="5"/>
      <c r="AP431" s="5"/>
    </row>
    <row r="432" spans="1:42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7"/>
      <c r="Y432" s="67"/>
      <c r="Z432" s="67"/>
      <c r="AA432" s="67"/>
      <c r="AB432" s="68"/>
      <c r="AC432" s="68"/>
      <c r="AD432" s="68"/>
      <c r="AE432" s="68"/>
      <c r="AF432" s="68"/>
      <c r="AG432" s="69"/>
      <c r="AH432" s="69"/>
      <c r="AI432" s="69"/>
      <c r="AJ432" s="69"/>
      <c r="AK432" s="69"/>
      <c r="AL432" s="69"/>
      <c r="AM432" s="70"/>
      <c r="AN432" s="70"/>
      <c r="AO432" s="5"/>
      <c r="AP432" s="5"/>
    </row>
    <row r="433" spans="1:42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7"/>
      <c r="Y433" s="67"/>
      <c r="Z433" s="67"/>
      <c r="AA433" s="67"/>
      <c r="AB433" s="68"/>
      <c r="AC433" s="68"/>
      <c r="AD433" s="68"/>
      <c r="AE433" s="68"/>
      <c r="AF433" s="68"/>
      <c r="AG433" s="69"/>
      <c r="AH433" s="69"/>
      <c r="AI433" s="69"/>
      <c r="AJ433" s="69"/>
      <c r="AK433" s="69"/>
      <c r="AL433" s="69"/>
      <c r="AM433" s="70"/>
      <c r="AN433" s="70"/>
      <c r="AO433" s="5"/>
      <c r="AP433" s="5"/>
    </row>
    <row r="434" spans="1:42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7"/>
      <c r="Y434" s="67"/>
      <c r="Z434" s="67"/>
      <c r="AA434" s="67"/>
      <c r="AB434" s="68"/>
      <c r="AC434" s="68"/>
      <c r="AD434" s="68"/>
      <c r="AE434" s="68"/>
      <c r="AF434" s="68"/>
      <c r="AG434" s="69"/>
      <c r="AH434" s="69"/>
      <c r="AI434" s="69"/>
      <c r="AJ434" s="69"/>
      <c r="AK434" s="69"/>
      <c r="AL434" s="69"/>
      <c r="AM434" s="70"/>
      <c r="AN434" s="70"/>
      <c r="AO434" s="5"/>
      <c r="AP434" s="5"/>
    </row>
    <row r="435" spans="1:42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7"/>
      <c r="Y435" s="67"/>
      <c r="Z435" s="67"/>
      <c r="AA435" s="67"/>
      <c r="AB435" s="68"/>
      <c r="AC435" s="68"/>
      <c r="AD435" s="68"/>
      <c r="AE435" s="68"/>
      <c r="AF435" s="68"/>
      <c r="AG435" s="69"/>
      <c r="AH435" s="69"/>
      <c r="AI435" s="69"/>
      <c r="AJ435" s="69"/>
      <c r="AK435" s="69"/>
      <c r="AL435" s="69"/>
      <c r="AM435" s="70"/>
      <c r="AN435" s="70"/>
      <c r="AO435" s="5"/>
      <c r="AP435" s="5"/>
    </row>
    <row r="436" spans="1:42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7"/>
      <c r="Y436" s="67"/>
      <c r="Z436" s="67"/>
      <c r="AA436" s="67"/>
      <c r="AB436" s="68"/>
      <c r="AC436" s="68"/>
      <c r="AD436" s="68"/>
      <c r="AE436" s="68"/>
      <c r="AF436" s="68"/>
      <c r="AG436" s="69"/>
      <c r="AH436" s="69"/>
      <c r="AI436" s="69"/>
      <c r="AJ436" s="69"/>
      <c r="AK436" s="69"/>
      <c r="AL436" s="69"/>
      <c r="AM436" s="70"/>
      <c r="AN436" s="70"/>
      <c r="AO436" s="5"/>
      <c r="AP436" s="5"/>
    </row>
    <row r="437" spans="1:42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7"/>
      <c r="Y437" s="67"/>
      <c r="Z437" s="67"/>
      <c r="AA437" s="67"/>
      <c r="AB437" s="68"/>
      <c r="AC437" s="68"/>
      <c r="AD437" s="68"/>
      <c r="AE437" s="68"/>
      <c r="AF437" s="68"/>
      <c r="AG437" s="69"/>
      <c r="AH437" s="69"/>
      <c r="AI437" s="69"/>
      <c r="AJ437" s="69"/>
      <c r="AK437" s="69"/>
      <c r="AL437" s="69"/>
      <c r="AM437" s="70"/>
      <c r="AN437" s="70"/>
      <c r="AO437" s="5"/>
      <c r="AP437" s="5"/>
    </row>
    <row r="438" spans="1:42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7"/>
      <c r="Y438" s="67"/>
      <c r="Z438" s="67"/>
      <c r="AA438" s="67"/>
      <c r="AB438" s="68"/>
      <c r="AC438" s="68"/>
      <c r="AD438" s="68"/>
      <c r="AE438" s="68"/>
      <c r="AF438" s="68"/>
      <c r="AG438" s="69"/>
      <c r="AH438" s="69"/>
      <c r="AI438" s="69"/>
      <c r="AJ438" s="69"/>
      <c r="AK438" s="69"/>
      <c r="AL438" s="69"/>
      <c r="AM438" s="70"/>
      <c r="AN438" s="70"/>
      <c r="AO438" s="5"/>
      <c r="AP438" s="5"/>
    </row>
    <row r="439" spans="1:42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7"/>
      <c r="Y439" s="67"/>
      <c r="Z439" s="67"/>
      <c r="AA439" s="67"/>
      <c r="AB439" s="68"/>
      <c r="AC439" s="68"/>
      <c r="AD439" s="68"/>
      <c r="AE439" s="68"/>
      <c r="AF439" s="68"/>
      <c r="AG439" s="69"/>
      <c r="AH439" s="69"/>
      <c r="AI439" s="69"/>
      <c r="AJ439" s="69"/>
      <c r="AK439" s="69"/>
      <c r="AL439" s="69"/>
      <c r="AM439" s="70"/>
      <c r="AN439" s="70"/>
      <c r="AO439" s="5"/>
      <c r="AP439" s="5"/>
    </row>
    <row r="440" spans="1:42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7"/>
      <c r="Y440" s="67"/>
      <c r="Z440" s="67"/>
      <c r="AA440" s="67"/>
      <c r="AB440" s="68"/>
      <c r="AC440" s="68"/>
      <c r="AD440" s="68"/>
      <c r="AE440" s="68"/>
      <c r="AF440" s="68"/>
      <c r="AG440" s="69"/>
      <c r="AH440" s="69"/>
      <c r="AI440" s="69"/>
      <c r="AJ440" s="69"/>
      <c r="AK440" s="69"/>
      <c r="AL440" s="69"/>
      <c r="AM440" s="70"/>
      <c r="AN440" s="70"/>
      <c r="AO440" s="5"/>
      <c r="AP440" s="5"/>
    </row>
    <row r="441" spans="1:42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7"/>
      <c r="Y441" s="67"/>
      <c r="Z441" s="67"/>
      <c r="AA441" s="67"/>
      <c r="AB441" s="68"/>
      <c r="AC441" s="68"/>
      <c r="AD441" s="68"/>
      <c r="AE441" s="68"/>
      <c r="AF441" s="68"/>
      <c r="AG441" s="69"/>
      <c r="AH441" s="69"/>
      <c r="AI441" s="69"/>
      <c r="AJ441" s="69"/>
      <c r="AK441" s="69"/>
      <c r="AL441" s="69"/>
      <c r="AM441" s="70"/>
      <c r="AN441" s="70"/>
      <c r="AO441" s="5"/>
      <c r="AP441" s="5"/>
    </row>
    <row r="442" spans="1:42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7"/>
      <c r="Y442" s="67"/>
      <c r="Z442" s="67"/>
      <c r="AA442" s="67"/>
      <c r="AB442" s="68"/>
      <c r="AC442" s="68"/>
      <c r="AD442" s="68"/>
      <c r="AE442" s="68"/>
      <c r="AF442" s="68"/>
      <c r="AG442" s="69"/>
      <c r="AH442" s="69"/>
      <c r="AI442" s="69"/>
      <c r="AJ442" s="69"/>
      <c r="AK442" s="69"/>
      <c r="AL442" s="69"/>
      <c r="AM442" s="70"/>
      <c r="AN442" s="70"/>
      <c r="AO442" s="5"/>
      <c r="AP442" s="5"/>
    </row>
    <row r="443" spans="1:42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7"/>
      <c r="Y443" s="67"/>
      <c r="Z443" s="67"/>
      <c r="AA443" s="67"/>
      <c r="AB443" s="68"/>
      <c r="AC443" s="68"/>
      <c r="AD443" s="68"/>
      <c r="AE443" s="68"/>
      <c r="AF443" s="68"/>
      <c r="AG443" s="69"/>
      <c r="AH443" s="69"/>
      <c r="AI443" s="69"/>
      <c r="AJ443" s="69"/>
      <c r="AK443" s="69"/>
      <c r="AL443" s="69"/>
      <c r="AM443" s="70"/>
      <c r="AN443" s="70"/>
      <c r="AO443" s="5"/>
      <c r="AP443" s="5"/>
    </row>
    <row r="444" spans="1:42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7"/>
      <c r="Y444" s="67"/>
      <c r="Z444" s="67"/>
      <c r="AA444" s="67"/>
      <c r="AB444" s="68"/>
      <c r="AC444" s="68"/>
      <c r="AD444" s="68"/>
      <c r="AE444" s="68"/>
      <c r="AF444" s="68"/>
      <c r="AG444" s="69"/>
      <c r="AH444" s="69"/>
      <c r="AI444" s="69"/>
      <c r="AJ444" s="69"/>
      <c r="AK444" s="69"/>
      <c r="AL444" s="69"/>
      <c r="AM444" s="70"/>
      <c r="AN444" s="70"/>
      <c r="AO444" s="5"/>
      <c r="AP444" s="5"/>
    </row>
    <row r="445" spans="1:42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7"/>
      <c r="Y445" s="67"/>
      <c r="Z445" s="67"/>
      <c r="AA445" s="67"/>
      <c r="AB445" s="68"/>
      <c r="AC445" s="68"/>
      <c r="AD445" s="68"/>
      <c r="AE445" s="68"/>
      <c r="AF445" s="68"/>
      <c r="AG445" s="69"/>
      <c r="AH445" s="69"/>
      <c r="AI445" s="69"/>
      <c r="AJ445" s="69"/>
      <c r="AK445" s="69"/>
      <c r="AL445" s="69"/>
      <c r="AM445" s="70"/>
      <c r="AN445" s="70"/>
      <c r="AO445" s="5"/>
      <c r="AP445" s="5"/>
    </row>
    <row r="446" spans="1:42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7"/>
      <c r="Y446" s="67"/>
      <c r="Z446" s="67"/>
      <c r="AA446" s="67"/>
      <c r="AB446" s="68"/>
      <c r="AC446" s="68"/>
      <c r="AD446" s="68"/>
      <c r="AE446" s="68"/>
      <c r="AF446" s="68"/>
      <c r="AG446" s="69"/>
      <c r="AH446" s="69"/>
      <c r="AI446" s="69"/>
      <c r="AJ446" s="69"/>
      <c r="AK446" s="69"/>
      <c r="AL446" s="69"/>
      <c r="AM446" s="70"/>
      <c r="AN446" s="70"/>
      <c r="AO446" s="5"/>
      <c r="AP446" s="5"/>
    </row>
    <row r="447" spans="1:42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7"/>
      <c r="Y447" s="67"/>
      <c r="Z447" s="67"/>
      <c r="AA447" s="67"/>
      <c r="AB447" s="68"/>
      <c r="AC447" s="68"/>
      <c r="AD447" s="68"/>
      <c r="AE447" s="68"/>
      <c r="AF447" s="68"/>
      <c r="AG447" s="69"/>
      <c r="AH447" s="69"/>
      <c r="AI447" s="69"/>
      <c r="AJ447" s="69"/>
      <c r="AK447" s="69"/>
      <c r="AL447" s="69"/>
      <c r="AM447" s="70"/>
      <c r="AN447" s="70"/>
      <c r="AO447" s="5"/>
      <c r="AP447" s="5"/>
    </row>
    <row r="448" spans="1:42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7"/>
      <c r="Y448" s="67"/>
      <c r="Z448" s="67"/>
      <c r="AA448" s="67"/>
      <c r="AB448" s="68"/>
      <c r="AC448" s="68"/>
      <c r="AD448" s="68"/>
      <c r="AE448" s="68"/>
      <c r="AF448" s="68"/>
      <c r="AG448" s="69"/>
      <c r="AH448" s="69"/>
      <c r="AI448" s="69"/>
      <c r="AJ448" s="69"/>
      <c r="AK448" s="69"/>
      <c r="AL448" s="69"/>
      <c r="AM448" s="70"/>
      <c r="AN448" s="70"/>
      <c r="AO448" s="5"/>
      <c r="AP448" s="5"/>
    </row>
    <row r="449" spans="1:42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7"/>
      <c r="Y449" s="67"/>
      <c r="Z449" s="67"/>
      <c r="AA449" s="67"/>
      <c r="AB449" s="68"/>
      <c r="AC449" s="68"/>
      <c r="AD449" s="68"/>
      <c r="AE449" s="68"/>
      <c r="AF449" s="68"/>
      <c r="AG449" s="69"/>
      <c r="AH449" s="69"/>
      <c r="AI449" s="69"/>
      <c r="AJ449" s="69"/>
      <c r="AK449" s="69"/>
      <c r="AL449" s="69"/>
      <c r="AM449" s="70"/>
      <c r="AN449" s="70"/>
      <c r="AO449" s="5"/>
      <c r="AP449" s="5"/>
    </row>
    <row r="450" spans="1:42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7"/>
      <c r="Y450" s="67"/>
      <c r="Z450" s="67"/>
      <c r="AA450" s="67"/>
      <c r="AB450" s="68"/>
      <c r="AC450" s="68"/>
      <c r="AD450" s="68"/>
      <c r="AE450" s="68"/>
      <c r="AF450" s="68"/>
      <c r="AG450" s="69"/>
      <c r="AH450" s="69"/>
      <c r="AI450" s="69"/>
      <c r="AJ450" s="69"/>
      <c r="AK450" s="69"/>
      <c r="AL450" s="69"/>
      <c r="AM450" s="70"/>
      <c r="AN450" s="70"/>
      <c r="AO450" s="5"/>
      <c r="AP450" s="5"/>
    </row>
    <row r="451" spans="1:42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7"/>
      <c r="Y451" s="67"/>
      <c r="Z451" s="67"/>
      <c r="AA451" s="67"/>
      <c r="AB451" s="68"/>
      <c r="AC451" s="68"/>
      <c r="AD451" s="68"/>
      <c r="AE451" s="68"/>
      <c r="AF451" s="68"/>
      <c r="AG451" s="69"/>
      <c r="AH451" s="69"/>
      <c r="AI451" s="69"/>
      <c r="AJ451" s="69"/>
      <c r="AK451" s="69"/>
      <c r="AL451" s="69"/>
      <c r="AM451" s="70"/>
      <c r="AN451" s="70"/>
      <c r="AO451" s="5"/>
      <c r="AP451" s="5"/>
    </row>
    <row r="452" spans="1:42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7"/>
      <c r="Y452" s="67"/>
      <c r="Z452" s="67"/>
      <c r="AA452" s="67"/>
      <c r="AB452" s="68"/>
      <c r="AC452" s="68"/>
      <c r="AD452" s="68"/>
      <c r="AE452" s="68"/>
      <c r="AF452" s="68"/>
      <c r="AG452" s="69"/>
      <c r="AH452" s="69"/>
      <c r="AI452" s="69"/>
      <c r="AJ452" s="69"/>
      <c r="AK452" s="69"/>
      <c r="AL452" s="69"/>
      <c r="AM452" s="70"/>
      <c r="AN452" s="70"/>
      <c r="AO452" s="5"/>
      <c r="AP452" s="5"/>
    </row>
    <row r="453" spans="1:42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7"/>
      <c r="Y453" s="67"/>
      <c r="Z453" s="67"/>
      <c r="AA453" s="67"/>
      <c r="AB453" s="68"/>
      <c r="AC453" s="68"/>
      <c r="AD453" s="68"/>
      <c r="AE453" s="68"/>
      <c r="AF453" s="68"/>
      <c r="AG453" s="69"/>
      <c r="AH453" s="69"/>
      <c r="AI453" s="69"/>
      <c r="AJ453" s="69"/>
      <c r="AK453" s="69"/>
      <c r="AL453" s="69"/>
      <c r="AM453" s="70"/>
      <c r="AN453" s="70"/>
      <c r="AO453" s="5"/>
      <c r="AP453" s="5"/>
    </row>
    <row r="454" spans="1:42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7"/>
      <c r="Y454" s="67"/>
      <c r="Z454" s="67"/>
      <c r="AA454" s="67"/>
      <c r="AB454" s="68"/>
      <c r="AC454" s="68"/>
      <c r="AD454" s="68"/>
      <c r="AE454" s="68"/>
      <c r="AF454" s="68"/>
      <c r="AG454" s="69"/>
      <c r="AH454" s="69"/>
      <c r="AI454" s="69"/>
      <c r="AJ454" s="69"/>
      <c r="AK454" s="69"/>
      <c r="AL454" s="69"/>
      <c r="AM454" s="70"/>
      <c r="AN454" s="70"/>
      <c r="AO454" s="5"/>
      <c r="AP454" s="5"/>
    </row>
    <row r="455" spans="1:42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7"/>
      <c r="Y455" s="67"/>
      <c r="Z455" s="67"/>
      <c r="AA455" s="67"/>
      <c r="AB455" s="68"/>
      <c r="AC455" s="68"/>
      <c r="AD455" s="68"/>
      <c r="AE455" s="68"/>
      <c r="AF455" s="68"/>
      <c r="AG455" s="69"/>
      <c r="AH455" s="69"/>
      <c r="AI455" s="69"/>
      <c r="AJ455" s="69"/>
      <c r="AK455" s="69"/>
      <c r="AL455" s="69"/>
      <c r="AM455" s="70"/>
      <c r="AN455" s="70"/>
      <c r="AO455" s="5"/>
      <c r="AP455" s="5"/>
    </row>
    <row r="456" spans="1:42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7"/>
      <c r="Y456" s="67"/>
      <c r="Z456" s="67"/>
      <c r="AA456" s="67"/>
      <c r="AB456" s="68"/>
      <c r="AC456" s="68"/>
      <c r="AD456" s="68"/>
      <c r="AE456" s="68"/>
      <c r="AF456" s="68"/>
      <c r="AG456" s="69"/>
      <c r="AH456" s="69"/>
      <c r="AI456" s="69"/>
      <c r="AJ456" s="69"/>
      <c r="AK456" s="69"/>
      <c r="AL456" s="69"/>
      <c r="AM456" s="70"/>
      <c r="AN456" s="70"/>
      <c r="AO456" s="5"/>
      <c r="AP456" s="5"/>
    </row>
    <row r="457" spans="1:42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7"/>
      <c r="Y457" s="67"/>
      <c r="Z457" s="67"/>
      <c r="AA457" s="67"/>
      <c r="AB457" s="68"/>
      <c r="AC457" s="68"/>
      <c r="AD457" s="68"/>
      <c r="AE457" s="68"/>
      <c r="AF457" s="68"/>
      <c r="AG457" s="69"/>
      <c r="AH457" s="69"/>
      <c r="AI457" s="69"/>
      <c r="AJ457" s="69"/>
      <c r="AK457" s="69"/>
      <c r="AL457" s="69"/>
      <c r="AM457" s="70"/>
      <c r="AN457" s="70"/>
      <c r="AO457" s="5"/>
      <c r="AP457" s="5"/>
    </row>
    <row r="458" spans="1:42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7"/>
      <c r="Y458" s="67"/>
      <c r="Z458" s="67"/>
      <c r="AA458" s="67"/>
      <c r="AB458" s="68"/>
      <c r="AC458" s="68"/>
      <c r="AD458" s="68"/>
      <c r="AE458" s="68"/>
      <c r="AF458" s="68"/>
      <c r="AG458" s="69"/>
      <c r="AH458" s="69"/>
      <c r="AI458" s="69"/>
      <c r="AJ458" s="69"/>
      <c r="AK458" s="69"/>
      <c r="AL458" s="69"/>
      <c r="AM458" s="70"/>
      <c r="AN458" s="70"/>
      <c r="AO458" s="5"/>
      <c r="AP458" s="5"/>
    </row>
    <row r="459" spans="1:42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7"/>
      <c r="Y459" s="67"/>
      <c r="Z459" s="67"/>
      <c r="AA459" s="67"/>
      <c r="AB459" s="68"/>
      <c r="AC459" s="68"/>
      <c r="AD459" s="68"/>
      <c r="AE459" s="68"/>
      <c r="AF459" s="68"/>
      <c r="AG459" s="69"/>
      <c r="AH459" s="69"/>
      <c r="AI459" s="69"/>
      <c r="AJ459" s="69"/>
      <c r="AK459" s="69"/>
      <c r="AL459" s="69"/>
      <c r="AM459" s="70"/>
      <c r="AN459" s="70"/>
      <c r="AO459" s="5"/>
      <c r="AP459" s="5"/>
    </row>
    <row r="460" spans="1:42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7"/>
      <c r="Y460" s="67"/>
      <c r="Z460" s="67"/>
      <c r="AA460" s="67"/>
      <c r="AB460" s="68"/>
      <c r="AC460" s="68"/>
      <c r="AD460" s="68"/>
      <c r="AE460" s="68"/>
      <c r="AF460" s="68"/>
      <c r="AG460" s="69"/>
      <c r="AH460" s="69"/>
      <c r="AI460" s="69"/>
      <c r="AJ460" s="69"/>
      <c r="AK460" s="69"/>
      <c r="AL460" s="69"/>
      <c r="AM460" s="70"/>
      <c r="AN460" s="70"/>
      <c r="AO460" s="5"/>
      <c r="AP460" s="5"/>
    </row>
    <row r="461" spans="1:42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7"/>
      <c r="Y461" s="67"/>
      <c r="Z461" s="67"/>
      <c r="AA461" s="67"/>
      <c r="AB461" s="68"/>
      <c r="AC461" s="68"/>
      <c r="AD461" s="68"/>
      <c r="AE461" s="68"/>
      <c r="AF461" s="68"/>
      <c r="AG461" s="69"/>
      <c r="AH461" s="69"/>
      <c r="AI461" s="69"/>
      <c r="AJ461" s="69"/>
      <c r="AK461" s="69"/>
      <c r="AL461" s="69"/>
      <c r="AM461" s="70"/>
      <c r="AN461" s="70"/>
      <c r="AO461" s="5"/>
      <c r="AP461" s="5"/>
    </row>
    <row r="462" spans="1:42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7"/>
      <c r="Y462" s="67"/>
      <c r="Z462" s="67"/>
      <c r="AA462" s="67"/>
      <c r="AB462" s="68"/>
      <c r="AC462" s="68"/>
      <c r="AD462" s="68"/>
      <c r="AE462" s="68"/>
      <c r="AF462" s="68"/>
      <c r="AG462" s="69"/>
      <c r="AH462" s="69"/>
      <c r="AI462" s="69"/>
      <c r="AJ462" s="69"/>
      <c r="AK462" s="69"/>
      <c r="AL462" s="69"/>
      <c r="AM462" s="70"/>
      <c r="AN462" s="70"/>
      <c r="AO462" s="5"/>
      <c r="AP462" s="5"/>
    </row>
    <row r="463" spans="1:42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7"/>
      <c r="Y463" s="67"/>
      <c r="Z463" s="67"/>
      <c r="AA463" s="67"/>
      <c r="AB463" s="68"/>
      <c r="AC463" s="68"/>
      <c r="AD463" s="68"/>
      <c r="AE463" s="68"/>
      <c r="AF463" s="68"/>
      <c r="AG463" s="69"/>
      <c r="AH463" s="69"/>
      <c r="AI463" s="69"/>
      <c r="AJ463" s="69"/>
      <c r="AK463" s="69"/>
      <c r="AL463" s="69"/>
      <c r="AM463" s="70"/>
      <c r="AN463" s="70"/>
      <c r="AO463" s="5"/>
      <c r="AP463" s="5"/>
    </row>
    <row r="464" spans="1:42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7"/>
      <c r="Y464" s="67"/>
      <c r="Z464" s="67"/>
      <c r="AA464" s="67"/>
      <c r="AB464" s="68"/>
      <c r="AC464" s="68"/>
      <c r="AD464" s="68"/>
      <c r="AE464" s="68"/>
      <c r="AF464" s="68"/>
      <c r="AG464" s="69"/>
      <c r="AH464" s="69"/>
      <c r="AI464" s="69"/>
      <c r="AJ464" s="69"/>
      <c r="AK464" s="69"/>
      <c r="AL464" s="69"/>
      <c r="AM464" s="70"/>
      <c r="AN464" s="70"/>
      <c r="AO464" s="5"/>
      <c r="AP464" s="5"/>
    </row>
    <row r="465" spans="1:42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7"/>
      <c r="Y465" s="67"/>
      <c r="Z465" s="67"/>
      <c r="AA465" s="67"/>
      <c r="AB465" s="68"/>
      <c r="AC465" s="68"/>
      <c r="AD465" s="68"/>
      <c r="AE465" s="68"/>
      <c r="AF465" s="68"/>
      <c r="AG465" s="69"/>
      <c r="AH465" s="69"/>
      <c r="AI465" s="69"/>
      <c r="AJ465" s="69"/>
      <c r="AK465" s="69"/>
      <c r="AL465" s="69"/>
      <c r="AM465" s="70"/>
      <c r="AN465" s="70"/>
      <c r="AO465" s="5"/>
      <c r="AP465" s="5"/>
    </row>
    <row r="466" spans="1:42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7"/>
      <c r="Y466" s="67"/>
      <c r="Z466" s="67"/>
      <c r="AA466" s="67"/>
      <c r="AB466" s="68"/>
      <c r="AC466" s="68"/>
      <c r="AD466" s="68"/>
      <c r="AE466" s="68"/>
      <c r="AF466" s="68"/>
      <c r="AG466" s="69"/>
      <c r="AH466" s="69"/>
      <c r="AI466" s="69"/>
      <c r="AJ466" s="69"/>
      <c r="AK466" s="69"/>
      <c r="AL466" s="69"/>
      <c r="AM466" s="70"/>
      <c r="AN466" s="70"/>
      <c r="AO466" s="5"/>
      <c r="AP466" s="5"/>
    </row>
    <row r="467" spans="1:42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7"/>
      <c r="Y467" s="67"/>
      <c r="Z467" s="67"/>
      <c r="AA467" s="67"/>
      <c r="AB467" s="68"/>
      <c r="AC467" s="68"/>
      <c r="AD467" s="68"/>
      <c r="AE467" s="68"/>
      <c r="AF467" s="68"/>
      <c r="AG467" s="69"/>
      <c r="AH467" s="69"/>
      <c r="AI467" s="69"/>
      <c r="AJ467" s="69"/>
      <c r="AK467" s="69"/>
      <c r="AL467" s="69"/>
      <c r="AM467" s="70"/>
      <c r="AN467" s="70"/>
      <c r="AO467" s="5"/>
      <c r="AP467" s="5"/>
    </row>
    <row r="468" spans="1:42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7"/>
      <c r="Y468" s="67"/>
      <c r="Z468" s="67"/>
      <c r="AA468" s="67"/>
      <c r="AB468" s="68"/>
      <c r="AC468" s="68"/>
      <c r="AD468" s="68"/>
      <c r="AE468" s="68"/>
      <c r="AF468" s="68"/>
      <c r="AG468" s="69"/>
      <c r="AH468" s="69"/>
      <c r="AI468" s="69"/>
      <c r="AJ468" s="69"/>
      <c r="AK468" s="69"/>
      <c r="AL468" s="69"/>
      <c r="AM468" s="70"/>
      <c r="AN468" s="70"/>
      <c r="AO468" s="5"/>
      <c r="AP468" s="5"/>
    </row>
    <row r="469" spans="1:42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7"/>
      <c r="Y469" s="67"/>
      <c r="Z469" s="67"/>
      <c r="AA469" s="67"/>
      <c r="AB469" s="68"/>
      <c r="AC469" s="68"/>
      <c r="AD469" s="68"/>
      <c r="AE469" s="68"/>
      <c r="AF469" s="68"/>
      <c r="AG469" s="69"/>
      <c r="AH469" s="69"/>
      <c r="AI469" s="69"/>
      <c r="AJ469" s="69"/>
      <c r="AK469" s="69"/>
      <c r="AL469" s="69"/>
      <c r="AM469" s="70"/>
      <c r="AN469" s="70"/>
      <c r="AO469" s="5"/>
      <c r="AP469" s="5"/>
    </row>
    <row r="470" spans="1:42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7"/>
      <c r="Y470" s="67"/>
      <c r="Z470" s="67"/>
      <c r="AA470" s="67"/>
      <c r="AB470" s="68"/>
      <c r="AC470" s="68"/>
      <c r="AD470" s="68"/>
      <c r="AE470" s="68"/>
      <c r="AF470" s="68"/>
      <c r="AG470" s="69"/>
      <c r="AH470" s="69"/>
      <c r="AI470" s="69"/>
      <c r="AJ470" s="69"/>
      <c r="AK470" s="69"/>
      <c r="AL470" s="69"/>
      <c r="AM470" s="70"/>
      <c r="AN470" s="70"/>
      <c r="AO470" s="5"/>
      <c r="AP470" s="5"/>
    </row>
    <row r="471" spans="1:42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7"/>
      <c r="Y471" s="67"/>
      <c r="Z471" s="67"/>
      <c r="AA471" s="67"/>
      <c r="AB471" s="68"/>
      <c r="AC471" s="68"/>
      <c r="AD471" s="68"/>
      <c r="AE471" s="68"/>
      <c r="AF471" s="68"/>
      <c r="AG471" s="69"/>
      <c r="AH471" s="69"/>
      <c r="AI471" s="69"/>
      <c r="AJ471" s="69"/>
      <c r="AK471" s="69"/>
      <c r="AL471" s="69"/>
      <c r="AM471" s="70"/>
      <c r="AN471" s="70"/>
      <c r="AO471" s="5"/>
      <c r="AP471" s="5"/>
    </row>
    <row r="472" spans="1:42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7"/>
      <c r="Y472" s="67"/>
      <c r="Z472" s="67"/>
      <c r="AA472" s="67"/>
      <c r="AB472" s="68"/>
      <c r="AC472" s="68"/>
      <c r="AD472" s="68"/>
      <c r="AE472" s="68"/>
      <c r="AF472" s="68"/>
      <c r="AG472" s="69"/>
      <c r="AH472" s="69"/>
      <c r="AI472" s="69"/>
      <c r="AJ472" s="69"/>
      <c r="AK472" s="69"/>
      <c r="AL472" s="69"/>
      <c r="AM472" s="70"/>
      <c r="AN472" s="70"/>
      <c r="AO472" s="5"/>
      <c r="AP472" s="5"/>
    </row>
    <row r="473" spans="1:42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7"/>
      <c r="Y473" s="67"/>
      <c r="Z473" s="67"/>
      <c r="AA473" s="67"/>
      <c r="AB473" s="68"/>
      <c r="AC473" s="68"/>
      <c r="AD473" s="68"/>
      <c r="AE473" s="68"/>
      <c r="AF473" s="68"/>
      <c r="AG473" s="69"/>
      <c r="AH473" s="69"/>
      <c r="AI473" s="69"/>
      <c r="AJ473" s="69"/>
      <c r="AK473" s="69"/>
      <c r="AL473" s="69"/>
      <c r="AM473" s="70"/>
      <c r="AN473" s="70"/>
      <c r="AO473" s="5"/>
      <c r="AP473" s="5"/>
    </row>
    <row r="474" spans="1:42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7"/>
      <c r="Y474" s="67"/>
      <c r="Z474" s="67"/>
      <c r="AA474" s="67"/>
      <c r="AB474" s="68"/>
      <c r="AC474" s="68"/>
      <c r="AD474" s="68"/>
      <c r="AE474" s="68"/>
      <c r="AF474" s="68"/>
      <c r="AG474" s="69"/>
      <c r="AH474" s="69"/>
      <c r="AI474" s="69"/>
      <c r="AJ474" s="69"/>
      <c r="AK474" s="69"/>
      <c r="AL474" s="69"/>
      <c r="AM474" s="70"/>
      <c r="AN474" s="70"/>
      <c r="AO474" s="5"/>
      <c r="AP474" s="5"/>
    </row>
    <row r="475" spans="1:42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7"/>
      <c r="Y475" s="67"/>
      <c r="Z475" s="67"/>
      <c r="AA475" s="67"/>
      <c r="AB475" s="68"/>
      <c r="AC475" s="68"/>
      <c r="AD475" s="68"/>
      <c r="AE475" s="68"/>
      <c r="AF475" s="68"/>
      <c r="AG475" s="69"/>
      <c r="AH475" s="69"/>
      <c r="AI475" s="69"/>
      <c r="AJ475" s="69"/>
      <c r="AK475" s="69"/>
      <c r="AL475" s="69"/>
      <c r="AM475" s="70"/>
      <c r="AN475" s="70"/>
      <c r="AO475" s="5"/>
      <c r="AP475" s="5"/>
    </row>
    <row r="476" spans="1:42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7"/>
      <c r="Y476" s="67"/>
      <c r="Z476" s="67"/>
      <c r="AA476" s="67"/>
      <c r="AB476" s="68"/>
      <c r="AC476" s="68"/>
      <c r="AD476" s="68"/>
      <c r="AE476" s="68"/>
      <c r="AF476" s="68"/>
      <c r="AG476" s="69"/>
      <c r="AH476" s="69"/>
      <c r="AI476" s="69"/>
      <c r="AJ476" s="69"/>
      <c r="AK476" s="69"/>
      <c r="AL476" s="69"/>
      <c r="AM476" s="70"/>
      <c r="AN476" s="70"/>
      <c r="AO476" s="5"/>
      <c r="AP476" s="5"/>
    </row>
    <row r="477" spans="1:42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7"/>
      <c r="Y477" s="67"/>
      <c r="Z477" s="67"/>
      <c r="AA477" s="67"/>
      <c r="AB477" s="68"/>
      <c r="AC477" s="68"/>
      <c r="AD477" s="68"/>
      <c r="AE477" s="68"/>
      <c r="AF477" s="68"/>
      <c r="AG477" s="69"/>
      <c r="AH477" s="69"/>
      <c r="AI477" s="69"/>
      <c r="AJ477" s="69"/>
      <c r="AK477" s="69"/>
      <c r="AL477" s="69"/>
      <c r="AM477" s="70"/>
      <c r="AN477" s="70"/>
      <c r="AO477" s="5"/>
      <c r="AP477" s="5"/>
    </row>
    <row r="478" spans="1:42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7"/>
      <c r="Y478" s="67"/>
      <c r="Z478" s="67"/>
      <c r="AA478" s="67"/>
      <c r="AB478" s="68"/>
      <c r="AC478" s="68"/>
      <c r="AD478" s="68"/>
      <c r="AE478" s="68"/>
      <c r="AF478" s="68"/>
      <c r="AG478" s="69"/>
      <c r="AH478" s="69"/>
      <c r="AI478" s="69"/>
      <c r="AJ478" s="69"/>
      <c r="AK478" s="69"/>
      <c r="AL478" s="69"/>
      <c r="AM478" s="70"/>
      <c r="AN478" s="70"/>
      <c r="AO478" s="5"/>
      <c r="AP478" s="5"/>
    </row>
    <row r="479" spans="1:42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7"/>
      <c r="Y479" s="67"/>
      <c r="Z479" s="67"/>
      <c r="AA479" s="67"/>
      <c r="AB479" s="68"/>
      <c r="AC479" s="68"/>
      <c r="AD479" s="68"/>
      <c r="AE479" s="68"/>
      <c r="AF479" s="68"/>
      <c r="AG479" s="69"/>
      <c r="AH479" s="69"/>
      <c r="AI479" s="69"/>
      <c r="AJ479" s="69"/>
      <c r="AK479" s="69"/>
      <c r="AL479" s="69"/>
      <c r="AM479" s="70"/>
      <c r="AN479" s="70"/>
      <c r="AO479" s="5"/>
      <c r="AP479" s="5"/>
    </row>
    <row r="480" spans="1:42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7"/>
      <c r="Y480" s="67"/>
      <c r="Z480" s="67"/>
      <c r="AA480" s="67"/>
      <c r="AB480" s="68"/>
      <c r="AC480" s="68"/>
      <c r="AD480" s="68"/>
      <c r="AE480" s="68"/>
      <c r="AF480" s="68"/>
      <c r="AG480" s="69"/>
      <c r="AH480" s="69"/>
      <c r="AI480" s="69"/>
      <c r="AJ480" s="69"/>
      <c r="AK480" s="69"/>
      <c r="AL480" s="69"/>
      <c r="AM480" s="70"/>
      <c r="AN480" s="70"/>
      <c r="AO480" s="5"/>
      <c r="AP480" s="5"/>
    </row>
    <row r="481" spans="1:42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7"/>
      <c r="Y481" s="67"/>
      <c r="Z481" s="67"/>
      <c r="AA481" s="67"/>
      <c r="AB481" s="68"/>
      <c r="AC481" s="68"/>
      <c r="AD481" s="68"/>
      <c r="AE481" s="68"/>
      <c r="AF481" s="68"/>
      <c r="AG481" s="69"/>
      <c r="AH481" s="69"/>
      <c r="AI481" s="69"/>
      <c r="AJ481" s="69"/>
      <c r="AK481" s="69"/>
      <c r="AL481" s="69"/>
      <c r="AM481" s="70"/>
      <c r="AN481" s="70"/>
      <c r="AO481" s="5"/>
      <c r="AP481" s="5"/>
    </row>
    <row r="482" spans="1:42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7"/>
      <c r="Y482" s="67"/>
      <c r="Z482" s="67"/>
      <c r="AA482" s="67"/>
      <c r="AB482" s="68"/>
      <c r="AC482" s="68"/>
      <c r="AD482" s="68"/>
      <c r="AE482" s="68"/>
      <c r="AF482" s="68"/>
      <c r="AG482" s="69"/>
      <c r="AH482" s="69"/>
      <c r="AI482" s="69"/>
      <c r="AJ482" s="69"/>
      <c r="AK482" s="69"/>
      <c r="AL482" s="69"/>
      <c r="AM482" s="70"/>
      <c r="AN482" s="70"/>
      <c r="AO482" s="5"/>
      <c r="AP482" s="5"/>
    </row>
    <row r="483" spans="1:42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7"/>
      <c r="Y483" s="67"/>
      <c r="Z483" s="67"/>
      <c r="AA483" s="67"/>
      <c r="AB483" s="68"/>
      <c r="AC483" s="68"/>
      <c r="AD483" s="68"/>
      <c r="AE483" s="68"/>
      <c r="AF483" s="68"/>
      <c r="AG483" s="69"/>
      <c r="AH483" s="69"/>
      <c r="AI483" s="69"/>
      <c r="AJ483" s="69"/>
      <c r="AK483" s="69"/>
      <c r="AL483" s="69"/>
      <c r="AM483" s="70"/>
      <c r="AN483" s="70"/>
      <c r="AO483" s="5"/>
      <c r="AP483" s="5"/>
    </row>
    <row r="484" spans="1:42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7"/>
      <c r="Y484" s="67"/>
      <c r="Z484" s="67"/>
      <c r="AA484" s="67"/>
      <c r="AB484" s="68"/>
      <c r="AC484" s="68"/>
      <c r="AD484" s="68"/>
      <c r="AE484" s="68"/>
      <c r="AF484" s="68"/>
      <c r="AG484" s="69"/>
      <c r="AH484" s="69"/>
      <c r="AI484" s="69"/>
      <c r="AJ484" s="69"/>
      <c r="AK484" s="69"/>
      <c r="AL484" s="69"/>
      <c r="AM484" s="70"/>
      <c r="AN484" s="70"/>
      <c r="AO484" s="5"/>
      <c r="AP484" s="5"/>
    </row>
    <row r="485" spans="1:42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7"/>
      <c r="Y485" s="67"/>
      <c r="Z485" s="67"/>
      <c r="AA485" s="67"/>
      <c r="AB485" s="68"/>
      <c r="AC485" s="68"/>
      <c r="AD485" s="68"/>
      <c r="AE485" s="68"/>
      <c r="AF485" s="68"/>
      <c r="AG485" s="69"/>
      <c r="AH485" s="69"/>
      <c r="AI485" s="69"/>
      <c r="AJ485" s="69"/>
      <c r="AK485" s="69"/>
      <c r="AL485" s="69"/>
      <c r="AM485" s="70"/>
      <c r="AN485" s="70"/>
      <c r="AO485" s="5"/>
      <c r="AP485" s="5"/>
    </row>
    <row r="486" spans="1:42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7"/>
      <c r="Y486" s="67"/>
      <c r="Z486" s="67"/>
      <c r="AA486" s="67"/>
      <c r="AB486" s="68"/>
      <c r="AC486" s="68"/>
      <c r="AD486" s="68"/>
      <c r="AE486" s="68"/>
      <c r="AF486" s="68"/>
      <c r="AG486" s="69"/>
      <c r="AH486" s="69"/>
      <c r="AI486" s="69"/>
      <c r="AJ486" s="69"/>
      <c r="AK486" s="69"/>
      <c r="AL486" s="69"/>
      <c r="AM486" s="70"/>
      <c r="AN486" s="70"/>
      <c r="AO486" s="5"/>
      <c r="AP486" s="5"/>
    </row>
    <row r="487" spans="1:42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7"/>
      <c r="Y487" s="67"/>
      <c r="Z487" s="67"/>
      <c r="AA487" s="67"/>
      <c r="AB487" s="68"/>
      <c r="AC487" s="68"/>
      <c r="AD487" s="68"/>
      <c r="AE487" s="68"/>
      <c r="AF487" s="68"/>
      <c r="AG487" s="69"/>
      <c r="AH487" s="69"/>
      <c r="AI487" s="69"/>
      <c r="AJ487" s="69"/>
      <c r="AK487" s="69"/>
      <c r="AL487" s="69"/>
      <c r="AM487" s="70"/>
      <c r="AN487" s="70"/>
      <c r="AO487" s="5"/>
      <c r="AP487" s="5"/>
    </row>
    <row r="488" spans="1:42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7"/>
      <c r="Y488" s="67"/>
      <c r="Z488" s="67"/>
      <c r="AA488" s="67"/>
      <c r="AB488" s="68"/>
      <c r="AC488" s="68"/>
      <c r="AD488" s="68"/>
      <c r="AE488" s="68"/>
      <c r="AF488" s="68"/>
      <c r="AG488" s="69"/>
      <c r="AH488" s="69"/>
      <c r="AI488" s="69"/>
      <c r="AJ488" s="69"/>
      <c r="AK488" s="69"/>
      <c r="AL488" s="69"/>
      <c r="AM488" s="70"/>
      <c r="AN488" s="70"/>
      <c r="AO488" s="5"/>
      <c r="AP488" s="5"/>
    </row>
    <row r="489" spans="1:42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7"/>
      <c r="Y489" s="67"/>
      <c r="Z489" s="67"/>
      <c r="AA489" s="67"/>
      <c r="AB489" s="68"/>
      <c r="AC489" s="68"/>
      <c r="AD489" s="68"/>
      <c r="AE489" s="68"/>
      <c r="AF489" s="68"/>
      <c r="AG489" s="69"/>
      <c r="AH489" s="69"/>
      <c r="AI489" s="69"/>
      <c r="AJ489" s="69"/>
      <c r="AK489" s="69"/>
      <c r="AL489" s="69"/>
      <c r="AM489" s="70"/>
      <c r="AN489" s="70"/>
      <c r="AO489" s="5"/>
      <c r="AP489" s="5"/>
    </row>
    <row r="490" spans="1:42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7"/>
      <c r="Y490" s="67"/>
      <c r="Z490" s="67"/>
      <c r="AA490" s="67"/>
      <c r="AB490" s="68"/>
      <c r="AC490" s="68"/>
      <c r="AD490" s="68"/>
      <c r="AE490" s="68"/>
      <c r="AF490" s="68"/>
      <c r="AG490" s="69"/>
      <c r="AH490" s="69"/>
      <c r="AI490" s="69"/>
      <c r="AJ490" s="69"/>
      <c r="AK490" s="69"/>
      <c r="AL490" s="69"/>
      <c r="AM490" s="70"/>
      <c r="AN490" s="70"/>
      <c r="AO490" s="5"/>
      <c r="AP490" s="5"/>
    </row>
    <row r="491" spans="1:42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7"/>
      <c r="Y491" s="67"/>
      <c r="Z491" s="67"/>
      <c r="AA491" s="67"/>
      <c r="AB491" s="68"/>
      <c r="AC491" s="68"/>
      <c r="AD491" s="68"/>
      <c r="AE491" s="68"/>
      <c r="AF491" s="68"/>
      <c r="AG491" s="69"/>
      <c r="AH491" s="69"/>
      <c r="AI491" s="69"/>
      <c r="AJ491" s="69"/>
      <c r="AK491" s="69"/>
      <c r="AL491" s="69"/>
      <c r="AM491" s="70"/>
      <c r="AN491" s="70"/>
      <c r="AO491" s="5"/>
      <c r="AP491" s="5"/>
    </row>
    <row r="492" spans="1:42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7"/>
      <c r="Y492" s="67"/>
      <c r="Z492" s="67"/>
      <c r="AA492" s="67"/>
      <c r="AB492" s="68"/>
      <c r="AC492" s="68"/>
      <c r="AD492" s="68"/>
      <c r="AE492" s="68"/>
      <c r="AF492" s="68"/>
      <c r="AG492" s="69"/>
      <c r="AH492" s="69"/>
      <c r="AI492" s="69"/>
      <c r="AJ492" s="69"/>
      <c r="AK492" s="69"/>
      <c r="AL492" s="69"/>
      <c r="AM492" s="70"/>
      <c r="AN492" s="70"/>
      <c r="AO492" s="5"/>
      <c r="AP492" s="5"/>
    </row>
    <row r="493" spans="1:42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7"/>
      <c r="Y493" s="67"/>
      <c r="Z493" s="67"/>
      <c r="AA493" s="67"/>
      <c r="AB493" s="68"/>
      <c r="AC493" s="68"/>
      <c r="AD493" s="68"/>
      <c r="AE493" s="68"/>
      <c r="AF493" s="68"/>
      <c r="AG493" s="69"/>
      <c r="AH493" s="69"/>
      <c r="AI493" s="69"/>
      <c r="AJ493" s="69"/>
      <c r="AK493" s="69"/>
      <c r="AL493" s="69"/>
      <c r="AM493" s="70"/>
      <c r="AN493" s="70"/>
      <c r="AO493" s="5"/>
      <c r="AP493" s="5"/>
    </row>
    <row r="494" spans="1:42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7"/>
      <c r="Y494" s="67"/>
      <c r="Z494" s="67"/>
      <c r="AA494" s="67"/>
      <c r="AB494" s="68"/>
      <c r="AC494" s="68"/>
      <c r="AD494" s="68"/>
      <c r="AE494" s="68"/>
      <c r="AF494" s="68"/>
      <c r="AG494" s="69"/>
      <c r="AH494" s="69"/>
      <c r="AI494" s="69"/>
      <c r="AJ494" s="69"/>
      <c r="AK494" s="69"/>
      <c r="AL494" s="69"/>
      <c r="AM494" s="70"/>
      <c r="AN494" s="70"/>
      <c r="AO494" s="5"/>
      <c r="AP494" s="5"/>
    </row>
    <row r="495" spans="1:42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7"/>
      <c r="Y495" s="67"/>
      <c r="Z495" s="67"/>
      <c r="AA495" s="67"/>
      <c r="AB495" s="68"/>
      <c r="AC495" s="68"/>
      <c r="AD495" s="68"/>
      <c r="AE495" s="68"/>
      <c r="AF495" s="68"/>
      <c r="AG495" s="69"/>
      <c r="AH495" s="69"/>
      <c r="AI495" s="69"/>
      <c r="AJ495" s="69"/>
      <c r="AK495" s="69"/>
      <c r="AL495" s="69"/>
      <c r="AM495" s="70"/>
      <c r="AN495" s="70"/>
      <c r="AO495" s="5"/>
      <c r="AP495" s="5"/>
    </row>
    <row r="496" spans="1:42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7"/>
      <c r="Y496" s="67"/>
      <c r="Z496" s="67"/>
      <c r="AA496" s="67"/>
      <c r="AB496" s="68"/>
      <c r="AC496" s="68"/>
      <c r="AD496" s="68"/>
      <c r="AE496" s="68"/>
      <c r="AF496" s="68"/>
      <c r="AG496" s="69"/>
      <c r="AH496" s="69"/>
      <c r="AI496" s="69"/>
      <c r="AJ496" s="69"/>
      <c r="AK496" s="69"/>
      <c r="AL496" s="69"/>
      <c r="AM496" s="70"/>
      <c r="AN496" s="70"/>
      <c r="AO496" s="5"/>
      <c r="AP496" s="5"/>
    </row>
    <row r="497" spans="1:42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7"/>
      <c r="Y497" s="67"/>
      <c r="Z497" s="67"/>
      <c r="AA497" s="67"/>
      <c r="AB497" s="68"/>
      <c r="AC497" s="68"/>
      <c r="AD497" s="68"/>
      <c r="AE497" s="68"/>
      <c r="AF497" s="68"/>
      <c r="AG497" s="69"/>
      <c r="AH497" s="69"/>
      <c r="AI497" s="69"/>
      <c r="AJ497" s="69"/>
      <c r="AK497" s="69"/>
      <c r="AL497" s="69"/>
      <c r="AM497" s="70"/>
      <c r="AN497" s="70"/>
      <c r="AO497" s="5"/>
      <c r="AP497" s="5"/>
    </row>
    <row r="498" spans="1:42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7"/>
      <c r="Y498" s="67"/>
      <c r="Z498" s="67"/>
      <c r="AA498" s="67"/>
      <c r="AB498" s="68"/>
      <c r="AC498" s="68"/>
      <c r="AD498" s="68"/>
      <c r="AE498" s="68"/>
      <c r="AF498" s="68"/>
      <c r="AG498" s="69"/>
      <c r="AH498" s="69"/>
      <c r="AI498" s="69"/>
      <c r="AJ498" s="69"/>
      <c r="AK498" s="69"/>
      <c r="AL498" s="69"/>
      <c r="AM498" s="70"/>
      <c r="AN498" s="70"/>
      <c r="AO498" s="5"/>
      <c r="AP498" s="5"/>
    </row>
    <row r="499" spans="1:42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7"/>
      <c r="Y499" s="67"/>
      <c r="Z499" s="67"/>
      <c r="AA499" s="67"/>
      <c r="AB499" s="68"/>
      <c r="AC499" s="68"/>
      <c r="AD499" s="68"/>
      <c r="AE499" s="68"/>
      <c r="AF499" s="68"/>
      <c r="AG499" s="69"/>
      <c r="AH499" s="69"/>
      <c r="AI499" s="69"/>
      <c r="AJ499" s="69"/>
      <c r="AK499" s="69"/>
      <c r="AL499" s="69"/>
      <c r="AM499" s="70"/>
      <c r="AN499" s="70"/>
      <c r="AO499" s="5"/>
      <c r="AP499" s="5"/>
    </row>
    <row r="500" spans="1:42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7"/>
      <c r="Y500" s="67"/>
      <c r="Z500" s="67"/>
      <c r="AA500" s="67"/>
      <c r="AB500" s="68"/>
      <c r="AC500" s="68"/>
      <c r="AD500" s="68"/>
      <c r="AE500" s="68"/>
      <c r="AF500" s="68"/>
      <c r="AG500" s="69"/>
      <c r="AH500" s="69"/>
      <c r="AI500" s="69"/>
      <c r="AJ500" s="69"/>
      <c r="AK500" s="69"/>
      <c r="AL500" s="69"/>
      <c r="AM500" s="70"/>
      <c r="AN500" s="70"/>
      <c r="AO500" s="5"/>
      <c r="AP500" s="5"/>
    </row>
    <row r="501" spans="1:42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7"/>
      <c r="Y501" s="67"/>
      <c r="Z501" s="67"/>
      <c r="AA501" s="67"/>
      <c r="AB501" s="68"/>
      <c r="AC501" s="68"/>
      <c r="AD501" s="68"/>
      <c r="AE501" s="68"/>
      <c r="AF501" s="68"/>
      <c r="AG501" s="69"/>
      <c r="AH501" s="69"/>
      <c r="AI501" s="69"/>
      <c r="AJ501" s="69"/>
      <c r="AK501" s="69"/>
      <c r="AL501" s="69"/>
      <c r="AM501" s="70"/>
      <c r="AN501" s="70"/>
      <c r="AO501" s="5"/>
      <c r="AP501" s="5"/>
    </row>
    <row r="502" spans="1:42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7"/>
      <c r="Y502" s="67"/>
      <c r="Z502" s="67"/>
      <c r="AA502" s="67"/>
      <c r="AB502" s="68"/>
      <c r="AC502" s="68"/>
      <c r="AD502" s="68"/>
      <c r="AE502" s="68"/>
      <c r="AF502" s="68"/>
      <c r="AG502" s="69"/>
      <c r="AH502" s="69"/>
      <c r="AI502" s="69"/>
      <c r="AJ502" s="69"/>
      <c r="AK502" s="69"/>
      <c r="AL502" s="69"/>
      <c r="AM502" s="70"/>
      <c r="AN502" s="70"/>
      <c r="AO502" s="5"/>
      <c r="AP502" s="5"/>
    </row>
    <row r="503" spans="1:42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7"/>
      <c r="Y503" s="67"/>
      <c r="Z503" s="67"/>
      <c r="AA503" s="67"/>
      <c r="AB503" s="68"/>
      <c r="AC503" s="68"/>
      <c r="AD503" s="68"/>
      <c r="AE503" s="68"/>
      <c r="AF503" s="68"/>
      <c r="AG503" s="69"/>
      <c r="AH503" s="69"/>
      <c r="AI503" s="69"/>
      <c r="AJ503" s="69"/>
      <c r="AK503" s="69"/>
      <c r="AL503" s="69"/>
      <c r="AM503" s="70"/>
      <c r="AN503" s="70"/>
      <c r="AO503" s="5"/>
      <c r="AP503" s="5"/>
    </row>
    <row r="504" spans="1:42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7"/>
      <c r="Y504" s="67"/>
      <c r="Z504" s="67"/>
      <c r="AA504" s="67"/>
      <c r="AB504" s="68"/>
      <c r="AC504" s="68"/>
      <c r="AD504" s="68"/>
      <c r="AE504" s="68"/>
      <c r="AF504" s="68"/>
      <c r="AG504" s="69"/>
      <c r="AH504" s="69"/>
      <c r="AI504" s="69"/>
      <c r="AJ504" s="69"/>
      <c r="AK504" s="69"/>
      <c r="AL504" s="69"/>
      <c r="AM504" s="70"/>
      <c r="AN504" s="70"/>
      <c r="AO504" s="5"/>
      <c r="AP504" s="5"/>
    </row>
    <row r="505" spans="1:42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7"/>
      <c r="Y505" s="67"/>
      <c r="Z505" s="67"/>
      <c r="AA505" s="67"/>
      <c r="AB505" s="68"/>
      <c r="AC505" s="68"/>
      <c r="AD505" s="68"/>
      <c r="AE505" s="68"/>
      <c r="AF505" s="68"/>
      <c r="AG505" s="69"/>
      <c r="AH505" s="69"/>
      <c r="AI505" s="69"/>
      <c r="AJ505" s="69"/>
      <c r="AK505" s="69"/>
      <c r="AL505" s="69"/>
      <c r="AM505" s="70"/>
      <c r="AN505" s="70"/>
      <c r="AO505" s="5"/>
      <c r="AP505" s="5"/>
    </row>
    <row r="506" spans="1:42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7"/>
      <c r="Y506" s="67"/>
      <c r="Z506" s="67"/>
      <c r="AA506" s="67"/>
      <c r="AB506" s="68"/>
      <c r="AC506" s="68"/>
      <c r="AD506" s="68"/>
      <c r="AE506" s="68"/>
      <c r="AF506" s="68"/>
      <c r="AG506" s="69"/>
      <c r="AH506" s="69"/>
      <c r="AI506" s="69"/>
      <c r="AJ506" s="69"/>
      <c r="AK506" s="69"/>
      <c r="AL506" s="69"/>
      <c r="AM506" s="70"/>
      <c r="AN506" s="70"/>
      <c r="AO506" s="5"/>
      <c r="AP506" s="5"/>
    </row>
    <row r="507" spans="1:42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7"/>
      <c r="Y507" s="67"/>
      <c r="Z507" s="67"/>
      <c r="AA507" s="67"/>
      <c r="AB507" s="68"/>
      <c r="AC507" s="68"/>
      <c r="AD507" s="68"/>
      <c r="AE507" s="68"/>
      <c r="AF507" s="68"/>
      <c r="AG507" s="69"/>
      <c r="AH507" s="69"/>
      <c r="AI507" s="69"/>
      <c r="AJ507" s="69"/>
      <c r="AK507" s="69"/>
      <c r="AL507" s="69"/>
      <c r="AM507" s="70"/>
      <c r="AN507" s="70"/>
      <c r="AO507" s="5"/>
      <c r="AP507" s="5"/>
    </row>
    <row r="508" spans="1:42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7"/>
      <c r="Y508" s="67"/>
      <c r="Z508" s="67"/>
      <c r="AA508" s="67"/>
      <c r="AB508" s="68"/>
      <c r="AC508" s="68"/>
      <c r="AD508" s="68"/>
      <c r="AE508" s="68"/>
      <c r="AF508" s="68"/>
      <c r="AG508" s="69"/>
      <c r="AH508" s="69"/>
      <c r="AI508" s="69"/>
      <c r="AJ508" s="69"/>
      <c r="AK508" s="69"/>
      <c r="AL508" s="69"/>
      <c r="AM508" s="70"/>
      <c r="AN508" s="70"/>
      <c r="AO508" s="5"/>
      <c r="AP508" s="5"/>
    </row>
    <row r="509" spans="1:42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7"/>
      <c r="Y509" s="67"/>
      <c r="Z509" s="67"/>
      <c r="AA509" s="67"/>
      <c r="AB509" s="68"/>
      <c r="AC509" s="68"/>
      <c r="AD509" s="68"/>
      <c r="AE509" s="68"/>
      <c r="AF509" s="68"/>
      <c r="AG509" s="69"/>
      <c r="AH509" s="69"/>
      <c r="AI509" s="69"/>
      <c r="AJ509" s="69"/>
      <c r="AK509" s="69"/>
      <c r="AL509" s="69"/>
      <c r="AM509" s="70"/>
      <c r="AN509" s="70"/>
      <c r="AO509" s="5"/>
      <c r="AP509" s="5"/>
    </row>
    <row r="510" spans="1:42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7"/>
      <c r="Y510" s="67"/>
      <c r="Z510" s="67"/>
      <c r="AA510" s="67"/>
      <c r="AB510" s="68"/>
      <c r="AC510" s="68"/>
      <c r="AD510" s="68"/>
      <c r="AE510" s="68"/>
      <c r="AF510" s="68"/>
      <c r="AG510" s="69"/>
      <c r="AH510" s="69"/>
      <c r="AI510" s="69"/>
      <c r="AJ510" s="69"/>
      <c r="AK510" s="69"/>
      <c r="AL510" s="69"/>
      <c r="AM510" s="70"/>
      <c r="AN510" s="70"/>
      <c r="AO510" s="5"/>
      <c r="AP510" s="5"/>
    </row>
    <row r="511" spans="1:42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7"/>
      <c r="Y511" s="67"/>
      <c r="Z511" s="67"/>
      <c r="AA511" s="67"/>
      <c r="AB511" s="68"/>
      <c r="AC511" s="68"/>
      <c r="AD511" s="68"/>
      <c r="AE511" s="68"/>
      <c r="AF511" s="68"/>
      <c r="AG511" s="69"/>
      <c r="AH511" s="69"/>
      <c r="AI511" s="69"/>
      <c r="AJ511" s="69"/>
      <c r="AK511" s="69"/>
      <c r="AL511" s="69"/>
      <c r="AM511" s="70"/>
      <c r="AN511" s="70"/>
      <c r="AO511" s="5"/>
      <c r="AP511" s="5"/>
    </row>
    <row r="512" spans="1:42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7"/>
      <c r="Y512" s="67"/>
      <c r="Z512" s="67"/>
      <c r="AA512" s="67"/>
      <c r="AB512" s="68"/>
      <c r="AC512" s="68"/>
      <c r="AD512" s="68"/>
      <c r="AE512" s="68"/>
      <c r="AF512" s="68"/>
      <c r="AG512" s="69"/>
      <c r="AH512" s="69"/>
      <c r="AI512" s="69"/>
      <c r="AJ512" s="69"/>
      <c r="AK512" s="69"/>
      <c r="AL512" s="69"/>
      <c r="AM512" s="70"/>
      <c r="AN512" s="70"/>
      <c r="AO512" s="5"/>
      <c r="AP512" s="5"/>
    </row>
    <row r="513" spans="1:42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7"/>
      <c r="Y513" s="67"/>
      <c r="Z513" s="67"/>
      <c r="AA513" s="67"/>
      <c r="AB513" s="68"/>
      <c r="AC513" s="68"/>
      <c r="AD513" s="68"/>
      <c r="AE513" s="68"/>
      <c r="AF513" s="68"/>
      <c r="AG513" s="69"/>
      <c r="AH513" s="69"/>
      <c r="AI513" s="69"/>
      <c r="AJ513" s="69"/>
      <c r="AK513" s="69"/>
      <c r="AL513" s="69"/>
      <c r="AM513" s="70"/>
      <c r="AN513" s="70"/>
      <c r="AO513" s="5"/>
      <c r="AP513" s="5"/>
    </row>
    <row r="514" spans="1:42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7"/>
      <c r="Y514" s="67"/>
      <c r="Z514" s="67"/>
      <c r="AA514" s="67"/>
      <c r="AB514" s="68"/>
      <c r="AC514" s="68"/>
      <c r="AD514" s="68"/>
      <c r="AE514" s="68"/>
      <c r="AF514" s="68"/>
      <c r="AG514" s="69"/>
      <c r="AH514" s="69"/>
      <c r="AI514" s="69"/>
      <c r="AJ514" s="69"/>
      <c r="AK514" s="69"/>
      <c r="AL514" s="69"/>
      <c r="AM514" s="70"/>
      <c r="AN514" s="70"/>
      <c r="AO514" s="5"/>
      <c r="AP514" s="5"/>
    </row>
    <row r="515" spans="1:42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7"/>
      <c r="Y515" s="67"/>
      <c r="Z515" s="67"/>
      <c r="AA515" s="67"/>
      <c r="AB515" s="68"/>
      <c r="AC515" s="68"/>
      <c r="AD515" s="68"/>
      <c r="AE515" s="68"/>
      <c r="AF515" s="68"/>
      <c r="AG515" s="69"/>
      <c r="AH515" s="69"/>
      <c r="AI515" s="69"/>
      <c r="AJ515" s="69"/>
      <c r="AK515" s="69"/>
      <c r="AL515" s="69"/>
      <c r="AM515" s="70"/>
      <c r="AN515" s="70"/>
      <c r="AO515" s="5"/>
      <c r="AP515" s="5"/>
    </row>
    <row r="516" spans="1:42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7"/>
      <c r="Y516" s="67"/>
      <c r="Z516" s="67"/>
      <c r="AA516" s="67"/>
      <c r="AB516" s="68"/>
      <c r="AC516" s="68"/>
      <c r="AD516" s="68"/>
      <c r="AE516" s="68"/>
      <c r="AF516" s="68"/>
      <c r="AG516" s="69"/>
      <c r="AH516" s="69"/>
      <c r="AI516" s="69"/>
      <c r="AJ516" s="69"/>
      <c r="AK516" s="69"/>
      <c r="AL516" s="69"/>
      <c r="AM516" s="70"/>
      <c r="AN516" s="70"/>
      <c r="AO516" s="5"/>
      <c r="AP516" s="5"/>
    </row>
    <row r="517" spans="1:42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7"/>
      <c r="Y517" s="67"/>
      <c r="Z517" s="67"/>
      <c r="AA517" s="67"/>
      <c r="AB517" s="68"/>
      <c r="AC517" s="68"/>
      <c r="AD517" s="68"/>
      <c r="AE517" s="68"/>
      <c r="AF517" s="68"/>
      <c r="AG517" s="69"/>
      <c r="AH517" s="69"/>
      <c r="AI517" s="69"/>
      <c r="AJ517" s="69"/>
      <c r="AK517" s="69"/>
      <c r="AL517" s="69"/>
      <c r="AM517" s="70"/>
      <c r="AN517" s="70"/>
      <c r="AO517" s="5"/>
      <c r="AP517" s="5"/>
    </row>
    <row r="518" spans="1:42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7"/>
      <c r="Y518" s="67"/>
      <c r="Z518" s="67"/>
      <c r="AA518" s="67"/>
      <c r="AB518" s="68"/>
      <c r="AC518" s="68"/>
      <c r="AD518" s="68"/>
      <c r="AE518" s="68"/>
      <c r="AF518" s="68"/>
      <c r="AG518" s="69"/>
      <c r="AH518" s="69"/>
      <c r="AI518" s="69"/>
      <c r="AJ518" s="69"/>
      <c r="AK518" s="69"/>
      <c r="AL518" s="69"/>
      <c r="AM518" s="70"/>
      <c r="AN518" s="70"/>
      <c r="AO518" s="5"/>
      <c r="AP518" s="5"/>
    </row>
    <row r="519" spans="1:42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7"/>
      <c r="Y519" s="67"/>
      <c r="Z519" s="67"/>
      <c r="AA519" s="67"/>
      <c r="AB519" s="68"/>
      <c r="AC519" s="68"/>
      <c r="AD519" s="68"/>
      <c r="AE519" s="68"/>
      <c r="AF519" s="68"/>
      <c r="AG519" s="69"/>
      <c r="AH519" s="69"/>
      <c r="AI519" s="69"/>
      <c r="AJ519" s="69"/>
      <c r="AK519" s="69"/>
      <c r="AL519" s="69"/>
      <c r="AM519" s="70"/>
      <c r="AN519" s="70"/>
      <c r="AO519" s="5"/>
      <c r="AP519" s="5"/>
    </row>
    <row r="520" spans="1:42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7"/>
      <c r="Y520" s="67"/>
      <c r="Z520" s="67"/>
      <c r="AA520" s="67"/>
      <c r="AB520" s="68"/>
      <c r="AC520" s="68"/>
      <c r="AD520" s="68"/>
      <c r="AE520" s="68"/>
      <c r="AF520" s="68"/>
      <c r="AG520" s="69"/>
      <c r="AH520" s="69"/>
      <c r="AI520" s="69"/>
      <c r="AJ520" s="69"/>
      <c r="AK520" s="69"/>
      <c r="AL520" s="69"/>
      <c r="AM520" s="70"/>
      <c r="AN520" s="70"/>
      <c r="AO520" s="5"/>
      <c r="AP520" s="5"/>
    </row>
    <row r="521" spans="1:42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7"/>
      <c r="Y521" s="67"/>
      <c r="Z521" s="67"/>
      <c r="AA521" s="67"/>
      <c r="AB521" s="68"/>
      <c r="AC521" s="68"/>
      <c r="AD521" s="68"/>
      <c r="AE521" s="68"/>
      <c r="AF521" s="68"/>
      <c r="AG521" s="69"/>
      <c r="AH521" s="69"/>
      <c r="AI521" s="69"/>
      <c r="AJ521" s="69"/>
      <c r="AK521" s="69"/>
      <c r="AL521" s="69"/>
      <c r="AM521" s="70"/>
      <c r="AN521" s="70"/>
      <c r="AO521" s="5"/>
      <c r="AP521" s="5"/>
    </row>
    <row r="522" spans="1:42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7"/>
      <c r="Y522" s="67"/>
      <c r="Z522" s="67"/>
      <c r="AA522" s="67"/>
      <c r="AB522" s="68"/>
      <c r="AC522" s="68"/>
      <c r="AD522" s="68"/>
      <c r="AE522" s="68"/>
      <c r="AF522" s="68"/>
      <c r="AG522" s="69"/>
      <c r="AH522" s="69"/>
      <c r="AI522" s="69"/>
      <c r="AJ522" s="69"/>
      <c r="AK522" s="69"/>
      <c r="AL522" s="69"/>
      <c r="AM522" s="70"/>
      <c r="AN522" s="70"/>
      <c r="AO522" s="5"/>
      <c r="AP522" s="5"/>
    </row>
    <row r="523" spans="1:42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7"/>
      <c r="Y523" s="67"/>
      <c r="Z523" s="67"/>
      <c r="AA523" s="67"/>
      <c r="AB523" s="68"/>
      <c r="AC523" s="68"/>
      <c r="AD523" s="68"/>
      <c r="AE523" s="68"/>
      <c r="AF523" s="68"/>
      <c r="AG523" s="69"/>
      <c r="AH523" s="69"/>
      <c r="AI523" s="69"/>
      <c r="AJ523" s="69"/>
      <c r="AK523" s="69"/>
      <c r="AL523" s="69"/>
      <c r="AM523" s="70"/>
      <c r="AN523" s="70"/>
      <c r="AO523" s="5"/>
      <c r="AP523" s="5"/>
    </row>
    <row r="524" spans="1:42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7"/>
      <c r="Y524" s="67"/>
      <c r="Z524" s="67"/>
      <c r="AA524" s="67"/>
      <c r="AB524" s="68"/>
      <c r="AC524" s="68"/>
      <c r="AD524" s="68"/>
      <c r="AE524" s="68"/>
      <c r="AF524" s="68"/>
      <c r="AG524" s="69"/>
      <c r="AH524" s="69"/>
      <c r="AI524" s="69"/>
      <c r="AJ524" s="69"/>
      <c r="AK524" s="69"/>
      <c r="AL524" s="69"/>
      <c r="AM524" s="70"/>
      <c r="AN524" s="70"/>
      <c r="AO524" s="5"/>
      <c r="AP524" s="5"/>
    </row>
    <row r="525" spans="1:42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7"/>
      <c r="Y525" s="67"/>
      <c r="Z525" s="67"/>
      <c r="AA525" s="67"/>
      <c r="AB525" s="68"/>
      <c r="AC525" s="68"/>
      <c r="AD525" s="68"/>
      <c r="AE525" s="68"/>
      <c r="AF525" s="68"/>
      <c r="AG525" s="69"/>
      <c r="AH525" s="69"/>
      <c r="AI525" s="69"/>
      <c r="AJ525" s="69"/>
      <c r="AK525" s="69"/>
      <c r="AL525" s="69"/>
      <c r="AM525" s="70"/>
      <c r="AN525" s="70"/>
      <c r="AO525" s="5"/>
      <c r="AP525" s="5"/>
    </row>
    <row r="526" spans="1:42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7"/>
      <c r="Y526" s="67"/>
      <c r="Z526" s="67"/>
      <c r="AA526" s="67"/>
      <c r="AB526" s="68"/>
      <c r="AC526" s="68"/>
      <c r="AD526" s="68"/>
      <c r="AE526" s="68"/>
      <c r="AF526" s="68"/>
      <c r="AG526" s="69"/>
      <c r="AH526" s="69"/>
      <c r="AI526" s="69"/>
      <c r="AJ526" s="69"/>
      <c r="AK526" s="69"/>
      <c r="AL526" s="69"/>
      <c r="AM526" s="70"/>
      <c r="AN526" s="70"/>
      <c r="AO526" s="5"/>
      <c r="AP526" s="5"/>
    </row>
    <row r="527" spans="1:42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7"/>
      <c r="Y527" s="67"/>
      <c r="Z527" s="67"/>
      <c r="AA527" s="67"/>
      <c r="AB527" s="68"/>
      <c r="AC527" s="68"/>
      <c r="AD527" s="68"/>
      <c r="AE527" s="68"/>
      <c r="AF527" s="68"/>
      <c r="AG527" s="69"/>
      <c r="AH527" s="69"/>
      <c r="AI527" s="69"/>
      <c r="AJ527" s="69"/>
      <c r="AK527" s="69"/>
      <c r="AL527" s="69"/>
      <c r="AM527" s="70"/>
      <c r="AN527" s="70"/>
      <c r="AO527" s="5"/>
      <c r="AP527" s="5"/>
    </row>
    <row r="528" spans="1:42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7"/>
      <c r="Y528" s="67"/>
      <c r="Z528" s="67"/>
      <c r="AA528" s="67"/>
      <c r="AB528" s="68"/>
      <c r="AC528" s="68"/>
      <c r="AD528" s="68"/>
      <c r="AE528" s="68"/>
      <c r="AF528" s="68"/>
      <c r="AG528" s="69"/>
      <c r="AH528" s="69"/>
      <c r="AI528" s="69"/>
      <c r="AJ528" s="69"/>
      <c r="AK528" s="69"/>
      <c r="AL528" s="69"/>
      <c r="AM528" s="70"/>
      <c r="AN528" s="70"/>
      <c r="AO528" s="5"/>
      <c r="AP528" s="5"/>
    </row>
    <row r="529" spans="1:42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7"/>
      <c r="Y529" s="67"/>
      <c r="Z529" s="67"/>
      <c r="AA529" s="67"/>
      <c r="AB529" s="68"/>
      <c r="AC529" s="68"/>
      <c r="AD529" s="68"/>
      <c r="AE529" s="68"/>
      <c r="AF529" s="68"/>
      <c r="AG529" s="69"/>
      <c r="AH529" s="69"/>
      <c r="AI529" s="69"/>
      <c r="AJ529" s="69"/>
      <c r="AK529" s="69"/>
      <c r="AL529" s="69"/>
      <c r="AM529" s="70"/>
      <c r="AN529" s="70"/>
      <c r="AO529" s="5"/>
      <c r="AP529" s="5"/>
    </row>
    <row r="530" spans="1:42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7"/>
      <c r="Y530" s="67"/>
      <c r="Z530" s="67"/>
      <c r="AA530" s="67"/>
      <c r="AB530" s="68"/>
      <c r="AC530" s="68"/>
      <c r="AD530" s="68"/>
      <c r="AE530" s="68"/>
      <c r="AF530" s="68"/>
      <c r="AG530" s="69"/>
      <c r="AH530" s="69"/>
      <c r="AI530" s="69"/>
      <c r="AJ530" s="69"/>
      <c r="AK530" s="69"/>
      <c r="AL530" s="69"/>
      <c r="AM530" s="70"/>
      <c r="AN530" s="70"/>
      <c r="AO530" s="5"/>
      <c r="AP530" s="5"/>
    </row>
    <row r="531" spans="1:42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7"/>
      <c r="Y531" s="67"/>
      <c r="Z531" s="67"/>
      <c r="AA531" s="67"/>
      <c r="AB531" s="68"/>
      <c r="AC531" s="68"/>
      <c r="AD531" s="68"/>
      <c r="AE531" s="68"/>
      <c r="AF531" s="68"/>
      <c r="AG531" s="69"/>
      <c r="AH531" s="69"/>
      <c r="AI531" s="69"/>
      <c r="AJ531" s="69"/>
      <c r="AK531" s="69"/>
      <c r="AL531" s="69"/>
      <c r="AM531" s="70"/>
      <c r="AN531" s="70"/>
      <c r="AO531" s="5"/>
      <c r="AP531" s="5"/>
    </row>
    <row r="532" spans="1:42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7"/>
      <c r="Y532" s="67"/>
      <c r="Z532" s="67"/>
      <c r="AA532" s="67"/>
      <c r="AB532" s="68"/>
      <c r="AC532" s="68"/>
      <c r="AD532" s="68"/>
      <c r="AE532" s="68"/>
      <c r="AF532" s="68"/>
      <c r="AG532" s="69"/>
      <c r="AH532" s="69"/>
      <c r="AI532" s="69"/>
      <c r="AJ532" s="69"/>
      <c r="AK532" s="69"/>
      <c r="AL532" s="69"/>
      <c r="AM532" s="70"/>
      <c r="AN532" s="70"/>
      <c r="AO532" s="5"/>
      <c r="AP532" s="5"/>
    </row>
    <row r="533" spans="1:42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7"/>
      <c r="Y533" s="67"/>
      <c r="Z533" s="67"/>
      <c r="AA533" s="67"/>
      <c r="AB533" s="68"/>
      <c r="AC533" s="68"/>
      <c r="AD533" s="68"/>
      <c r="AE533" s="68"/>
      <c r="AF533" s="68"/>
      <c r="AG533" s="69"/>
      <c r="AH533" s="69"/>
      <c r="AI533" s="69"/>
      <c r="AJ533" s="69"/>
      <c r="AK533" s="69"/>
      <c r="AL533" s="69"/>
      <c r="AM533" s="70"/>
      <c r="AN533" s="70"/>
      <c r="AO533" s="5"/>
      <c r="AP533" s="5"/>
    </row>
    <row r="534" spans="1:42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7"/>
      <c r="Y534" s="67"/>
      <c r="Z534" s="67"/>
      <c r="AA534" s="67"/>
      <c r="AB534" s="68"/>
      <c r="AC534" s="68"/>
      <c r="AD534" s="68"/>
      <c r="AE534" s="68"/>
      <c r="AF534" s="68"/>
      <c r="AG534" s="69"/>
      <c r="AH534" s="69"/>
      <c r="AI534" s="69"/>
      <c r="AJ534" s="69"/>
      <c r="AK534" s="69"/>
      <c r="AL534" s="69"/>
      <c r="AM534" s="70"/>
      <c r="AN534" s="70"/>
      <c r="AO534" s="5"/>
      <c r="AP534" s="5"/>
    </row>
    <row r="535" spans="1:42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7"/>
      <c r="Y535" s="67"/>
      <c r="Z535" s="67"/>
      <c r="AA535" s="67"/>
      <c r="AB535" s="68"/>
      <c r="AC535" s="68"/>
      <c r="AD535" s="68"/>
      <c r="AE535" s="68"/>
      <c r="AF535" s="68"/>
      <c r="AG535" s="69"/>
      <c r="AH535" s="69"/>
      <c r="AI535" s="69"/>
      <c r="AJ535" s="69"/>
      <c r="AK535" s="69"/>
      <c r="AL535" s="69"/>
      <c r="AM535" s="70"/>
      <c r="AN535" s="70"/>
      <c r="AO535" s="5"/>
      <c r="AP535" s="5"/>
    </row>
    <row r="536" spans="1:42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7"/>
      <c r="Y536" s="67"/>
      <c r="Z536" s="67"/>
      <c r="AA536" s="67"/>
      <c r="AB536" s="68"/>
      <c r="AC536" s="68"/>
      <c r="AD536" s="68"/>
      <c r="AE536" s="68"/>
      <c r="AF536" s="68"/>
      <c r="AG536" s="69"/>
      <c r="AH536" s="69"/>
      <c r="AI536" s="69"/>
      <c r="AJ536" s="69"/>
      <c r="AK536" s="69"/>
      <c r="AL536" s="69"/>
      <c r="AM536" s="70"/>
      <c r="AN536" s="70"/>
      <c r="AO536" s="5"/>
      <c r="AP536" s="5"/>
    </row>
    <row r="537" spans="1:42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7"/>
      <c r="Y537" s="67"/>
      <c r="Z537" s="67"/>
      <c r="AA537" s="67"/>
      <c r="AB537" s="68"/>
      <c r="AC537" s="68"/>
      <c r="AD537" s="68"/>
      <c r="AE537" s="68"/>
      <c r="AF537" s="68"/>
      <c r="AG537" s="69"/>
      <c r="AH537" s="69"/>
      <c r="AI537" s="69"/>
      <c r="AJ537" s="69"/>
      <c r="AK537" s="69"/>
      <c r="AL537" s="69"/>
      <c r="AM537" s="70"/>
      <c r="AN537" s="70"/>
      <c r="AO537" s="5"/>
      <c r="AP537" s="5"/>
    </row>
    <row r="538" spans="1:42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7"/>
      <c r="Y538" s="67"/>
      <c r="Z538" s="67"/>
      <c r="AA538" s="67"/>
      <c r="AB538" s="68"/>
      <c r="AC538" s="68"/>
      <c r="AD538" s="68"/>
      <c r="AE538" s="68"/>
      <c r="AF538" s="68"/>
      <c r="AG538" s="69"/>
      <c r="AH538" s="69"/>
      <c r="AI538" s="69"/>
      <c r="AJ538" s="69"/>
      <c r="AK538" s="69"/>
      <c r="AL538" s="69"/>
      <c r="AM538" s="70"/>
      <c r="AN538" s="70"/>
      <c r="AO538" s="5"/>
      <c r="AP538" s="5"/>
    </row>
    <row r="539" spans="1:42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7"/>
      <c r="Y539" s="67"/>
      <c r="Z539" s="67"/>
      <c r="AA539" s="67"/>
      <c r="AB539" s="68"/>
      <c r="AC539" s="68"/>
      <c r="AD539" s="68"/>
      <c r="AE539" s="68"/>
      <c r="AF539" s="68"/>
      <c r="AG539" s="69"/>
      <c r="AH539" s="69"/>
      <c r="AI539" s="69"/>
      <c r="AJ539" s="69"/>
      <c r="AK539" s="69"/>
      <c r="AL539" s="69"/>
      <c r="AM539" s="70"/>
      <c r="AN539" s="70"/>
      <c r="AO539" s="5"/>
      <c r="AP539" s="5"/>
    </row>
    <row r="540" spans="1:42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7"/>
      <c r="Y540" s="67"/>
      <c r="Z540" s="67"/>
      <c r="AA540" s="67"/>
      <c r="AB540" s="68"/>
      <c r="AC540" s="68"/>
      <c r="AD540" s="68"/>
      <c r="AE540" s="68"/>
      <c r="AF540" s="68"/>
      <c r="AG540" s="69"/>
      <c r="AH540" s="69"/>
      <c r="AI540" s="69"/>
      <c r="AJ540" s="69"/>
      <c r="AK540" s="69"/>
      <c r="AL540" s="69"/>
      <c r="AM540" s="70"/>
      <c r="AN540" s="70"/>
      <c r="AO540" s="5"/>
      <c r="AP540" s="5"/>
    </row>
    <row r="541" spans="1:42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7"/>
      <c r="Y541" s="67"/>
      <c r="Z541" s="67"/>
      <c r="AA541" s="67"/>
      <c r="AB541" s="68"/>
      <c r="AC541" s="68"/>
      <c r="AD541" s="68"/>
      <c r="AE541" s="68"/>
      <c r="AF541" s="68"/>
      <c r="AG541" s="69"/>
      <c r="AH541" s="69"/>
      <c r="AI541" s="69"/>
      <c r="AJ541" s="69"/>
      <c r="AK541" s="69"/>
      <c r="AL541" s="69"/>
      <c r="AM541" s="70"/>
      <c r="AN541" s="70"/>
      <c r="AO541" s="5"/>
      <c r="AP541" s="5"/>
    </row>
    <row r="542" spans="1:42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7"/>
      <c r="Y542" s="67"/>
      <c r="Z542" s="67"/>
      <c r="AA542" s="67"/>
      <c r="AB542" s="68"/>
      <c r="AC542" s="68"/>
      <c r="AD542" s="68"/>
      <c r="AE542" s="68"/>
      <c r="AF542" s="68"/>
      <c r="AG542" s="69"/>
      <c r="AH542" s="69"/>
      <c r="AI542" s="69"/>
      <c r="AJ542" s="69"/>
      <c r="AK542" s="69"/>
      <c r="AL542" s="69"/>
      <c r="AM542" s="70"/>
      <c r="AN542" s="70"/>
      <c r="AO542" s="5"/>
      <c r="AP542" s="5"/>
    </row>
    <row r="543" spans="1:42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7"/>
      <c r="Y543" s="67"/>
      <c r="Z543" s="67"/>
      <c r="AA543" s="67"/>
      <c r="AB543" s="68"/>
      <c r="AC543" s="68"/>
      <c r="AD543" s="68"/>
      <c r="AE543" s="68"/>
      <c r="AF543" s="68"/>
      <c r="AG543" s="69"/>
      <c r="AH543" s="69"/>
      <c r="AI543" s="69"/>
      <c r="AJ543" s="69"/>
      <c r="AK543" s="69"/>
      <c r="AL543" s="69"/>
      <c r="AM543" s="70"/>
      <c r="AN543" s="70"/>
      <c r="AO543" s="5"/>
      <c r="AP543" s="5"/>
    </row>
    <row r="544" spans="1:42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7"/>
      <c r="Y544" s="67"/>
      <c r="Z544" s="67"/>
      <c r="AA544" s="67"/>
      <c r="AB544" s="68"/>
      <c r="AC544" s="68"/>
      <c r="AD544" s="68"/>
      <c r="AE544" s="68"/>
      <c r="AF544" s="68"/>
      <c r="AG544" s="69"/>
      <c r="AH544" s="69"/>
      <c r="AI544" s="69"/>
      <c r="AJ544" s="69"/>
      <c r="AK544" s="69"/>
      <c r="AL544" s="69"/>
      <c r="AM544" s="70"/>
      <c r="AN544" s="70"/>
      <c r="AO544" s="5"/>
      <c r="AP544" s="5"/>
    </row>
    <row r="545" spans="1:42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7"/>
      <c r="Y545" s="67"/>
      <c r="Z545" s="67"/>
      <c r="AA545" s="67"/>
      <c r="AB545" s="68"/>
      <c r="AC545" s="68"/>
      <c r="AD545" s="68"/>
      <c r="AE545" s="68"/>
      <c r="AF545" s="68"/>
      <c r="AG545" s="69"/>
      <c r="AH545" s="69"/>
      <c r="AI545" s="69"/>
      <c r="AJ545" s="69"/>
      <c r="AK545" s="69"/>
      <c r="AL545" s="69"/>
      <c r="AM545" s="70"/>
      <c r="AN545" s="70"/>
      <c r="AO545" s="5"/>
      <c r="AP545" s="5"/>
    </row>
    <row r="546" spans="1:42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7"/>
      <c r="Y546" s="67"/>
      <c r="Z546" s="67"/>
      <c r="AA546" s="67"/>
      <c r="AB546" s="68"/>
      <c r="AC546" s="68"/>
      <c r="AD546" s="68"/>
      <c r="AE546" s="68"/>
      <c r="AF546" s="68"/>
      <c r="AG546" s="69"/>
      <c r="AH546" s="69"/>
      <c r="AI546" s="69"/>
      <c r="AJ546" s="69"/>
      <c r="AK546" s="69"/>
      <c r="AL546" s="69"/>
      <c r="AM546" s="70"/>
      <c r="AN546" s="70"/>
      <c r="AO546" s="5"/>
      <c r="AP546" s="5"/>
    </row>
    <row r="547" spans="1:42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7"/>
      <c r="Y547" s="67"/>
      <c r="Z547" s="67"/>
      <c r="AA547" s="67"/>
      <c r="AB547" s="68"/>
      <c r="AC547" s="68"/>
      <c r="AD547" s="68"/>
      <c r="AE547" s="68"/>
      <c r="AF547" s="68"/>
      <c r="AG547" s="69"/>
      <c r="AH547" s="69"/>
      <c r="AI547" s="69"/>
      <c r="AJ547" s="69"/>
      <c r="AK547" s="69"/>
      <c r="AL547" s="69"/>
      <c r="AM547" s="70"/>
      <c r="AN547" s="70"/>
      <c r="AO547" s="5"/>
      <c r="AP547" s="5"/>
    </row>
    <row r="548" spans="1:42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7"/>
      <c r="Y548" s="67"/>
      <c r="Z548" s="67"/>
      <c r="AA548" s="67"/>
      <c r="AB548" s="68"/>
      <c r="AC548" s="68"/>
      <c r="AD548" s="68"/>
      <c r="AE548" s="68"/>
      <c r="AF548" s="68"/>
      <c r="AG548" s="69"/>
      <c r="AH548" s="69"/>
      <c r="AI548" s="69"/>
      <c r="AJ548" s="69"/>
      <c r="AK548" s="69"/>
      <c r="AL548" s="69"/>
      <c r="AM548" s="70"/>
      <c r="AN548" s="70"/>
      <c r="AO548" s="5"/>
      <c r="AP548" s="5"/>
    </row>
    <row r="549" spans="1:42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7"/>
      <c r="Y549" s="67"/>
      <c r="Z549" s="67"/>
      <c r="AA549" s="67"/>
      <c r="AB549" s="68"/>
      <c r="AC549" s="68"/>
      <c r="AD549" s="68"/>
      <c r="AE549" s="68"/>
      <c r="AF549" s="68"/>
      <c r="AG549" s="69"/>
      <c r="AH549" s="69"/>
      <c r="AI549" s="69"/>
      <c r="AJ549" s="69"/>
      <c r="AK549" s="69"/>
      <c r="AL549" s="69"/>
      <c r="AM549" s="70"/>
      <c r="AN549" s="70"/>
      <c r="AO549" s="5"/>
      <c r="AP549" s="5"/>
    </row>
    <row r="550" spans="1:42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7"/>
      <c r="Y550" s="67"/>
      <c r="Z550" s="67"/>
      <c r="AA550" s="67"/>
      <c r="AB550" s="68"/>
      <c r="AC550" s="68"/>
      <c r="AD550" s="68"/>
      <c r="AE550" s="68"/>
      <c r="AF550" s="68"/>
      <c r="AG550" s="69"/>
      <c r="AH550" s="69"/>
      <c r="AI550" s="69"/>
      <c r="AJ550" s="69"/>
      <c r="AK550" s="69"/>
      <c r="AL550" s="69"/>
      <c r="AM550" s="70"/>
      <c r="AN550" s="70"/>
      <c r="AO550" s="5"/>
      <c r="AP550" s="5"/>
    </row>
    <row r="551" spans="1:42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7"/>
      <c r="Y551" s="67"/>
      <c r="Z551" s="67"/>
      <c r="AA551" s="67"/>
      <c r="AB551" s="68"/>
      <c r="AC551" s="68"/>
      <c r="AD551" s="68"/>
      <c r="AE551" s="68"/>
      <c r="AF551" s="68"/>
      <c r="AG551" s="69"/>
      <c r="AH551" s="69"/>
      <c r="AI551" s="69"/>
      <c r="AJ551" s="69"/>
      <c r="AK551" s="69"/>
      <c r="AL551" s="69"/>
      <c r="AM551" s="70"/>
      <c r="AN551" s="70"/>
      <c r="AO551" s="5"/>
      <c r="AP551" s="5"/>
    </row>
    <row r="552" spans="1:42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7"/>
      <c r="Y552" s="67"/>
      <c r="Z552" s="67"/>
      <c r="AA552" s="67"/>
      <c r="AB552" s="68"/>
      <c r="AC552" s="68"/>
      <c r="AD552" s="68"/>
      <c r="AE552" s="68"/>
      <c r="AF552" s="68"/>
      <c r="AG552" s="69"/>
      <c r="AH552" s="69"/>
      <c r="AI552" s="69"/>
      <c r="AJ552" s="69"/>
      <c r="AK552" s="69"/>
      <c r="AL552" s="69"/>
      <c r="AM552" s="70"/>
      <c r="AN552" s="70"/>
      <c r="AO552" s="5"/>
      <c r="AP552" s="5"/>
    </row>
    <row r="553" spans="1:42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7"/>
      <c r="Y553" s="67"/>
      <c r="Z553" s="67"/>
      <c r="AA553" s="67"/>
      <c r="AB553" s="68"/>
      <c r="AC553" s="68"/>
      <c r="AD553" s="68"/>
      <c r="AE553" s="68"/>
      <c r="AF553" s="68"/>
      <c r="AG553" s="69"/>
      <c r="AH553" s="69"/>
      <c r="AI553" s="69"/>
      <c r="AJ553" s="69"/>
      <c r="AK553" s="69"/>
      <c r="AL553" s="69"/>
      <c r="AM553" s="70"/>
      <c r="AN553" s="70"/>
      <c r="AO553" s="5"/>
      <c r="AP553" s="5"/>
    </row>
    <row r="554" spans="1:42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7"/>
      <c r="Y554" s="67"/>
      <c r="Z554" s="67"/>
      <c r="AA554" s="67"/>
      <c r="AB554" s="68"/>
      <c r="AC554" s="68"/>
      <c r="AD554" s="68"/>
      <c r="AE554" s="68"/>
      <c r="AF554" s="68"/>
      <c r="AG554" s="69"/>
      <c r="AH554" s="69"/>
      <c r="AI554" s="69"/>
      <c r="AJ554" s="69"/>
      <c r="AK554" s="69"/>
      <c r="AL554" s="69"/>
      <c r="AM554" s="70"/>
      <c r="AN554" s="70"/>
      <c r="AO554" s="5"/>
      <c r="AP554" s="5"/>
    </row>
    <row r="555" spans="1:42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7"/>
      <c r="Y555" s="67"/>
      <c r="Z555" s="67"/>
      <c r="AA555" s="67"/>
      <c r="AB555" s="68"/>
      <c r="AC555" s="68"/>
      <c r="AD555" s="68"/>
      <c r="AE555" s="68"/>
      <c r="AF555" s="68"/>
      <c r="AG555" s="69"/>
      <c r="AH555" s="69"/>
      <c r="AI555" s="69"/>
      <c r="AJ555" s="69"/>
      <c r="AK555" s="69"/>
      <c r="AL555" s="69"/>
      <c r="AM555" s="70"/>
      <c r="AN555" s="70"/>
      <c r="AO555" s="5"/>
      <c r="AP555" s="5"/>
    </row>
    <row r="556" spans="1:42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7"/>
      <c r="Y556" s="67"/>
      <c r="Z556" s="67"/>
      <c r="AA556" s="67"/>
      <c r="AB556" s="68"/>
      <c r="AC556" s="68"/>
      <c r="AD556" s="68"/>
      <c r="AE556" s="68"/>
      <c r="AF556" s="68"/>
      <c r="AG556" s="69"/>
      <c r="AH556" s="69"/>
      <c r="AI556" s="69"/>
      <c r="AJ556" s="69"/>
      <c r="AK556" s="69"/>
      <c r="AL556" s="69"/>
      <c r="AM556" s="70"/>
      <c r="AN556" s="70"/>
      <c r="AO556" s="5"/>
      <c r="AP556" s="5"/>
    </row>
    <row r="557" spans="1:42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7"/>
      <c r="Y557" s="67"/>
      <c r="Z557" s="67"/>
      <c r="AA557" s="67"/>
      <c r="AB557" s="68"/>
      <c r="AC557" s="68"/>
      <c r="AD557" s="68"/>
      <c r="AE557" s="68"/>
      <c r="AF557" s="68"/>
      <c r="AG557" s="69"/>
      <c r="AH557" s="69"/>
      <c r="AI557" s="69"/>
      <c r="AJ557" s="69"/>
      <c r="AK557" s="69"/>
      <c r="AL557" s="69"/>
      <c r="AM557" s="70"/>
      <c r="AN557" s="70"/>
      <c r="AO557" s="5"/>
      <c r="AP557" s="5"/>
    </row>
    <row r="558" spans="1:42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7"/>
      <c r="Y558" s="67"/>
      <c r="Z558" s="67"/>
      <c r="AA558" s="67"/>
      <c r="AB558" s="68"/>
      <c r="AC558" s="68"/>
      <c r="AD558" s="68"/>
      <c r="AE558" s="68"/>
      <c r="AF558" s="68"/>
      <c r="AG558" s="69"/>
      <c r="AH558" s="69"/>
      <c r="AI558" s="69"/>
      <c r="AJ558" s="69"/>
      <c r="AK558" s="69"/>
      <c r="AL558" s="69"/>
      <c r="AM558" s="70"/>
      <c r="AN558" s="70"/>
      <c r="AO558" s="5"/>
      <c r="AP558" s="5"/>
    </row>
    <row r="559" spans="1:42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7"/>
      <c r="Y559" s="67"/>
      <c r="Z559" s="67"/>
      <c r="AA559" s="67"/>
      <c r="AB559" s="68"/>
      <c r="AC559" s="68"/>
      <c r="AD559" s="68"/>
      <c r="AE559" s="68"/>
      <c r="AF559" s="68"/>
      <c r="AG559" s="69"/>
      <c r="AH559" s="69"/>
      <c r="AI559" s="69"/>
      <c r="AJ559" s="69"/>
      <c r="AK559" s="69"/>
      <c r="AL559" s="69"/>
      <c r="AM559" s="70"/>
      <c r="AN559" s="70"/>
      <c r="AO559" s="5"/>
      <c r="AP559" s="5"/>
    </row>
    <row r="560" spans="1:42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7"/>
      <c r="Y560" s="67"/>
      <c r="Z560" s="67"/>
      <c r="AA560" s="67"/>
      <c r="AB560" s="68"/>
      <c r="AC560" s="68"/>
      <c r="AD560" s="68"/>
      <c r="AE560" s="68"/>
      <c r="AF560" s="68"/>
      <c r="AG560" s="69"/>
      <c r="AH560" s="69"/>
      <c r="AI560" s="69"/>
      <c r="AJ560" s="69"/>
      <c r="AK560" s="69"/>
      <c r="AL560" s="69"/>
      <c r="AM560" s="70"/>
      <c r="AN560" s="70"/>
      <c r="AO560" s="5"/>
      <c r="AP560" s="5"/>
    </row>
    <row r="561" spans="1:42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7"/>
      <c r="Y561" s="67"/>
      <c r="Z561" s="67"/>
      <c r="AA561" s="67"/>
      <c r="AB561" s="68"/>
      <c r="AC561" s="68"/>
      <c r="AD561" s="68"/>
      <c r="AE561" s="68"/>
      <c r="AF561" s="68"/>
      <c r="AG561" s="69"/>
      <c r="AH561" s="69"/>
      <c r="AI561" s="69"/>
      <c r="AJ561" s="69"/>
      <c r="AK561" s="69"/>
      <c r="AL561" s="69"/>
      <c r="AM561" s="70"/>
      <c r="AN561" s="70"/>
      <c r="AO561" s="5"/>
      <c r="AP561" s="5"/>
    </row>
    <row r="562" spans="1:42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7"/>
      <c r="Y562" s="67"/>
      <c r="Z562" s="67"/>
      <c r="AA562" s="67"/>
      <c r="AB562" s="68"/>
      <c r="AC562" s="68"/>
      <c r="AD562" s="68"/>
      <c r="AE562" s="68"/>
      <c r="AF562" s="68"/>
      <c r="AG562" s="69"/>
      <c r="AH562" s="69"/>
      <c r="AI562" s="69"/>
      <c r="AJ562" s="69"/>
      <c r="AK562" s="69"/>
      <c r="AL562" s="69"/>
      <c r="AM562" s="70"/>
      <c r="AN562" s="70"/>
      <c r="AO562" s="5"/>
      <c r="AP562" s="5"/>
    </row>
    <row r="563" spans="1:42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7"/>
      <c r="Y563" s="67"/>
      <c r="Z563" s="67"/>
      <c r="AA563" s="67"/>
      <c r="AB563" s="68"/>
      <c r="AC563" s="68"/>
      <c r="AD563" s="68"/>
      <c r="AE563" s="68"/>
      <c r="AF563" s="68"/>
      <c r="AG563" s="69"/>
      <c r="AH563" s="69"/>
      <c r="AI563" s="69"/>
      <c r="AJ563" s="69"/>
      <c r="AK563" s="69"/>
      <c r="AL563" s="69"/>
      <c r="AM563" s="70"/>
      <c r="AN563" s="70"/>
      <c r="AO563" s="5"/>
      <c r="AP563" s="5"/>
    </row>
    <row r="564" spans="1:42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7"/>
      <c r="Y564" s="67"/>
      <c r="Z564" s="67"/>
      <c r="AA564" s="67"/>
      <c r="AB564" s="68"/>
      <c r="AC564" s="68"/>
      <c r="AD564" s="68"/>
      <c r="AE564" s="68"/>
      <c r="AF564" s="68"/>
      <c r="AG564" s="69"/>
      <c r="AH564" s="69"/>
      <c r="AI564" s="69"/>
      <c r="AJ564" s="69"/>
      <c r="AK564" s="69"/>
      <c r="AL564" s="69"/>
      <c r="AM564" s="70"/>
      <c r="AN564" s="70"/>
      <c r="AO564" s="5"/>
      <c r="AP564" s="5"/>
    </row>
    <row r="565" spans="1:42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7"/>
      <c r="Y565" s="67"/>
      <c r="Z565" s="67"/>
      <c r="AA565" s="67"/>
      <c r="AB565" s="68"/>
      <c r="AC565" s="68"/>
      <c r="AD565" s="68"/>
      <c r="AE565" s="68"/>
      <c r="AF565" s="68"/>
      <c r="AG565" s="69"/>
      <c r="AH565" s="69"/>
      <c r="AI565" s="69"/>
      <c r="AJ565" s="69"/>
      <c r="AK565" s="69"/>
      <c r="AL565" s="69"/>
      <c r="AM565" s="70"/>
      <c r="AN565" s="70"/>
      <c r="AO565" s="5"/>
      <c r="AP565" s="5"/>
    </row>
    <row r="566" spans="1:42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7"/>
      <c r="Y566" s="67"/>
      <c r="Z566" s="67"/>
      <c r="AA566" s="67"/>
      <c r="AB566" s="68"/>
      <c r="AC566" s="68"/>
      <c r="AD566" s="68"/>
      <c r="AE566" s="68"/>
      <c r="AF566" s="68"/>
      <c r="AG566" s="69"/>
      <c r="AH566" s="69"/>
      <c r="AI566" s="69"/>
      <c r="AJ566" s="69"/>
      <c r="AK566" s="69"/>
      <c r="AL566" s="69"/>
      <c r="AM566" s="70"/>
      <c r="AN566" s="70"/>
      <c r="AO566" s="5"/>
      <c r="AP566" s="5"/>
    </row>
    <row r="567" spans="1:42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7"/>
      <c r="Y567" s="67"/>
      <c r="Z567" s="67"/>
      <c r="AA567" s="67"/>
      <c r="AB567" s="68"/>
      <c r="AC567" s="68"/>
      <c r="AD567" s="68"/>
      <c r="AE567" s="68"/>
      <c r="AF567" s="68"/>
      <c r="AG567" s="69"/>
      <c r="AH567" s="69"/>
      <c r="AI567" s="69"/>
      <c r="AJ567" s="69"/>
      <c r="AK567" s="69"/>
      <c r="AL567" s="69"/>
      <c r="AM567" s="70"/>
      <c r="AN567" s="70"/>
      <c r="AO567" s="5"/>
      <c r="AP567" s="5"/>
    </row>
    <row r="568" spans="1:42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7"/>
      <c r="Y568" s="67"/>
      <c r="Z568" s="67"/>
      <c r="AA568" s="67"/>
      <c r="AB568" s="68"/>
      <c r="AC568" s="68"/>
      <c r="AD568" s="68"/>
      <c r="AE568" s="68"/>
      <c r="AF568" s="68"/>
      <c r="AG568" s="69"/>
      <c r="AH568" s="69"/>
      <c r="AI568" s="69"/>
      <c r="AJ568" s="69"/>
      <c r="AK568" s="69"/>
      <c r="AL568" s="69"/>
      <c r="AM568" s="70"/>
      <c r="AN568" s="70"/>
      <c r="AO568" s="5"/>
      <c r="AP568" s="5"/>
    </row>
    <row r="569" spans="1:42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7"/>
      <c r="Y569" s="67"/>
      <c r="Z569" s="67"/>
      <c r="AA569" s="67"/>
      <c r="AB569" s="68"/>
      <c r="AC569" s="68"/>
      <c r="AD569" s="68"/>
      <c r="AE569" s="68"/>
      <c r="AF569" s="68"/>
      <c r="AG569" s="69"/>
      <c r="AH569" s="69"/>
      <c r="AI569" s="69"/>
      <c r="AJ569" s="69"/>
      <c r="AK569" s="69"/>
      <c r="AL569" s="69"/>
      <c r="AM569" s="70"/>
      <c r="AN569" s="70"/>
      <c r="AO569" s="5"/>
      <c r="AP569" s="5"/>
    </row>
    <row r="570" spans="1:42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7"/>
      <c r="Y570" s="67"/>
      <c r="Z570" s="67"/>
      <c r="AA570" s="67"/>
      <c r="AB570" s="68"/>
      <c r="AC570" s="68"/>
      <c r="AD570" s="68"/>
      <c r="AE570" s="68"/>
      <c r="AF570" s="68"/>
      <c r="AG570" s="69"/>
      <c r="AH570" s="69"/>
      <c r="AI570" s="69"/>
      <c r="AJ570" s="69"/>
      <c r="AK570" s="69"/>
      <c r="AL570" s="69"/>
      <c r="AM570" s="70"/>
      <c r="AN570" s="70"/>
      <c r="AO570" s="5"/>
      <c r="AP570" s="5"/>
    </row>
    <row r="571" spans="1:42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7"/>
      <c r="Y571" s="67"/>
      <c r="Z571" s="67"/>
      <c r="AA571" s="67"/>
      <c r="AB571" s="68"/>
      <c r="AC571" s="68"/>
      <c r="AD571" s="68"/>
      <c r="AE571" s="68"/>
      <c r="AF571" s="68"/>
      <c r="AG571" s="69"/>
      <c r="AH571" s="69"/>
      <c r="AI571" s="69"/>
      <c r="AJ571" s="69"/>
      <c r="AK571" s="69"/>
      <c r="AL571" s="69"/>
      <c r="AM571" s="70"/>
      <c r="AN571" s="70"/>
      <c r="AO571" s="5"/>
      <c r="AP571" s="5"/>
    </row>
    <row r="572" spans="1:42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7"/>
      <c r="Y572" s="67"/>
      <c r="Z572" s="67"/>
      <c r="AA572" s="67"/>
      <c r="AB572" s="68"/>
      <c r="AC572" s="68"/>
      <c r="AD572" s="68"/>
      <c r="AE572" s="68"/>
      <c r="AF572" s="68"/>
      <c r="AG572" s="69"/>
      <c r="AH572" s="69"/>
      <c r="AI572" s="69"/>
      <c r="AJ572" s="69"/>
      <c r="AK572" s="69"/>
      <c r="AL572" s="69"/>
      <c r="AM572" s="70"/>
      <c r="AN572" s="70"/>
      <c r="AO572" s="5"/>
      <c r="AP572" s="5"/>
    </row>
    <row r="573" spans="1:42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7"/>
      <c r="Y573" s="67"/>
      <c r="Z573" s="67"/>
      <c r="AA573" s="67"/>
      <c r="AB573" s="68"/>
      <c r="AC573" s="68"/>
      <c r="AD573" s="68"/>
      <c r="AE573" s="68"/>
      <c r="AF573" s="68"/>
      <c r="AG573" s="69"/>
      <c r="AH573" s="69"/>
      <c r="AI573" s="69"/>
      <c r="AJ573" s="69"/>
      <c r="AK573" s="69"/>
      <c r="AL573" s="69"/>
      <c r="AM573" s="70"/>
      <c r="AN573" s="70"/>
      <c r="AO573" s="5"/>
      <c r="AP573" s="5"/>
    </row>
    <row r="574" spans="1:42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7"/>
      <c r="Y574" s="67"/>
      <c r="Z574" s="67"/>
      <c r="AA574" s="67"/>
      <c r="AB574" s="68"/>
      <c r="AC574" s="68"/>
      <c r="AD574" s="68"/>
      <c r="AE574" s="68"/>
      <c r="AF574" s="68"/>
      <c r="AG574" s="69"/>
      <c r="AH574" s="69"/>
      <c r="AI574" s="69"/>
      <c r="AJ574" s="69"/>
      <c r="AK574" s="69"/>
      <c r="AL574" s="69"/>
      <c r="AM574" s="70"/>
      <c r="AN574" s="70"/>
      <c r="AO574" s="5"/>
      <c r="AP574" s="5"/>
    </row>
    <row r="575" spans="1:42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7"/>
      <c r="Y575" s="67"/>
      <c r="Z575" s="67"/>
      <c r="AA575" s="67"/>
      <c r="AB575" s="68"/>
      <c r="AC575" s="68"/>
      <c r="AD575" s="68"/>
      <c r="AE575" s="68"/>
      <c r="AF575" s="68"/>
      <c r="AG575" s="69"/>
      <c r="AH575" s="69"/>
      <c r="AI575" s="69"/>
      <c r="AJ575" s="69"/>
      <c r="AK575" s="69"/>
      <c r="AL575" s="69"/>
      <c r="AM575" s="70"/>
      <c r="AN575" s="70"/>
      <c r="AO575" s="5"/>
      <c r="AP575" s="5"/>
    </row>
    <row r="576" spans="1:42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7"/>
      <c r="Y576" s="67"/>
      <c r="Z576" s="67"/>
      <c r="AA576" s="67"/>
      <c r="AB576" s="68"/>
      <c r="AC576" s="68"/>
      <c r="AD576" s="68"/>
      <c r="AE576" s="68"/>
      <c r="AF576" s="68"/>
      <c r="AG576" s="69"/>
      <c r="AH576" s="69"/>
      <c r="AI576" s="69"/>
      <c r="AJ576" s="69"/>
      <c r="AK576" s="69"/>
      <c r="AL576" s="69"/>
      <c r="AM576" s="70"/>
      <c r="AN576" s="70"/>
      <c r="AO576" s="5"/>
      <c r="AP576" s="5"/>
    </row>
    <row r="577" spans="1:42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7"/>
      <c r="Y577" s="67"/>
      <c r="Z577" s="67"/>
      <c r="AA577" s="67"/>
      <c r="AB577" s="68"/>
      <c r="AC577" s="68"/>
      <c r="AD577" s="68"/>
      <c r="AE577" s="68"/>
      <c r="AF577" s="68"/>
      <c r="AG577" s="69"/>
      <c r="AH577" s="69"/>
      <c r="AI577" s="69"/>
      <c r="AJ577" s="69"/>
      <c r="AK577" s="69"/>
      <c r="AL577" s="69"/>
      <c r="AM577" s="70"/>
      <c r="AN577" s="70"/>
      <c r="AO577" s="5"/>
      <c r="AP577" s="5"/>
    </row>
    <row r="578" spans="1:42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7"/>
      <c r="Y578" s="67"/>
      <c r="Z578" s="67"/>
      <c r="AA578" s="67"/>
      <c r="AB578" s="68"/>
      <c r="AC578" s="68"/>
      <c r="AD578" s="68"/>
      <c r="AE578" s="68"/>
      <c r="AF578" s="68"/>
      <c r="AG578" s="69"/>
      <c r="AH578" s="69"/>
      <c r="AI578" s="69"/>
      <c r="AJ578" s="69"/>
      <c r="AK578" s="69"/>
      <c r="AL578" s="69"/>
      <c r="AM578" s="70"/>
      <c r="AN578" s="70"/>
      <c r="AO578" s="5"/>
      <c r="AP578" s="5"/>
    </row>
    <row r="579" spans="1:42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7"/>
      <c r="Y579" s="67"/>
      <c r="Z579" s="67"/>
      <c r="AA579" s="67"/>
      <c r="AB579" s="68"/>
      <c r="AC579" s="68"/>
      <c r="AD579" s="68"/>
      <c r="AE579" s="68"/>
      <c r="AF579" s="68"/>
      <c r="AG579" s="69"/>
      <c r="AH579" s="69"/>
      <c r="AI579" s="69"/>
      <c r="AJ579" s="69"/>
      <c r="AK579" s="69"/>
      <c r="AL579" s="69"/>
      <c r="AM579" s="70"/>
      <c r="AN579" s="70"/>
      <c r="AO579" s="5"/>
      <c r="AP579" s="5"/>
    </row>
    <row r="580" spans="1:42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7"/>
      <c r="Y580" s="67"/>
      <c r="Z580" s="67"/>
      <c r="AA580" s="67"/>
      <c r="AB580" s="68"/>
      <c r="AC580" s="68"/>
      <c r="AD580" s="68"/>
      <c r="AE580" s="68"/>
      <c r="AF580" s="68"/>
      <c r="AG580" s="69"/>
      <c r="AH580" s="69"/>
      <c r="AI580" s="69"/>
      <c r="AJ580" s="69"/>
      <c r="AK580" s="69"/>
      <c r="AL580" s="69"/>
      <c r="AM580" s="70"/>
      <c r="AN580" s="70"/>
      <c r="AO580" s="5"/>
      <c r="AP580" s="5"/>
    </row>
    <row r="581" spans="1:42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7"/>
      <c r="Y581" s="67"/>
      <c r="Z581" s="67"/>
      <c r="AA581" s="67"/>
      <c r="AB581" s="68"/>
      <c r="AC581" s="68"/>
      <c r="AD581" s="68"/>
      <c r="AE581" s="68"/>
      <c r="AF581" s="68"/>
      <c r="AG581" s="69"/>
      <c r="AH581" s="69"/>
      <c r="AI581" s="69"/>
      <c r="AJ581" s="69"/>
      <c r="AK581" s="69"/>
      <c r="AL581" s="69"/>
      <c r="AM581" s="70"/>
      <c r="AN581" s="70"/>
      <c r="AO581" s="5"/>
      <c r="AP581" s="5"/>
    </row>
    <row r="582" spans="1:42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7"/>
      <c r="Y582" s="67"/>
      <c r="Z582" s="67"/>
      <c r="AA582" s="67"/>
      <c r="AB582" s="68"/>
      <c r="AC582" s="68"/>
      <c r="AD582" s="68"/>
      <c r="AE582" s="68"/>
      <c r="AF582" s="68"/>
      <c r="AG582" s="69"/>
      <c r="AH582" s="69"/>
      <c r="AI582" s="69"/>
      <c r="AJ582" s="69"/>
      <c r="AK582" s="69"/>
      <c r="AL582" s="69"/>
      <c r="AM582" s="70"/>
      <c r="AN582" s="70"/>
      <c r="AO582" s="5"/>
      <c r="AP582" s="5"/>
    </row>
    <row r="583" spans="1:42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7"/>
      <c r="Y583" s="67"/>
      <c r="Z583" s="67"/>
      <c r="AA583" s="67"/>
      <c r="AB583" s="68"/>
      <c r="AC583" s="68"/>
      <c r="AD583" s="68"/>
      <c r="AE583" s="68"/>
      <c r="AF583" s="68"/>
      <c r="AG583" s="69"/>
      <c r="AH583" s="69"/>
      <c r="AI583" s="69"/>
      <c r="AJ583" s="69"/>
      <c r="AK583" s="69"/>
      <c r="AL583" s="69"/>
      <c r="AM583" s="70"/>
      <c r="AN583" s="70"/>
      <c r="AO583" s="5"/>
      <c r="AP583" s="5"/>
    </row>
    <row r="584" spans="1:42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7"/>
      <c r="Y584" s="67"/>
      <c r="Z584" s="67"/>
      <c r="AA584" s="67"/>
      <c r="AB584" s="68"/>
      <c r="AC584" s="68"/>
      <c r="AD584" s="68"/>
      <c r="AE584" s="68"/>
      <c r="AF584" s="68"/>
      <c r="AG584" s="69"/>
      <c r="AH584" s="69"/>
      <c r="AI584" s="69"/>
      <c r="AJ584" s="69"/>
      <c r="AK584" s="69"/>
      <c r="AL584" s="69"/>
      <c r="AM584" s="70"/>
      <c r="AN584" s="70"/>
      <c r="AO584" s="5"/>
      <c r="AP584" s="5"/>
    </row>
    <row r="585" spans="1:42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7"/>
      <c r="Y585" s="67"/>
      <c r="Z585" s="67"/>
      <c r="AA585" s="67"/>
      <c r="AB585" s="68"/>
      <c r="AC585" s="68"/>
      <c r="AD585" s="68"/>
      <c r="AE585" s="68"/>
      <c r="AF585" s="68"/>
      <c r="AG585" s="69"/>
      <c r="AH585" s="69"/>
      <c r="AI585" s="69"/>
      <c r="AJ585" s="69"/>
      <c r="AK585" s="69"/>
      <c r="AL585" s="69"/>
      <c r="AM585" s="70"/>
      <c r="AN585" s="70"/>
      <c r="AO585" s="5"/>
      <c r="AP585" s="5"/>
    </row>
    <row r="586" spans="1:42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7"/>
      <c r="Y586" s="67"/>
      <c r="Z586" s="67"/>
      <c r="AA586" s="67"/>
      <c r="AB586" s="68"/>
      <c r="AC586" s="68"/>
      <c r="AD586" s="68"/>
      <c r="AE586" s="68"/>
      <c r="AF586" s="68"/>
      <c r="AG586" s="69"/>
      <c r="AH586" s="69"/>
      <c r="AI586" s="69"/>
      <c r="AJ586" s="69"/>
      <c r="AK586" s="69"/>
      <c r="AL586" s="69"/>
      <c r="AM586" s="70"/>
      <c r="AN586" s="70"/>
      <c r="AO586" s="5"/>
      <c r="AP586" s="5"/>
    </row>
    <row r="587" spans="1:42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7"/>
      <c r="Y587" s="67"/>
      <c r="Z587" s="67"/>
      <c r="AA587" s="67"/>
      <c r="AB587" s="68"/>
      <c r="AC587" s="68"/>
      <c r="AD587" s="68"/>
      <c r="AE587" s="68"/>
      <c r="AF587" s="68"/>
      <c r="AG587" s="69"/>
      <c r="AH587" s="69"/>
      <c r="AI587" s="69"/>
      <c r="AJ587" s="69"/>
      <c r="AK587" s="69"/>
      <c r="AL587" s="69"/>
      <c r="AM587" s="70"/>
      <c r="AN587" s="70"/>
      <c r="AO587" s="5"/>
      <c r="AP587" s="5"/>
    </row>
    <row r="588" spans="1:42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7"/>
      <c r="Y588" s="67"/>
      <c r="Z588" s="67"/>
      <c r="AA588" s="67"/>
      <c r="AB588" s="68"/>
      <c r="AC588" s="68"/>
      <c r="AD588" s="68"/>
      <c r="AE588" s="68"/>
      <c r="AF588" s="68"/>
      <c r="AG588" s="69"/>
      <c r="AH588" s="69"/>
      <c r="AI588" s="69"/>
      <c r="AJ588" s="69"/>
      <c r="AK588" s="69"/>
      <c r="AL588" s="69"/>
      <c r="AM588" s="70"/>
      <c r="AN588" s="70"/>
      <c r="AO588" s="5"/>
      <c r="AP588" s="5"/>
    </row>
    <row r="589" spans="1:42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7"/>
      <c r="Y589" s="67"/>
      <c r="Z589" s="67"/>
      <c r="AA589" s="67"/>
      <c r="AB589" s="68"/>
      <c r="AC589" s="68"/>
      <c r="AD589" s="68"/>
      <c r="AE589" s="68"/>
      <c r="AF589" s="68"/>
      <c r="AG589" s="69"/>
      <c r="AH589" s="69"/>
      <c r="AI589" s="69"/>
      <c r="AJ589" s="69"/>
      <c r="AK589" s="69"/>
      <c r="AL589" s="69"/>
      <c r="AM589" s="70"/>
      <c r="AN589" s="70"/>
      <c r="AO589" s="5"/>
      <c r="AP589" s="5"/>
    </row>
    <row r="590" spans="1:42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7"/>
      <c r="Y590" s="67"/>
      <c r="Z590" s="67"/>
      <c r="AA590" s="67"/>
      <c r="AB590" s="68"/>
      <c r="AC590" s="68"/>
      <c r="AD590" s="68"/>
      <c r="AE590" s="68"/>
      <c r="AF590" s="68"/>
      <c r="AG590" s="69"/>
      <c r="AH590" s="69"/>
      <c r="AI590" s="69"/>
      <c r="AJ590" s="69"/>
      <c r="AK590" s="69"/>
      <c r="AL590" s="69"/>
      <c r="AM590" s="70"/>
      <c r="AN590" s="70"/>
      <c r="AO590" s="5"/>
      <c r="AP590" s="5"/>
    </row>
    <row r="591" spans="1:42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7"/>
      <c r="Y591" s="67"/>
      <c r="Z591" s="67"/>
      <c r="AA591" s="67"/>
      <c r="AB591" s="68"/>
      <c r="AC591" s="68"/>
      <c r="AD591" s="68"/>
      <c r="AE591" s="68"/>
      <c r="AF591" s="68"/>
      <c r="AG591" s="69"/>
      <c r="AH591" s="69"/>
      <c r="AI591" s="69"/>
      <c r="AJ591" s="69"/>
      <c r="AK591" s="69"/>
      <c r="AL591" s="69"/>
      <c r="AM591" s="70"/>
      <c r="AN591" s="70"/>
      <c r="AO591" s="5"/>
      <c r="AP591" s="5"/>
    </row>
    <row r="592" spans="1:42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7"/>
      <c r="Y592" s="67"/>
      <c r="Z592" s="67"/>
      <c r="AA592" s="67"/>
      <c r="AB592" s="68"/>
      <c r="AC592" s="68"/>
      <c r="AD592" s="68"/>
      <c r="AE592" s="68"/>
      <c r="AF592" s="68"/>
      <c r="AG592" s="69"/>
      <c r="AH592" s="69"/>
      <c r="AI592" s="69"/>
      <c r="AJ592" s="69"/>
      <c r="AK592" s="69"/>
      <c r="AL592" s="69"/>
      <c r="AM592" s="70"/>
      <c r="AN592" s="70"/>
      <c r="AO592" s="5"/>
      <c r="AP592" s="5"/>
    </row>
    <row r="593" spans="1:42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7"/>
      <c r="Y593" s="67"/>
      <c r="Z593" s="67"/>
      <c r="AA593" s="67"/>
      <c r="AB593" s="68"/>
      <c r="AC593" s="68"/>
      <c r="AD593" s="68"/>
      <c r="AE593" s="68"/>
      <c r="AF593" s="68"/>
      <c r="AG593" s="69"/>
      <c r="AH593" s="69"/>
      <c r="AI593" s="69"/>
      <c r="AJ593" s="69"/>
      <c r="AK593" s="69"/>
      <c r="AL593" s="69"/>
      <c r="AM593" s="70"/>
      <c r="AN593" s="70"/>
      <c r="AO593" s="5"/>
      <c r="AP593" s="5"/>
    </row>
    <row r="594" spans="1:42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7"/>
      <c r="Y594" s="67"/>
      <c r="Z594" s="67"/>
      <c r="AA594" s="67"/>
      <c r="AB594" s="68"/>
      <c r="AC594" s="68"/>
      <c r="AD594" s="68"/>
      <c r="AE594" s="68"/>
      <c r="AF594" s="68"/>
      <c r="AG594" s="69"/>
      <c r="AH594" s="69"/>
      <c r="AI594" s="69"/>
      <c r="AJ594" s="69"/>
      <c r="AK594" s="69"/>
      <c r="AL594" s="69"/>
      <c r="AM594" s="70"/>
      <c r="AN594" s="70"/>
      <c r="AO594" s="5"/>
      <c r="AP594" s="5"/>
    </row>
    <row r="595" spans="1:42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7"/>
      <c r="Y595" s="67"/>
      <c r="Z595" s="67"/>
      <c r="AA595" s="67"/>
      <c r="AB595" s="68"/>
      <c r="AC595" s="68"/>
      <c r="AD595" s="68"/>
      <c r="AE595" s="68"/>
      <c r="AF595" s="68"/>
      <c r="AG595" s="69"/>
      <c r="AH595" s="69"/>
      <c r="AI595" s="69"/>
      <c r="AJ595" s="69"/>
      <c r="AK595" s="69"/>
      <c r="AL595" s="69"/>
      <c r="AM595" s="70"/>
      <c r="AN595" s="70"/>
      <c r="AO595" s="5"/>
      <c r="AP595" s="5"/>
    </row>
    <row r="596" spans="1:42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7"/>
      <c r="Y596" s="67"/>
      <c r="Z596" s="67"/>
      <c r="AA596" s="67"/>
      <c r="AB596" s="68"/>
      <c r="AC596" s="68"/>
      <c r="AD596" s="68"/>
      <c r="AE596" s="68"/>
      <c r="AF596" s="68"/>
      <c r="AG596" s="69"/>
      <c r="AH596" s="69"/>
      <c r="AI596" s="69"/>
      <c r="AJ596" s="69"/>
      <c r="AK596" s="69"/>
      <c r="AL596" s="69"/>
      <c r="AM596" s="70"/>
      <c r="AN596" s="70"/>
      <c r="AO596" s="5"/>
      <c r="AP596" s="5"/>
    </row>
    <row r="597" spans="1:42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7"/>
      <c r="Y597" s="67"/>
      <c r="Z597" s="67"/>
      <c r="AA597" s="67"/>
      <c r="AB597" s="68"/>
      <c r="AC597" s="68"/>
      <c r="AD597" s="68"/>
      <c r="AE597" s="68"/>
      <c r="AF597" s="68"/>
      <c r="AG597" s="69"/>
      <c r="AH597" s="69"/>
      <c r="AI597" s="69"/>
      <c r="AJ597" s="69"/>
      <c r="AK597" s="69"/>
      <c r="AL597" s="69"/>
      <c r="AM597" s="70"/>
      <c r="AN597" s="70"/>
      <c r="AO597" s="5"/>
      <c r="AP597" s="5"/>
    </row>
    <row r="598" spans="1:42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7"/>
      <c r="Y598" s="67"/>
      <c r="Z598" s="67"/>
      <c r="AA598" s="67"/>
      <c r="AB598" s="68"/>
      <c r="AC598" s="68"/>
      <c r="AD598" s="68"/>
      <c r="AE598" s="68"/>
      <c r="AF598" s="68"/>
      <c r="AG598" s="69"/>
      <c r="AH598" s="69"/>
      <c r="AI598" s="69"/>
      <c r="AJ598" s="69"/>
      <c r="AK598" s="69"/>
      <c r="AL598" s="69"/>
      <c r="AM598" s="70"/>
      <c r="AN598" s="70"/>
      <c r="AO598" s="5"/>
      <c r="AP598" s="5"/>
    </row>
    <row r="599" spans="1:42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7"/>
      <c r="Y599" s="67"/>
      <c r="Z599" s="67"/>
      <c r="AA599" s="67"/>
      <c r="AB599" s="68"/>
      <c r="AC599" s="68"/>
      <c r="AD599" s="68"/>
      <c r="AE599" s="68"/>
      <c r="AF599" s="68"/>
      <c r="AG599" s="69"/>
      <c r="AH599" s="69"/>
      <c r="AI599" s="69"/>
      <c r="AJ599" s="69"/>
      <c r="AK599" s="69"/>
      <c r="AL599" s="69"/>
      <c r="AM599" s="70"/>
      <c r="AN599" s="70"/>
      <c r="AO599" s="5"/>
      <c r="AP599" s="5"/>
    </row>
    <row r="600" spans="1:42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7"/>
      <c r="Y600" s="67"/>
      <c r="Z600" s="67"/>
      <c r="AA600" s="67"/>
      <c r="AB600" s="68"/>
      <c r="AC600" s="68"/>
      <c r="AD600" s="68"/>
      <c r="AE600" s="68"/>
      <c r="AF600" s="68"/>
      <c r="AG600" s="69"/>
      <c r="AH600" s="69"/>
      <c r="AI600" s="69"/>
      <c r="AJ600" s="69"/>
      <c r="AK600" s="69"/>
      <c r="AL600" s="69"/>
      <c r="AM600" s="70"/>
      <c r="AN600" s="70"/>
      <c r="AO600" s="5"/>
      <c r="AP600" s="5"/>
    </row>
    <row r="601" spans="1:42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7"/>
      <c r="Y601" s="67"/>
      <c r="Z601" s="67"/>
      <c r="AA601" s="67"/>
      <c r="AB601" s="68"/>
      <c r="AC601" s="68"/>
      <c r="AD601" s="68"/>
      <c r="AE601" s="68"/>
      <c r="AF601" s="68"/>
      <c r="AG601" s="69"/>
      <c r="AH601" s="69"/>
      <c r="AI601" s="69"/>
      <c r="AJ601" s="69"/>
      <c r="AK601" s="69"/>
      <c r="AL601" s="69"/>
      <c r="AM601" s="70"/>
      <c r="AN601" s="70"/>
      <c r="AO601" s="5"/>
      <c r="AP601" s="5"/>
    </row>
    <row r="602" spans="1:42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7"/>
      <c r="Y602" s="67"/>
      <c r="Z602" s="67"/>
      <c r="AA602" s="67"/>
      <c r="AB602" s="68"/>
      <c r="AC602" s="68"/>
      <c r="AD602" s="68"/>
      <c r="AE602" s="68"/>
      <c r="AF602" s="68"/>
      <c r="AG602" s="69"/>
      <c r="AH602" s="69"/>
      <c r="AI602" s="69"/>
      <c r="AJ602" s="69"/>
      <c r="AK602" s="69"/>
      <c r="AL602" s="69"/>
      <c r="AM602" s="70"/>
      <c r="AN602" s="70"/>
      <c r="AO602" s="5"/>
      <c r="AP602" s="5"/>
    </row>
    <row r="603" spans="1:42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7"/>
      <c r="Y603" s="67"/>
      <c r="Z603" s="67"/>
      <c r="AA603" s="67"/>
      <c r="AB603" s="68"/>
      <c r="AC603" s="68"/>
      <c r="AD603" s="68"/>
      <c r="AE603" s="68"/>
      <c r="AF603" s="68"/>
      <c r="AG603" s="69"/>
      <c r="AH603" s="69"/>
      <c r="AI603" s="69"/>
      <c r="AJ603" s="69"/>
      <c r="AK603" s="69"/>
      <c r="AL603" s="69"/>
      <c r="AM603" s="70"/>
      <c r="AN603" s="70"/>
      <c r="AO603" s="5"/>
      <c r="AP603" s="5"/>
    </row>
    <row r="604" spans="1:42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7"/>
      <c r="Y604" s="67"/>
      <c r="Z604" s="67"/>
      <c r="AA604" s="67"/>
      <c r="AB604" s="68"/>
      <c r="AC604" s="68"/>
      <c r="AD604" s="68"/>
      <c r="AE604" s="68"/>
      <c r="AF604" s="68"/>
      <c r="AG604" s="69"/>
      <c r="AH604" s="69"/>
      <c r="AI604" s="69"/>
      <c r="AJ604" s="69"/>
      <c r="AK604" s="69"/>
      <c r="AL604" s="69"/>
      <c r="AM604" s="70"/>
      <c r="AN604" s="70"/>
      <c r="AO604" s="5"/>
      <c r="AP604" s="5"/>
    </row>
    <row r="605" spans="1:42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7"/>
      <c r="Y605" s="67"/>
      <c r="Z605" s="67"/>
      <c r="AA605" s="67"/>
      <c r="AB605" s="68"/>
      <c r="AC605" s="68"/>
      <c r="AD605" s="68"/>
      <c r="AE605" s="68"/>
      <c r="AF605" s="68"/>
      <c r="AG605" s="69"/>
      <c r="AH605" s="69"/>
      <c r="AI605" s="69"/>
      <c r="AJ605" s="69"/>
      <c r="AK605" s="69"/>
      <c r="AL605" s="69"/>
      <c r="AM605" s="70"/>
      <c r="AN605" s="70"/>
      <c r="AO605" s="5"/>
      <c r="AP605" s="5"/>
    </row>
    <row r="606" spans="1:42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7"/>
      <c r="Y606" s="67"/>
      <c r="Z606" s="67"/>
      <c r="AA606" s="67"/>
      <c r="AB606" s="68"/>
      <c r="AC606" s="68"/>
      <c r="AD606" s="68"/>
      <c r="AE606" s="68"/>
      <c r="AF606" s="68"/>
      <c r="AG606" s="69"/>
      <c r="AH606" s="69"/>
      <c r="AI606" s="69"/>
      <c r="AJ606" s="69"/>
      <c r="AK606" s="69"/>
      <c r="AL606" s="69"/>
      <c r="AM606" s="70"/>
      <c r="AN606" s="70"/>
      <c r="AO606" s="5"/>
      <c r="AP606" s="5"/>
    </row>
    <row r="607" spans="1:42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7"/>
      <c r="Y607" s="67"/>
      <c r="Z607" s="67"/>
      <c r="AA607" s="67"/>
      <c r="AB607" s="68"/>
      <c r="AC607" s="68"/>
      <c r="AD607" s="68"/>
      <c r="AE607" s="68"/>
      <c r="AF607" s="68"/>
      <c r="AG607" s="69"/>
      <c r="AH607" s="69"/>
      <c r="AI607" s="69"/>
      <c r="AJ607" s="69"/>
      <c r="AK607" s="69"/>
      <c r="AL607" s="69"/>
      <c r="AM607" s="70"/>
      <c r="AN607" s="70"/>
      <c r="AO607" s="5"/>
      <c r="AP607" s="5"/>
    </row>
    <row r="608" spans="1:42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7"/>
      <c r="Y608" s="67"/>
      <c r="Z608" s="67"/>
      <c r="AA608" s="67"/>
      <c r="AB608" s="68"/>
      <c r="AC608" s="68"/>
      <c r="AD608" s="68"/>
      <c r="AE608" s="68"/>
      <c r="AF608" s="68"/>
      <c r="AG608" s="69"/>
      <c r="AH608" s="69"/>
      <c r="AI608" s="69"/>
      <c r="AJ608" s="69"/>
      <c r="AK608" s="69"/>
      <c r="AL608" s="69"/>
      <c r="AM608" s="70"/>
      <c r="AN608" s="70"/>
      <c r="AO608" s="5"/>
      <c r="AP608" s="5"/>
    </row>
    <row r="609" spans="1:42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7"/>
      <c r="Y609" s="67"/>
      <c r="Z609" s="67"/>
      <c r="AA609" s="67"/>
      <c r="AB609" s="68"/>
      <c r="AC609" s="68"/>
      <c r="AD609" s="68"/>
      <c r="AE609" s="68"/>
      <c r="AF609" s="68"/>
      <c r="AG609" s="69"/>
      <c r="AH609" s="69"/>
      <c r="AI609" s="69"/>
      <c r="AJ609" s="69"/>
      <c r="AK609" s="69"/>
      <c r="AL609" s="69"/>
      <c r="AM609" s="70"/>
      <c r="AN609" s="70"/>
      <c r="AO609" s="5"/>
      <c r="AP609" s="5"/>
    </row>
    <row r="610" spans="1:42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7"/>
      <c r="Y610" s="67"/>
      <c r="Z610" s="67"/>
      <c r="AA610" s="67"/>
      <c r="AB610" s="68"/>
      <c r="AC610" s="68"/>
      <c r="AD610" s="68"/>
      <c r="AE610" s="68"/>
      <c r="AF610" s="68"/>
      <c r="AG610" s="69"/>
      <c r="AH610" s="69"/>
      <c r="AI610" s="69"/>
      <c r="AJ610" s="69"/>
      <c r="AK610" s="69"/>
      <c r="AL610" s="69"/>
      <c r="AM610" s="70"/>
      <c r="AN610" s="70"/>
      <c r="AO610" s="5"/>
      <c r="AP610" s="5"/>
    </row>
    <row r="611" spans="1:42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7"/>
      <c r="Y611" s="67"/>
      <c r="Z611" s="67"/>
      <c r="AA611" s="67"/>
      <c r="AB611" s="68"/>
      <c r="AC611" s="68"/>
      <c r="AD611" s="68"/>
      <c r="AE611" s="68"/>
      <c r="AF611" s="68"/>
      <c r="AG611" s="69"/>
      <c r="AH611" s="69"/>
      <c r="AI611" s="69"/>
      <c r="AJ611" s="69"/>
      <c r="AK611" s="69"/>
      <c r="AL611" s="69"/>
      <c r="AM611" s="70"/>
      <c r="AN611" s="70"/>
      <c r="AO611" s="5"/>
      <c r="AP611" s="5"/>
    </row>
    <row r="612" spans="1:42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7"/>
      <c r="Y612" s="67"/>
      <c r="Z612" s="67"/>
      <c r="AA612" s="67"/>
      <c r="AB612" s="68"/>
      <c r="AC612" s="68"/>
      <c r="AD612" s="68"/>
      <c r="AE612" s="68"/>
      <c r="AF612" s="68"/>
      <c r="AG612" s="69"/>
      <c r="AH612" s="69"/>
      <c r="AI612" s="69"/>
      <c r="AJ612" s="69"/>
      <c r="AK612" s="69"/>
      <c r="AL612" s="69"/>
      <c r="AM612" s="70"/>
      <c r="AN612" s="70"/>
      <c r="AO612" s="5"/>
      <c r="AP612" s="5"/>
    </row>
    <row r="613" spans="1:42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7"/>
      <c r="Y613" s="67"/>
      <c r="Z613" s="67"/>
      <c r="AA613" s="67"/>
      <c r="AB613" s="68"/>
      <c r="AC613" s="68"/>
      <c r="AD613" s="68"/>
      <c r="AE613" s="68"/>
      <c r="AF613" s="68"/>
      <c r="AG613" s="69"/>
      <c r="AH613" s="69"/>
      <c r="AI613" s="69"/>
      <c r="AJ613" s="69"/>
      <c r="AK613" s="69"/>
      <c r="AL613" s="69"/>
      <c r="AM613" s="70"/>
      <c r="AN613" s="70"/>
      <c r="AO613" s="5"/>
      <c r="AP613" s="5"/>
    </row>
    <row r="614" spans="1:42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7"/>
      <c r="Y614" s="67"/>
      <c r="Z614" s="67"/>
      <c r="AA614" s="67"/>
      <c r="AB614" s="68"/>
      <c r="AC614" s="68"/>
      <c r="AD614" s="68"/>
      <c r="AE614" s="68"/>
      <c r="AF614" s="68"/>
      <c r="AG614" s="69"/>
      <c r="AH614" s="69"/>
      <c r="AI614" s="69"/>
      <c r="AJ614" s="69"/>
      <c r="AK614" s="69"/>
      <c r="AL614" s="69"/>
      <c r="AM614" s="70"/>
      <c r="AN614" s="70"/>
      <c r="AO614" s="5"/>
      <c r="AP614" s="5"/>
    </row>
    <row r="615" spans="1:42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7"/>
      <c r="Y615" s="67"/>
      <c r="Z615" s="67"/>
      <c r="AA615" s="67"/>
      <c r="AB615" s="68"/>
      <c r="AC615" s="68"/>
      <c r="AD615" s="68"/>
      <c r="AE615" s="68"/>
      <c r="AF615" s="68"/>
      <c r="AG615" s="69"/>
      <c r="AH615" s="69"/>
      <c r="AI615" s="69"/>
      <c r="AJ615" s="69"/>
      <c r="AK615" s="69"/>
      <c r="AL615" s="69"/>
      <c r="AM615" s="70"/>
      <c r="AN615" s="70"/>
      <c r="AO615" s="5"/>
      <c r="AP615" s="5"/>
    </row>
    <row r="616" spans="1:42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7"/>
      <c r="Y616" s="67"/>
      <c r="Z616" s="67"/>
      <c r="AA616" s="67"/>
      <c r="AB616" s="68"/>
      <c r="AC616" s="68"/>
      <c r="AD616" s="68"/>
      <c r="AE616" s="68"/>
      <c r="AF616" s="68"/>
      <c r="AG616" s="69"/>
      <c r="AH616" s="69"/>
      <c r="AI616" s="69"/>
      <c r="AJ616" s="69"/>
      <c r="AK616" s="69"/>
      <c r="AL616" s="69"/>
      <c r="AM616" s="70"/>
      <c r="AN616" s="70"/>
      <c r="AO616" s="5"/>
      <c r="AP616" s="5"/>
    </row>
    <row r="617" spans="1:42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7"/>
      <c r="Y617" s="67"/>
      <c r="Z617" s="67"/>
      <c r="AA617" s="67"/>
      <c r="AB617" s="68"/>
      <c r="AC617" s="68"/>
      <c r="AD617" s="68"/>
      <c r="AE617" s="68"/>
      <c r="AF617" s="68"/>
      <c r="AG617" s="69"/>
      <c r="AH617" s="69"/>
      <c r="AI617" s="69"/>
      <c r="AJ617" s="69"/>
      <c r="AK617" s="69"/>
      <c r="AL617" s="69"/>
      <c r="AM617" s="70"/>
      <c r="AN617" s="70"/>
      <c r="AO617" s="5"/>
      <c r="AP617" s="5"/>
    </row>
    <row r="618" spans="1:42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7"/>
      <c r="Y618" s="67"/>
      <c r="Z618" s="67"/>
      <c r="AA618" s="67"/>
      <c r="AB618" s="68"/>
      <c r="AC618" s="68"/>
      <c r="AD618" s="68"/>
      <c r="AE618" s="68"/>
      <c r="AF618" s="68"/>
      <c r="AG618" s="69"/>
      <c r="AH618" s="69"/>
      <c r="AI618" s="69"/>
      <c r="AJ618" s="69"/>
      <c r="AK618" s="69"/>
      <c r="AL618" s="69"/>
      <c r="AM618" s="70"/>
      <c r="AN618" s="70"/>
      <c r="AO618" s="5"/>
      <c r="AP618" s="5"/>
    </row>
    <row r="619" spans="1:42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7"/>
      <c r="Y619" s="67"/>
      <c r="Z619" s="67"/>
      <c r="AA619" s="67"/>
      <c r="AB619" s="68"/>
      <c r="AC619" s="68"/>
      <c r="AD619" s="68"/>
      <c r="AE619" s="68"/>
      <c r="AF619" s="68"/>
      <c r="AG619" s="69"/>
      <c r="AH619" s="69"/>
      <c r="AI619" s="69"/>
      <c r="AJ619" s="69"/>
      <c r="AK619" s="69"/>
      <c r="AL619" s="69"/>
      <c r="AM619" s="70"/>
      <c r="AN619" s="70"/>
      <c r="AO619" s="5"/>
      <c r="AP619" s="5"/>
    </row>
    <row r="620" spans="1:42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7"/>
      <c r="Y620" s="67"/>
      <c r="Z620" s="67"/>
      <c r="AA620" s="67"/>
      <c r="AB620" s="68"/>
      <c r="AC620" s="68"/>
      <c r="AD620" s="68"/>
      <c r="AE620" s="68"/>
      <c r="AF620" s="68"/>
      <c r="AG620" s="69"/>
      <c r="AH620" s="69"/>
      <c r="AI620" s="69"/>
      <c r="AJ620" s="69"/>
      <c r="AK620" s="69"/>
      <c r="AL620" s="69"/>
      <c r="AM620" s="70"/>
      <c r="AN620" s="70"/>
      <c r="AO620" s="5"/>
      <c r="AP620" s="5"/>
    </row>
    <row r="621" spans="1:42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7"/>
      <c r="Y621" s="67"/>
      <c r="Z621" s="67"/>
      <c r="AA621" s="67"/>
      <c r="AB621" s="68"/>
      <c r="AC621" s="68"/>
      <c r="AD621" s="68"/>
      <c r="AE621" s="68"/>
      <c r="AF621" s="68"/>
      <c r="AG621" s="69"/>
      <c r="AH621" s="69"/>
      <c r="AI621" s="69"/>
      <c r="AJ621" s="69"/>
      <c r="AK621" s="69"/>
      <c r="AL621" s="69"/>
      <c r="AM621" s="70"/>
      <c r="AN621" s="70"/>
      <c r="AO621" s="5"/>
      <c r="AP621" s="5"/>
    </row>
    <row r="622" spans="1:42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7"/>
      <c r="Y622" s="67"/>
      <c r="Z622" s="67"/>
      <c r="AA622" s="67"/>
      <c r="AB622" s="68"/>
      <c r="AC622" s="68"/>
      <c r="AD622" s="68"/>
      <c r="AE622" s="68"/>
      <c r="AF622" s="68"/>
      <c r="AG622" s="69"/>
      <c r="AH622" s="69"/>
      <c r="AI622" s="69"/>
      <c r="AJ622" s="69"/>
      <c r="AK622" s="69"/>
      <c r="AL622" s="69"/>
      <c r="AM622" s="70"/>
      <c r="AN622" s="70"/>
      <c r="AO622" s="5"/>
      <c r="AP622" s="5"/>
    </row>
    <row r="623" spans="1:42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7"/>
      <c r="Y623" s="67"/>
      <c r="Z623" s="67"/>
      <c r="AA623" s="67"/>
      <c r="AB623" s="68"/>
      <c r="AC623" s="68"/>
      <c r="AD623" s="68"/>
      <c r="AE623" s="68"/>
      <c r="AF623" s="68"/>
      <c r="AG623" s="69"/>
      <c r="AH623" s="69"/>
      <c r="AI623" s="69"/>
      <c r="AJ623" s="69"/>
      <c r="AK623" s="69"/>
      <c r="AL623" s="69"/>
      <c r="AM623" s="70"/>
      <c r="AN623" s="70"/>
      <c r="AO623" s="5"/>
      <c r="AP623" s="5"/>
    </row>
    <row r="624" spans="1:42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7"/>
      <c r="Y624" s="67"/>
      <c r="Z624" s="67"/>
      <c r="AA624" s="67"/>
      <c r="AB624" s="68"/>
      <c r="AC624" s="68"/>
      <c r="AD624" s="68"/>
      <c r="AE624" s="68"/>
      <c r="AF624" s="68"/>
      <c r="AG624" s="69"/>
      <c r="AH624" s="69"/>
      <c r="AI624" s="69"/>
      <c r="AJ624" s="69"/>
      <c r="AK624" s="69"/>
      <c r="AL624" s="69"/>
      <c r="AM624" s="70"/>
      <c r="AN624" s="70"/>
      <c r="AO624" s="5"/>
      <c r="AP624" s="5"/>
    </row>
    <row r="625" spans="1:42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7"/>
      <c r="Y625" s="67"/>
      <c r="Z625" s="67"/>
      <c r="AA625" s="67"/>
      <c r="AB625" s="68"/>
      <c r="AC625" s="68"/>
      <c r="AD625" s="68"/>
      <c r="AE625" s="68"/>
      <c r="AF625" s="68"/>
      <c r="AG625" s="69"/>
      <c r="AH625" s="69"/>
      <c r="AI625" s="69"/>
      <c r="AJ625" s="69"/>
      <c r="AK625" s="69"/>
      <c r="AL625" s="69"/>
      <c r="AM625" s="70"/>
      <c r="AN625" s="70"/>
      <c r="AO625" s="5"/>
      <c r="AP625" s="5"/>
    </row>
    <row r="626" spans="1:42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7"/>
      <c r="Y626" s="67"/>
      <c r="Z626" s="67"/>
      <c r="AA626" s="67"/>
      <c r="AB626" s="68"/>
      <c r="AC626" s="68"/>
      <c r="AD626" s="68"/>
      <c r="AE626" s="68"/>
      <c r="AF626" s="68"/>
      <c r="AG626" s="69"/>
      <c r="AH626" s="69"/>
      <c r="AI626" s="69"/>
      <c r="AJ626" s="69"/>
      <c r="AK626" s="69"/>
      <c r="AL626" s="69"/>
      <c r="AM626" s="70"/>
      <c r="AN626" s="70"/>
      <c r="AO626" s="5"/>
      <c r="AP626" s="5"/>
    </row>
    <row r="627" spans="1:42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7"/>
      <c r="Y627" s="67"/>
      <c r="Z627" s="67"/>
      <c r="AA627" s="67"/>
      <c r="AB627" s="68"/>
      <c r="AC627" s="68"/>
      <c r="AD627" s="68"/>
      <c r="AE627" s="68"/>
      <c r="AF627" s="68"/>
      <c r="AG627" s="69"/>
      <c r="AH627" s="69"/>
      <c r="AI627" s="69"/>
      <c r="AJ627" s="69"/>
      <c r="AK627" s="69"/>
      <c r="AL627" s="69"/>
      <c r="AM627" s="70"/>
      <c r="AN627" s="70"/>
      <c r="AO627" s="5"/>
      <c r="AP627" s="5"/>
    </row>
    <row r="628" spans="1:42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7"/>
      <c r="Y628" s="67"/>
      <c r="Z628" s="67"/>
      <c r="AA628" s="67"/>
      <c r="AB628" s="68"/>
      <c r="AC628" s="68"/>
      <c r="AD628" s="68"/>
      <c r="AE628" s="68"/>
      <c r="AF628" s="68"/>
      <c r="AG628" s="69"/>
      <c r="AH628" s="69"/>
      <c r="AI628" s="69"/>
      <c r="AJ628" s="69"/>
      <c r="AK628" s="69"/>
      <c r="AL628" s="69"/>
      <c r="AM628" s="70"/>
      <c r="AN628" s="70"/>
      <c r="AO628" s="5"/>
      <c r="AP628" s="5"/>
    </row>
    <row r="629" spans="1:42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7"/>
      <c r="Y629" s="67"/>
      <c r="Z629" s="67"/>
      <c r="AA629" s="67"/>
      <c r="AB629" s="68"/>
      <c r="AC629" s="68"/>
      <c r="AD629" s="68"/>
      <c r="AE629" s="68"/>
      <c r="AF629" s="68"/>
      <c r="AG629" s="69"/>
      <c r="AH629" s="69"/>
      <c r="AI629" s="69"/>
      <c r="AJ629" s="69"/>
      <c r="AK629" s="69"/>
      <c r="AL629" s="69"/>
      <c r="AM629" s="70"/>
      <c r="AN629" s="70"/>
      <c r="AO629" s="5"/>
      <c r="AP629" s="5"/>
    </row>
    <row r="630" spans="1:42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7"/>
      <c r="Y630" s="67"/>
      <c r="Z630" s="67"/>
      <c r="AA630" s="67"/>
      <c r="AB630" s="68"/>
      <c r="AC630" s="68"/>
      <c r="AD630" s="68"/>
      <c r="AE630" s="68"/>
      <c r="AF630" s="68"/>
      <c r="AG630" s="69"/>
      <c r="AH630" s="69"/>
      <c r="AI630" s="69"/>
      <c r="AJ630" s="69"/>
      <c r="AK630" s="69"/>
      <c r="AL630" s="69"/>
      <c r="AM630" s="70"/>
      <c r="AN630" s="70"/>
      <c r="AO630" s="5"/>
      <c r="AP630" s="5"/>
    </row>
    <row r="631" spans="1:42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7"/>
      <c r="Y631" s="67"/>
      <c r="Z631" s="67"/>
      <c r="AA631" s="67"/>
      <c r="AB631" s="68"/>
      <c r="AC631" s="68"/>
      <c r="AD631" s="68"/>
      <c r="AE631" s="68"/>
      <c r="AF631" s="68"/>
      <c r="AG631" s="69"/>
      <c r="AH631" s="69"/>
      <c r="AI631" s="69"/>
      <c r="AJ631" s="69"/>
      <c r="AK631" s="69"/>
      <c r="AL631" s="69"/>
      <c r="AM631" s="70"/>
      <c r="AN631" s="70"/>
      <c r="AO631" s="5"/>
      <c r="AP631" s="5"/>
    </row>
    <row r="632" spans="1:42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7"/>
      <c r="Y632" s="67"/>
      <c r="Z632" s="67"/>
      <c r="AA632" s="67"/>
      <c r="AB632" s="68"/>
      <c r="AC632" s="68"/>
      <c r="AD632" s="68"/>
      <c r="AE632" s="68"/>
      <c r="AF632" s="68"/>
      <c r="AG632" s="69"/>
      <c r="AH632" s="69"/>
      <c r="AI632" s="69"/>
      <c r="AJ632" s="69"/>
      <c r="AK632" s="69"/>
      <c r="AL632" s="69"/>
      <c r="AM632" s="70"/>
      <c r="AN632" s="70"/>
      <c r="AO632" s="5"/>
      <c r="AP632" s="5"/>
    </row>
    <row r="633" spans="1:42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7"/>
      <c r="Y633" s="67"/>
      <c r="Z633" s="67"/>
      <c r="AA633" s="67"/>
      <c r="AB633" s="68"/>
      <c r="AC633" s="68"/>
      <c r="AD633" s="68"/>
      <c r="AE633" s="68"/>
      <c r="AF633" s="68"/>
      <c r="AG633" s="69"/>
      <c r="AH633" s="69"/>
      <c r="AI633" s="69"/>
      <c r="AJ633" s="69"/>
      <c r="AK633" s="69"/>
      <c r="AL633" s="69"/>
      <c r="AM633" s="70"/>
      <c r="AN633" s="70"/>
      <c r="AO633" s="5"/>
      <c r="AP633" s="5"/>
    </row>
    <row r="634" spans="1:42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7"/>
      <c r="Y634" s="67"/>
      <c r="Z634" s="67"/>
      <c r="AA634" s="67"/>
      <c r="AB634" s="68"/>
      <c r="AC634" s="68"/>
      <c r="AD634" s="68"/>
      <c r="AE634" s="68"/>
      <c r="AF634" s="68"/>
      <c r="AG634" s="69"/>
      <c r="AH634" s="69"/>
      <c r="AI634" s="69"/>
      <c r="AJ634" s="69"/>
      <c r="AK634" s="69"/>
      <c r="AL634" s="69"/>
      <c r="AM634" s="70"/>
      <c r="AN634" s="70"/>
      <c r="AO634" s="5"/>
      <c r="AP634" s="5"/>
    </row>
    <row r="635" spans="1:42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7"/>
      <c r="Y635" s="67"/>
      <c r="Z635" s="67"/>
      <c r="AA635" s="67"/>
      <c r="AB635" s="68"/>
      <c r="AC635" s="68"/>
      <c r="AD635" s="68"/>
      <c r="AE635" s="68"/>
      <c r="AF635" s="68"/>
      <c r="AG635" s="69"/>
      <c r="AH635" s="69"/>
      <c r="AI635" s="69"/>
      <c r="AJ635" s="69"/>
      <c r="AK635" s="69"/>
      <c r="AL635" s="69"/>
      <c r="AM635" s="70"/>
      <c r="AN635" s="70"/>
      <c r="AO635" s="5"/>
      <c r="AP635" s="5"/>
    </row>
    <row r="636" spans="1:42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7"/>
      <c r="Y636" s="67"/>
      <c r="Z636" s="67"/>
      <c r="AA636" s="67"/>
      <c r="AB636" s="68"/>
      <c r="AC636" s="68"/>
      <c r="AD636" s="68"/>
      <c r="AE636" s="68"/>
      <c r="AF636" s="68"/>
      <c r="AG636" s="69"/>
      <c r="AH636" s="69"/>
      <c r="AI636" s="69"/>
      <c r="AJ636" s="69"/>
      <c r="AK636" s="69"/>
      <c r="AL636" s="69"/>
      <c r="AM636" s="70"/>
      <c r="AN636" s="70"/>
      <c r="AO636" s="5"/>
      <c r="AP636" s="5"/>
    </row>
    <row r="637" spans="1:42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7"/>
      <c r="Y637" s="67"/>
      <c r="Z637" s="67"/>
      <c r="AA637" s="67"/>
      <c r="AB637" s="68"/>
      <c r="AC637" s="68"/>
      <c r="AD637" s="68"/>
      <c r="AE637" s="68"/>
      <c r="AF637" s="68"/>
      <c r="AG637" s="69"/>
      <c r="AH637" s="69"/>
      <c r="AI637" s="69"/>
      <c r="AJ637" s="69"/>
      <c r="AK637" s="69"/>
      <c r="AL637" s="69"/>
      <c r="AM637" s="70"/>
      <c r="AN637" s="70"/>
      <c r="AO637" s="5"/>
      <c r="AP637" s="5"/>
    </row>
    <row r="638" spans="1:42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7"/>
      <c r="Y638" s="67"/>
      <c r="Z638" s="67"/>
      <c r="AA638" s="67"/>
      <c r="AB638" s="68"/>
      <c r="AC638" s="68"/>
      <c r="AD638" s="68"/>
      <c r="AE638" s="68"/>
      <c r="AF638" s="68"/>
      <c r="AG638" s="69"/>
      <c r="AH638" s="69"/>
      <c r="AI638" s="69"/>
      <c r="AJ638" s="69"/>
      <c r="AK638" s="69"/>
      <c r="AL638" s="69"/>
      <c r="AM638" s="70"/>
      <c r="AN638" s="70"/>
      <c r="AO638" s="5"/>
      <c r="AP638" s="5"/>
    </row>
    <row r="639" spans="1:42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7"/>
      <c r="Y639" s="67"/>
      <c r="Z639" s="67"/>
      <c r="AA639" s="67"/>
      <c r="AB639" s="68"/>
      <c r="AC639" s="68"/>
      <c r="AD639" s="68"/>
      <c r="AE639" s="68"/>
      <c r="AF639" s="68"/>
      <c r="AG639" s="69"/>
      <c r="AH639" s="69"/>
      <c r="AI639" s="69"/>
      <c r="AJ639" s="69"/>
      <c r="AK639" s="69"/>
      <c r="AL639" s="69"/>
      <c r="AM639" s="70"/>
      <c r="AN639" s="70"/>
      <c r="AO639" s="5"/>
      <c r="AP639" s="5"/>
    </row>
    <row r="640" spans="1:42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7"/>
      <c r="Y640" s="67"/>
      <c r="Z640" s="67"/>
      <c r="AA640" s="67"/>
      <c r="AB640" s="68"/>
      <c r="AC640" s="68"/>
      <c r="AD640" s="68"/>
      <c r="AE640" s="68"/>
      <c r="AF640" s="68"/>
      <c r="AG640" s="69"/>
      <c r="AH640" s="69"/>
      <c r="AI640" s="69"/>
      <c r="AJ640" s="69"/>
      <c r="AK640" s="69"/>
      <c r="AL640" s="69"/>
      <c r="AM640" s="70"/>
      <c r="AN640" s="70"/>
      <c r="AO640" s="5"/>
      <c r="AP640" s="5"/>
    </row>
    <row r="641" spans="1:42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7"/>
      <c r="Y641" s="67"/>
      <c r="Z641" s="67"/>
      <c r="AA641" s="67"/>
      <c r="AB641" s="68"/>
      <c r="AC641" s="68"/>
      <c r="AD641" s="68"/>
      <c r="AE641" s="68"/>
      <c r="AF641" s="68"/>
      <c r="AG641" s="69"/>
      <c r="AH641" s="69"/>
      <c r="AI641" s="69"/>
      <c r="AJ641" s="69"/>
      <c r="AK641" s="69"/>
      <c r="AL641" s="69"/>
      <c r="AM641" s="70"/>
      <c r="AN641" s="70"/>
      <c r="AO641" s="5"/>
      <c r="AP641" s="5"/>
    </row>
    <row r="642" spans="1:42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7"/>
      <c r="Y642" s="67"/>
      <c r="Z642" s="67"/>
      <c r="AA642" s="67"/>
      <c r="AB642" s="68"/>
      <c r="AC642" s="68"/>
      <c r="AD642" s="68"/>
      <c r="AE642" s="68"/>
      <c r="AF642" s="68"/>
      <c r="AG642" s="69"/>
      <c r="AH642" s="69"/>
      <c r="AI642" s="69"/>
      <c r="AJ642" s="69"/>
      <c r="AK642" s="69"/>
      <c r="AL642" s="69"/>
      <c r="AM642" s="70"/>
      <c r="AN642" s="70"/>
      <c r="AO642" s="5"/>
      <c r="AP642" s="5"/>
    </row>
    <row r="643" spans="1:42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7"/>
      <c r="Y643" s="67"/>
      <c r="Z643" s="67"/>
      <c r="AA643" s="67"/>
      <c r="AB643" s="68"/>
      <c r="AC643" s="68"/>
      <c r="AD643" s="68"/>
      <c r="AE643" s="68"/>
      <c r="AF643" s="68"/>
      <c r="AG643" s="69"/>
      <c r="AH643" s="69"/>
      <c r="AI643" s="69"/>
      <c r="AJ643" s="69"/>
      <c r="AK643" s="69"/>
      <c r="AL643" s="69"/>
      <c r="AM643" s="70"/>
      <c r="AN643" s="70"/>
      <c r="AO643" s="5"/>
      <c r="AP643" s="5"/>
    </row>
    <row r="644" spans="1:42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7"/>
      <c r="Y644" s="67"/>
      <c r="Z644" s="67"/>
      <c r="AA644" s="67"/>
      <c r="AB644" s="68"/>
      <c r="AC644" s="68"/>
      <c r="AD644" s="68"/>
      <c r="AE644" s="68"/>
      <c r="AF644" s="68"/>
      <c r="AG644" s="69"/>
      <c r="AH644" s="69"/>
      <c r="AI644" s="69"/>
      <c r="AJ644" s="69"/>
      <c r="AK644" s="69"/>
      <c r="AL644" s="69"/>
      <c r="AM644" s="70"/>
      <c r="AN644" s="70"/>
      <c r="AO644" s="5"/>
      <c r="AP644" s="5"/>
    </row>
    <row r="645" spans="1:42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7"/>
      <c r="Y645" s="67"/>
      <c r="Z645" s="67"/>
      <c r="AA645" s="67"/>
      <c r="AB645" s="68"/>
      <c r="AC645" s="68"/>
      <c r="AD645" s="68"/>
      <c r="AE645" s="68"/>
      <c r="AF645" s="68"/>
      <c r="AG645" s="69"/>
      <c r="AH645" s="69"/>
      <c r="AI645" s="69"/>
      <c r="AJ645" s="69"/>
      <c r="AK645" s="69"/>
      <c r="AL645" s="69"/>
      <c r="AM645" s="70"/>
      <c r="AN645" s="70"/>
      <c r="AO645" s="5"/>
      <c r="AP645" s="5"/>
    </row>
    <row r="646" spans="1:42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7"/>
      <c r="Y646" s="67"/>
      <c r="Z646" s="67"/>
      <c r="AA646" s="67"/>
      <c r="AB646" s="68"/>
      <c r="AC646" s="68"/>
      <c r="AD646" s="68"/>
      <c r="AE646" s="68"/>
      <c r="AF646" s="68"/>
      <c r="AG646" s="69"/>
      <c r="AH646" s="69"/>
      <c r="AI646" s="69"/>
      <c r="AJ646" s="69"/>
      <c r="AK646" s="69"/>
      <c r="AL646" s="69"/>
      <c r="AM646" s="70"/>
      <c r="AN646" s="70"/>
      <c r="AO646" s="5"/>
      <c r="AP646" s="5"/>
    </row>
    <row r="647" spans="1:42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7"/>
      <c r="Y647" s="67"/>
      <c r="Z647" s="67"/>
      <c r="AA647" s="67"/>
      <c r="AB647" s="68"/>
      <c r="AC647" s="68"/>
      <c r="AD647" s="68"/>
      <c r="AE647" s="68"/>
      <c r="AF647" s="68"/>
      <c r="AG647" s="69"/>
      <c r="AH647" s="69"/>
      <c r="AI647" s="69"/>
      <c r="AJ647" s="69"/>
      <c r="AK647" s="69"/>
      <c r="AL647" s="69"/>
      <c r="AM647" s="70"/>
      <c r="AN647" s="70"/>
      <c r="AO647" s="5"/>
      <c r="AP647" s="5"/>
    </row>
    <row r="648" spans="1:42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7"/>
      <c r="Y648" s="67"/>
      <c r="Z648" s="67"/>
      <c r="AA648" s="67"/>
      <c r="AB648" s="68"/>
      <c r="AC648" s="68"/>
      <c r="AD648" s="68"/>
      <c r="AE648" s="68"/>
      <c r="AF648" s="68"/>
      <c r="AG648" s="69"/>
      <c r="AH648" s="69"/>
      <c r="AI648" s="69"/>
      <c r="AJ648" s="69"/>
      <c r="AK648" s="69"/>
      <c r="AL648" s="69"/>
      <c r="AM648" s="70"/>
      <c r="AN648" s="70"/>
      <c r="AO648" s="5"/>
      <c r="AP648" s="5"/>
    </row>
    <row r="649" spans="1:42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7"/>
      <c r="Y649" s="67"/>
      <c r="Z649" s="67"/>
      <c r="AA649" s="67"/>
      <c r="AB649" s="68"/>
      <c r="AC649" s="68"/>
      <c r="AD649" s="68"/>
      <c r="AE649" s="68"/>
      <c r="AF649" s="68"/>
      <c r="AG649" s="69"/>
      <c r="AH649" s="69"/>
      <c r="AI649" s="69"/>
      <c r="AJ649" s="69"/>
      <c r="AK649" s="69"/>
      <c r="AL649" s="69"/>
      <c r="AM649" s="70"/>
      <c r="AN649" s="70"/>
      <c r="AO649" s="5"/>
      <c r="AP649" s="5"/>
    </row>
    <row r="650" spans="1:42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7"/>
      <c r="Y650" s="67"/>
      <c r="Z650" s="67"/>
      <c r="AA650" s="67"/>
      <c r="AB650" s="68"/>
      <c r="AC650" s="68"/>
      <c r="AD650" s="68"/>
      <c r="AE650" s="68"/>
      <c r="AF650" s="68"/>
      <c r="AG650" s="69"/>
      <c r="AH650" s="69"/>
      <c r="AI650" s="69"/>
      <c r="AJ650" s="69"/>
      <c r="AK650" s="69"/>
      <c r="AL650" s="69"/>
      <c r="AM650" s="70"/>
      <c r="AN650" s="70"/>
      <c r="AO650" s="5"/>
      <c r="AP650" s="5"/>
    </row>
    <row r="651" spans="1:42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7"/>
      <c r="Y651" s="67"/>
      <c r="Z651" s="67"/>
      <c r="AA651" s="67"/>
      <c r="AB651" s="68"/>
      <c r="AC651" s="68"/>
      <c r="AD651" s="68"/>
      <c r="AE651" s="68"/>
      <c r="AF651" s="68"/>
      <c r="AG651" s="69"/>
      <c r="AH651" s="69"/>
      <c r="AI651" s="69"/>
      <c r="AJ651" s="69"/>
      <c r="AK651" s="69"/>
      <c r="AL651" s="69"/>
      <c r="AM651" s="70"/>
      <c r="AN651" s="70"/>
      <c r="AO651" s="5"/>
      <c r="AP651" s="5"/>
    </row>
    <row r="652" spans="1:42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7"/>
      <c r="Y652" s="67"/>
      <c r="Z652" s="67"/>
      <c r="AA652" s="67"/>
      <c r="AB652" s="68"/>
      <c r="AC652" s="68"/>
      <c r="AD652" s="68"/>
      <c r="AE652" s="68"/>
      <c r="AF652" s="68"/>
      <c r="AG652" s="69"/>
      <c r="AH652" s="69"/>
      <c r="AI652" s="69"/>
      <c r="AJ652" s="69"/>
      <c r="AK652" s="69"/>
      <c r="AL652" s="69"/>
      <c r="AM652" s="70"/>
      <c r="AN652" s="70"/>
      <c r="AO652" s="5"/>
      <c r="AP652" s="5"/>
    </row>
    <row r="653" spans="1:42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7"/>
      <c r="Y653" s="67"/>
      <c r="Z653" s="67"/>
      <c r="AA653" s="67"/>
      <c r="AB653" s="68"/>
      <c r="AC653" s="68"/>
      <c r="AD653" s="68"/>
      <c r="AE653" s="68"/>
      <c r="AF653" s="68"/>
      <c r="AG653" s="69"/>
      <c r="AH653" s="69"/>
      <c r="AI653" s="69"/>
      <c r="AJ653" s="69"/>
      <c r="AK653" s="69"/>
      <c r="AL653" s="69"/>
      <c r="AM653" s="70"/>
      <c r="AN653" s="70"/>
      <c r="AO653" s="5"/>
      <c r="AP653" s="5"/>
    </row>
    <row r="654" spans="1:42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7"/>
      <c r="Y654" s="67"/>
      <c r="Z654" s="67"/>
      <c r="AA654" s="67"/>
      <c r="AB654" s="68"/>
      <c r="AC654" s="68"/>
      <c r="AD654" s="68"/>
      <c r="AE654" s="68"/>
      <c r="AF654" s="68"/>
      <c r="AG654" s="69"/>
      <c r="AH654" s="69"/>
      <c r="AI654" s="69"/>
      <c r="AJ654" s="69"/>
      <c r="AK654" s="69"/>
      <c r="AL654" s="69"/>
      <c r="AM654" s="70"/>
      <c r="AN654" s="70"/>
      <c r="AO654" s="5"/>
      <c r="AP654" s="5"/>
    </row>
    <row r="655" spans="1:42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7"/>
      <c r="Y655" s="67"/>
      <c r="Z655" s="67"/>
      <c r="AA655" s="67"/>
      <c r="AB655" s="68"/>
      <c r="AC655" s="68"/>
      <c r="AD655" s="68"/>
      <c r="AE655" s="68"/>
      <c r="AF655" s="68"/>
      <c r="AG655" s="69"/>
      <c r="AH655" s="69"/>
      <c r="AI655" s="69"/>
      <c r="AJ655" s="69"/>
      <c r="AK655" s="69"/>
      <c r="AL655" s="69"/>
      <c r="AM655" s="70"/>
      <c r="AN655" s="70"/>
      <c r="AO655" s="5"/>
      <c r="AP655" s="5"/>
    </row>
    <row r="656" spans="1:42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7"/>
      <c r="Y656" s="67"/>
      <c r="Z656" s="67"/>
      <c r="AA656" s="67"/>
      <c r="AB656" s="68"/>
      <c r="AC656" s="68"/>
      <c r="AD656" s="68"/>
      <c r="AE656" s="68"/>
      <c r="AF656" s="68"/>
      <c r="AG656" s="69"/>
      <c r="AH656" s="69"/>
      <c r="AI656" s="69"/>
      <c r="AJ656" s="69"/>
      <c r="AK656" s="69"/>
      <c r="AL656" s="69"/>
      <c r="AM656" s="70"/>
      <c r="AN656" s="70"/>
      <c r="AO656" s="5"/>
      <c r="AP656" s="5"/>
    </row>
    <row r="657" spans="1:42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7"/>
      <c r="Y657" s="67"/>
      <c r="Z657" s="67"/>
      <c r="AA657" s="67"/>
      <c r="AB657" s="68"/>
      <c r="AC657" s="68"/>
      <c r="AD657" s="68"/>
      <c r="AE657" s="68"/>
      <c r="AF657" s="68"/>
      <c r="AG657" s="69"/>
      <c r="AH657" s="69"/>
      <c r="AI657" s="69"/>
      <c r="AJ657" s="69"/>
      <c r="AK657" s="69"/>
      <c r="AL657" s="69"/>
      <c r="AM657" s="70"/>
      <c r="AN657" s="70"/>
      <c r="AO657" s="5"/>
      <c r="AP657" s="5"/>
    </row>
    <row r="658" spans="1:42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7"/>
      <c r="Y658" s="67"/>
      <c r="Z658" s="67"/>
      <c r="AA658" s="67"/>
      <c r="AB658" s="68"/>
      <c r="AC658" s="68"/>
      <c r="AD658" s="68"/>
      <c r="AE658" s="68"/>
      <c r="AF658" s="68"/>
      <c r="AG658" s="69"/>
      <c r="AH658" s="69"/>
      <c r="AI658" s="69"/>
      <c r="AJ658" s="69"/>
      <c r="AK658" s="69"/>
      <c r="AL658" s="69"/>
      <c r="AM658" s="70"/>
      <c r="AN658" s="70"/>
      <c r="AO658" s="5"/>
      <c r="AP658" s="5"/>
    </row>
    <row r="659" spans="1:42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7"/>
      <c r="Y659" s="67"/>
      <c r="Z659" s="67"/>
      <c r="AA659" s="67"/>
      <c r="AB659" s="68"/>
      <c r="AC659" s="68"/>
      <c r="AD659" s="68"/>
      <c r="AE659" s="68"/>
      <c r="AF659" s="68"/>
      <c r="AG659" s="69"/>
      <c r="AH659" s="69"/>
      <c r="AI659" s="69"/>
      <c r="AJ659" s="69"/>
      <c r="AK659" s="69"/>
      <c r="AL659" s="69"/>
      <c r="AM659" s="70"/>
      <c r="AN659" s="70"/>
      <c r="AO659" s="5"/>
      <c r="AP659" s="5"/>
    </row>
    <row r="660" spans="1:42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7"/>
      <c r="Y660" s="67"/>
      <c r="Z660" s="67"/>
      <c r="AA660" s="67"/>
      <c r="AB660" s="68"/>
      <c r="AC660" s="68"/>
      <c r="AD660" s="68"/>
      <c r="AE660" s="68"/>
      <c r="AF660" s="68"/>
      <c r="AG660" s="69"/>
      <c r="AH660" s="69"/>
      <c r="AI660" s="69"/>
      <c r="AJ660" s="69"/>
      <c r="AK660" s="69"/>
      <c r="AL660" s="69"/>
      <c r="AM660" s="70"/>
      <c r="AN660" s="70"/>
      <c r="AO660" s="5"/>
      <c r="AP660" s="5"/>
    </row>
    <row r="661" spans="1:42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7"/>
      <c r="Y661" s="67"/>
      <c r="Z661" s="67"/>
      <c r="AA661" s="67"/>
      <c r="AB661" s="68"/>
      <c r="AC661" s="68"/>
      <c r="AD661" s="68"/>
      <c r="AE661" s="68"/>
      <c r="AF661" s="68"/>
      <c r="AG661" s="69"/>
      <c r="AH661" s="69"/>
      <c r="AI661" s="69"/>
      <c r="AJ661" s="69"/>
      <c r="AK661" s="69"/>
      <c r="AL661" s="69"/>
      <c r="AM661" s="70"/>
      <c r="AN661" s="70"/>
      <c r="AO661" s="5"/>
      <c r="AP661" s="5"/>
    </row>
    <row r="662" spans="1:42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7"/>
      <c r="Y662" s="67"/>
      <c r="Z662" s="67"/>
      <c r="AA662" s="67"/>
      <c r="AB662" s="68"/>
      <c r="AC662" s="68"/>
      <c r="AD662" s="68"/>
      <c r="AE662" s="68"/>
      <c r="AF662" s="68"/>
      <c r="AG662" s="69"/>
      <c r="AH662" s="69"/>
      <c r="AI662" s="69"/>
      <c r="AJ662" s="69"/>
      <c r="AK662" s="69"/>
      <c r="AL662" s="69"/>
      <c r="AM662" s="70"/>
      <c r="AN662" s="70"/>
      <c r="AO662" s="5"/>
      <c r="AP662" s="5"/>
    </row>
    <row r="663" spans="1:42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7"/>
      <c r="Y663" s="67"/>
      <c r="Z663" s="67"/>
      <c r="AA663" s="67"/>
      <c r="AB663" s="68"/>
      <c r="AC663" s="68"/>
      <c r="AD663" s="68"/>
      <c r="AE663" s="68"/>
      <c r="AF663" s="68"/>
      <c r="AG663" s="69"/>
      <c r="AH663" s="69"/>
      <c r="AI663" s="69"/>
      <c r="AJ663" s="69"/>
      <c r="AK663" s="69"/>
      <c r="AL663" s="69"/>
      <c r="AM663" s="70"/>
      <c r="AN663" s="70"/>
      <c r="AO663" s="5"/>
      <c r="AP663" s="5"/>
    </row>
    <row r="664" spans="1:42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7"/>
      <c r="Y664" s="67"/>
      <c r="Z664" s="67"/>
      <c r="AA664" s="67"/>
      <c r="AB664" s="68"/>
      <c r="AC664" s="68"/>
      <c r="AD664" s="68"/>
      <c r="AE664" s="68"/>
      <c r="AF664" s="68"/>
      <c r="AG664" s="69"/>
      <c r="AH664" s="69"/>
      <c r="AI664" s="69"/>
      <c r="AJ664" s="69"/>
      <c r="AK664" s="69"/>
      <c r="AL664" s="69"/>
      <c r="AM664" s="70"/>
      <c r="AN664" s="70"/>
      <c r="AO664" s="5"/>
      <c r="AP664" s="5"/>
    </row>
    <row r="665" spans="1:42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7"/>
      <c r="Y665" s="67"/>
      <c r="Z665" s="67"/>
      <c r="AA665" s="67"/>
      <c r="AB665" s="68"/>
      <c r="AC665" s="68"/>
      <c r="AD665" s="68"/>
      <c r="AE665" s="68"/>
      <c r="AF665" s="68"/>
      <c r="AG665" s="69"/>
      <c r="AH665" s="69"/>
      <c r="AI665" s="69"/>
      <c r="AJ665" s="69"/>
      <c r="AK665" s="69"/>
      <c r="AL665" s="69"/>
      <c r="AM665" s="70"/>
      <c r="AN665" s="70"/>
      <c r="AO665" s="5"/>
      <c r="AP665" s="5"/>
    </row>
    <row r="666" spans="1:42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7"/>
      <c r="Y666" s="67"/>
      <c r="Z666" s="67"/>
      <c r="AA666" s="67"/>
      <c r="AB666" s="68"/>
      <c r="AC666" s="68"/>
      <c r="AD666" s="68"/>
      <c r="AE666" s="68"/>
      <c r="AF666" s="68"/>
      <c r="AG666" s="69"/>
      <c r="AH666" s="69"/>
      <c r="AI666" s="69"/>
      <c r="AJ666" s="69"/>
      <c r="AK666" s="69"/>
      <c r="AL666" s="69"/>
      <c r="AM666" s="70"/>
      <c r="AN666" s="70"/>
      <c r="AO666" s="5"/>
      <c r="AP666" s="5"/>
    </row>
    <row r="667" spans="1:42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7"/>
      <c r="Y667" s="67"/>
      <c r="Z667" s="67"/>
      <c r="AA667" s="67"/>
      <c r="AB667" s="68"/>
      <c r="AC667" s="68"/>
      <c r="AD667" s="68"/>
      <c r="AE667" s="68"/>
      <c r="AF667" s="68"/>
      <c r="AG667" s="69"/>
      <c r="AH667" s="69"/>
      <c r="AI667" s="69"/>
      <c r="AJ667" s="69"/>
      <c r="AK667" s="69"/>
      <c r="AL667" s="69"/>
      <c r="AM667" s="70"/>
      <c r="AN667" s="70"/>
      <c r="AO667" s="5"/>
      <c r="AP667" s="5"/>
    </row>
    <row r="668" spans="1:42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7"/>
      <c r="Y668" s="67"/>
      <c r="Z668" s="67"/>
      <c r="AA668" s="67"/>
      <c r="AB668" s="68"/>
      <c r="AC668" s="68"/>
      <c r="AD668" s="68"/>
      <c r="AE668" s="68"/>
      <c r="AF668" s="68"/>
      <c r="AG668" s="69"/>
      <c r="AH668" s="69"/>
      <c r="AI668" s="69"/>
      <c r="AJ668" s="69"/>
      <c r="AK668" s="69"/>
      <c r="AL668" s="69"/>
      <c r="AM668" s="70"/>
      <c r="AN668" s="70"/>
      <c r="AO668" s="5"/>
      <c r="AP668" s="5"/>
    </row>
    <row r="669" spans="1:42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7"/>
      <c r="Y669" s="67"/>
      <c r="Z669" s="67"/>
      <c r="AA669" s="67"/>
      <c r="AB669" s="68"/>
      <c r="AC669" s="68"/>
      <c r="AD669" s="68"/>
      <c r="AE669" s="68"/>
      <c r="AF669" s="68"/>
      <c r="AG669" s="69"/>
      <c r="AH669" s="69"/>
      <c r="AI669" s="69"/>
      <c r="AJ669" s="69"/>
      <c r="AK669" s="69"/>
      <c r="AL669" s="69"/>
      <c r="AM669" s="70"/>
      <c r="AN669" s="70"/>
      <c r="AO669" s="5"/>
      <c r="AP669" s="5"/>
    </row>
    <row r="670" spans="1:42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7"/>
      <c r="Y670" s="67"/>
      <c r="Z670" s="67"/>
      <c r="AA670" s="67"/>
      <c r="AB670" s="68"/>
      <c r="AC670" s="68"/>
      <c r="AD670" s="68"/>
      <c r="AE670" s="68"/>
      <c r="AF670" s="68"/>
      <c r="AG670" s="69"/>
      <c r="AH670" s="69"/>
      <c r="AI670" s="69"/>
      <c r="AJ670" s="69"/>
      <c r="AK670" s="69"/>
      <c r="AL670" s="69"/>
      <c r="AM670" s="70"/>
      <c r="AN670" s="70"/>
      <c r="AO670" s="5"/>
      <c r="AP670" s="5"/>
    </row>
    <row r="671" spans="1:42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7"/>
      <c r="Y671" s="67"/>
      <c r="Z671" s="67"/>
      <c r="AA671" s="67"/>
      <c r="AB671" s="68"/>
      <c r="AC671" s="68"/>
      <c r="AD671" s="68"/>
      <c r="AE671" s="68"/>
      <c r="AF671" s="68"/>
      <c r="AG671" s="69"/>
      <c r="AH671" s="69"/>
      <c r="AI671" s="69"/>
      <c r="AJ671" s="69"/>
      <c r="AK671" s="69"/>
      <c r="AL671" s="69"/>
      <c r="AM671" s="70"/>
      <c r="AN671" s="70"/>
      <c r="AO671" s="5"/>
      <c r="AP671" s="5"/>
    </row>
    <row r="672" spans="1:42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7"/>
      <c r="Y672" s="67"/>
      <c r="Z672" s="67"/>
      <c r="AA672" s="67"/>
      <c r="AB672" s="68"/>
      <c r="AC672" s="68"/>
      <c r="AD672" s="68"/>
      <c r="AE672" s="68"/>
      <c r="AF672" s="68"/>
      <c r="AG672" s="69"/>
      <c r="AH672" s="69"/>
      <c r="AI672" s="69"/>
      <c r="AJ672" s="69"/>
      <c r="AK672" s="69"/>
      <c r="AL672" s="69"/>
      <c r="AM672" s="70"/>
      <c r="AN672" s="70"/>
      <c r="AO672" s="5"/>
      <c r="AP672" s="5"/>
    </row>
    <row r="673" spans="1:42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7"/>
      <c r="Y673" s="67"/>
      <c r="Z673" s="67"/>
      <c r="AA673" s="67"/>
      <c r="AB673" s="68"/>
      <c r="AC673" s="68"/>
      <c r="AD673" s="68"/>
      <c r="AE673" s="68"/>
      <c r="AF673" s="68"/>
      <c r="AG673" s="69"/>
      <c r="AH673" s="69"/>
      <c r="AI673" s="69"/>
      <c r="AJ673" s="69"/>
      <c r="AK673" s="69"/>
      <c r="AL673" s="69"/>
      <c r="AM673" s="70"/>
      <c r="AN673" s="70"/>
      <c r="AO673" s="5"/>
      <c r="AP673" s="5"/>
    </row>
    <row r="674" spans="1:42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7"/>
      <c r="Y674" s="67"/>
      <c r="Z674" s="67"/>
      <c r="AA674" s="67"/>
      <c r="AB674" s="68"/>
      <c r="AC674" s="68"/>
      <c r="AD674" s="68"/>
      <c r="AE674" s="68"/>
      <c r="AF674" s="68"/>
      <c r="AG674" s="69"/>
      <c r="AH674" s="69"/>
      <c r="AI674" s="69"/>
      <c r="AJ674" s="69"/>
      <c r="AK674" s="69"/>
      <c r="AL674" s="69"/>
      <c r="AM674" s="70"/>
      <c r="AN674" s="70"/>
      <c r="AO674" s="5"/>
      <c r="AP674" s="5"/>
    </row>
    <row r="675" spans="1:42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7"/>
      <c r="Y675" s="67"/>
      <c r="Z675" s="67"/>
      <c r="AA675" s="67"/>
      <c r="AB675" s="68"/>
      <c r="AC675" s="68"/>
      <c r="AD675" s="68"/>
      <c r="AE675" s="68"/>
      <c r="AF675" s="68"/>
      <c r="AG675" s="69"/>
      <c r="AH675" s="69"/>
      <c r="AI675" s="69"/>
      <c r="AJ675" s="69"/>
      <c r="AK675" s="69"/>
      <c r="AL675" s="69"/>
      <c r="AM675" s="70"/>
      <c r="AN675" s="70"/>
      <c r="AO675" s="5"/>
      <c r="AP675" s="5"/>
    </row>
    <row r="676" spans="1:42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7"/>
      <c r="Y676" s="67"/>
      <c r="Z676" s="67"/>
      <c r="AA676" s="67"/>
      <c r="AB676" s="68"/>
      <c r="AC676" s="68"/>
      <c r="AD676" s="68"/>
      <c r="AE676" s="68"/>
      <c r="AF676" s="68"/>
      <c r="AG676" s="69"/>
      <c r="AH676" s="69"/>
      <c r="AI676" s="69"/>
      <c r="AJ676" s="69"/>
      <c r="AK676" s="69"/>
      <c r="AL676" s="69"/>
      <c r="AM676" s="70"/>
      <c r="AN676" s="70"/>
      <c r="AO676" s="5"/>
      <c r="AP676" s="5"/>
    </row>
    <row r="677" spans="1:42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7"/>
      <c r="Y677" s="67"/>
      <c r="Z677" s="67"/>
      <c r="AA677" s="67"/>
      <c r="AB677" s="68"/>
      <c r="AC677" s="68"/>
      <c r="AD677" s="68"/>
      <c r="AE677" s="68"/>
      <c r="AF677" s="68"/>
      <c r="AG677" s="69"/>
      <c r="AH677" s="69"/>
      <c r="AI677" s="69"/>
      <c r="AJ677" s="69"/>
      <c r="AK677" s="69"/>
      <c r="AL677" s="69"/>
      <c r="AM677" s="70"/>
      <c r="AN677" s="70"/>
      <c r="AO677" s="5"/>
      <c r="AP677" s="5"/>
    </row>
    <row r="678" spans="1:42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7"/>
      <c r="Y678" s="67"/>
      <c r="Z678" s="67"/>
      <c r="AA678" s="67"/>
      <c r="AB678" s="68"/>
      <c r="AC678" s="68"/>
      <c r="AD678" s="68"/>
      <c r="AE678" s="68"/>
      <c r="AF678" s="68"/>
      <c r="AG678" s="69"/>
      <c r="AH678" s="69"/>
      <c r="AI678" s="69"/>
      <c r="AJ678" s="69"/>
      <c r="AK678" s="69"/>
      <c r="AL678" s="69"/>
      <c r="AM678" s="70"/>
      <c r="AN678" s="70"/>
      <c r="AO678" s="5"/>
      <c r="AP678" s="5"/>
    </row>
    <row r="679" spans="1:42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7"/>
      <c r="Y679" s="67"/>
      <c r="Z679" s="67"/>
      <c r="AA679" s="67"/>
      <c r="AB679" s="68"/>
      <c r="AC679" s="68"/>
      <c r="AD679" s="68"/>
      <c r="AE679" s="68"/>
      <c r="AF679" s="68"/>
      <c r="AG679" s="69"/>
      <c r="AH679" s="69"/>
      <c r="AI679" s="69"/>
      <c r="AJ679" s="69"/>
      <c r="AK679" s="69"/>
      <c r="AL679" s="69"/>
      <c r="AM679" s="70"/>
      <c r="AN679" s="70"/>
      <c r="AO679" s="5"/>
      <c r="AP679" s="5"/>
    </row>
    <row r="680" spans="1:42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7"/>
      <c r="Y680" s="67"/>
      <c r="Z680" s="67"/>
      <c r="AA680" s="67"/>
      <c r="AB680" s="68"/>
      <c r="AC680" s="68"/>
      <c r="AD680" s="68"/>
      <c r="AE680" s="68"/>
      <c r="AF680" s="68"/>
      <c r="AG680" s="69"/>
      <c r="AH680" s="69"/>
      <c r="AI680" s="69"/>
      <c r="AJ680" s="69"/>
      <c r="AK680" s="69"/>
      <c r="AL680" s="69"/>
      <c r="AM680" s="70"/>
      <c r="AN680" s="70"/>
      <c r="AO680" s="5"/>
      <c r="AP680" s="5"/>
    </row>
    <row r="681" spans="1:42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7"/>
      <c r="Y681" s="67"/>
      <c r="Z681" s="67"/>
      <c r="AA681" s="67"/>
      <c r="AB681" s="68"/>
      <c r="AC681" s="68"/>
      <c r="AD681" s="68"/>
      <c r="AE681" s="68"/>
      <c r="AF681" s="68"/>
      <c r="AG681" s="69"/>
      <c r="AH681" s="69"/>
      <c r="AI681" s="69"/>
      <c r="AJ681" s="69"/>
      <c r="AK681" s="69"/>
      <c r="AL681" s="69"/>
      <c r="AM681" s="70"/>
      <c r="AN681" s="70"/>
      <c r="AO681" s="5"/>
      <c r="AP681" s="5"/>
    </row>
    <row r="682" spans="1:42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7"/>
      <c r="Y682" s="67"/>
      <c r="Z682" s="67"/>
      <c r="AA682" s="67"/>
      <c r="AB682" s="68"/>
      <c r="AC682" s="68"/>
      <c r="AD682" s="68"/>
      <c r="AE682" s="68"/>
      <c r="AF682" s="68"/>
      <c r="AG682" s="69"/>
      <c r="AH682" s="69"/>
      <c r="AI682" s="69"/>
      <c r="AJ682" s="69"/>
      <c r="AK682" s="69"/>
      <c r="AL682" s="69"/>
      <c r="AM682" s="70"/>
      <c r="AN682" s="70"/>
      <c r="AO682" s="5"/>
      <c r="AP682" s="5"/>
    </row>
    <row r="683" spans="1:42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7"/>
      <c r="Y683" s="67"/>
      <c r="Z683" s="67"/>
      <c r="AA683" s="67"/>
      <c r="AB683" s="68"/>
      <c r="AC683" s="68"/>
      <c r="AD683" s="68"/>
      <c r="AE683" s="68"/>
      <c r="AF683" s="68"/>
      <c r="AG683" s="69"/>
      <c r="AH683" s="69"/>
      <c r="AI683" s="69"/>
      <c r="AJ683" s="69"/>
      <c r="AK683" s="69"/>
      <c r="AL683" s="69"/>
      <c r="AM683" s="70"/>
      <c r="AN683" s="70"/>
      <c r="AO683" s="5"/>
      <c r="AP683" s="5"/>
    </row>
    <row r="684" spans="1:42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7"/>
      <c r="Y684" s="67"/>
      <c r="Z684" s="67"/>
      <c r="AA684" s="67"/>
      <c r="AB684" s="68"/>
      <c r="AC684" s="68"/>
      <c r="AD684" s="68"/>
      <c r="AE684" s="68"/>
      <c r="AF684" s="68"/>
      <c r="AG684" s="69"/>
      <c r="AH684" s="69"/>
      <c r="AI684" s="69"/>
      <c r="AJ684" s="69"/>
      <c r="AK684" s="69"/>
      <c r="AL684" s="69"/>
      <c r="AM684" s="70"/>
      <c r="AN684" s="70"/>
      <c r="AO684" s="5"/>
      <c r="AP684" s="5"/>
    </row>
    <row r="685" spans="1:42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7"/>
      <c r="Y685" s="67"/>
      <c r="Z685" s="67"/>
      <c r="AA685" s="67"/>
      <c r="AB685" s="68"/>
      <c r="AC685" s="68"/>
      <c r="AD685" s="68"/>
      <c r="AE685" s="68"/>
      <c r="AF685" s="68"/>
      <c r="AG685" s="69"/>
      <c r="AH685" s="69"/>
      <c r="AI685" s="69"/>
      <c r="AJ685" s="69"/>
      <c r="AK685" s="69"/>
      <c r="AL685" s="69"/>
      <c r="AM685" s="70"/>
      <c r="AN685" s="70"/>
      <c r="AO685" s="5"/>
      <c r="AP685" s="5"/>
    </row>
    <row r="686" spans="1:42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7"/>
      <c r="Y686" s="67"/>
      <c r="Z686" s="67"/>
      <c r="AA686" s="67"/>
      <c r="AB686" s="68"/>
      <c r="AC686" s="68"/>
      <c r="AD686" s="68"/>
      <c r="AE686" s="68"/>
      <c r="AF686" s="68"/>
      <c r="AG686" s="69"/>
      <c r="AH686" s="69"/>
      <c r="AI686" s="69"/>
      <c r="AJ686" s="69"/>
      <c r="AK686" s="69"/>
      <c r="AL686" s="69"/>
      <c r="AM686" s="70"/>
      <c r="AN686" s="70"/>
      <c r="AO686" s="5"/>
      <c r="AP686" s="5"/>
    </row>
    <row r="687" spans="1:42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7"/>
      <c r="Y687" s="67"/>
      <c r="Z687" s="67"/>
      <c r="AA687" s="67"/>
      <c r="AB687" s="68"/>
      <c r="AC687" s="68"/>
      <c r="AD687" s="68"/>
      <c r="AE687" s="68"/>
      <c r="AF687" s="68"/>
      <c r="AG687" s="69"/>
      <c r="AH687" s="69"/>
      <c r="AI687" s="69"/>
      <c r="AJ687" s="69"/>
      <c r="AK687" s="69"/>
      <c r="AL687" s="69"/>
      <c r="AM687" s="70"/>
      <c r="AN687" s="70"/>
      <c r="AO687" s="5"/>
      <c r="AP687" s="5"/>
    </row>
    <row r="688" spans="1:42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7"/>
      <c r="Y688" s="67"/>
      <c r="Z688" s="67"/>
      <c r="AA688" s="67"/>
      <c r="AB688" s="68"/>
      <c r="AC688" s="68"/>
      <c r="AD688" s="68"/>
      <c r="AE688" s="68"/>
      <c r="AF688" s="68"/>
      <c r="AG688" s="69"/>
      <c r="AH688" s="69"/>
      <c r="AI688" s="69"/>
      <c r="AJ688" s="69"/>
      <c r="AK688" s="69"/>
      <c r="AL688" s="69"/>
      <c r="AM688" s="70"/>
      <c r="AN688" s="70"/>
      <c r="AO688" s="5"/>
      <c r="AP688" s="5"/>
    </row>
    <row r="689" spans="1:42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7"/>
      <c r="Y689" s="67"/>
      <c r="Z689" s="67"/>
      <c r="AA689" s="67"/>
      <c r="AB689" s="68"/>
      <c r="AC689" s="68"/>
      <c r="AD689" s="68"/>
      <c r="AE689" s="68"/>
      <c r="AF689" s="68"/>
      <c r="AG689" s="69"/>
      <c r="AH689" s="69"/>
      <c r="AI689" s="69"/>
      <c r="AJ689" s="69"/>
      <c r="AK689" s="69"/>
      <c r="AL689" s="69"/>
      <c r="AM689" s="70"/>
      <c r="AN689" s="70"/>
      <c r="AO689" s="5"/>
      <c r="AP689" s="5"/>
    </row>
    <row r="690" spans="1:42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7"/>
      <c r="Y690" s="67"/>
      <c r="Z690" s="67"/>
      <c r="AA690" s="67"/>
      <c r="AB690" s="68"/>
      <c r="AC690" s="68"/>
      <c r="AD690" s="68"/>
      <c r="AE690" s="68"/>
      <c r="AF690" s="68"/>
      <c r="AG690" s="69"/>
      <c r="AH690" s="69"/>
      <c r="AI690" s="69"/>
      <c r="AJ690" s="69"/>
      <c r="AK690" s="69"/>
      <c r="AL690" s="69"/>
      <c r="AM690" s="70"/>
      <c r="AN690" s="70"/>
      <c r="AO690" s="5"/>
      <c r="AP690" s="5"/>
    </row>
    <row r="691" spans="1:42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7"/>
      <c r="Y691" s="67"/>
      <c r="Z691" s="67"/>
      <c r="AA691" s="67"/>
      <c r="AB691" s="68"/>
      <c r="AC691" s="68"/>
      <c r="AD691" s="68"/>
      <c r="AE691" s="68"/>
      <c r="AF691" s="68"/>
      <c r="AG691" s="69"/>
      <c r="AH691" s="69"/>
      <c r="AI691" s="69"/>
      <c r="AJ691" s="69"/>
      <c r="AK691" s="69"/>
      <c r="AL691" s="69"/>
      <c r="AM691" s="70"/>
      <c r="AN691" s="70"/>
      <c r="AO691" s="5"/>
      <c r="AP691" s="5"/>
    </row>
    <row r="692" spans="1:42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7"/>
      <c r="Y692" s="67"/>
      <c r="Z692" s="67"/>
      <c r="AA692" s="67"/>
      <c r="AB692" s="68"/>
      <c r="AC692" s="68"/>
      <c r="AD692" s="68"/>
      <c r="AE692" s="68"/>
      <c r="AF692" s="68"/>
      <c r="AG692" s="69"/>
      <c r="AH692" s="69"/>
      <c r="AI692" s="69"/>
      <c r="AJ692" s="69"/>
      <c r="AK692" s="69"/>
      <c r="AL692" s="69"/>
      <c r="AM692" s="70"/>
      <c r="AN692" s="70"/>
      <c r="AO692" s="5"/>
      <c r="AP692" s="5"/>
    </row>
    <row r="693" spans="1:42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7"/>
      <c r="Y693" s="67"/>
      <c r="Z693" s="67"/>
      <c r="AA693" s="67"/>
      <c r="AB693" s="68"/>
      <c r="AC693" s="68"/>
      <c r="AD693" s="68"/>
      <c r="AE693" s="68"/>
      <c r="AF693" s="68"/>
      <c r="AG693" s="69"/>
      <c r="AH693" s="69"/>
      <c r="AI693" s="69"/>
      <c r="AJ693" s="69"/>
      <c r="AK693" s="69"/>
      <c r="AL693" s="69"/>
      <c r="AM693" s="70"/>
      <c r="AN693" s="70"/>
      <c r="AO693" s="5"/>
      <c r="AP693" s="5"/>
    </row>
    <row r="694" spans="1:42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7"/>
      <c r="Y694" s="67"/>
      <c r="Z694" s="67"/>
      <c r="AA694" s="67"/>
      <c r="AB694" s="68"/>
      <c r="AC694" s="68"/>
      <c r="AD694" s="68"/>
      <c r="AE694" s="68"/>
      <c r="AF694" s="68"/>
      <c r="AG694" s="69"/>
      <c r="AH694" s="69"/>
      <c r="AI694" s="69"/>
      <c r="AJ694" s="69"/>
      <c r="AK694" s="69"/>
      <c r="AL694" s="69"/>
      <c r="AM694" s="70"/>
      <c r="AN694" s="70"/>
      <c r="AO694" s="5"/>
      <c r="AP694" s="5"/>
    </row>
    <row r="695" spans="1:42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7"/>
      <c r="Y695" s="67"/>
      <c r="Z695" s="67"/>
      <c r="AA695" s="67"/>
      <c r="AB695" s="68"/>
      <c r="AC695" s="68"/>
      <c r="AD695" s="68"/>
      <c r="AE695" s="68"/>
      <c r="AF695" s="68"/>
      <c r="AG695" s="69"/>
      <c r="AH695" s="69"/>
      <c r="AI695" s="69"/>
      <c r="AJ695" s="69"/>
      <c r="AK695" s="69"/>
      <c r="AL695" s="69"/>
      <c r="AM695" s="70"/>
      <c r="AN695" s="70"/>
      <c r="AO695" s="5"/>
      <c r="AP695" s="5"/>
    </row>
    <row r="696" spans="1:42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7"/>
      <c r="Y696" s="67"/>
      <c r="Z696" s="67"/>
      <c r="AA696" s="67"/>
      <c r="AB696" s="68"/>
      <c r="AC696" s="68"/>
      <c r="AD696" s="68"/>
      <c r="AE696" s="68"/>
      <c r="AF696" s="68"/>
      <c r="AG696" s="69"/>
      <c r="AH696" s="69"/>
      <c r="AI696" s="69"/>
      <c r="AJ696" s="69"/>
      <c r="AK696" s="69"/>
      <c r="AL696" s="69"/>
      <c r="AM696" s="70"/>
      <c r="AN696" s="70"/>
      <c r="AO696" s="5"/>
      <c r="AP696" s="5"/>
    </row>
    <row r="697" spans="1:42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7"/>
      <c r="Y697" s="67"/>
      <c r="Z697" s="67"/>
      <c r="AA697" s="67"/>
      <c r="AB697" s="68"/>
      <c r="AC697" s="68"/>
      <c r="AD697" s="68"/>
      <c r="AE697" s="68"/>
      <c r="AF697" s="68"/>
      <c r="AG697" s="69"/>
      <c r="AH697" s="69"/>
      <c r="AI697" s="69"/>
      <c r="AJ697" s="69"/>
      <c r="AK697" s="69"/>
      <c r="AL697" s="69"/>
      <c r="AM697" s="70"/>
      <c r="AN697" s="70"/>
      <c r="AO697" s="5"/>
      <c r="AP697" s="5"/>
    </row>
    <row r="698" spans="1:42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7"/>
      <c r="Y698" s="67"/>
      <c r="Z698" s="67"/>
      <c r="AA698" s="67"/>
      <c r="AB698" s="68"/>
      <c r="AC698" s="68"/>
      <c r="AD698" s="68"/>
      <c r="AE698" s="68"/>
      <c r="AF698" s="68"/>
      <c r="AG698" s="69"/>
      <c r="AH698" s="69"/>
      <c r="AI698" s="69"/>
      <c r="AJ698" s="69"/>
      <c r="AK698" s="69"/>
      <c r="AL698" s="69"/>
      <c r="AM698" s="70"/>
      <c r="AN698" s="70"/>
      <c r="AO698" s="5"/>
      <c r="AP698" s="5"/>
    </row>
    <row r="699" spans="1:42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7"/>
      <c r="Y699" s="67"/>
      <c r="Z699" s="67"/>
      <c r="AA699" s="67"/>
      <c r="AB699" s="68"/>
      <c r="AC699" s="68"/>
      <c r="AD699" s="68"/>
      <c r="AE699" s="68"/>
      <c r="AF699" s="68"/>
      <c r="AG699" s="69"/>
      <c r="AH699" s="69"/>
      <c r="AI699" s="69"/>
      <c r="AJ699" s="69"/>
      <c r="AK699" s="69"/>
      <c r="AL699" s="69"/>
      <c r="AM699" s="70"/>
      <c r="AN699" s="70"/>
      <c r="AO699" s="5"/>
      <c r="AP699" s="5"/>
    </row>
    <row r="700" spans="1:42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7"/>
      <c r="Y700" s="67"/>
      <c r="Z700" s="67"/>
      <c r="AA700" s="67"/>
      <c r="AB700" s="68"/>
      <c r="AC700" s="68"/>
      <c r="AD700" s="68"/>
      <c r="AE700" s="68"/>
      <c r="AF700" s="68"/>
      <c r="AG700" s="69"/>
      <c r="AH700" s="69"/>
      <c r="AI700" s="69"/>
      <c r="AJ700" s="69"/>
      <c r="AK700" s="69"/>
      <c r="AL700" s="69"/>
      <c r="AM700" s="70"/>
      <c r="AN700" s="70"/>
      <c r="AO700" s="5"/>
      <c r="AP700" s="5"/>
    </row>
    <row r="701" spans="1:42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7"/>
      <c r="Y701" s="67"/>
      <c r="Z701" s="67"/>
      <c r="AA701" s="67"/>
      <c r="AB701" s="68"/>
      <c r="AC701" s="68"/>
      <c r="AD701" s="68"/>
      <c r="AE701" s="68"/>
      <c r="AF701" s="68"/>
      <c r="AG701" s="69"/>
      <c r="AH701" s="69"/>
      <c r="AI701" s="69"/>
      <c r="AJ701" s="69"/>
      <c r="AK701" s="69"/>
      <c r="AL701" s="69"/>
      <c r="AM701" s="70"/>
      <c r="AN701" s="70"/>
      <c r="AO701" s="5"/>
      <c r="AP701" s="5"/>
    </row>
    <row r="702" spans="1:42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7"/>
      <c r="Y702" s="67"/>
      <c r="Z702" s="67"/>
      <c r="AA702" s="67"/>
      <c r="AB702" s="68"/>
      <c r="AC702" s="68"/>
      <c r="AD702" s="68"/>
      <c r="AE702" s="68"/>
      <c r="AF702" s="68"/>
      <c r="AG702" s="69"/>
      <c r="AH702" s="69"/>
      <c r="AI702" s="69"/>
      <c r="AJ702" s="69"/>
      <c r="AK702" s="69"/>
      <c r="AL702" s="69"/>
      <c r="AM702" s="70"/>
      <c r="AN702" s="70"/>
      <c r="AO702" s="5"/>
      <c r="AP702" s="5"/>
    </row>
    <row r="703" spans="1:42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7"/>
      <c r="Y703" s="67"/>
      <c r="Z703" s="67"/>
      <c r="AA703" s="67"/>
      <c r="AB703" s="68"/>
      <c r="AC703" s="68"/>
      <c r="AD703" s="68"/>
      <c r="AE703" s="68"/>
      <c r="AF703" s="68"/>
      <c r="AG703" s="69"/>
      <c r="AH703" s="69"/>
      <c r="AI703" s="69"/>
      <c r="AJ703" s="69"/>
      <c r="AK703" s="69"/>
      <c r="AL703" s="69"/>
      <c r="AM703" s="70"/>
      <c r="AN703" s="70"/>
      <c r="AO703" s="5"/>
      <c r="AP703" s="5"/>
    </row>
    <row r="704" spans="1:42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7"/>
      <c r="Y704" s="67"/>
      <c r="Z704" s="67"/>
      <c r="AA704" s="67"/>
      <c r="AB704" s="68"/>
      <c r="AC704" s="68"/>
      <c r="AD704" s="68"/>
      <c r="AE704" s="68"/>
      <c r="AF704" s="68"/>
      <c r="AG704" s="69"/>
      <c r="AH704" s="69"/>
      <c r="AI704" s="69"/>
      <c r="AJ704" s="69"/>
      <c r="AK704" s="69"/>
      <c r="AL704" s="69"/>
      <c r="AM704" s="70"/>
      <c r="AN704" s="70"/>
      <c r="AO704" s="5"/>
      <c r="AP704" s="5"/>
    </row>
    <row r="705" spans="1:42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7"/>
      <c r="Y705" s="67"/>
      <c r="Z705" s="67"/>
      <c r="AA705" s="67"/>
      <c r="AB705" s="68"/>
      <c r="AC705" s="68"/>
      <c r="AD705" s="68"/>
      <c r="AE705" s="68"/>
      <c r="AF705" s="68"/>
      <c r="AG705" s="69"/>
      <c r="AH705" s="69"/>
      <c r="AI705" s="69"/>
      <c r="AJ705" s="69"/>
      <c r="AK705" s="69"/>
      <c r="AL705" s="69"/>
      <c r="AM705" s="70"/>
      <c r="AN705" s="70"/>
      <c r="AO705" s="5"/>
      <c r="AP705" s="5"/>
    </row>
    <row r="706" spans="1:42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7"/>
      <c r="Y706" s="67"/>
      <c r="Z706" s="67"/>
      <c r="AA706" s="67"/>
      <c r="AB706" s="68"/>
      <c r="AC706" s="68"/>
      <c r="AD706" s="68"/>
      <c r="AE706" s="68"/>
      <c r="AF706" s="68"/>
      <c r="AG706" s="69"/>
      <c r="AH706" s="69"/>
      <c r="AI706" s="69"/>
      <c r="AJ706" s="69"/>
      <c r="AK706" s="69"/>
      <c r="AL706" s="69"/>
      <c r="AM706" s="70"/>
      <c r="AN706" s="70"/>
      <c r="AO706" s="5"/>
      <c r="AP706" s="5"/>
    </row>
    <row r="707" spans="1:42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7"/>
      <c r="Y707" s="67"/>
      <c r="Z707" s="67"/>
      <c r="AA707" s="67"/>
      <c r="AB707" s="68"/>
      <c r="AC707" s="68"/>
      <c r="AD707" s="68"/>
      <c r="AE707" s="68"/>
      <c r="AF707" s="68"/>
      <c r="AG707" s="69"/>
      <c r="AH707" s="69"/>
      <c r="AI707" s="69"/>
      <c r="AJ707" s="69"/>
      <c r="AK707" s="69"/>
      <c r="AL707" s="69"/>
      <c r="AM707" s="70"/>
      <c r="AN707" s="70"/>
      <c r="AO707" s="5"/>
      <c r="AP707" s="5"/>
    </row>
    <row r="708" spans="1:42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7"/>
      <c r="Y708" s="67"/>
      <c r="Z708" s="67"/>
      <c r="AA708" s="67"/>
      <c r="AB708" s="68"/>
      <c r="AC708" s="68"/>
      <c r="AD708" s="68"/>
      <c r="AE708" s="68"/>
      <c r="AF708" s="68"/>
      <c r="AG708" s="69"/>
      <c r="AH708" s="69"/>
      <c r="AI708" s="69"/>
      <c r="AJ708" s="69"/>
      <c r="AK708" s="69"/>
      <c r="AL708" s="69"/>
      <c r="AM708" s="70"/>
      <c r="AN708" s="70"/>
      <c r="AO708" s="5"/>
      <c r="AP708" s="5"/>
    </row>
    <row r="709" spans="1:42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7"/>
      <c r="Y709" s="67"/>
      <c r="Z709" s="67"/>
      <c r="AA709" s="67"/>
      <c r="AB709" s="68"/>
      <c r="AC709" s="68"/>
      <c r="AD709" s="68"/>
      <c r="AE709" s="68"/>
      <c r="AF709" s="68"/>
      <c r="AG709" s="69"/>
      <c r="AH709" s="69"/>
      <c r="AI709" s="69"/>
      <c r="AJ709" s="69"/>
      <c r="AK709" s="69"/>
      <c r="AL709" s="69"/>
      <c r="AM709" s="70"/>
      <c r="AN709" s="70"/>
      <c r="AO709" s="5"/>
      <c r="AP709" s="5"/>
    </row>
    <row r="710" spans="1:42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7"/>
      <c r="Y710" s="67"/>
      <c r="Z710" s="67"/>
      <c r="AA710" s="67"/>
      <c r="AB710" s="68"/>
      <c r="AC710" s="68"/>
      <c r="AD710" s="68"/>
      <c r="AE710" s="68"/>
      <c r="AF710" s="68"/>
      <c r="AG710" s="69"/>
      <c r="AH710" s="69"/>
      <c r="AI710" s="69"/>
      <c r="AJ710" s="69"/>
      <c r="AK710" s="69"/>
      <c r="AL710" s="69"/>
      <c r="AM710" s="70"/>
      <c r="AN710" s="70"/>
      <c r="AO710" s="5"/>
      <c r="AP710" s="5"/>
    </row>
    <row r="711" spans="1:42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7"/>
      <c r="Y711" s="67"/>
      <c r="Z711" s="67"/>
      <c r="AA711" s="67"/>
      <c r="AB711" s="68"/>
      <c r="AC711" s="68"/>
      <c r="AD711" s="68"/>
      <c r="AE711" s="68"/>
      <c r="AF711" s="68"/>
      <c r="AG711" s="69"/>
      <c r="AH711" s="69"/>
      <c r="AI711" s="69"/>
      <c r="AJ711" s="69"/>
      <c r="AK711" s="69"/>
      <c r="AL711" s="69"/>
      <c r="AM711" s="70"/>
      <c r="AN711" s="70"/>
      <c r="AO711" s="5"/>
      <c r="AP711" s="5"/>
    </row>
    <row r="712" spans="1:42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7"/>
      <c r="Y712" s="67"/>
      <c r="Z712" s="67"/>
      <c r="AA712" s="67"/>
      <c r="AB712" s="68"/>
      <c r="AC712" s="68"/>
      <c r="AD712" s="68"/>
      <c r="AE712" s="68"/>
      <c r="AF712" s="68"/>
      <c r="AG712" s="69"/>
      <c r="AH712" s="69"/>
      <c r="AI712" s="69"/>
      <c r="AJ712" s="69"/>
      <c r="AK712" s="69"/>
      <c r="AL712" s="69"/>
      <c r="AM712" s="70"/>
      <c r="AN712" s="70"/>
      <c r="AO712" s="5"/>
      <c r="AP712" s="5"/>
    </row>
    <row r="713" spans="1:42" ht="24.75" thickBot="1" x14ac:dyDescent="0.6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7"/>
      <c r="Y713" s="67"/>
      <c r="Z713" s="67"/>
      <c r="AA713" s="67"/>
      <c r="AB713" s="68"/>
      <c r="AC713" s="68"/>
      <c r="AD713" s="68"/>
      <c r="AE713" s="68"/>
      <c r="AF713" s="68"/>
      <c r="AG713" s="69"/>
      <c r="AH713" s="69"/>
      <c r="AI713" s="69"/>
      <c r="AJ713" s="69"/>
      <c r="AK713" s="69"/>
      <c r="AL713" s="69"/>
      <c r="AM713" s="70"/>
      <c r="AN713" s="70"/>
      <c r="AO713" s="5"/>
      <c r="AP713" s="5"/>
    </row>
    <row r="714" spans="1:42" ht="24.75" thickBot="1" x14ac:dyDescent="0.6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67"/>
      <c r="Y714" s="67"/>
      <c r="Z714" s="67"/>
      <c r="AA714" s="67"/>
      <c r="AB714" s="68"/>
      <c r="AC714" s="68"/>
      <c r="AD714" s="68"/>
      <c r="AE714" s="68"/>
      <c r="AF714" s="68"/>
      <c r="AG714" s="69"/>
      <c r="AH714" s="69"/>
      <c r="AI714" s="69"/>
      <c r="AJ714" s="69"/>
      <c r="AK714" s="69"/>
      <c r="AL714" s="69"/>
      <c r="AM714" s="70"/>
      <c r="AN714" s="70"/>
      <c r="AO714" s="5"/>
      <c r="AP714" s="5"/>
    </row>
    <row r="715" spans="1:42" ht="24.75" thickBot="1" x14ac:dyDescent="0.6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67"/>
      <c r="Y715" s="67"/>
      <c r="Z715" s="67"/>
      <c r="AA715" s="67"/>
      <c r="AB715" s="68"/>
      <c r="AC715" s="68"/>
      <c r="AD715" s="68"/>
      <c r="AE715" s="68"/>
      <c r="AF715" s="68"/>
      <c r="AG715" s="69"/>
      <c r="AH715" s="69"/>
      <c r="AI715" s="69"/>
      <c r="AJ715" s="69"/>
      <c r="AK715" s="69"/>
      <c r="AL715" s="69"/>
      <c r="AM715" s="70"/>
      <c r="AN715" s="70"/>
      <c r="AO715" s="5"/>
      <c r="AP715" s="5"/>
    </row>
    <row r="716" spans="1:42" ht="24.75" thickBot="1" x14ac:dyDescent="0.6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67"/>
      <c r="Y716" s="67"/>
      <c r="Z716" s="67"/>
      <c r="AA716" s="67"/>
      <c r="AB716" s="68"/>
      <c r="AC716" s="68"/>
      <c r="AD716" s="68"/>
      <c r="AE716" s="68"/>
      <c r="AF716" s="68"/>
      <c r="AG716" s="69"/>
      <c r="AH716" s="69"/>
      <c r="AI716" s="69"/>
      <c r="AJ716" s="69"/>
      <c r="AK716" s="69"/>
      <c r="AL716" s="69"/>
      <c r="AM716" s="70"/>
      <c r="AN716" s="70"/>
      <c r="AO716" s="5"/>
      <c r="AP716" s="5"/>
    </row>
    <row r="717" spans="1:42" ht="24.75" thickBot="1" x14ac:dyDescent="0.6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67"/>
      <c r="Y717" s="67"/>
      <c r="Z717" s="67"/>
      <c r="AA717" s="67"/>
      <c r="AB717" s="68"/>
      <c r="AC717" s="68"/>
      <c r="AD717" s="68"/>
      <c r="AE717" s="68"/>
      <c r="AF717" s="68"/>
      <c r="AG717" s="69"/>
      <c r="AH717" s="69"/>
      <c r="AI717" s="69"/>
      <c r="AJ717" s="69"/>
      <c r="AK717" s="69"/>
      <c r="AL717" s="69"/>
      <c r="AM717" s="70"/>
      <c r="AN717" s="70"/>
      <c r="AO717" s="5"/>
      <c r="AP717" s="5"/>
    </row>
    <row r="718" spans="1:42" ht="24.75" thickBot="1" x14ac:dyDescent="0.6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67"/>
      <c r="Y718" s="67"/>
      <c r="Z718" s="67"/>
      <c r="AA718" s="67"/>
      <c r="AB718" s="68"/>
      <c r="AC718" s="68"/>
      <c r="AD718" s="68"/>
      <c r="AE718" s="68"/>
      <c r="AF718" s="68"/>
      <c r="AG718" s="69"/>
      <c r="AH718" s="69"/>
      <c r="AI718" s="69"/>
      <c r="AJ718" s="69"/>
      <c r="AK718" s="69"/>
      <c r="AL718" s="69"/>
      <c r="AM718" s="70"/>
      <c r="AN718" s="70"/>
      <c r="AO718" s="5"/>
      <c r="AP718" s="5"/>
    </row>
    <row r="719" spans="1:42" ht="24.75" thickBot="1" x14ac:dyDescent="0.6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67"/>
      <c r="Y719" s="67"/>
      <c r="Z719" s="67"/>
      <c r="AA719" s="67"/>
      <c r="AB719" s="68"/>
      <c r="AC719" s="68"/>
      <c r="AD719" s="68"/>
      <c r="AE719" s="68"/>
      <c r="AF719" s="68"/>
      <c r="AG719" s="69"/>
      <c r="AH719" s="69"/>
      <c r="AI719" s="69"/>
      <c r="AJ719" s="69"/>
      <c r="AK719" s="69"/>
      <c r="AL719" s="69"/>
      <c r="AM719" s="70"/>
      <c r="AN719" s="70"/>
      <c r="AO719" s="5"/>
      <c r="AP719" s="5"/>
    </row>
    <row r="720" spans="1:42" ht="24.75" thickBot="1" x14ac:dyDescent="0.6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67"/>
      <c r="Y720" s="67"/>
      <c r="Z720" s="67"/>
      <c r="AA720" s="67"/>
      <c r="AB720" s="68"/>
      <c r="AC720" s="68"/>
      <c r="AD720" s="68"/>
      <c r="AE720" s="68"/>
      <c r="AF720" s="68"/>
      <c r="AG720" s="69"/>
      <c r="AH720" s="69"/>
      <c r="AI720" s="69"/>
      <c r="AJ720" s="69"/>
      <c r="AK720" s="69"/>
      <c r="AL720" s="69"/>
      <c r="AM720" s="70"/>
      <c r="AN720" s="70"/>
      <c r="AO720" s="5"/>
      <c r="AP720" s="5"/>
    </row>
    <row r="721" spans="1:42" ht="24.75" thickBot="1" x14ac:dyDescent="0.6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67"/>
      <c r="Y721" s="67"/>
      <c r="Z721" s="67"/>
      <c r="AA721" s="67"/>
      <c r="AB721" s="68"/>
      <c r="AC721" s="68"/>
      <c r="AD721" s="68"/>
      <c r="AE721" s="68"/>
      <c r="AF721" s="68"/>
      <c r="AG721" s="69"/>
      <c r="AH721" s="69"/>
      <c r="AI721" s="69"/>
      <c r="AJ721" s="69"/>
      <c r="AK721" s="69"/>
      <c r="AL721" s="69"/>
      <c r="AM721" s="70"/>
      <c r="AN721" s="70"/>
      <c r="AO721" s="5"/>
      <c r="AP721" s="5"/>
    </row>
    <row r="722" spans="1:42" ht="24.75" thickBot="1" x14ac:dyDescent="0.6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67"/>
      <c r="Y722" s="67"/>
      <c r="Z722" s="67"/>
      <c r="AA722" s="67"/>
      <c r="AB722" s="68"/>
      <c r="AC722" s="68"/>
      <c r="AD722" s="68"/>
      <c r="AE722" s="68"/>
      <c r="AF722" s="68"/>
      <c r="AG722" s="69"/>
      <c r="AH722" s="69"/>
      <c r="AI722" s="69"/>
      <c r="AJ722" s="69"/>
      <c r="AK722" s="69"/>
      <c r="AL722" s="69"/>
      <c r="AM722" s="70"/>
      <c r="AN722" s="70"/>
      <c r="AO722" s="5"/>
      <c r="AP722" s="5"/>
    </row>
    <row r="723" spans="1:42" ht="24.75" thickBot="1" x14ac:dyDescent="0.6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67"/>
      <c r="Y723" s="67"/>
      <c r="Z723" s="67"/>
      <c r="AA723" s="67"/>
      <c r="AB723" s="68"/>
      <c r="AC723" s="68"/>
      <c r="AD723" s="68"/>
      <c r="AE723" s="68"/>
      <c r="AF723" s="68"/>
      <c r="AG723" s="69"/>
      <c r="AH723" s="69"/>
      <c r="AI723" s="69"/>
      <c r="AJ723" s="69"/>
      <c r="AK723" s="69"/>
      <c r="AL723" s="69"/>
      <c r="AM723" s="70"/>
      <c r="AN723" s="70"/>
      <c r="AO723" s="5"/>
      <c r="AP723" s="5"/>
    </row>
    <row r="724" spans="1:42" ht="24.75" thickBot="1" x14ac:dyDescent="0.6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67"/>
      <c r="Y724" s="67"/>
      <c r="Z724" s="67"/>
      <c r="AA724" s="67"/>
      <c r="AB724" s="68"/>
      <c r="AC724" s="68"/>
      <c r="AD724" s="68"/>
      <c r="AE724" s="68"/>
      <c r="AF724" s="68"/>
      <c r="AG724" s="69"/>
      <c r="AH724" s="69"/>
      <c r="AI724" s="69"/>
      <c r="AJ724" s="69"/>
      <c r="AK724" s="69"/>
      <c r="AL724" s="69"/>
      <c r="AM724" s="70"/>
      <c r="AN724" s="70"/>
      <c r="AO724" s="5"/>
      <c r="AP724" s="5"/>
    </row>
    <row r="725" spans="1:42" ht="24.75" thickBot="1" x14ac:dyDescent="0.6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67"/>
      <c r="Y725" s="67"/>
      <c r="Z725" s="67"/>
      <c r="AA725" s="67"/>
      <c r="AB725" s="68"/>
      <c r="AC725" s="68"/>
      <c r="AD725" s="68"/>
      <c r="AE725" s="68"/>
      <c r="AF725" s="68"/>
      <c r="AG725" s="69"/>
      <c r="AH725" s="69"/>
      <c r="AI725" s="69"/>
      <c r="AJ725" s="69"/>
      <c r="AK725" s="69"/>
      <c r="AL725" s="69"/>
      <c r="AM725" s="70"/>
      <c r="AN725" s="70"/>
      <c r="AO725" s="5"/>
      <c r="AP725" s="5"/>
    </row>
    <row r="726" spans="1:42" ht="24.75" thickBot="1" x14ac:dyDescent="0.6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67"/>
      <c r="Y726" s="67"/>
      <c r="Z726" s="67"/>
      <c r="AA726" s="67"/>
      <c r="AB726" s="68"/>
      <c r="AC726" s="68"/>
      <c r="AD726" s="68"/>
      <c r="AE726" s="68"/>
      <c r="AF726" s="68"/>
      <c r="AG726" s="69"/>
      <c r="AH726" s="69"/>
      <c r="AI726" s="69"/>
      <c r="AJ726" s="69"/>
      <c r="AK726" s="69"/>
      <c r="AL726" s="69"/>
      <c r="AM726" s="70"/>
      <c r="AN726" s="70"/>
      <c r="AO726" s="5"/>
      <c r="AP726" s="5"/>
    </row>
    <row r="727" spans="1:42" ht="24.75" thickBot="1" x14ac:dyDescent="0.6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67"/>
      <c r="Y727" s="67"/>
      <c r="Z727" s="67"/>
      <c r="AA727" s="67"/>
      <c r="AB727" s="68"/>
      <c r="AC727" s="68"/>
      <c r="AD727" s="68"/>
      <c r="AE727" s="68"/>
      <c r="AF727" s="68"/>
      <c r="AG727" s="69"/>
      <c r="AH727" s="69"/>
      <c r="AI727" s="69"/>
      <c r="AJ727" s="69"/>
      <c r="AK727" s="69"/>
      <c r="AL727" s="69"/>
      <c r="AM727" s="70"/>
      <c r="AN727" s="70"/>
      <c r="AO727" s="5"/>
      <c r="AP727" s="5"/>
    </row>
    <row r="728" spans="1:42" ht="24.75" thickBot="1" x14ac:dyDescent="0.6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67"/>
      <c r="Y728" s="67"/>
      <c r="Z728" s="67"/>
      <c r="AA728" s="67"/>
      <c r="AB728" s="68"/>
      <c r="AC728" s="68"/>
      <c r="AD728" s="68"/>
      <c r="AE728" s="68"/>
      <c r="AF728" s="68"/>
      <c r="AG728" s="69"/>
      <c r="AH728" s="69"/>
      <c r="AI728" s="69"/>
      <c r="AJ728" s="69"/>
      <c r="AK728" s="69"/>
      <c r="AL728" s="69"/>
      <c r="AM728" s="70"/>
      <c r="AN728" s="70"/>
      <c r="AO728" s="5"/>
      <c r="AP728" s="5"/>
    </row>
    <row r="729" spans="1:42" ht="24.75" thickBot="1" x14ac:dyDescent="0.6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67"/>
      <c r="Y729" s="67"/>
      <c r="Z729" s="67"/>
      <c r="AA729" s="67"/>
      <c r="AB729" s="68"/>
      <c r="AC729" s="68"/>
      <c r="AD729" s="68"/>
      <c r="AE729" s="68"/>
      <c r="AF729" s="68"/>
      <c r="AG729" s="69"/>
      <c r="AH729" s="69"/>
      <c r="AI729" s="69"/>
      <c r="AJ729" s="69"/>
      <c r="AK729" s="69"/>
      <c r="AL729" s="69"/>
      <c r="AM729" s="70"/>
      <c r="AN729" s="70"/>
      <c r="AO729" s="5"/>
      <c r="AP729" s="5"/>
    </row>
    <row r="730" spans="1:42" ht="24.75" thickBot="1" x14ac:dyDescent="0.6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67"/>
      <c r="Y730" s="67"/>
      <c r="Z730" s="67"/>
      <c r="AA730" s="67"/>
      <c r="AB730" s="68"/>
      <c r="AC730" s="68"/>
      <c r="AD730" s="68"/>
      <c r="AE730" s="68"/>
      <c r="AF730" s="68"/>
      <c r="AG730" s="69"/>
      <c r="AH730" s="69"/>
      <c r="AI730" s="69"/>
      <c r="AJ730" s="69"/>
      <c r="AK730" s="69"/>
      <c r="AL730" s="69"/>
      <c r="AM730" s="70"/>
      <c r="AN730" s="70"/>
      <c r="AO730" s="5"/>
      <c r="AP730" s="5"/>
    </row>
    <row r="731" spans="1:42" ht="24.75" thickBot="1" x14ac:dyDescent="0.6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67"/>
      <c r="Y731" s="67"/>
      <c r="Z731" s="67"/>
      <c r="AA731" s="67"/>
      <c r="AB731" s="68"/>
      <c r="AC731" s="68"/>
      <c r="AD731" s="68"/>
      <c r="AE731" s="68"/>
      <c r="AF731" s="68"/>
      <c r="AG731" s="69"/>
      <c r="AH731" s="69"/>
      <c r="AI731" s="69"/>
      <c r="AJ731" s="69"/>
      <c r="AK731" s="69"/>
      <c r="AL731" s="69"/>
      <c r="AM731" s="70"/>
      <c r="AN731" s="70"/>
      <c r="AO731" s="5"/>
      <c r="AP731" s="5"/>
    </row>
    <row r="732" spans="1:42" x14ac:dyDescent="0.55000000000000004">
      <c r="H732" s="65">
        <f t="shared" ref="H732:T732" si="7">COUNTIF(H2:H28,1)</f>
        <v>8</v>
      </c>
      <c r="I732" s="65">
        <f t="shared" si="7"/>
        <v>21</v>
      </c>
      <c r="J732" s="65">
        <f t="shared" si="7"/>
        <v>4</v>
      </c>
      <c r="K732" s="65">
        <f t="shared" si="7"/>
        <v>18</v>
      </c>
      <c r="L732" s="65">
        <f t="shared" si="7"/>
        <v>10</v>
      </c>
      <c r="M732" s="65">
        <f t="shared" si="7"/>
        <v>0</v>
      </c>
      <c r="N732" s="65">
        <f t="shared" si="7"/>
        <v>0</v>
      </c>
      <c r="O732" s="65">
        <f t="shared" si="7"/>
        <v>0</v>
      </c>
      <c r="P732" s="65">
        <f t="shared" si="7"/>
        <v>0</v>
      </c>
      <c r="Q732" s="65">
        <f t="shared" si="7"/>
        <v>1</v>
      </c>
      <c r="R732" s="65">
        <f t="shared" si="7"/>
        <v>4</v>
      </c>
      <c r="S732" s="65">
        <f t="shared" si="7"/>
        <v>2</v>
      </c>
      <c r="T732" s="65">
        <f t="shared" si="7"/>
        <v>2</v>
      </c>
      <c r="U732" s="65"/>
      <c r="V732" s="65"/>
    </row>
    <row r="733" spans="1:42" x14ac:dyDescent="0.55000000000000004">
      <c r="H733" s="66">
        <f t="shared" ref="H733:T733" si="8">STDEV(H2:H28)</f>
        <v>0.46532162696807522</v>
      </c>
      <c r="I733" s="66">
        <f t="shared" si="8"/>
        <v>0.42365927286816174</v>
      </c>
      <c r="J733" s="66">
        <f t="shared" si="8"/>
        <v>0.36201399289824565</v>
      </c>
      <c r="K733" s="66">
        <f t="shared" si="8"/>
        <v>0.48038446141526142</v>
      </c>
      <c r="L733" s="66">
        <f t="shared" si="8"/>
        <v>0.49210287762341132</v>
      </c>
      <c r="M733" s="66">
        <f t="shared" si="8"/>
        <v>1.1106836784693623</v>
      </c>
      <c r="N733" s="66">
        <f t="shared" si="8"/>
        <v>1.3629196078822323</v>
      </c>
      <c r="O733" s="66">
        <f t="shared" si="8"/>
        <v>1.1410496492240387</v>
      </c>
      <c r="P733" s="66">
        <f t="shared" si="8"/>
        <v>1.3471506281091266</v>
      </c>
      <c r="Q733" s="66">
        <f t="shared" si="8"/>
        <v>1.5479054867825091</v>
      </c>
      <c r="R733" s="66">
        <f t="shared" si="8"/>
        <v>1.8397324220155997</v>
      </c>
      <c r="S733" s="66">
        <f t="shared" si="8"/>
        <v>1.7646416389624591</v>
      </c>
      <c r="T733" s="66">
        <f t="shared" si="8"/>
        <v>1.8124293875625295</v>
      </c>
      <c r="U733" s="66"/>
      <c r="V733" s="66"/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25" zoomScale="140" zoomScaleNormal="140" workbookViewId="0">
      <selection activeCell="A30" sqref="A30:G30"/>
    </sheetView>
  </sheetViews>
  <sheetFormatPr defaultColWidth="9" defaultRowHeight="24" x14ac:dyDescent="0.55000000000000004"/>
  <cols>
    <col min="1" max="1" width="5.85546875" style="13" customWidth="1"/>
    <col min="2" max="2" width="10.28515625" style="13" customWidth="1"/>
    <col min="3" max="3" width="21" style="13" customWidth="1"/>
    <col min="4" max="4" width="15" style="13" customWidth="1"/>
    <col min="5" max="5" width="7.28515625" style="13" customWidth="1"/>
    <col min="6" max="6" width="9.28515625" style="13" customWidth="1"/>
    <col min="7" max="7" width="14.14062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1" spans="1:11" s="27" customFormat="1" x14ac:dyDescent="0.55000000000000004">
      <c r="A1" s="368" t="s">
        <v>105</v>
      </c>
      <c r="B1" s="368"/>
      <c r="C1" s="368"/>
      <c r="D1" s="368"/>
      <c r="E1" s="368"/>
      <c r="F1" s="368"/>
      <c r="G1" s="368"/>
      <c r="H1" s="95"/>
      <c r="I1" s="95"/>
      <c r="J1" s="95"/>
    </row>
    <row r="2" spans="1:11" s="27" customFormat="1" x14ac:dyDescent="0.55000000000000004">
      <c r="B2" s="155"/>
      <c r="C2" s="155"/>
      <c r="D2" s="155"/>
      <c r="E2" s="155"/>
      <c r="F2" s="155"/>
      <c r="G2" s="155"/>
      <c r="H2" s="155"/>
      <c r="I2" s="155"/>
      <c r="J2" s="155"/>
    </row>
    <row r="3" spans="1:11" x14ac:dyDescent="0.55000000000000004">
      <c r="A3" s="445" t="s">
        <v>248</v>
      </c>
      <c r="B3" s="445"/>
      <c r="C3" s="445"/>
      <c r="D3" s="445"/>
      <c r="E3" s="445"/>
      <c r="F3" s="445"/>
      <c r="G3" s="445"/>
      <c r="H3" s="15"/>
      <c r="I3" s="15"/>
      <c r="J3" s="15"/>
      <c r="K3" s="15"/>
    </row>
    <row r="4" spans="1:11" x14ac:dyDescent="0.55000000000000004">
      <c r="A4" s="367" t="s">
        <v>66</v>
      </c>
      <c r="B4" s="367"/>
      <c r="C4" s="367"/>
      <c r="D4" s="367"/>
      <c r="E4" s="367"/>
      <c r="F4" s="367"/>
      <c r="G4" s="367"/>
      <c r="H4" s="94"/>
      <c r="I4" s="94"/>
      <c r="J4" s="94"/>
      <c r="K4" s="94"/>
    </row>
    <row r="5" spans="1:11" x14ac:dyDescent="0.55000000000000004">
      <c r="A5" s="445" t="s">
        <v>221</v>
      </c>
      <c r="B5" s="445"/>
      <c r="C5" s="445"/>
      <c r="D5" s="445"/>
      <c r="E5" s="445"/>
      <c r="F5" s="445"/>
      <c r="G5" s="445"/>
      <c r="H5" s="15"/>
      <c r="I5" s="15"/>
      <c r="J5" s="15"/>
      <c r="K5" s="15"/>
    </row>
    <row r="6" spans="1:11" ht="19.5" customHeight="1" x14ac:dyDescent="0.55000000000000004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55000000000000004">
      <c r="B7" s="2" t="s">
        <v>249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55000000000000004">
      <c r="B8" s="2" t="s">
        <v>222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55000000000000004">
      <c r="B9" s="2" t="s">
        <v>291</v>
      </c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55000000000000004">
      <c r="B11" s="15" t="s">
        <v>67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24.75" thickBot="1" x14ac:dyDescent="0.6">
      <c r="B12" s="16" t="s">
        <v>226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5.5" thickTop="1" thickBot="1" x14ac:dyDescent="0.6">
      <c r="B13" s="38"/>
      <c r="C13" s="265" t="s">
        <v>4</v>
      </c>
      <c r="D13" s="253" t="s">
        <v>68</v>
      </c>
      <c r="E13" s="253" t="s">
        <v>69</v>
      </c>
      <c r="F13" s="272"/>
      <c r="G13" s="2"/>
      <c r="H13" s="2"/>
      <c r="I13" s="2"/>
      <c r="J13" s="2"/>
      <c r="K13" s="2"/>
    </row>
    <row r="14" spans="1:11" ht="24.75" thickTop="1" x14ac:dyDescent="0.55000000000000004">
      <c r="B14" s="20"/>
      <c r="C14" s="266" t="s">
        <v>56</v>
      </c>
      <c r="D14" s="254">
        <v>43</v>
      </c>
      <c r="E14" s="270">
        <f>D14*100/D$16</f>
        <v>66.15384615384616</v>
      </c>
      <c r="F14" s="272"/>
      <c r="G14" s="2"/>
      <c r="H14" s="2"/>
      <c r="I14" s="2"/>
      <c r="J14" s="2"/>
      <c r="K14" s="2"/>
    </row>
    <row r="15" spans="1:11" x14ac:dyDescent="0.55000000000000004">
      <c r="B15" s="20"/>
      <c r="C15" s="274" t="s">
        <v>55</v>
      </c>
      <c r="D15" s="210">
        <v>22</v>
      </c>
      <c r="E15" s="270">
        <f>D15*100/D$16</f>
        <v>33.846153846153847</v>
      </c>
      <c r="F15" s="272"/>
      <c r="G15" s="2"/>
      <c r="H15" s="2"/>
      <c r="I15" s="2"/>
      <c r="J15" s="2"/>
      <c r="K15" s="2"/>
    </row>
    <row r="16" spans="1:11" ht="24.75" thickBot="1" x14ac:dyDescent="0.6">
      <c r="B16" s="97"/>
      <c r="C16" s="268" t="s">
        <v>70</v>
      </c>
      <c r="D16" s="268">
        <f>SUM(D14:D15)</f>
        <v>65</v>
      </c>
      <c r="E16" s="271">
        <f>D16*100/D$16</f>
        <v>100</v>
      </c>
      <c r="F16" s="272"/>
      <c r="G16" s="2"/>
      <c r="H16" s="2"/>
      <c r="I16" s="2"/>
      <c r="J16" s="2"/>
      <c r="K16" s="2"/>
    </row>
    <row r="17" spans="1:11" ht="24.75" thickTop="1" x14ac:dyDescent="0.55000000000000004">
      <c r="B17" s="15"/>
      <c r="C17" s="2"/>
      <c r="D17" s="18"/>
      <c r="E17" s="18"/>
      <c r="F17" s="2"/>
      <c r="G17" s="2"/>
      <c r="H17" s="2"/>
      <c r="I17" s="2"/>
      <c r="J17" s="2"/>
      <c r="K17" s="2"/>
    </row>
    <row r="18" spans="1:11" x14ac:dyDescent="0.55000000000000004">
      <c r="B18" s="16" t="s">
        <v>289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55000000000000004">
      <c r="B19" s="16" t="s">
        <v>290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55000000000000004">
      <c r="B20" s="16"/>
      <c r="C20" s="2"/>
      <c r="D20" s="2"/>
      <c r="E20" s="2"/>
      <c r="F20" s="2"/>
      <c r="G20" s="2"/>
      <c r="H20" s="2"/>
      <c r="I20" s="2"/>
      <c r="J20" s="2"/>
      <c r="K20" s="2"/>
    </row>
    <row r="21" spans="1:11" ht="24.75" thickBot="1" x14ac:dyDescent="0.6">
      <c r="B21" s="16" t="s">
        <v>229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25.5" thickTop="1" thickBot="1" x14ac:dyDescent="0.6">
      <c r="B22" s="446" t="s">
        <v>58</v>
      </c>
      <c r="C22" s="435"/>
      <c r="D22" s="435"/>
      <c r="E22" s="257" t="s">
        <v>68</v>
      </c>
      <c r="F22" s="253" t="s">
        <v>69</v>
      </c>
      <c r="G22" s="272"/>
      <c r="H22" s="2"/>
      <c r="I22" s="2"/>
      <c r="J22" s="2"/>
      <c r="K22" s="2"/>
    </row>
    <row r="23" spans="1:11" ht="24.75" thickTop="1" x14ac:dyDescent="0.55000000000000004">
      <c r="B23" s="262" t="s">
        <v>60</v>
      </c>
      <c r="C23" s="105"/>
      <c r="D23" s="105"/>
      <c r="E23" s="210">
        <v>34</v>
      </c>
      <c r="F23" s="87">
        <v>52.3</v>
      </c>
      <c r="G23" s="2"/>
      <c r="H23" s="2"/>
      <c r="I23" s="2"/>
      <c r="J23" s="2"/>
      <c r="K23" s="2"/>
    </row>
    <row r="24" spans="1:11" x14ac:dyDescent="0.55000000000000004">
      <c r="B24" s="263" t="s">
        <v>62</v>
      </c>
      <c r="C24" s="107"/>
      <c r="D24" s="218"/>
      <c r="E24" s="210">
        <v>21</v>
      </c>
      <c r="F24" s="214">
        <f>E24*100/E$29</f>
        <v>32.307692307692307</v>
      </c>
      <c r="G24" s="2"/>
      <c r="H24" s="2"/>
      <c r="I24" s="2"/>
      <c r="J24" s="2"/>
      <c r="K24" s="2"/>
    </row>
    <row r="25" spans="1:11" x14ac:dyDescent="0.55000000000000004">
      <c r="B25" s="262" t="s">
        <v>59</v>
      </c>
      <c r="C25" s="107"/>
      <c r="D25" s="326"/>
      <c r="E25" s="210">
        <v>6</v>
      </c>
      <c r="F25" s="214">
        <f t="shared" ref="F25:F28" si="0">E25*100/E$29</f>
        <v>9.2307692307692299</v>
      </c>
      <c r="G25" s="2"/>
      <c r="H25" s="2"/>
      <c r="I25" s="2"/>
      <c r="J25" s="2"/>
      <c r="K25" s="2"/>
    </row>
    <row r="26" spans="1:11" x14ac:dyDescent="0.55000000000000004">
      <c r="B26" s="447" t="s">
        <v>169</v>
      </c>
      <c r="C26" s="448" t="s">
        <v>60</v>
      </c>
      <c r="D26" s="448" t="s">
        <v>60</v>
      </c>
      <c r="E26" s="210">
        <v>2</v>
      </c>
      <c r="F26" s="214">
        <f t="shared" si="0"/>
        <v>3.0769230769230771</v>
      </c>
      <c r="G26" s="2"/>
      <c r="H26" s="2"/>
      <c r="I26" s="2"/>
      <c r="J26" s="2"/>
      <c r="K26" s="2"/>
    </row>
    <row r="27" spans="1:11" x14ac:dyDescent="0.55000000000000004">
      <c r="B27" s="263" t="s">
        <v>186</v>
      </c>
      <c r="C27" s="107"/>
      <c r="D27" s="326"/>
      <c r="E27" s="210">
        <v>1</v>
      </c>
      <c r="F27" s="214">
        <f t="shared" si="0"/>
        <v>1.5384615384615385</v>
      </c>
      <c r="G27" s="2"/>
      <c r="H27" s="2"/>
      <c r="I27" s="2"/>
      <c r="J27" s="2"/>
      <c r="K27" s="2"/>
    </row>
    <row r="28" spans="1:11" x14ac:dyDescent="0.55000000000000004">
      <c r="B28" s="263" t="s">
        <v>201</v>
      </c>
      <c r="C28" s="107"/>
      <c r="D28" s="326"/>
      <c r="E28" s="210">
        <v>1</v>
      </c>
      <c r="F28" s="214">
        <f t="shared" si="0"/>
        <v>1.5384615384615385</v>
      </c>
      <c r="G28" s="2"/>
      <c r="H28" s="2"/>
      <c r="I28" s="2"/>
      <c r="J28" s="2"/>
      <c r="K28" s="2"/>
    </row>
    <row r="29" spans="1:11" ht="24.75" thickBot="1" x14ac:dyDescent="0.6">
      <c r="B29" s="449" t="s">
        <v>70</v>
      </c>
      <c r="C29" s="450"/>
      <c r="D29" s="450"/>
      <c r="E29" s="211">
        <f>SUM(E23:E28)</f>
        <v>65</v>
      </c>
      <c r="F29" s="213">
        <f>E29*100/E$29</f>
        <v>100</v>
      </c>
      <c r="G29" s="2"/>
      <c r="H29" s="2"/>
      <c r="I29" s="2"/>
      <c r="J29" s="2"/>
      <c r="K29" s="2"/>
    </row>
    <row r="30" spans="1:11" ht="24.75" thickTop="1" x14ac:dyDescent="0.55000000000000004">
      <c r="A30" s="368" t="s">
        <v>106</v>
      </c>
      <c r="B30" s="368"/>
      <c r="C30" s="368"/>
      <c r="D30" s="368"/>
      <c r="E30" s="368"/>
      <c r="F30" s="368"/>
      <c r="G30" s="368"/>
      <c r="H30" s="22"/>
      <c r="I30" s="23"/>
      <c r="J30" s="24"/>
      <c r="K30" s="25"/>
    </row>
    <row r="31" spans="1:11" x14ac:dyDescent="0.55000000000000004">
      <c r="A31" s="323"/>
      <c r="B31" s="323"/>
      <c r="C31" s="323"/>
      <c r="D31" s="323"/>
      <c r="E31" s="323"/>
      <c r="F31" s="323"/>
      <c r="G31" s="323"/>
      <c r="H31" s="22"/>
      <c r="I31" s="23"/>
      <c r="J31" s="24"/>
      <c r="K31" s="25"/>
    </row>
    <row r="32" spans="1:11" x14ac:dyDescent="0.55000000000000004">
      <c r="A32" s="323"/>
      <c r="B32" s="323"/>
      <c r="C32" s="323"/>
      <c r="D32" s="323"/>
      <c r="E32" s="323"/>
      <c r="F32" s="323"/>
      <c r="G32" s="323"/>
      <c r="H32" s="22"/>
      <c r="I32" s="23"/>
      <c r="J32" s="24"/>
      <c r="K32" s="25"/>
    </row>
    <row r="33" spans="1:11" x14ac:dyDescent="0.55000000000000004">
      <c r="B33" s="16" t="s">
        <v>324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55000000000000004">
      <c r="B34" s="13" t="s">
        <v>303</v>
      </c>
    </row>
    <row r="35" spans="1:11" x14ac:dyDescent="0.55000000000000004">
      <c r="B35" s="13" t="s">
        <v>304</v>
      </c>
    </row>
    <row r="36" spans="1:11" x14ac:dyDescent="0.55000000000000004">
      <c r="A36" s="215"/>
      <c r="B36" s="215"/>
      <c r="C36" s="215"/>
      <c r="D36" s="215"/>
      <c r="E36" s="215"/>
      <c r="F36" s="215"/>
      <c r="G36" s="215"/>
      <c r="H36" s="215"/>
      <c r="I36" s="215"/>
      <c r="J36" s="215"/>
    </row>
    <row r="37" spans="1:11" s="2" customFormat="1" ht="24.75" thickBot="1" x14ac:dyDescent="0.6">
      <c r="B37" s="85" t="s">
        <v>225</v>
      </c>
      <c r="F37" s="156"/>
      <c r="G37" s="156"/>
      <c r="H37" s="156"/>
    </row>
    <row r="38" spans="1:11" s="2" customFormat="1" ht="25.5" thickTop="1" thickBot="1" x14ac:dyDescent="0.6">
      <c r="B38" s="384" t="s">
        <v>110</v>
      </c>
      <c r="C38" s="384"/>
      <c r="D38" s="384"/>
      <c r="E38" s="361" t="s">
        <v>68</v>
      </c>
      <c r="F38" s="361" t="s">
        <v>69</v>
      </c>
      <c r="G38" s="360"/>
      <c r="H38" s="360"/>
    </row>
    <row r="39" spans="1:11" s="2" customFormat="1" ht="24.75" thickTop="1" x14ac:dyDescent="0.55000000000000004">
      <c r="B39" s="380" t="s">
        <v>115</v>
      </c>
      <c r="C39" s="381"/>
      <c r="D39" s="382"/>
      <c r="E39" s="86">
        <v>12</v>
      </c>
      <c r="F39" s="214">
        <f>E39*100/E$57</f>
        <v>18.46153846153846</v>
      </c>
      <c r="G39" s="360"/>
      <c r="H39" s="360"/>
    </row>
    <row r="40" spans="1:11" s="2" customFormat="1" x14ac:dyDescent="0.55000000000000004">
      <c r="B40" s="377" t="s">
        <v>208</v>
      </c>
      <c r="C40" s="378"/>
      <c r="D40" s="379"/>
      <c r="E40" s="104">
        <v>8</v>
      </c>
      <c r="F40" s="214">
        <f t="shared" ref="F40:F57" si="1">E40*100/E$57</f>
        <v>12.307692307692308</v>
      </c>
      <c r="G40" s="360"/>
      <c r="H40" s="360"/>
    </row>
    <row r="41" spans="1:11" s="2" customFormat="1" x14ac:dyDescent="0.55000000000000004">
      <c r="B41" s="377" t="s">
        <v>212</v>
      </c>
      <c r="C41" s="378"/>
      <c r="D41" s="379"/>
      <c r="E41" s="104">
        <v>7</v>
      </c>
      <c r="F41" s="214">
        <f t="shared" si="1"/>
        <v>10.76923076923077</v>
      </c>
      <c r="G41" s="360"/>
      <c r="H41" s="360"/>
    </row>
    <row r="42" spans="1:11" s="2" customFormat="1" x14ac:dyDescent="0.55000000000000004">
      <c r="B42" s="377" t="s">
        <v>212</v>
      </c>
      <c r="C42" s="378"/>
      <c r="D42" s="379"/>
      <c r="E42" s="104">
        <v>5</v>
      </c>
      <c r="F42" s="214">
        <f t="shared" si="1"/>
        <v>7.6923076923076925</v>
      </c>
      <c r="G42" s="360"/>
      <c r="H42" s="360"/>
    </row>
    <row r="43" spans="1:11" s="2" customFormat="1" x14ac:dyDescent="0.55000000000000004">
      <c r="B43" s="467" t="s">
        <v>180</v>
      </c>
      <c r="C43" s="468" t="s">
        <v>115</v>
      </c>
      <c r="D43" s="469" t="s">
        <v>115</v>
      </c>
      <c r="E43" s="104">
        <v>5</v>
      </c>
      <c r="F43" s="214">
        <f t="shared" si="1"/>
        <v>7.6923076923076925</v>
      </c>
      <c r="G43" s="360"/>
      <c r="H43" s="360"/>
    </row>
    <row r="44" spans="1:11" s="2" customFormat="1" x14ac:dyDescent="0.55000000000000004">
      <c r="B44" s="377" t="s">
        <v>213</v>
      </c>
      <c r="C44" s="378"/>
      <c r="D44" s="379"/>
      <c r="E44" s="104">
        <v>4</v>
      </c>
      <c r="F44" s="214">
        <f t="shared" si="1"/>
        <v>6.1538461538461542</v>
      </c>
      <c r="G44" s="360"/>
      <c r="H44" s="360"/>
    </row>
    <row r="45" spans="1:11" s="2" customFormat="1" x14ac:dyDescent="0.55000000000000004">
      <c r="B45" s="377" t="s">
        <v>260</v>
      </c>
      <c r="C45" s="378"/>
      <c r="D45" s="379"/>
      <c r="E45" s="104">
        <v>3</v>
      </c>
      <c r="F45" s="214">
        <f t="shared" si="1"/>
        <v>4.615384615384615</v>
      </c>
      <c r="G45" s="360"/>
      <c r="H45" s="360"/>
    </row>
    <row r="46" spans="1:11" s="2" customFormat="1" x14ac:dyDescent="0.55000000000000004">
      <c r="B46" s="377" t="s">
        <v>118</v>
      </c>
      <c r="C46" s="378"/>
      <c r="D46" s="379"/>
      <c r="E46" s="104">
        <v>3</v>
      </c>
      <c r="F46" s="214">
        <f t="shared" si="1"/>
        <v>4.615384615384615</v>
      </c>
      <c r="G46" s="360"/>
      <c r="H46" s="360"/>
    </row>
    <row r="47" spans="1:11" s="2" customFormat="1" x14ac:dyDescent="0.55000000000000004">
      <c r="B47" s="377" t="s">
        <v>209</v>
      </c>
      <c r="C47" s="378"/>
      <c r="D47" s="379"/>
      <c r="E47" s="104">
        <v>3</v>
      </c>
      <c r="F47" s="214">
        <f t="shared" si="1"/>
        <v>4.615384615384615</v>
      </c>
      <c r="G47" s="360"/>
      <c r="H47" s="360"/>
    </row>
    <row r="48" spans="1:11" s="2" customFormat="1" x14ac:dyDescent="0.55000000000000004">
      <c r="B48" s="377" t="s">
        <v>116</v>
      </c>
      <c r="C48" s="378"/>
      <c r="D48" s="379"/>
      <c r="E48" s="104">
        <v>3</v>
      </c>
      <c r="F48" s="214">
        <f t="shared" si="1"/>
        <v>4.615384615384615</v>
      </c>
      <c r="G48" s="360"/>
      <c r="H48" s="360"/>
    </row>
    <row r="49" spans="1:8" s="2" customFormat="1" x14ac:dyDescent="0.55000000000000004">
      <c r="B49" s="377" t="s">
        <v>214</v>
      </c>
      <c r="C49" s="378"/>
      <c r="D49" s="379"/>
      <c r="E49" s="104">
        <v>2</v>
      </c>
      <c r="F49" s="214">
        <f t="shared" si="1"/>
        <v>3.0769230769230771</v>
      </c>
      <c r="G49" s="360"/>
      <c r="H49" s="360"/>
    </row>
    <row r="50" spans="1:8" s="2" customFormat="1" x14ac:dyDescent="0.55000000000000004">
      <c r="B50" s="442" t="s">
        <v>198</v>
      </c>
      <c r="C50" s="443"/>
      <c r="D50" s="444"/>
      <c r="E50" s="104">
        <v>2</v>
      </c>
      <c r="F50" s="214">
        <f t="shared" si="1"/>
        <v>3.0769230769230771</v>
      </c>
      <c r="G50" s="360"/>
      <c r="H50" s="360"/>
    </row>
    <row r="51" spans="1:8" s="2" customFormat="1" x14ac:dyDescent="0.55000000000000004">
      <c r="B51" s="377" t="s">
        <v>210</v>
      </c>
      <c r="C51" s="378"/>
      <c r="D51" s="379"/>
      <c r="E51" s="104">
        <v>2</v>
      </c>
      <c r="F51" s="214">
        <f t="shared" si="1"/>
        <v>3.0769230769230771</v>
      </c>
      <c r="G51" s="360"/>
      <c r="H51" s="360"/>
    </row>
    <row r="52" spans="1:8" s="2" customFormat="1" x14ac:dyDescent="0.55000000000000004">
      <c r="B52" s="377" t="s">
        <v>203</v>
      </c>
      <c r="C52" s="378"/>
      <c r="D52" s="379"/>
      <c r="E52" s="104">
        <v>2</v>
      </c>
      <c r="F52" s="214">
        <f t="shared" si="1"/>
        <v>3.0769230769230771</v>
      </c>
      <c r="G52" s="360"/>
      <c r="H52" s="360"/>
    </row>
    <row r="53" spans="1:8" s="2" customFormat="1" x14ac:dyDescent="0.55000000000000004">
      <c r="B53" s="377" t="s">
        <v>49</v>
      </c>
      <c r="C53" s="378"/>
      <c r="D53" s="379"/>
      <c r="E53" s="104">
        <v>1</v>
      </c>
      <c r="F53" s="214">
        <f t="shared" si="1"/>
        <v>1.5384615384615385</v>
      </c>
      <c r="G53" s="360"/>
      <c r="H53" s="360"/>
    </row>
    <row r="54" spans="1:8" s="2" customFormat="1" x14ac:dyDescent="0.55000000000000004">
      <c r="B54" s="377" t="s">
        <v>189</v>
      </c>
      <c r="C54" s="378"/>
      <c r="D54" s="379"/>
      <c r="E54" s="104">
        <v>1</v>
      </c>
      <c r="F54" s="214">
        <f t="shared" si="1"/>
        <v>1.5384615384615385</v>
      </c>
      <c r="G54" s="360"/>
      <c r="H54" s="360"/>
    </row>
    <row r="55" spans="1:8" s="2" customFormat="1" x14ac:dyDescent="0.55000000000000004">
      <c r="B55" s="451" t="s">
        <v>223</v>
      </c>
      <c r="C55" s="452"/>
      <c r="D55" s="453"/>
      <c r="E55" s="104">
        <v>1</v>
      </c>
      <c r="F55" s="214">
        <f t="shared" si="1"/>
        <v>1.5384615384615385</v>
      </c>
      <c r="G55" s="360"/>
      <c r="H55" s="360"/>
    </row>
    <row r="56" spans="1:8" s="2" customFormat="1" x14ac:dyDescent="0.55000000000000004">
      <c r="B56" s="451" t="s">
        <v>114</v>
      </c>
      <c r="C56" s="452"/>
      <c r="D56" s="453"/>
      <c r="E56" s="104">
        <v>1</v>
      </c>
      <c r="F56" s="214">
        <f t="shared" si="1"/>
        <v>1.5384615384615385</v>
      </c>
      <c r="G56" s="360"/>
      <c r="H56" s="360"/>
    </row>
    <row r="57" spans="1:8" s="2" customFormat="1" ht="24.75" thickBot="1" x14ac:dyDescent="0.6">
      <c r="B57" s="374" t="s">
        <v>70</v>
      </c>
      <c r="C57" s="375"/>
      <c r="D57" s="376"/>
      <c r="E57" s="88">
        <f>SUM(E39:E56)</f>
        <v>65</v>
      </c>
      <c r="F57" s="89">
        <f t="shared" si="1"/>
        <v>100</v>
      </c>
      <c r="G57" s="360"/>
      <c r="H57" s="360"/>
    </row>
    <row r="58" spans="1:8" s="1" customFormat="1" thickTop="1" x14ac:dyDescent="0.55000000000000004">
      <c r="D58" s="90"/>
      <c r="E58" s="90"/>
      <c r="F58" s="91"/>
      <c r="G58" s="92"/>
    </row>
    <row r="59" spans="1:8" s="1" customFormat="1" x14ac:dyDescent="0.55000000000000004">
      <c r="A59" s="368" t="s">
        <v>71</v>
      </c>
      <c r="B59" s="368"/>
      <c r="C59" s="368"/>
      <c r="D59" s="368"/>
      <c r="E59" s="368"/>
      <c r="F59" s="368"/>
      <c r="G59" s="368"/>
    </row>
    <row r="60" spans="1:8" s="1" customFormat="1" ht="23.25" x14ac:dyDescent="0.55000000000000004">
      <c r="D60" s="90"/>
      <c r="E60" s="90"/>
      <c r="F60" s="91"/>
      <c r="G60" s="92"/>
    </row>
    <row r="61" spans="1:8" s="2" customFormat="1" x14ac:dyDescent="0.55000000000000004">
      <c r="B61" s="93"/>
      <c r="C61" s="2" t="s">
        <v>112</v>
      </c>
      <c r="F61" s="156"/>
      <c r="G61" s="156"/>
      <c r="H61" s="156"/>
    </row>
    <row r="62" spans="1:8" s="2" customFormat="1" x14ac:dyDescent="0.55000000000000004">
      <c r="B62" s="2" t="s">
        <v>292</v>
      </c>
      <c r="F62" s="156"/>
      <c r="G62" s="156"/>
      <c r="H62" s="156"/>
    </row>
    <row r="63" spans="1:8" s="2" customFormat="1" x14ac:dyDescent="0.55000000000000004">
      <c r="B63" s="2" t="s">
        <v>293</v>
      </c>
      <c r="F63" s="156"/>
      <c r="G63" s="156"/>
      <c r="H63" s="156"/>
    </row>
    <row r="64" spans="1:8" s="2" customFormat="1" x14ac:dyDescent="0.55000000000000004">
      <c r="B64" s="2" t="s">
        <v>294</v>
      </c>
      <c r="F64" s="156"/>
      <c r="G64" s="156"/>
      <c r="H64" s="156"/>
    </row>
    <row r="65" spans="6:8" s="2" customFormat="1" x14ac:dyDescent="0.55000000000000004">
      <c r="F65" s="156"/>
      <c r="G65" s="156"/>
      <c r="H65" s="156"/>
    </row>
    <row r="66" spans="6:8" s="2" customFormat="1" x14ac:dyDescent="0.55000000000000004">
      <c r="F66" s="156"/>
      <c r="G66" s="156"/>
      <c r="H66" s="156"/>
    </row>
    <row r="67" spans="6:8" s="2" customFormat="1" x14ac:dyDescent="0.55000000000000004">
      <c r="F67" s="156"/>
      <c r="G67" s="156"/>
      <c r="H67" s="156"/>
    </row>
    <row r="68" spans="6:8" s="2" customFormat="1" x14ac:dyDescent="0.55000000000000004">
      <c r="F68" s="156"/>
      <c r="G68" s="156"/>
      <c r="H68" s="156"/>
    </row>
    <row r="69" spans="6:8" s="2" customFormat="1" x14ac:dyDescent="0.55000000000000004">
      <c r="F69" s="156"/>
      <c r="G69" s="156"/>
      <c r="H69" s="156"/>
    </row>
    <row r="70" spans="6:8" s="2" customFormat="1" x14ac:dyDescent="0.55000000000000004">
      <c r="F70" s="156"/>
      <c r="G70" s="156"/>
      <c r="H70" s="156"/>
    </row>
    <row r="71" spans="6:8" s="2" customFormat="1" x14ac:dyDescent="0.55000000000000004">
      <c r="F71" s="156"/>
      <c r="G71" s="156"/>
      <c r="H71" s="156"/>
    </row>
    <row r="72" spans="6:8" s="2" customFormat="1" x14ac:dyDescent="0.55000000000000004">
      <c r="F72" s="156"/>
      <c r="G72" s="156"/>
      <c r="H72" s="156"/>
    </row>
    <row r="73" spans="6:8" s="2" customFormat="1" x14ac:dyDescent="0.55000000000000004">
      <c r="F73" s="156"/>
      <c r="G73" s="156"/>
      <c r="H73" s="156"/>
    </row>
    <row r="74" spans="6:8" s="2" customFormat="1" x14ac:dyDescent="0.55000000000000004">
      <c r="F74" s="156"/>
      <c r="G74" s="156"/>
      <c r="H74" s="156"/>
    </row>
    <row r="75" spans="6:8" s="2" customFormat="1" x14ac:dyDescent="0.55000000000000004">
      <c r="F75" s="156"/>
      <c r="G75" s="156"/>
      <c r="H75" s="156"/>
    </row>
  </sheetData>
  <mergeCells count="29">
    <mergeCell ref="A59:G59"/>
    <mergeCell ref="A30:G30"/>
    <mergeCell ref="B38:D38"/>
    <mergeCell ref="B29:D29"/>
    <mergeCell ref="A1:G1"/>
    <mergeCell ref="A3:G3"/>
    <mergeCell ref="A4:G4"/>
    <mergeCell ref="A5:G5"/>
    <mergeCell ref="B22:D22"/>
    <mergeCell ref="B26:D26"/>
    <mergeCell ref="B39:D39"/>
    <mergeCell ref="B40:D40"/>
    <mergeCell ref="B41:D41"/>
    <mergeCell ref="B42:D42"/>
    <mergeCell ref="B43:D43"/>
    <mergeCell ref="B44:D44"/>
    <mergeCell ref="B45:D45"/>
    <mergeCell ref="B50:D50"/>
    <mergeCell ref="B52:D52"/>
    <mergeCell ref="B54:D54"/>
    <mergeCell ref="B55:D55"/>
    <mergeCell ref="B57:D57"/>
    <mergeCell ref="B46:D46"/>
    <mergeCell ref="B47:D47"/>
    <mergeCell ref="B48:D48"/>
    <mergeCell ref="B49:D49"/>
    <mergeCell ref="B51:D51"/>
    <mergeCell ref="B53:D53"/>
    <mergeCell ref="B56:D56"/>
  </mergeCells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zoomScale="130" zoomScaleNormal="130" workbookViewId="0">
      <selection activeCell="D38" sqref="D38"/>
    </sheetView>
  </sheetViews>
  <sheetFormatPr defaultColWidth="9" defaultRowHeight="24" x14ac:dyDescent="0.55000000000000004"/>
  <cols>
    <col min="1" max="3" width="9" style="27"/>
    <col min="4" max="4" width="32.140625" style="27" customWidth="1"/>
    <col min="5" max="5" width="6.42578125" style="27" customWidth="1"/>
    <col min="6" max="6" width="6.5703125" style="27" customWidth="1"/>
    <col min="7" max="7" width="15" style="27" customWidth="1"/>
    <col min="8" max="259" width="9" style="27"/>
    <col min="260" max="260" width="36.42578125" style="27" customWidth="1"/>
    <col min="261" max="261" width="5.5703125" style="27" customWidth="1"/>
    <col min="262" max="262" width="5.85546875" style="27" customWidth="1"/>
    <col min="263" max="263" width="13.42578125" style="27" bestFit="1" customWidth="1"/>
    <col min="264" max="515" width="9" style="27"/>
    <col min="516" max="516" width="36.42578125" style="27" customWidth="1"/>
    <col min="517" max="517" width="5.5703125" style="27" customWidth="1"/>
    <col min="518" max="518" width="5.85546875" style="27" customWidth="1"/>
    <col min="519" max="519" width="13.42578125" style="27" bestFit="1" customWidth="1"/>
    <col min="520" max="771" width="9" style="27"/>
    <col min="772" max="772" width="36.42578125" style="27" customWidth="1"/>
    <col min="773" max="773" width="5.5703125" style="27" customWidth="1"/>
    <col min="774" max="774" width="5.85546875" style="27" customWidth="1"/>
    <col min="775" max="775" width="13.42578125" style="27" bestFit="1" customWidth="1"/>
    <col min="776" max="1027" width="9" style="27"/>
    <col min="1028" max="1028" width="36.42578125" style="27" customWidth="1"/>
    <col min="1029" max="1029" width="5.5703125" style="27" customWidth="1"/>
    <col min="1030" max="1030" width="5.85546875" style="27" customWidth="1"/>
    <col min="1031" max="1031" width="13.42578125" style="27" bestFit="1" customWidth="1"/>
    <col min="1032" max="1283" width="9" style="27"/>
    <col min="1284" max="1284" width="36.42578125" style="27" customWidth="1"/>
    <col min="1285" max="1285" width="5.5703125" style="27" customWidth="1"/>
    <col min="1286" max="1286" width="5.85546875" style="27" customWidth="1"/>
    <col min="1287" max="1287" width="13.42578125" style="27" bestFit="1" customWidth="1"/>
    <col min="1288" max="1539" width="9" style="27"/>
    <col min="1540" max="1540" width="36.42578125" style="27" customWidth="1"/>
    <col min="1541" max="1541" width="5.5703125" style="27" customWidth="1"/>
    <col min="1542" max="1542" width="5.85546875" style="27" customWidth="1"/>
    <col min="1543" max="1543" width="13.42578125" style="27" bestFit="1" customWidth="1"/>
    <col min="1544" max="1795" width="9" style="27"/>
    <col min="1796" max="1796" width="36.42578125" style="27" customWidth="1"/>
    <col min="1797" max="1797" width="5.5703125" style="27" customWidth="1"/>
    <col min="1798" max="1798" width="5.85546875" style="27" customWidth="1"/>
    <col min="1799" max="1799" width="13.42578125" style="27" bestFit="1" customWidth="1"/>
    <col min="1800" max="2051" width="9" style="27"/>
    <col min="2052" max="2052" width="36.42578125" style="27" customWidth="1"/>
    <col min="2053" max="2053" width="5.5703125" style="27" customWidth="1"/>
    <col min="2054" max="2054" width="5.85546875" style="27" customWidth="1"/>
    <col min="2055" max="2055" width="13.42578125" style="27" bestFit="1" customWidth="1"/>
    <col min="2056" max="2307" width="9" style="27"/>
    <col min="2308" max="2308" width="36.42578125" style="27" customWidth="1"/>
    <col min="2309" max="2309" width="5.5703125" style="27" customWidth="1"/>
    <col min="2310" max="2310" width="5.85546875" style="27" customWidth="1"/>
    <col min="2311" max="2311" width="13.42578125" style="27" bestFit="1" customWidth="1"/>
    <col min="2312" max="2563" width="9" style="27"/>
    <col min="2564" max="2564" width="36.42578125" style="27" customWidth="1"/>
    <col min="2565" max="2565" width="5.5703125" style="27" customWidth="1"/>
    <col min="2566" max="2566" width="5.85546875" style="27" customWidth="1"/>
    <col min="2567" max="2567" width="13.42578125" style="27" bestFit="1" customWidth="1"/>
    <col min="2568" max="2819" width="9" style="27"/>
    <col min="2820" max="2820" width="36.42578125" style="27" customWidth="1"/>
    <col min="2821" max="2821" width="5.5703125" style="27" customWidth="1"/>
    <col min="2822" max="2822" width="5.85546875" style="27" customWidth="1"/>
    <col min="2823" max="2823" width="13.42578125" style="27" bestFit="1" customWidth="1"/>
    <col min="2824" max="3075" width="9" style="27"/>
    <col min="3076" max="3076" width="36.42578125" style="27" customWidth="1"/>
    <col min="3077" max="3077" width="5.5703125" style="27" customWidth="1"/>
    <col min="3078" max="3078" width="5.85546875" style="27" customWidth="1"/>
    <col min="3079" max="3079" width="13.42578125" style="27" bestFit="1" customWidth="1"/>
    <col min="3080" max="3331" width="9" style="27"/>
    <col min="3332" max="3332" width="36.42578125" style="27" customWidth="1"/>
    <col min="3333" max="3333" width="5.5703125" style="27" customWidth="1"/>
    <col min="3334" max="3334" width="5.85546875" style="27" customWidth="1"/>
    <col min="3335" max="3335" width="13.42578125" style="27" bestFit="1" customWidth="1"/>
    <col min="3336" max="3587" width="9" style="27"/>
    <col min="3588" max="3588" width="36.42578125" style="27" customWidth="1"/>
    <col min="3589" max="3589" width="5.5703125" style="27" customWidth="1"/>
    <col min="3590" max="3590" width="5.85546875" style="27" customWidth="1"/>
    <col min="3591" max="3591" width="13.42578125" style="27" bestFit="1" customWidth="1"/>
    <col min="3592" max="3843" width="9" style="27"/>
    <col min="3844" max="3844" width="36.42578125" style="27" customWidth="1"/>
    <col min="3845" max="3845" width="5.5703125" style="27" customWidth="1"/>
    <col min="3846" max="3846" width="5.85546875" style="27" customWidth="1"/>
    <col min="3847" max="3847" width="13.42578125" style="27" bestFit="1" customWidth="1"/>
    <col min="3848" max="4099" width="9" style="27"/>
    <col min="4100" max="4100" width="36.42578125" style="27" customWidth="1"/>
    <col min="4101" max="4101" width="5.5703125" style="27" customWidth="1"/>
    <col min="4102" max="4102" width="5.85546875" style="27" customWidth="1"/>
    <col min="4103" max="4103" width="13.42578125" style="27" bestFit="1" customWidth="1"/>
    <col min="4104" max="4355" width="9" style="27"/>
    <col min="4356" max="4356" width="36.42578125" style="27" customWidth="1"/>
    <col min="4357" max="4357" width="5.5703125" style="27" customWidth="1"/>
    <col min="4358" max="4358" width="5.85546875" style="27" customWidth="1"/>
    <col min="4359" max="4359" width="13.42578125" style="27" bestFit="1" customWidth="1"/>
    <col min="4360" max="4611" width="9" style="27"/>
    <col min="4612" max="4612" width="36.42578125" style="27" customWidth="1"/>
    <col min="4613" max="4613" width="5.5703125" style="27" customWidth="1"/>
    <col min="4614" max="4614" width="5.85546875" style="27" customWidth="1"/>
    <col min="4615" max="4615" width="13.42578125" style="27" bestFit="1" customWidth="1"/>
    <col min="4616" max="4867" width="9" style="27"/>
    <col min="4868" max="4868" width="36.42578125" style="27" customWidth="1"/>
    <col min="4869" max="4869" width="5.5703125" style="27" customWidth="1"/>
    <col min="4870" max="4870" width="5.85546875" style="27" customWidth="1"/>
    <col min="4871" max="4871" width="13.42578125" style="27" bestFit="1" customWidth="1"/>
    <col min="4872" max="5123" width="9" style="27"/>
    <col min="5124" max="5124" width="36.42578125" style="27" customWidth="1"/>
    <col min="5125" max="5125" width="5.5703125" style="27" customWidth="1"/>
    <col min="5126" max="5126" width="5.85546875" style="27" customWidth="1"/>
    <col min="5127" max="5127" width="13.42578125" style="27" bestFit="1" customWidth="1"/>
    <col min="5128" max="5379" width="9" style="27"/>
    <col min="5380" max="5380" width="36.42578125" style="27" customWidth="1"/>
    <col min="5381" max="5381" width="5.5703125" style="27" customWidth="1"/>
    <col min="5382" max="5382" width="5.85546875" style="27" customWidth="1"/>
    <col min="5383" max="5383" width="13.42578125" style="27" bestFit="1" customWidth="1"/>
    <col min="5384" max="5635" width="9" style="27"/>
    <col min="5636" max="5636" width="36.42578125" style="27" customWidth="1"/>
    <col min="5637" max="5637" width="5.5703125" style="27" customWidth="1"/>
    <col min="5638" max="5638" width="5.85546875" style="27" customWidth="1"/>
    <col min="5639" max="5639" width="13.42578125" style="27" bestFit="1" customWidth="1"/>
    <col min="5640" max="5891" width="9" style="27"/>
    <col min="5892" max="5892" width="36.42578125" style="27" customWidth="1"/>
    <col min="5893" max="5893" width="5.5703125" style="27" customWidth="1"/>
    <col min="5894" max="5894" width="5.85546875" style="27" customWidth="1"/>
    <col min="5895" max="5895" width="13.42578125" style="27" bestFit="1" customWidth="1"/>
    <col min="5896" max="6147" width="9" style="27"/>
    <col min="6148" max="6148" width="36.42578125" style="27" customWidth="1"/>
    <col min="6149" max="6149" width="5.5703125" style="27" customWidth="1"/>
    <col min="6150" max="6150" width="5.85546875" style="27" customWidth="1"/>
    <col min="6151" max="6151" width="13.42578125" style="27" bestFit="1" customWidth="1"/>
    <col min="6152" max="6403" width="9" style="27"/>
    <col min="6404" max="6404" width="36.42578125" style="27" customWidth="1"/>
    <col min="6405" max="6405" width="5.5703125" style="27" customWidth="1"/>
    <col min="6406" max="6406" width="5.85546875" style="27" customWidth="1"/>
    <col min="6407" max="6407" width="13.42578125" style="27" bestFit="1" customWidth="1"/>
    <col min="6408" max="6659" width="9" style="27"/>
    <col min="6660" max="6660" width="36.42578125" style="27" customWidth="1"/>
    <col min="6661" max="6661" width="5.5703125" style="27" customWidth="1"/>
    <col min="6662" max="6662" width="5.85546875" style="27" customWidth="1"/>
    <col min="6663" max="6663" width="13.42578125" style="27" bestFit="1" customWidth="1"/>
    <col min="6664" max="6915" width="9" style="27"/>
    <col min="6916" max="6916" width="36.42578125" style="27" customWidth="1"/>
    <col min="6917" max="6917" width="5.5703125" style="27" customWidth="1"/>
    <col min="6918" max="6918" width="5.85546875" style="27" customWidth="1"/>
    <col min="6919" max="6919" width="13.42578125" style="27" bestFit="1" customWidth="1"/>
    <col min="6920" max="7171" width="9" style="27"/>
    <col min="7172" max="7172" width="36.42578125" style="27" customWidth="1"/>
    <col min="7173" max="7173" width="5.5703125" style="27" customWidth="1"/>
    <col min="7174" max="7174" width="5.85546875" style="27" customWidth="1"/>
    <col min="7175" max="7175" width="13.42578125" style="27" bestFit="1" customWidth="1"/>
    <col min="7176" max="7427" width="9" style="27"/>
    <col min="7428" max="7428" width="36.42578125" style="27" customWidth="1"/>
    <col min="7429" max="7429" width="5.5703125" style="27" customWidth="1"/>
    <col min="7430" max="7430" width="5.85546875" style="27" customWidth="1"/>
    <col min="7431" max="7431" width="13.42578125" style="27" bestFit="1" customWidth="1"/>
    <col min="7432" max="7683" width="9" style="27"/>
    <col min="7684" max="7684" width="36.42578125" style="27" customWidth="1"/>
    <col min="7685" max="7685" width="5.5703125" style="27" customWidth="1"/>
    <col min="7686" max="7686" width="5.85546875" style="27" customWidth="1"/>
    <col min="7687" max="7687" width="13.42578125" style="27" bestFit="1" customWidth="1"/>
    <col min="7688" max="7939" width="9" style="27"/>
    <col min="7940" max="7940" width="36.42578125" style="27" customWidth="1"/>
    <col min="7941" max="7941" width="5.5703125" style="27" customWidth="1"/>
    <col min="7942" max="7942" width="5.85546875" style="27" customWidth="1"/>
    <col min="7943" max="7943" width="13.42578125" style="27" bestFit="1" customWidth="1"/>
    <col min="7944" max="8195" width="9" style="27"/>
    <col min="8196" max="8196" width="36.42578125" style="27" customWidth="1"/>
    <col min="8197" max="8197" width="5.5703125" style="27" customWidth="1"/>
    <col min="8198" max="8198" width="5.85546875" style="27" customWidth="1"/>
    <col min="8199" max="8199" width="13.42578125" style="27" bestFit="1" customWidth="1"/>
    <col min="8200" max="8451" width="9" style="27"/>
    <col min="8452" max="8452" width="36.42578125" style="27" customWidth="1"/>
    <col min="8453" max="8453" width="5.5703125" style="27" customWidth="1"/>
    <col min="8454" max="8454" width="5.85546875" style="27" customWidth="1"/>
    <col min="8455" max="8455" width="13.42578125" style="27" bestFit="1" customWidth="1"/>
    <col min="8456" max="8707" width="9" style="27"/>
    <col min="8708" max="8708" width="36.42578125" style="27" customWidth="1"/>
    <col min="8709" max="8709" width="5.5703125" style="27" customWidth="1"/>
    <col min="8710" max="8710" width="5.85546875" style="27" customWidth="1"/>
    <col min="8711" max="8711" width="13.42578125" style="27" bestFit="1" customWidth="1"/>
    <col min="8712" max="8963" width="9" style="27"/>
    <col min="8964" max="8964" width="36.42578125" style="27" customWidth="1"/>
    <col min="8965" max="8965" width="5.5703125" style="27" customWidth="1"/>
    <col min="8966" max="8966" width="5.85546875" style="27" customWidth="1"/>
    <col min="8967" max="8967" width="13.42578125" style="27" bestFit="1" customWidth="1"/>
    <col min="8968" max="9219" width="9" style="27"/>
    <col min="9220" max="9220" width="36.42578125" style="27" customWidth="1"/>
    <col min="9221" max="9221" width="5.5703125" style="27" customWidth="1"/>
    <col min="9222" max="9222" width="5.85546875" style="27" customWidth="1"/>
    <col min="9223" max="9223" width="13.42578125" style="27" bestFit="1" customWidth="1"/>
    <col min="9224" max="9475" width="9" style="27"/>
    <col min="9476" max="9476" width="36.42578125" style="27" customWidth="1"/>
    <col min="9477" max="9477" width="5.5703125" style="27" customWidth="1"/>
    <col min="9478" max="9478" width="5.85546875" style="27" customWidth="1"/>
    <col min="9479" max="9479" width="13.42578125" style="27" bestFit="1" customWidth="1"/>
    <col min="9480" max="9731" width="9" style="27"/>
    <col min="9732" max="9732" width="36.42578125" style="27" customWidth="1"/>
    <col min="9733" max="9733" width="5.5703125" style="27" customWidth="1"/>
    <col min="9734" max="9734" width="5.85546875" style="27" customWidth="1"/>
    <col min="9735" max="9735" width="13.42578125" style="27" bestFit="1" customWidth="1"/>
    <col min="9736" max="9987" width="9" style="27"/>
    <col min="9988" max="9988" width="36.42578125" style="27" customWidth="1"/>
    <col min="9989" max="9989" width="5.5703125" style="27" customWidth="1"/>
    <col min="9990" max="9990" width="5.85546875" style="27" customWidth="1"/>
    <col min="9991" max="9991" width="13.42578125" style="27" bestFit="1" customWidth="1"/>
    <col min="9992" max="10243" width="9" style="27"/>
    <col min="10244" max="10244" width="36.42578125" style="27" customWidth="1"/>
    <col min="10245" max="10245" width="5.5703125" style="27" customWidth="1"/>
    <col min="10246" max="10246" width="5.85546875" style="27" customWidth="1"/>
    <col min="10247" max="10247" width="13.42578125" style="27" bestFit="1" customWidth="1"/>
    <col min="10248" max="10499" width="9" style="27"/>
    <col min="10500" max="10500" width="36.42578125" style="27" customWidth="1"/>
    <col min="10501" max="10501" width="5.5703125" style="27" customWidth="1"/>
    <col min="10502" max="10502" width="5.85546875" style="27" customWidth="1"/>
    <col min="10503" max="10503" width="13.42578125" style="27" bestFit="1" customWidth="1"/>
    <col min="10504" max="10755" width="9" style="27"/>
    <col min="10756" max="10756" width="36.42578125" style="27" customWidth="1"/>
    <col min="10757" max="10757" width="5.5703125" style="27" customWidth="1"/>
    <col min="10758" max="10758" width="5.85546875" style="27" customWidth="1"/>
    <col min="10759" max="10759" width="13.42578125" style="27" bestFit="1" customWidth="1"/>
    <col min="10760" max="11011" width="9" style="27"/>
    <col min="11012" max="11012" width="36.42578125" style="27" customWidth="1"/>
    <col min="11013" max="11013" width="5.5703125" style="27" customWidth="1"/>
    <col min="11014" max="11014" width="5.85546875" style="27" customWidth="1"/>
    <col min="11015" max="11015" width="13.42578125" style="27" bestFit="1" customWidth="1"/>
    <col min="11016" max="11267" width="9" style="27"/>
    <col min="11268" max="11268" width="36.42578125" style="27" customWidth="1"/>
    <col min="11269" max="11269" width="5.5703125" style="27" customWidth="1"/>
    <col min="11270" max="11270" width="5.85546875" style="27" customWidth="1"/>
    <col min="11271" max="11271" width="13.42578125" style="27" bestFit="1" customWidth="1"/>
    <col min="11272" max="11523" width="9" style="27"/>
    <col min="11524" max="11524" width="36.42578125" style="27" customWidth="1"/>
    <col min="11525" max="11525" width="5.5703125" style="27" customWidth="1"/>
    <col min="11526" max="11526" width="5.85546875" style="27" customWidth="1"/>
    <col min="11527" max="11527" width="13.42578125" style="27" bestFit="1" customWidth="1"/>
    <col min="11528" max="11779" width="9" style="27"/>
    <col min="11780" max="11780" width="36.42578125" style="27" customWidth="1"/>
    <col min="11781" max="11781" width="5.5703125" style="27" customWidth="1"/>
    <col min="11782" max="11782" width="5.85546875" style="27" customWidth="1"/>
    <col min="11783" max="11783" width="13.42578125" style="27" bestFit="1" customWidth="1"/>
    <col min="11784" max="12035" width="9" style="27"/>
    <col min="12036" max="12036" width="36.42578125" style="27" customWidth="1"/>
    <col min="12037" max="12037" width="5.5703125" style="27" customWidth="1"/>
    <col min="12038" max="12038" width="5.85546875" style="27" customWidth="1"/>
    <col min="12039" max="12039" width="13.42578125" style="27" bestFit="1" customWidth="1"/>
    <col min="12040" max="12291" width="9" style="27"/>
    <col min="12292" max="12292" width="36.42578125" style="27" customWidth="1"/>
    <col min="12293" max="12293" width="5.5703125" style="27" customWidth="1"/>
    <col min="12294" max="12294" width="5.85546875" style="27" customWidth="1"/>
    <col min="12295" max="12295" width="13.42578125" style="27" bestFit="1" customWidth="1"/>
    <col min="12296" max="12547" width="9" style="27"/>
    <col min="12548" max="12548" width="36.42578125" style="27" customWidth="1"/>
    <col min="12549" max="12549" width="5.5703125" style="27" customWidth="1"/>
    <col min="12550" max="12550" width="5.85546875" style="27" customWidth="1"/>
    <col min="12551" max="12551" width="13.42578125" style="27" bestFit="1" customWidth="1"/>
    <col min="12552" max="12803" width="9" style="27"/>
    <col min="12804" max="12804" width="36.42578125" style="27" customWidth="1"/>
    <col min="12805" max="12805" width="5.5703125" style="27" customWidth="1"/>
    <col min="12806" max="12806" width="5.85546875" style="27" customWidth="1"/>
    <col min="12807" max="12807" width="13.42578125" style="27" bestFit="1" customWidth="1"/>
    <col min="12808" max="13059" width="9" style="27"/>
    <col min="13060" max="13060" width="36.42578125" style="27" customWidth="1"/>
    <col min="13061" max="13061" width="5.5703125" style="27" customWidth="1"/>
    <col min="13062" max="13062" width="5.85546875" style="27" customWidth="1"/>
    <col min="13063" max="13063" width="13.42578125" style="27" bestFit="1" customWidth="1"/>
    <col min="13064" max="13315" width="9" style="27"/>
    <col min="13316" max="13316" width="36.42578125" style="27" customWidth="1"/>
    <col min="13317" max="13317" width="5.5703125" style="27" customWidth="1"/>
    <col min="13318" max="13318" width="5.85546875" style="27" customWidth="1"/>
    <col min="13319" max="13319" width="13.42578125" style="27" bestFit="1" customWidth="1"/>
    <col min="13320" max="13571" width="9" style="27"/>
    <col min="13572" max="13572" width="36.42578125" style="27" customWidth="1"/>
    <col min="13573" max="13573" width="5.5703125" style="27" customWidth="1"/>
    <col min="13574" max="13574" width="5.85546875" style="27" customWidth="1"/>
    <col min="13575" max="13575" width="13.42578125" style="27" bestFit="1" customWidth="1"/>
    <col min="13576" max="13827" width="9" style="27"/>
    <col min="13828" max="13828" width="36.42578125" style="27" customWidth="1"/>
    <col min="13829" max="13829" width="5.5703125" style="27" customWidth="1"/>
    <col min="13830" max="13830" width="5.85546875" style="27" customWidth="1"/>
    <col min="13831" max="13831" width="13.42578125" style="27" bestFit="1" customWidth="1"/>
    <col min="13832" max="14083" width="9" style="27"/>
    <col min="14084" max="14084" width="36.42578125" style="27" customWidth="1"/>
    <col min="14085" max="14085" width="5.5703125" style="27" customWidth="1"/>
    <col min="14086" max="14086" width="5.85546875" style="27" customWidth="1"/>
    <col min="14087" max="14087" width="13.42578125" style="27" bestFit="1" customWidth="1"/>
    <col min="14088" max="14339" width="9" style="27"/>
    <col min="14340" max="14340" width="36.42578125" style="27" customWidth="1"/>
    <col min="14341" max="14341" width="5.5703125" style="27" customWidth="1"/>
    <col min="14342" max="14342" width="5.85546875" style="27" customWidth="1"/>
    <col min="14343" max="14343" width="13.42578125" style="27" bestFit="1" customWidth="1"/>
    <col min="14344" max="14595" width="9" style="27"/>
    <col min="14596" max="14596" width="36.42578125" style="27" customWidth="1"/>
    <col min="14597" max="14597" width="5.5703125" style="27" customWidth="1"/>
    <col min="14598" max="14598" width="5.85546875" style="27" customWidth="1"/>
    <col min="14599" max="14599" width="13.42578125" style="27" bestFit="1" customWidth="1"/>
    <col min="14600" max="14851" width="9" style="27"/>
    <col min="14852" max="14852" width="36.42578125" style="27" customWidth="1"/>
    <col min="14853" max="14853" width="5.5703125" style="27" customWidth="1"/>
    <col min="14854" max="14854" width="5.85546875" style="27" customWidth="1"/>
    <col min="14855" max="14855" width="13.42578125" style="27" bestFit="1" customWidth="1"/>
    <col min="14856" max="15107" width="9" style="27"/>
    <col min="15108" max="15108" width="36.42578125" style="27" customWidth="1"/>
    <col min="15109" max="15109" width="5.5703125" style="27" customWidth="1"/>
    <col min="15110" max="15110" width="5.85546875" style="27" customWidth="1"/>
    <col min="15111" max="15111" width="13.42578125" style="27" bestFit="1" customWidth="1"/>
    <col min="15112" max="15363" width="9" style="27"/>
    <col min="15364" max="15364" width="36.42578125" style="27" customWidth="1"/>
    <col min="15365" max="15365" width="5.5703125" style="27" customWidth="1"/>
    <col min="15366" max="15366" width="5.85546875" style="27" customWidth="1"/>
    <col min="15367" max="15367" width="13.42578125" style="27" bestFit="1" customWidth="1"/>
    <col min="15368" max="15619" width="9" style="27"/>
    <col min="15620" max="15620" width="36.42578125" style="27" customWidth="1"/>
    <col min="15621" max="15621" width="5.5703125" style="27" customWidth="1"/>
    <col min="15622" max="15622" width="5.85546875" style="27" customWidth="1"/>
    <col min="15623" max="15623" width="13.42578125" style="27" bestFit="1" customWidth="1"/>
    <col min="15624" max="15875" width="9" style="27"/>
    <col min="15876" max="15876" width="36.42578125" style="27" customWidth="1"/>
    <col min="15877" max="15877" width="5.5703125" style="27" customWidth="1"/>
    <col min="15878" max="15878" width="5.85546875" style="27" customWidth="1"/>
    <col min="15879" max="15879" width="13.42578125" style="27" bestFit="1" customWidth="1"/>
    <col min="15880" max="16131" width="9" style="27"/>
    <col min="16132" max="16132" width="36.42578125" style="27" customWidth="1"/>
    <col min="16133" max="16133" width="5.5703125" style="27" customWidth="1"/>
    <col min="16134" max="16134" width="5.85546875" style="27" customWidth="1"/>
    <col min="16135" max="16135" width="13.42578125" style="27" bestFit="1" customWidth="1"/>
    <col min="16136" max="16384" width="9" style="27"/>
  </cols>
  <sheetData>
    <row r="1" spans="1:7" x14ac:dyDescent="0.55000000000000004">
      <c r="A1" s="368" t="s">
        <v>78</v>
      </c>
      <c r="B1" s="368"/>
      <c r="C1" s="368"/>
      <c r="D1" s="368"/>
      <c r="E1" s="368"/>
      <c r="F1" s="368"/>
      <c r="G1" s="368"/>
    </row>
    <row r="2" spans="1:7" ht="9.75" customHeight="1" x14ac:dyDescent="0.55000000000000004"/>
    <row r="3" spans="1:7" s="247" customFormat="1" ht="19.5" customHeight="1" x14ac:dyDescent="0.25">
      <c r="A3" s="246" t="s">
        <v>72</v>
      </c>
    </row>
    <row r="4" spans="1:7" s="247" customFormat="1" ht="20.25" customHeight="1" thickBot="1" x14ac:dyDescent="0.3">
      <c r="A4" s="247" t="s">
        <v>224</v>
      </c>
    </row>
    <row r="5" spans="1:7" ht="13.5" customHeight="1" thickTop="1" x14ac:dyDescent="0.55000000000000004">
      <c r="A5" s="424" t="s">
        <v>73</v>
      </c>
      <c r="B5" s="425"/>
      <c r="C5" s="425"/>
      <c r="D5" s="425"/>
      <c r="E5" s="463" t="s">
        <v>295</v>
      </c>
      <c r="F5" s="464"/>
      <c r="G5" s="465"/>
    </row>
    <row r="6" spans="1:7" ht="13.5" customHeight="1" thickBot="1" x14ac:dyDescent="0.6">
      <c r="A6" s="426"/>
      <c r="B6" s="427"/>
      <c r="C6" s="427"/>
      <c r="D6" s="427"/>
      <c r="E6" s="220"/>
      <c r="F6" s="220" t="s">
        <v>74</v>
      </c>
      <c r="G6" s="220" t="s">
        <v>75</v>
      </c>
    </row>
    <row r="7" spans="1:7" ht="24.75" thickTop="1" x14ac:dyDescent="0.55000000000000004">
      <c r="A7" s="51" t="s">
        <v>90</v>
      </c>
      <c r="E7" s="30"/>
      <c r="F7" s="30"/>
      <c r="G7" s="30"/>
    </row>
    <row r="8" spans="1:7" s="61" customFormat="1" ht="23.25" x14ac:dyDescent="0.55000000000000004">
      <c r="A8" s="45" t="s">
        <v>83</v>
      </c>
      <c r="B8" s="60"/>
      <c r="C8" s="60"/>
      <c r="D8" s="60"/>
      <c r="E8" s="40">
        <f>'Data งานวิจัยฯ'!X67</f>
        <v>3.8769230769230769</v>
      </c>
      <c r="F8" s="40">
        <f>'Data งานวิจัยฯ'!X68</f>
        <v>0.97640431411141593</v>
      </c>
      <c r="G8" s="4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1" customFormat="1" ht="23.25" x14ac:dyDescent="0.55000000000000004">
      <c r="A9" s="45" t="s">
        <v>84</v>
      </c>
      <c r="B9" s="60"/>
      <c r="C9" s="60"/>
      <c r="D9" s="60"/>
      <c r="E9" s="40">
        <f>'Data งานวิจัยฯ'!Y67</f>
        <v>3.8769230769230769</v>
      </c>
      <c r="F9" s="40">
        <f>'Data งานวิจัยฯ'!Y68</f>
        <v>0.97640431411141593</v>
      </c>
      <c r="G9" s="43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61" customFormat="1" ht="23.25" x14ac:dyDescent="0.55000000000000004">
      <c r="A10" s="45" t="s">
        <v>254</v>
      </c>
      <c r="B10" s="60"/>
      <c r="C10" s="60"/>
      <c r="D10" s="60"/>
      <c r="E10" s="40">
        <f>'Data งานวิจัยฯ'!Z67</f>
        <v>3.9692307692307693</v>
      </c>
      <c r="F10" s="40">
        <f>'Data งานวิจัยฯ'!Z68</f>
        <v>0.99951911514410829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61" customFormat="1" ht="23.25" x14ac:dyDescent="0.55000000000000004">
      <c r="A11" s="45" t="s">
        <v>86</v>
      </c>
      <c r="B11" s="60"/>
      <c r="C11" s="60"/>
      <c r="D11" s="60"/>
      <c r="E11" s="40">
        <f>'Data งานวิจัยฯ'!AA67</f>
        <v>3.6769230769230767</v>
      </c>
      <c r="F11" s="40">
        <f>'Data งานวิจัยฯ'!AA68</f>
        <v>1.1872722453655629</v>
      </c>
      <c r="G11" s="4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x14ac:dyDescent="0.55000000000000004">
      <c r="A12" s="431" t="s">
        <v>76</v>
      </c>
      <c r="B12" s="431"/>
      <c r="C12" s="431"/>
      <c r="D12" s="431"/>
      <c r="E12" s="31">
        <f>'Data งานวิจัยฯ'!AA69</f>
        <v>3.85</v>
      </c>
      <c r="F12" s="31">
        <f>'Data งานวิจัยฯ'!AA70</f>
        <v>1.0381710975553249</v>
      </c>
      <c r="G12" s="44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x14ac:dyDescent="0.55000000000000004">
      <c r="A13" s="52" t="s">
        <v>91</v>
      </c>
      <c r="B13" s="53"/>
      <c r="C13" s="53"/>
      <c r="D13" s="53"/>
      <c r="E13" s="33"/>
      <c r="F13" s="33"/>
      <c r="G13" s="33"/>
    </row>
    <row r="14" spans="1:7" s="61" customFormat="1" ht="23.25" x14ac:dyDescent="0.55000000000000004">
      <c r="A14" s="45" t="s">
        <v>101</v>
      </c>
      <c r="B14" s="45"/>
      <c r="C14" s="45"/>
      <c r="D14" s="45"/>
      <c r="E14" s="40">
        <f>'Data งานวิจัยฯ'!AB67</f>
        <v>4.1692307692307695</v>
      </c>
      <c r="F14" s="40">
        <f>'Data งานวิจัยฯ'!AB68</f>
        <v>0.85821818993683774</v>
      </c>
      <c r="G14" s="43" t="str">
        <f t="shared" ref="G14:G19" si="0">IF(E14&gt;4.5,"มากที่สุด",IF(E14&gt;3.5,"มาก",IF(E14&gt;2.5,"ปานกลาง",IF(E14&gt;1.5,"น้อย",IF(E14&lt;=1.5,"น้อยที่สุด")))))</f>
        <v>มาก</v>
      </c>
    </row>
    <row r="15" spans="1:7" s="61" customFormat="1" ht="23.25" x14ac:dyDescent="0.55000000000000004">
      <c r="A15" s="45" t="s">
        <v>255</v>
      </c>
      <c r="B15" s="45"/>
      <c r="C15" s="45"/>
      <c r="D15" s="45"/>
      <c r="E15" s="40">
        <f>'Data งานวิจัยฯ'!AC67</f>
        <v>3.9846153846153847</v>
      </c>
      <c r="F15" s="40">
        <f>'Data งานวิจัยฯ'!AC68</f>
        <v>0.90988164910861635</v>
      </c>
      <c r="G15" s="43" t="str">
        <f t="shared" si="0"/>
        <v>มาก</v>
      </c>
    </row>
    <row r="16" spans="1:7" s="61" customFormat="1" ht="23.25" x14ac:dyDescent="0.55000000000000004">
      <c r="A16" s="45" t="s">
        <v>87</v>
      </c>
      <c r="B16" s="45"/>
      <c r="C16" s="45"/>
      <c r="D16" s="45"/>
      <c r="E16" s="40">
        <f>'Data งานวิจัยฯ'!AD67</f>
        <v>4</v>
      </c>
      <c r="F16" s="40">
        <f>'Data งานวิจัยฯ'!AD68</f>
        <v>0.96824583655185426</v>
      </c>
      <c r="G16" s="43" t="str">
        <f t="shared" si="0"/>
        <v>มาก</v>
      </c>
    </row>
    <row r="17" spans="1:7" s="61" customFormat="1" ht="23.25" x14ac:dyDescent="0.55000000000000004">
      <c r="A17" s="45" t="s">
        <v>88</v>
      </c>
      <c r="B17" s="45"/>
      <c r="C17" s="45"/>
      <c r="D17" s="45"/>
      <c r="E17" s="40">
        <f>'Data งานวิจัยฯ'!AE67</f>
        <v>4.0615384615384613</v>
      </c>
      <c r="F17" s="40">
        <f>'Data งานวิจัยฯ'!AE68</f>
        <v>0.86380197160798677</v>
      </c>
      <c r="G17" s="43" t="str">
        <f t="shared" si="0"/>
        <v>มาก</v>
      </c>
    </row>
    <row r="18" spans="1:7" s="61" customFormat="1" ht="23.25" x14ac:dyDescent="0.55000000000000004">
      <c r="A18" s="45" t="s">
        <v>102</v>
      </c>
      <c r="B18" s="45"/>
      <c r="C18" s="45"/>
      <c r="D18" s="45"/>
      <c r="E18" s="40">
        <f>'Data งานวิจัยฯ'!AF67</f>
        <v>4.0307692307692307</v>
      </c>
      <c r="F18" s="40">
        <f>'Data งานวิจัยฯ'!AF68</f>
        <v>0.90085429539879602</v>
      </c>
      <c r="G18" s="43" t="str">
        <f t="shared" si="0"/>
        <v>มาก</v>
      </c>
    </row>
    <row r="19" spans="1:7" x14ac:dyDescent="0.55000000000000004">
      <c r="A19" s="416" t="s">
        <v>92</v>
      </c>
      <c r="B19" s="417"/>
      <c r="C19" s="417"/>
      <c r="D19" s="418"/>
      <c r="E19" s="31">
        <f>'Data งานวิจัยฯ'!AF69</f>
        <v>4.0492307692307694</v>
      </c>
      <c r="F19" s="31">
        <f>'Data งานวิจัยฯ'!AF70</f>
        <v>0.89789243576879929</v>
      </c>
      <c r="G19" s="32" t="str">
        <f t="shared" si="0"/>
        <v>มาก</v>
      </c>
    </row>
    <row r="20" spans="1:7" x14ac:dyDescent="0.55000000000000004">
      <c r="A20" s="52" t="s">
        <v>89</v>
      </c>
      <c r="B20" s="53"/>
      <c r="C20" s="53"/>
      <c r="D20" s="53"/>
      <c r="E20" s="54"/>
      <c r="F20" s="54"/>
      <c r="G20" s="54"/>
    </row>
    <row r="21" spans="1:7" s="61" customFormat="1" ht="23.25" x14ac:dyDescent="0.55000000000000004">
      <c r="A21" s="45" t="s">
        <v>103</v>
      </c>
      <c r="B21" s="45"/>
      <c r="C21" s="45"/>
      <c r="D21" s="45"/>
      <c r="E21" s="40">
        <f>'Data งานวิจัยฯ'!AG67</f>
        <v>3.9692307692307693</v>
      </c>
      <c r="F21" s="40">
        <f>'Data งานวิจัยฯ'!AG68</f>
        <v>1.0150312613601915</v>
      </c>
      <c r="G21" s="43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61" customFormat="1" ht="23.25" x14ac:dyDescent="0.55000000000000004">
      <c r="A22" s="45" t="s">
        <v>104</v>
      </c>
      <c r="B22" s="45"/>
      <c r="C22" s="45"/>
      <c r="D22" s="45"/>
      <c r="E22" s="40">
        <f>'Data งานวิจัยฯ'!AH67</f>
        <v>4.092307692307692</v>
      </c>
      <c r="F22" s="40">
        <f>'Data งานวิจัยฯ'!AH68</f>
        <v>1.0112349647070928</v>
      </c>
      <c r="G22" s="43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1" customFormat="1" ht="23.25" x14ac:dyDescent="0.55000000000000004">
      <c r="A23" s="45" t="s">
        <v>93</v>
      </c>
      <c r="B23" s="45"/>
      <c r="C23" s="45"/>
      <c r="D23" s="45"/>
      <c r="E23" s="40">
        <f>'Data งานวิจัยฯ'!AI67</f>
        <v>3.9846153846153847</v>
      </c>
      <c r="F23" s="40">
        <f>'Data งานวิจัยฯ'!AI68</f>
        <v>1.0531546018437252</v>
      </c>
      <c r="G23" s="43" t="str">
        <f t="shared" ref="G23:G24" si="1">IF(E23&gt;4.5,"มากที่สุด",IF(E23&gt;3.5,"มาก",IF(E23&gt;2.5,"ปานกลาง",IF(E23&gt;1.5,"น้อย",IF(E23&lt;=1.5,"น้อยที่สุด")))))</f>
        <v>มาก</v>
      </c>
    </row>
    <row r="24" spans="1:7" s="61" customFormat="1" ht="23.25" x14ac:dyDescent="0.55000000000000004">
      <c r="A24" s="45" t="s">
        <v>94</v>
      </c>
      <c r="B24" s="45"/>
      <c r="C24" s="45"/>
      <c r="D24" s="45"/>
      <c r="E24" s="40">
        <f>'Data งานวิจัยฯ'!AJ67</f>
        <v>4.0153846153846153</v>
      </c>
      <c r="F24" s="40">
        <f>'Data งานวิจัยฯ'!AJ68</f>
        <v>0.94360193693348005</v>
      </c>
      <c r="G24" s="43" t="str">
        <f t="shared" si="1"/>
        <v>มาก</v>
      </c>
    </row>
    <row r="25" spans="1:7" s="61" customFormat="1" ht="23.25" x14ac:dyDescent="0.55000000000000004">
      <c r="A25" s="45" t="s">
        <v>95</v>
      </c>
      <c r="B25" s="45"/>
      <c r="C25" s="45"/>
      <c r="D25" s="45"/>
      <c r="E25" s="40">
        <f>'Data งานวิจัยฯ'!AK67</f>
        <v>3.9384615384615387</v>
      </c>
      <c r="F25" s="40">
        <f>'Data งานวิจัยฯ'!AK68</f>
        <v>0.98229519298113499</v>
      </c>
      <c r="G25" s="43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61" customFormat="1" ht="23.25" x14ac:dyDescent="0.55000000000000004">
      <c r="A26" s="432" t="s">
        <v>96</v>
      </c>
      <c r="B26" s="433"/>
      <c r="C26" s="433"/>
      <c r="D26" s="434"/>
      <c r="E26" s="40">
        <f>'Data งานวิจัยฯ'!AL67</f>
        <v>3.9076923076923076</v>
      </c>
      <c r="F26" s="40">
        <f>'Data งานวิจัยฯ'!AL68</f>
        <v>0.99566367506611064</v>
      </c>
      <c r="G26" s="4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x14ac:dyDescent="0.55000000000000004">
      <c r="A27" s="416" t="s">
        <v>77</v>
      </c>
      <c r="B27" s="417"/>
      <c r="C27" s="417"/>
      <c r="D27" s="418"/>
      <c r="E27" s="31">
        <f>'Data งานวิจัยฯ'!AL69</f>
        <v>3.9846153846153847</v>
      </c>
      <c r="F27" s="31">
        <f>'Data งานวิจัยฯ'!AL70</f>
        <v>0.99601738082171687</v>
      </c>
      <c r="G27" s="32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x14ac:dyDescent="0.55000000000000004">
      <c r="A28" s="55" t="s">
        <v>97</v>
      </c>
      <c r="B28" s="56"/>
      <c r="C28" s="56"/>
      <c r="D28" s="57"/>
      <c r="E28" s="58"/>
      <c r="F28" s="58"/>
      <c r="G28" s="59"/>
    </row>
    <row r="29" spans="1:7" s="61" customFormat="1" ht="23.25" x14ac:dyDescent="0.55000000000000004">
      <c r="A29" s="45" t="s">
        <v>98</v>
      </c>
      <c r="B29" s="45"/>
      <c r="C29" s="45"/>
      <c r="D29" s="45"/>
      <c r="E29" s="40">
        <f>'Data งานวิจัยฯ'!AM67</f>
        <v>4.0769230769230766</v>
      </c>
      <c r="F29" s="40">
        <f>'Data งานวิจัยฯ'!AM68</f>
        <v>0.8534432521353621</v>
      </c>
      <c r="G29" s="43" t="str">
        <f t="shared" ref="G29:G32" si="2">IF(E29&gt;4.5,"มากที่สุด",IF(E29&gt;3.5,"มาก",IF(E29&gt;2.5,"ปานกลาง",IF(E29&gt;1.5,"น้อย",IF(E29&lt;=1.5,"น้อยที่สุด")))))</f>
        <v>มาก</v>
      </c>
    </row>
    <row r="30" spans="1:7" s="61" customFormat="1" ht="23.25" x14ac:dyDescent="0.55000000000000004">
      <c r="A30" s="46" t="s">
        <v>99</v>
      </c>
      <c r="B30" s="47"/>
      <c r="C30" s="47"/>
      <c r="D30" s="48"/>
      <c r="E30" s="40">
        <f>'Data งานวิจัยฯ'!AN67</f>
        <v>4.1846153846153848</v>
      </c>
      <c r="F30" s="40">
        <f>'Data งานวิจัยฯ'!AN68</f>
        <v>0.8458041235325201</v>
      </c>
      <c r="G30" s="43" t="str">
        <f t="shared" si="2"/>
        <v>มาก</v>
      </c>
    </row>
    <row r="31" spans="1:7" ht="18.75" customHeight="1" thickBot="1" x14ac:dyDescent="0.6">
      <c r="A31" s="419" t="s">
        <v>100</v>
      </c>
      <c r="B31" s="420"/>
      <c r="C31" s="420"/>
      <c r="D31" s="420"/>
      <c r="E31" s="248">
        <f>'Data งานวิจัยฯ'!AN69</f>
        <v>4.1307692307692312</v>
      </c>
      <c r="F31" s="249">
        <f>'Data งานวิจัยฯ'!AN70</f>
        <v>0.84805716439676138</v>
      </c>
      <c r="G31" s="250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s="279" customFormat="1" ht="20.25" customHeight="1" thickTop="1" thickBot="1" x14ac:dyDescent="0.3">
      <c r="A32" s="473" t="s">
        <v>70</v>
      </c>
      <c r="B32" s="474"/>
      <c r="C32" s="474"/>
      <c r="D32" s="475"/>
      <c r="E32" s="277">
        <f>'Data งานวิจัยฯ'!AO67</f>
        <v>3.9891402714932127</v>
      </c>
      <c r="F32" s="277">
        <f>'Data งานวิจัยฯ'!AO68</f>
        <v>0.96122534940565929</v>
      </c>
      <c r="G32" s="278" t="str">
        <f t="shared" si="2"/>
        <v>มาก</v>
      </c>
    </row>
    <row r="33" spans="1:7" ht="24.75" thickTop="1" x14ac:dyDescent="0.55000000000000004">
      <c r="A33" s="368" t="s">
        <v>79</v>
      </c>
      <c r="B33" s="368"/>
      <c r="C33" s="368"/>
      <c r="D33" s="368"/>
      <c r="E33" s="368"/>
      <c r="F33" s="368"/>
      <c r="G33" s="368"/>
    </row>
    <row r="34" spans="1:7" x14ac:dyDescent="0.55000000000000004">
      <c r="A34" s="155"/>
      <c r="B34" s="155"/>
      <c r="C34" s="155"/>
      <c r="D34" s="155"/>
      <c r="E34" s="155"/>
      <c r="F34" s="155"/>
      <c r="G34" s="155"/>
    </row>
    <row r="35" spans="1:7" x14ac:dyDescent="0.55000000000000004">
      <c r="A35" s="14" t="s">
        <v>584</v>
      </c>
    </row>
    <row r="36" spans="1:7" x14ac:dyDescent="0.55000000000000004">
      <c r="A36" s="14" t="s">
        <v>585</v>
      </c>
    </row>
    <row r="37" spans="1:7" x14ac:dyDescent="0.55000000000000004">
      <c r="A37" s="14" t="s">
        <v>296</v>
      </c>
    </row>
    <row r="38" spans="1:7" x14ac:dyDescent="0.55000000000000004">
      <c r="A38" s="14" t="s">
        <v>297</v>
      </c>
    </row>
    <row r="39" spans="1:7" x14ac:dyDescent="0.55000000000000004">
      <c r="A39" s="14" t="s">
        <v>298</v>
      </c>
    </row>
    <row r="40" spans="1:7" x14ac:dyDescent="0.55000000000000004">
      <c r="A40" s="14" t="s">
        <v>530</v>
      </c>
    </row>
    <row r="41" spans="1:7" x14ac:dyDescent="0.55000000000000004">
      <c r="A41" s="14"/>
    </row>
    <row r="42" spans="1:7" x14ac:dyDescent="0.55000000000000004">
      <c r="A42" s="14"/>
    </row>
    <row r="43" spans="1:7" x14ac:dyDescent="0.55000000000000004">
      <c r="A43" s="14"/>
    </row>
    <row r="44" spans="1:7" x14ac:dyDescent="0.55000000000000004">
      <c r="A44" s="14"/>
    </row>
    <row r="45" spans="1:7" x14ac:dyDescent="0.55000000000000004">
      <c r="A45" s="14"/>
    </row>
  </sheetData>
  <mergeCells count="10">
    <mergeCell ref="A27:D27"/>
    <mergeCell ref="A31:D31"/>
    <mergeCell ref="A32:D32"/>
    <mergeCell ref="A33:G33"/>
    <mergeCell ref="A1:G1"/>
    <mergeCell ref="A5:D6"/>
    <mergeCell ref="E5:G5"/>
    <mergeCell ref="A12:D12"/>
    <mergeCell ref="A19:D19"/>
    <mergeCell ref="A26:D26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18113" r:id="rId4">
          <objectPr defaultSize="0" autoPict="0" r:id="rId5">
            <anchor moveWithCells="1" sizeWithCells="1">
              <from>
                <xdr:col>4</xdr:col>
                <xdr:colOff>161925</xdr:colOff>
                <xdr:row>5</xdr:row>
                <xdr:rowOff>19050</xdr:rowOff>
              </from>
              <to>
                <xdr:col>4</xdr:col>
                <xdr:colOff>276225</xdr:colOff>
                <xdr:row>5</xdr:row>
                <xdr:rowOff>171450</xdr:rowOff>
              </to>
            </anchor>
          </objectPr>
        </oleObject>
      </mc:Choice>
      <mc:Fallback>
        <oleObject progId="Equation.3" shapeId="218113" r:id="rId4"/>
      </mc:Fallback>
    </mc:AlternateContent>
  </oleObjec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20"/>
  <sheetViews>
    <sheetView workbookViewId="0">
      <selection activeCell="K35" sqref="K35"/>
    </sheetView>
  </sheetViews>
  <sheetFormatPr defaultRowHeight="15" x14ac:dyDescent="0.25"/>
  <cols>
    <col min="1" max="1" width="5.28515625" customWidth="1"/>
    <col min="2" max="2" width="14.85546875" customWidth="1"/>
    <col min="8" max="8" width="12.7109375" customWidth="1"/>
    <col min="9" max="9" width="13.42578125" customWidth="1"/>
    <col min="10" max="10" width="17.7109375" customWidth="1"/>
  </cols>
  <sheetData>
    <row r="18" spans="2:10" s="98" customFormat="1" ht="30.75" x14ac:dyDescent="0.7">
      <c r="B18" s="437" t="s">
        <v>65</v>
      </c>
      <c r="C18" s="437"/>
      <c r="D18" s="437"/>
      <c r="E18" s="437"/>
      <c r="F18" s="437"/>
      <c r="G18" s="437"/>
      <c r="H18" s="437"/>
      <c r="I18" s="108"/>
      <c r="J18" s="108"/>
    </row>
    <row r="19" spans="2:10" s="98" customFormat="1" ht="30.75" x14ac:dyDescent="0.7">
      <c r="B19" s="438" t="s">
        <v>232</v>
      </c>
      <c r="C19" s="438"/>
      <c r="D19" s="438"/>
      <c r="E19" s="438"/>
      <c r="F19" s="438"/>
      <c r="G19" s="438"/>
      <c r="H19" s="438"/>
      <c r="I19" s="109"/>
      <c r="J19" s="109"/>
    </row>
    <row r="20" spans="2:10" s="98" customFormat="1" ht="30.75" x14ac:dyDescent="0.7">
      <c r="B20" s="437" t="s">
        <v>221</v>
      </c>
      <c r="C20" s="437"/>
      <c r="D20" s="437"/>
      <c r="E20" s="437"/>
      <c r="F20" s="437"/>
      <c r="G20" s="437"/>
      <c r="H20" s="437"/>
      <c r="I20" s="108"/>
      <c r="J20" s="108"/>
    </row>
  </sheetData>
  <mergeCells count="3">
    <mergeCell ref="B18:H18"/>
    <mergeCell ref="B19:H19"/>
    <mergeCell ref="B20:H20"/>
  </mergeCells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15"/>
  <sheetViews>
    <sheetView topLeftCell="S47" workbookViewId="0">
      <selection activeCell="AE64" sqref="AE64"/>
    </sheetView>
  </sheetViews>
  <sheetFormatPr defaultRowHeight="24" x14ac:dyDescent="0.55000000000000004"/>
  <cols>
    <col min="1" max="1" width="44.42578125" style="324" bestFit="1" customWidth="1"/>
    <col min="2" max="2" width="18.85546875" style="2" customWidth="1"/>
    <col min="3" max="3" width="7.28515625" style="2" bestFit="1" customWidth="1"/>
    <col min="4" max="4" width="8.140625" style="2" bestFit="1" customWidth="1"/>
    <col min="5" max="5" width="18.7109375" style="2" bestFit="1" customWidth="1"/>
    <col min="6" max="7" width="15.140625" style="2" customWidth="1"/>
    <col min="8" max="8" width="14.140625" style="2" bestFit="1" customWidth="1"/>
    <col min="9" max="9" width="11.5703125" style="2" bestFit="1" customWidth="1"/>
    <col min="10" max="16" width="9.28515625" style="2" bestFit="1" customWidth="1"/>
    <col min="17" max="17" width="10" style="2" bestFit="1" customWidth="1"/>
    <col min="18" max="19" width="9.28515625" style="2" bestFit="1" customWidth="1"/>
    <col min="20" max="21" width="9.28515625" style="2" customWidth="1"/>
    <col min="22" max="22" width="10.5703125" style="2" customWidth="1"/>
    <col min="23" max="23" width="11.5703125" style="2" bestFit="1" customWidth="1"/>
    <col min="24" max="24" width="11.7109375" style="2" bestFit="1" customWidth="1"/>
    <col min="25" max="25" width="12.85546875" style="2" bestFit="1" customWidth="1"/>
    <col min="26" max="29" width="9.28515625" style="2" bestFit="1" customWidth="1"/>
    <col min="30" max="30" width="11.7109375" style="2" bestFit="1" customWidth="1"/>
    <col min="31" max="34" width="9.28515625" style="2" bestFit="1" customWidth="1"/>
    <col min="35" max="35" width="10.7109375" style="2" bestFit="1" customWidth="1"/>
    <col min="36" max="39" width="9.28515625" style="2" bestFit="1" customWidth="1"/>
    <col min="40" max="40" width="11.7109375" style="2" bestFit="1" customWidth="1"/>
    <col min="41" max="257" width="9.140625" style="2"/>
    <col min="258" max="258" width="7.42578125" style="2" customWidth="1"/>
    <col min="259" max="259" width="5.28515625" style="2" customWidth="1"/>
    <col min="260" max="260" width="8.140625" style="2" customWidth="1"/>
    <col min="261" max="261" width="79.28515625" style="2" customWidth="1"/>
    <col min="262" max="262" width="14.140625" style="2" customWidth="1"/>
    <col min="263" max="513" width="9.140625" style="2"/>
    <col min="514" max="514" width="7.42578125" style="2" customWidth="1"/>
    <col min="515" max="515" width="5.28515625" style="2" customWidth="1"/>
    <col min="516" max="516" width="8.140625" style="2" customWidth="1"/>
    <col min="517" max="517" width="79.28515625" style="2" customWidth="1"/>
    <col min="518" max="518" width="14.140625" style="2" customWidth="1"/>
    <col min="519" max="769" width="9.140625" style="2"/>
    <col min="770" max="770" width="7.42578125" style="2" customWidth="1"/>
    <col min="771" max="771" width="5.28515625" style="2" customWidth="1"/>
    <col min="772" max="772" width="8.140625" style="2" customWidth="1"/>
    <col min="773" max="773" width="79.28515625" style="2" customWidth="1"/>
    <col min="774" max="774" width="14.140625" style="2" customWidth="1"/>
    <col min="775" max="1025" width="9.140625" style="2"/>
    <col min="1026" max="1026" width="7.42578125" style="2" customWidth="1"/>
    <col min="1027" max="1027" width="5.28515625" style="2" customWidth="1"/>
    <col min="1028" max="1028" width="8.140625" style="2" customWidth="1"/>
    <col min="1029" max="1029" width="79.28515625" style="2" customWidth="1"/>
    <col min="1030" max="1030" width="14.140625" style="2" customWidth="1"/>
    <col min="1031" max="1281" width="9.140625" style="2"/>
    <col min="1282" max="1282" width="7.42578125" style="2" customWidth="1"/>
    <col min="1283" max="1283" width="5.28515625" style="2" customWidth="1"/>
    <col min="1284" max="1284" width="8.140625" style="2" customWidth="1"/>
    <col min="1285" max="1285" width="79.28515625" style="2" customWidth="1"/>
    <col min="1286" max="1286" width="14.140625" style="2" customWidth="1"/>
    <col min="1287" max="1537" width="9.140625" style="2"/>
    <col min="1538" max="1538" width="7.42578125" style="2" customWidth="1"/>
    <col min="1539" max="1539" width="5.28515625" style="2" customWidth="1"/>
    <col min="1540" max="1540" width="8.140625" style="2" customWidth="1"/>
    <col min="1541" max="1541" width="79.28515625" style="2" customWidth="1"/>
    <col min="1542" max="1542" width="14.140625" style="2" customWidth="1"/>
    <col min="1543" max="1793" width="9.140625" style="2"/>
    <col min="1794" max="1794" width="7.42578125" style="2" customWidth="1"/>
    <col min="1795" max="1795" width="5.28515625" style="2" customWidth="1"/>
    <col min="1796" max="1796" width="8.140625" style="2" customWidth="1"/>
    <col min="1797" max="1797" width="79.28515625" style="2" customWidth="1"/>
    <col min="1798" max="1798" width="14.140625" style="2" customWidth="1"/>
    <col min="1799" max="2049" width="9.140625" style="2"/>
    <col min="2050" max="2050" width="7.42578125" style="2" customWidth="1"/>
    <col min="2051" max="2051" width="5.28515625" style="2" customWidth="1"/>
    <col min="2052" max="2052" width="8.140625" style="2" customWidth="1"/>
    <col min="2053" max="2053" width="79.28515625" style="2" customWidth="1"/>
    <col min="2054" max="2054" width="14.140625" style="2" customWidth="1"/>
    <col min="2055" max="2305" width="9.140625" style="2"/>
    <col min="2306" max="2306" width="7.42578125" style="2" customWidth="1"/>
    <col min="2307" max="2307" width="5.28515625" style="2" customWidth="1"/>
    <col min="2308" max="2308" width="8.140625" style="2" customWidth="1"/>
    <col min="2309" max="2309" width="79.28515625" style="2" customWidth="1"/>
    <col min="2310" max="2310" width="14.140625" style="2" customWidth="1"/>
    <col min="2311" max="2561" width="9.140625" style="2"/>
    <col min="2562" max="2562" width="7.42578125" style="2" customWidth="1"/>
    <col min="2563" max="2563" width="5.28515625" style="2" customWidth="1"/>
    <col min="2564" max="2564" width="8.140625" style="2" customWidth="1"/>
    <col min="2565" max="2565" width="79.28515625" style="2" customWidth="1"/>
    <col min="2566" max="2566" width="14.140625" style="2" customWidth="1"/>
    <col min="2567" max="2817" width="9.140625" style="2"/>
    <col min="2818" max="2818" width="7.42578125" style="2" customWidth="1"/>
    <col min="2819" max="2819" width="5.28515625" style="2" customWidth="1"/>
    <col min="2820" max="2820" width="8.140625" style="2" customWidth="1"/>
    <col min="2821" max="2821" width="79.28515625" style="2" customWidth="1"/>
    <col min="2822" max="2822" width="14.140625" style="2" customWidth="1"/>
    <col min="2823" max="3073" width="9.140625" style="2"/>
    <col min="3074" max="3074" width="7.42578125" style="2" customWidth="1"/>
    <col min="3075" max="3075" width="5.28515625" style="2" customWidth="1"/>
    <col min="3076" max="3076" width="8.140625" style="2" customWidth="1"/>
    <col min="3077" max="3077" width="79.28515625" style="2" customWidth="1"/>
    <col min="3078" max="3078" width="14.140625" style="2" customWidth="1"/>
    <col min="3079" max="3329" width="9.140625" style="2"/>
    <col min="3330" max="3330" width="7.42578125" style="2" customWidth="1"/>
    <col min="3331" max="3331" width="5.28515625" style="2" customWidth="1"/>
    <col min="3332" max="3332" width="8.140625" style="2" customWidth="1"/>
    <col min="3333" max="3333" width="79.28515625" style="2" customWidth="1"/>
    <col min="3334" max="3334" width="14.140625" style="2" customWidth="1"/>
    <col min="3335" max="3585" width="9.140625" style="2"/>
    <col min="3586" max="3586" width="7.42578125" style="2" customWidth="1"/>
    <col min="3587" max="3587" width="5.28515625" style="2" customWidth="1"/>
    <col min="3588" max="3588" width="8.140625" style="2" customWidth="1"/>
    <col min="3589" max="3589" width="79.28515625" style="2" customWidth="1"/>
    <col min="3590" max="3590" width="14.140625" style="2" customWidth="1"/>
    <col min="3591" max="3841" width="9.140625" style="2"/>
    <col min="3842" max="3842" width="7.42578125" style="2" customWidth="1"/>
    <col min="3843" max="3843" width="5.28515625" style="2" customWidth="1"/>
    <col min="3844" max="3844" width="8.140625" style="2" customWidth="1"/>
    <col min="3845" max="3845" width="79.28515625" style="2" customWidth="1"/>
    <col min="3846" max="3846" width="14.140625" style="2" customWidth="1"/>
    <col min="3847" max="4097" width="9.140625" style="2"/>
    <col min="4098" max="4098" width="7.42578125" style="2" customWidth="1"/>
    <col min="4099" max="4099" width="5.28515625" style="2" customWidth="1"/>
    <col min="4100" max="4100" width="8.140625" style="2" customWidth="1"/>
    <col min="4101" max="4101" width="79.28515625" style="2" customWidth="1"/>
    <col min="4102" max="4102" width="14.140625" style="2" customWidth="1"/>
    <col min="4103" max="4353" width="9.140625" style="2"/>
    <col min="4354" max="4354" width="7.42578125" style="2" customWidth="1"/>
    <col min="4355" max="4355" width="5.28515625" style="2" customWidth="1"/>
    <col min="4356" max="4356" width="8.140625" style="2" customWidth="1"/>
    <col min="4357" max="4357" width="79.28515625" style="2" customWidth="1"/>
    <col min="4358" max="4358" width="14.140625" style="2" customWidth="1"/>
    <col min="4359" max="4609" width="9.140625" style="2"/>
    <col min="4610" max="4610" width="7.42578125" style="2" customWidth="1"/>
    <col min="4611" max="4611" width="5.28515625" style="2" customWidth="1"/>
    <col min="4612" max="4612" width="8.140625" style="2" customWidth="1"/>
    <col min="4613" max="4613" width="79.28515625" style="2" customWidth="1"/>
    <col min="4614" max="4614" width="14.140625" style="2" customWidth="1"/>
    <col min="4615" max="4865" width="9.140625" style="2"/>
    <col min="4866" max="4866" width="7.42578125" style="2" customWidth="1"/>
    <col min="4867" max="4867" width="5.28515625" style="2" customWidth="1"/>
    <col min="4868" max="4868" width="8.140625" style="2" customWidth="1"/>
    <col min="4869" max="4869" width="79.28515625" style="2" customWidth="1"/>
    <col min="4870" max="4870" width="14.140625" style="2" customWidth="1"/>
    <col min="4871" max="5121" width="9.140625" style="2"/>
    <col min="5122" max="5122" width="7.42578125" style="2" customWidth="1"/>
    <col min="5123" max="5123" width="5.28515625" style="2" customWidth="1"/>
    <col min="5124" max="5124" width="8.140625" style="2" customWidth="1"/>
    <col min="5125" max="5125" width="79.28515625" style="2" customWidth="1"/>
    <col min="5126" max="5126" width="14.140625" style="2" customWidth="1"/>
    <col min="5127" max="5377" width="9.140625" style="2"/>
    <col min="5378" max="5378" width="7.42578125" style="2" customWidth="1"/>
    <col min="5379" max="5379" width="5.28515625" style="2" customWidth="1"/>
    <col min="5380" max="5380" width="8.140625" style="2" customWidth="1"/>
    <col min="5381" max="5381" width="79.28515625" style="2" customWidth="1"/>
    <col min="5382" max="5382" width="14.140625" style="2" customWidth="1"/>
    <col min="5383" max="5633" width="9.140625" style="2"/>
    <col min="5634" max="5634" width="7.42578125" style="2" customWidth="1"/>
    <col min="5635" max="5635" width="5.28515625" style="2" customWidth="1"/>
    <col min="5636" max="5636" width="8.140625" style="2" customWidth="1"/>
    <col min="5637" max="5637" width="79.28515625" style="2" customWidth="1"/>
    <col min="5638" max="5638" width="14.140625" style="2" customWidth="1"/>
    <col min="5639" max="5889" width="9.140625" style="2"/>
    <col min="5890" max="5890" width="7.42578125" style="2" customWidth="1"/>
    <col min="5891" max="5891" width="5.28515625" style="2" customWidth="1"/>
    <col min="5892" max="5892" width="8.140625" style="2" customWidth="1"/>
    <col min="5893" max="5893" width="79.28515625" style="2" customWidth="1"/>
    <col min="5894" max="5894" width="14.140625" style="2" customWidth="1"/>
    <col min="5895" max="6145" width="9.140625" style="2"/>
    <col min="6146" max="6146" width="7.42578125" style="2" customWidth="1"/>
    <col min="6147" max="6147" width="5.28515625" style="2" customWidth="1"/>
    <col min="6148" max="6148" width="8.140625" style="2" customWidth="1"/>
    <col min="6149" max="6149" width="79.28515625" style="2" customWidth="1"/>
    <col min="6150" max="6150" width="14.140625" style="2" customWidth="1"/>
    <col min="6151" max="6401" width="9.140625" style="2"/>
    <col min="6402" max="6402" width="7.42578125" style="2" customWidth="1"/>
    <col min="6403" max="6403" width="5.28515625" style="2" customWidth="1"/>
    <col min="6404" max="6404" width="8.140625" style="2" customWidth="1"/>
    <col min="6405" max="6405" width="79.28515625" style="2" customWidth="1"/>
    <col min="6406" max="6406" width="14.140625" style="2" customWidth="1"/>
    <col min="6407" max="6657" width="9.140625" style="2"/>
    <col min="6658" max="6658" width="7.42578125" style="2" customWidth="1"/>
    <col min="6659" max="6659" width="5.28515625" style="2" customWidth="1"/>
    <col min="6660" max="6660" width="8.140625" style="2" customWidth="1"/>
    <col min="6661" max="6661" width="79.28515625" style="2" customWidth="1"/>
    <col min="6662" max="6662" width="14.140625" style="2" customWidth="1"/>
    <col min="6663" max="6913" width="9.140625" style="2"/>
    <col min="6914" max="6914" width="7.42578125" style="2" customWidth="1"/>
    <col min="6915" max="6915" width="5.28515625" style="2" customWidth="1"/>
    <col min="6916" max="6916" width="8.140625" style="2" customWidth="1"/>
    <col min="6917" max="6917" width="79.28515625" style="2" customWidth="1"/>
    <col min="6918" max="6918" width="14.140625" style="2" customWidth="1"/>
    <col min="6919" max="7169" width="9.140625" style="2"/>
    <col min="7170" max="7170" width="7.42578125" style="2" customWidth="1"/>
    <col min="7171" max="7171" width="5.28515625" style="2" customWidth="1"/>
    <col min="7172" max="7172" width="8.140625" style="2" customWidth="1"/>
    <col min="7173" max="7173" width="79.28515625" style="2" customWidth="1"/>
    <col min="7174" max="7174" width="14.140625" style="2" customWidth="1"/>
    <col min="7175" max="7425" width="9.140625" style="2"/>
    <col min="7426" max="7426" width="7.42578125" style="2" customWidth="1"/>
    <col min="7427" max="7427" width="5.28515625" style="2" customWidth="1"/>
    <col min="7428" max="7428" width="8.140625" style="2" customWidth="1"/>
    <col min="7429" max="7429" width="79.28515625" style="2" customWidth="1"/>
    <col min="7430" max="7430" width="14.140625" style="2" customWidth="1"/>
    <col min="7431" max="7681" width="9.140625" style="2"/>
    <col min="7682" max="7682" width="7.42578125" style="2" customWidth="1"/>
    <col min="7683" max="7683" width="5.28515625" style="2" customWidth="1"/>
    <col min="7684" max="7684" width="8.140625" style="2" customWidth="1"/>
    <col min="7685" max="7685" width="79.28515625" style="2" customWidth="1"/>
    <col min="7686" max="7686" width="14.140625" style="2" customWidth="1"/>
    <col min="7687" max="7937" width="9.140625" style="2"/>
    <col min="7938" max="7938" width="7.42578125" style="2" customWidth="1"/>
    <col min="7939" max="7939" width="5.28515625" style="2" customWidth="1"/>
    <col min="7940" max="7940" width="8.140625" style="2" customWidth="1"/>
    <col min="7941" max="7941" width="79.28515625" style="2" customWidth="1"/>
    <col min="7942" max="7942" width="14.140625" style="2" customWidth="1"/>
    <col min="7943" max="8193" width="9.140625" style="2"/>
    <col min="8194" max="8194" width="7.42578125" style="2" customWidth="1"/>
    <col min="8195" max="8195" width="5.28515625" style="2" customWidth="1"/>
    <col min="8196" max="8196" width="8.140625" style="2" customWidth="1"/>
    <col min="8197" max="8197" width="79.28515625" style="2" customWidth="1"/>
    <col min="8198" max="8198" width="14.140625" style="2" customWidth="1"/>
    <col min="8199" max="8449" width="9.140625" style="2"/>
    <col min="8450" max="8450" width="7.42578125" style="2" customWidth="1"/>
    <col min="8451" max="8451" width="5.28515625" style="2" customWidth="1"/>
    <col min="8452" max="8452" width="8.140625" style="2" customWidth="1"/>
    <col min="8453" max="8453" width="79.28515625" style="2" customWidth="1"/>
    <col min="8454" max="8454" width="14.140625" style="2" customWidth="1"/>
    <col min="8455" max="8705" width="9.140625" style="2"/>
    <col min="8706" max="8706" width="7.42578125" style="2" customWidth="1"/>
    <col min="8707" max="8707" width="5.28515625" style="2" customWidth="1"/>
    <col min="8708" max="8708" width="8.140625" style="2" customWidth="1"/>
    <col min="8709" max="8709" width="79.28515625" style="2" customWidth="1"/>
    <col min="8710" max="8710" width="14.140625" style="2" customWidth="1"/>
    <col min="8711" max="8961" width="9.140625" style="2"/>
    <col min="8962" max="8962" width="7.42578125" style="2" customWidth="1"/>
    <col min="8963" max="8963" width="5.28515625" style="2" customWidth="1"/>
    <col min="8964" max="8964" width="8.140625" style="2" customWidth="1"/>
    <col min="8965" max="8965" width="79.28515625" style="2" customWidth="1"/>
    <col min="8966" max="8966" width="14.140625" style="2" customWidth="1"/>
    <col min="8967" max="9217" width="9.140625" style="2"/>
    <col min="9218" max="9218" width="7.42578125" style="2" customWidth="1"/>
    <col min="9219" max="9219" width="5.28515625" style="2" customWidth="1"/>
    <col min="9220" max="9220" width="8.140625" style="2" customWidth="1"/>
    <col min="9221" max="9221" width="79.28515625" style="2" customWidth="1"/>
    <col min="9222" max="9222" width="14.140625" style="2" customWidth="1"/>
    <col min="9223" max="9473" width="9.140625" style="2"/>
    <col min="9474" max="9474" width="7.42578125" style="2" customWidth="1"/>
    <col min="9475" max="9475" width="5.28515625" style="2" customWidth="1"/>
    <col min="9476" max="9476" width="8.140625" style="2" customWidth="1"/>
    <col min="9477" max="9477" width="79.28515625" style="2" customWidth="1"/>
    <col min="9478" max="9478" width="14.140625" style="2" customWidth="1"/>
    <col min="9479" max="9729" width="9.140625" style="2"/>
    <col min="9730" max="9730" width="7.42578125" style="2" customWidth="1"/>
    <col min="9731" max="9731" width="5.28515625" style="2" customWidth="1"/>
    <col min="9732" max="9732" width="8.140625" style="2" customWidth="1"/>
    <col min="9733" max="9733" width="79.28515625" style="2" customWidth="1"/>
    <col min="9734" max="9734" width="14.140625" style="2" customWidth="1"/>
    <col min="9735" max="9985" width="9.140625" style="2"/>
    <col min="9986" max="9986" width="7.42578125" style="2" customWidth="1"/>
    <col min="9987" max="9987" width="5.28515625" style="2" customWidth="1"/>
    <col min="9988" max="9988" width="8.140625" style="2" customWidth="1"/>
    <col min="9989" max="9989" width="79.28515625" style="2" customWidth="1"/>
    <col min="9990" max="9990" width="14.140625" style="2" customWidth="1"/>
    <col min="9991" max="10241" width="9.140625" style="2"/>
    <col min="10242" max="10242" width="7.42578125" style="2" customWidth="1"/>
    <col min="10243" max="10243" width="5.28515625" style="2" customWidth="1"/>
    <col min="10244" max="10244" width="8.140625" style="2" customWidth="1"/>
    <col min="10245" max="10245" width="79.28515625" style="2" customWidth="1"/>
    <col min="10246" max="10246" width="14.140625" style="2" customWidth="1"/>
    <col min="10247" max="10497" width="9.140625" style="2"/>
    <col min="10498" max="10498" width="7.42578125" style="2" customWidth="1"/>
    <col min="10499" max="10499" width="5.28515625" style="2" customWidth="1"/>
    <col min="10500" max="10500" width="8.140625" style="2" customWidth="1"/>
    <col min="10501" max="10501" width="79.28515625" style="2" customWidth="1"/>
    <col min="10502" max="10502" width="14.140625" style="2" customWidth="1"/>
    <col min="10503" max="10753" width="9.140625" style="2"/>
    <col min="10754" max="10754" width="7.42578125" style="2" customWidth="1"/>
    <col min="10755" max="10755" width="5.28515625" style="2" customWidth="1"/>
    <col min="10756" max="10756" width="8.140625" style="2" customWidth="1"/>
    <col min="10757" max="10757" width="79.28515625" style="2" customWidth="1"/>
    <col min="10758" max="10758" width="14.140625" style="2" customWidth="1"/>
    <col min="10759" max="11009" width="9.140625" style="2"/>
    <col min="11010" max="11010" width="7.42578125" style="2" customWidth="1"/>
    <col min="11011" max="11011" width="5.28515625" style="2" customWidth="1"/>
    <col min="11012" max="11012" width="8.140625" style="2" customWidth="1"/>
    <col min="11013" max="11013" width="79.28515625" style="2" customWidth="1"/>
    <col min="11014" max="11014" width="14.140625" style="2" customWidth="1"/>
    <col min="11015" max="11265" width="9.140625" style="2"/>
    <col min="11266" max="11266" width="7.42578125" style="2" customWidth="1"/>
    <col min="11267" max="11267" width="5.28515625" style="2" customWidth="1"/>
    <col min="11268" max="11268" width="8.140625" style="2" customWidth="1"/>
    <col min="11269" max="11269" width="79.28515625" style="2" customWidth="1"/>
    <col min="11270" max="11270" width="14.140625" style="2" customWidth="1"/>
    <col min="11271" max="11521" width="9.140625" style="2"/>
    <col min="11522" max="11522" width="7.42578125" style="2" customWidth="1"/>
    <col min="11523" max="11523" width="5.28515625" style="2" customWidth="1"/>
    <col min="11524" max="11524" width="8.140625" style="2" customWidth="1"/>
    <col min="11525" max="11525" width="79.28515625" style="2" customWidth="1"/>
    <col min="11526" max="11526" width="14.140625" style="2" customWidth="1"/>
    <col min="11527" max="11777" width="9.140625" style="2"/>
    <col min="11778" max="11778" width="7.42578125" style="2" customWidth="1"/>
    <col min="11779" max="11779" width="5.28515625" style="2" customWidth="1"/>
    <col min="11780" max="11780" width="8.140625" style="2" customWidth="1"/>
    <col min="11781" max="11781" width="79.28515625" style="2" customWidth="1"/>
    <col min="11782" max="11782" width="14.140625" style="2" customWidth="1"/>
    <col min="11783" max="12033" width="9.140625" style="2"/>
    <col min="12034" max="12034" width="7.42578125" style="2" customWidth="1"/>
    <col min="12035" max="12035" width="5.28515625" style="2" customWidth="1"/>
    <col min="12036" max="12036" width="8.140625" style="2" customWidth="1"/>
    <col min="12037" max="12037" width="79.28515625" style="2" customWidth="1"/>
    <col min="12038" max="12038" width="14.140625" style="2" customWidth="1"/>
    <col min="12039" max="12289" width="9.140625" style="2"/>
    <col min="12290" max="12290" width="7.42578125" style="2" customWidth="1"/>
    <col min="12291" max="12291" width="5.28515625" style="2" customWidth="1"/>
    <col min="12292" max="12292" width="8.140625" style="2" customWidth="1"/>
    <col min="12293" max="12293" width="79.28515625" style="2" customWidth="1"/>
    <col min="12294" max="12294" width="14.140625" style="2" customWidth="1"/>
    <col min="12295" max="12545" width="9.140625" style="2"/>
    <col min="12546" max="12546" width="7.42578125" style="2" customWidth="1"/>
    <col min="12547" max="12547" width="5.28515625" style="2" customWidth="1"/>
    <col min="12548" max="12548" width="8.140625" style="2" customWidth="1"/>
    <col min="12549" max="12549" width="79.28515625" style="2" customWidth="1"/>
    <col min="12550" max="12550" width="14.140625" style="2" customWidth="1"/>
    <col min="12551" max="12801" width="9.140625" style="2"/>
    <col min="12802" max="12802" width="7.42578125" style="2" customWidth="1"/>
    <col min="12803" max="12803" width="5.28515625" style="2" customWidth="1"/>
    <col min="12804" max="12804" width="8.140625" style="2" customWidth="1"/>
    <col min="12805" max="12805" width="79.28515625" style="2" customWidth="1"/>
    <col min="12806" max="12806" width="14.140625" style="2" customWidth="1"/>
    <col min="12807" max="13057" width="9.140625" style="2"/>
    <col min="13058" max="13058" width="7.42578125" style="2" customWidth="1"/>
    <col min="13059" max="13059" width="5.28515625" style="2" customWidth="1"/>
    <col min="13060" max="13060" width="8.140625" style="2" customWidth="1"/>
    <col min="13061" max="13061" width="79.28515625" style="2" customWidth="1"/>
    <col min="13062" max="13062" width="14.140625" style="2" customWidth="1"/>
    <col min="13063" max="13313" width="9.140625" style="2"/>
    <col min="13314" max="13314" width="7.42578125" style="2" customWidth="1"/>
    <col min="13315" max="13315" width="5.28515625" style="2" customWidth="1"/>
    <col min="13316" max="13316" width="8.140625" style="2" customWidth="1"/>
    <col min="13317" max="13317" width="79.28515625" style="2" customWidth="1"/>
    <col min="13318" max="13318" width="14.140625" style="2" customWidth="1"/>
    <col min="13319" max="13569" width="9.140625" style="2"/>
    <col min="13570" max="13570" width="7.42578125" style="2" customWidth="1"/>
    <col min="13571" max="13571" width="5.28515625" style="2" customWidth="1"/>
    <col min="13572" max="13572" width="8.140625" style="2" customWidth="1"/>
    <col min="13573" max="13573" width="79.28515625" style="2" customWidth="1"/>
    <col min="13574" max="13574" width="14.140625" style="2" customWidth="1"/>
    <col min="13575" max="13825" width="9.140625" style="2"/>
    <col min="13826" max="13826" width="7.42578125" style="2" customWidth="1"/>
    <col min="13827" max="13827" width="5.28515625" style="2" customWidth="1"/>
    <col min="13828" max="13828" width="8.140625" style="2" customWidth="1"/>
    <col min="13829" max="13829" width="79.28515625" style="2" customWidth="1"/>
    <col min="13830" max="13830" width="14.140625" style="2" customWidth="1"/>
    <col min="13831" max="14081" width="9.140625" style="2"/>
    <col min="14082" max="14082" width="7.42578125" style="2" customWidth="1"/>
    <col min="14083" max="14083" width="5.28515625" style="2" customWidth="1"/>
    <col min="14084" max="14084" width="8.140625" style="2" customWidth="1"/>
    <col min="14085" max="14085" width="79.28515625" style="2" customWidth="1"/>
    <col min="14086" max="14086" width="14.140625" style="2" customWidth="1"/>
    <col min="14087" max="14337" width="9.140625" style="2"/>
    <col min="14338" max="14338" width="7.42578125" style="2" customWidth="1"/>
    <col min="14339" max="14339" width="5.28515625" style="2" customWidth="1"/>
    <col min="14340" max="14340" width="8.140625" style="2" customWidth="1"/>
    <col min="14341" max="14341" width="79.28515625" style="2" customWidth="1"/>
    <col min="14342" max="14342" width="14.140625" style="2" customWidth="1"/>
    <col min="14343" max="14593" width="9.140625" style="2"/>
    <col min="14594" max="14594" width="7.42578125" style="2" customWidth="1"/>
    <col min="14595" max="14595" width="5.28515625" style="2" customWidth="1"/>
    <col min="14596" max="14596" width="8.140625" style="2" customWidth="1"/>
    <col min="14597" max="14597" width="79.28515625" style="2" customWidth="1"/>
    <col min="14598" max="14598" width="14.140625" style="2" customWidth="1"/>
    <col min="14599" max="14849" width="9.140625" style="2"/>
    <col min="14850" max="14850" width="7.42578125" style="2" customWidth="1"/>
    <col min="14851" max="14851" width="5.28515625" style="2" customWidth="1"/>
    <col min="14852" max="14852" width="8.140625" style="2" customWidth="1"/>
    <col min="14853" max="14853" width="79.28515625" style="2" customWidth="1"/>
    <col min="14854" max="14854" width="14.140625" style="2" customWidth="1"/>
    <col min="14855" max="15105" width="9.140625" style="2"/>
    <col min="15106" max="15106" width="7.42578125" style="2" customWidth="1"/>
    <col min="15107" max="15107" width="5.28515625" style="2" customWidth="1"/>
    <col min="15108" max="15108" width="8.140625" style="2" customWidth="1"/>
    <col min="15109" max="15109" width="79.28515625" style="2" customWidth="1"/>
    <col min="15110" max="15110" width="14.140625" style="2" customWidth="1"/>
    <col min="15111" max="15361" width="9.140625" style="2"/>
    <col min="15362" max="15362" width="7.42578125" style="2" customWidth="1"/>
    <col min="15363" max="15363" width="5.28515625" style="2" customWidth="1"/>
    <col min="15364" max="15364" width="8.140625" style="2" customWidth="1"/>
    <col min="15365" max="15365" width="79.28515625" style="2" customWidth="1"/>
    <col min="15366" max="15366" width="14.140625" style="2" customWidth="1"/>
    <col min="15367" max="15617" width="9.140625" style="2"/>
    <col min="15618" max="15618" width="7.42578125" style="2" customWidth="1"/>
    <col min="15619" max="15619" width="5.28515625" style="2" customWidth="1"/>
    <col min="15620" max="15620" width="8.140625" style="2" customWidth="1"/>
    <col min="15621" max="15621" width="79.28515625" style="2" customWidth="1"/>
    <col min="15622" max="15622" width="14.140625" style="2" customWidth="1"/>
    <col min="15623" max="15873" width="9.140625" style="2"/>
    <col min="15874" max="15874" width="7.42578125" style="2" customWidth="1"/>
    <col min="15875" max="15875" width="5.28515625" style="2" customWidth="1"/>
    <col min="15876" max="15876" width="8.140625" style="2" customWidth="1"/>
    <col min="15877" max="15877" width="79.28515625" style="2" customWidth="1"/>
    <col min="15878" max="15878" width="14.140625" style="2" customWidth="1"/>
    <col min="15879" max="16129" width="9.140625" style="2"/>
    <col min="16130" max="16130" width="7.42578125" style="2" customWidth="1"/>
    <col min="16131" max="16131" width="5.28515625" style="2" customWidth="1"/>
    <col min="16132" max="16132" width="8.140625" style="2" customWidth="1"/>
    <col min="16133" max="16133" width="79.28515625" style="2" customWidth="1"/>
    <col min="16134" max="16134" width="14.140625" style="2" customWidth="1"/>
    <col min="16135" max="16384" width="9.140625" style="2"/>
  </cols>
  <sheetData>
    <row r="1" spans="1:42" s="64" customFormat="1" ht="48.75" thickBot="1" x14ac:dyDescent="0.6">
      <c r="A1" s="62" t="s">
        <v>0</v>
      </c>
      <c r="B1" s="62" t="s">
        <v>4</v>
      </c>
      <c r="C1" s="62"/>
      <c r="D1" s="62"/>
      <c r="E1" s="62" t="s">
        <v>3</v>
      </c>
      <c r="F1" s="62" t="s">
        <v>1</v>
      </c>
      <c r="G1" s="62" t="s">
        <v>2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101" t="s">
        <v>10</v>
      </c>
      <c r="N1" s="101" t="s">
        <v>11</v>
      </c>
      <c r="O1" s="101" t="s">
        <v>12</v>
      </c>
      <c r="P1" s="101" t="s">
        <v>13</v>
      </c>
      <c r="Q1" s="101" t="s">
        <v>14</v>
      </c>
      <c r="R1" s="101" t="s">
        <v>15</v>
      </c>
      <c r="S1" s="101" t="s">
        <v>160</v>
      </c>
      <c r="T1" s="101" t="s">
        <v>161</v>
      </c>
      <c r="U1" s="101" t="s">
        <v>8</v>
      </c>
      <c r="V1" s="101" t="s">
        <v>258</v>
      </c>
      <c r="W1" s="63" t="s">
        <v>16</v>
      </c>
      <c r="X1" s="63" t="s">
        <v>17</v>
      </c>
      <c r="Y1" s="63" t="s">
        <v>18</v>
      </c>
      <c r="Z1" s="63" t="s">
        <v>19</v>
      </c>
      <c r="AA1" s="63" t="s">
        <v>20</v>
      </c>
      <c r="AB1" s="63" t="s">
        <v>21</v>
      </c>
      <c r="AC1" s="63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3" t="s">
        <v>28</v>
      </c>
      <c r="AJ1" s="63" t="s">
        <v>29</v>
      </c>
      <c r="AK1" s="63" t="s">
        <v>30</v>
      </c>
      <c r="AL1" s="63" t="s">
        <v>31</v>
      </c>
      <c r="AM1" s="63" t="s">
        <v>32</v>
      </c>
      <c r="AN1" s="63" t="s">
        <v>33</v>
      </c>
      <c r="AO1" s="63"/>
      <c r="AP1" s="63"/>
    </row>
    <row r="2" spans="1:42" ht="72.75" thickBot="1" x14ac:dyDescent="0.6">
      <c r="A2" s="4">
        <v>1</v>
      </c>
      <c r="B2" s="4" t="s">
        <v>56</v>
      </c>
      <c r="C2" s="4"/>
      <c r="D2" s="4"/>
      <c r="E2" s="4" t="s">
        <v>117</v>
      </c>
      <c r="F2" s="4" t="s">
        <v>62</v>
      </c>
      <c r="G2" s="4"/>
      <c r="H2" s="100">
        <v>0</v>
      </c>
      <c r="I2" s="100">
        <v>0</v>
      </c>
      <c r="J2" s="100">
        <v>0</v>
      </c>
      <c r="K2" s="100">
        <v>0</v>
      </c>
      <c r="L2" s="100">
        <v>1</v>
      </c>
      <c r="M2" s="102">
        <v>0</v>
      </c>
      <c r="N2" s="102">
        <v>0</v>
      </c>
      <c r="O2" s="102">
        <v>0</v>
      </c>
      <c r="P2" s="102">
        <v>0</v>
      </c>
      <c r="Q2" s="102">
        <v>0</v>
      </c>
      <c r="R2" s="102">
        <v>0</v>
      </c>
      <c r="S2" s="102">
        <v>0</v>
      </c>
      <c r="T2" s="102">
        <v>0</v>
      </c>
      <c r="U2" s="102">
        <v>1</v>
      </c>
      <c r="V2" s="102">
        <v>1</v>
      </c>
      <c r="W2" s="5" t="s">
        <v>38</v>
      </c>
      <c r="X2" s="6">
        <v>4</v>
      </c>
      <c r="Y2" s="6">
        <v>4</v>
      </c>
      <c r="Z2" s="6">
        <v>4</v>
      </c>
      <c r="AA2" s="6">
        <v>4</v>
      </c>
      <c r="AB2" s="7">
        <v>4</v>
      </c>
      <c r="AC2" s="7">
        <v>4</v>
      </c>
      <c r="AD2" s="7">
        <v>4</v>
      </c>
      <c r="AE2" s="7">
        <v>4</v>
      </c>
      <c r="AF2" s="7">
        <v>4</v>
      </c>
      <c r="AG2" s="8">
        <v>4</v>
      </c>
      <c r="AH2" s="8">
        <v>4</v>
      </c>
      <c r="AI2" s="8">
        <v>4</v>
      </c>
      <c r="AJ2" s="8">
        <v>4</v>
      </c>
      <c r="AK2" s="8">
        <v>4</v>
      </c>
      <c r="AL2" s="8">
        <v>4</v>
      </c>
      <c r="AM2" s="9">
        <v>4</v>
      </c>
      <c r="AN2" s="9">
        <v>4</v>
      </c>
      <c r="AO2" s="5"/>
      <c r="AP2" s="5"/>
    </row>
    <row r="3" spans="1:42" ht="72.75" thickBot="1" x14ac:dyDescent="0.6">
      <c r="A3" s="4">
        <v>2</v>
      </c>
      <c r="B3" s="4" t="s">
        <v>56</v>
      </c>
      <c r="C3" s="4"/>
      <c r="D3" s="4"/>
      <c r="E3" s="4" t="s">
        <v>117</v>
      </c>
      <c r="F3" s="4" t="s">
        <v>62</v>
      </c>
      <c r="G3" s="4"/>
      <c r="H3" s="100">
        <v>1</v>
      </c>
      <c r="I3" s="100">
        <v>1</v>
      </c>
      <c r="J3" s="100">
        <v>1</v>
      </c>
      <c r="K3" s="100">
        <v>1</v>
      </c>
      <c r="L3" s="100">
        <v>1</v>
      </c>
      <c r="M3" s="102">
        <v>5</v>
      </c>
      <c r="N3" s="102">
        <v>0</v>
      </c>
      <c r="O3" s="102">
        <v>5</v>
      </c>
      <c r="P3" s="102">
        <v>4</v>
      </c>
      <c r="Q3" s="102">
        <v>3</v>
      </c>
      <c r="R3" s="102">
        <v>0</v>
      </c>
      <c r="S3" s="102">
        <v>0</v>
      </c>
      <c r="T3" s="102">
        <v>0</v>
      </c>
      <c r="U3" s="102">
        <v>0</v>
      </c>
      <c r="V3" s="102">
        <v>0</v>
      </c>
      <c r="W3" s="5" t="s">
        <v>38</v>
      </c>
      <c r="X3" s="6">
        <v>5</v>
      </c>
      <c r="Y3" s="6">
        <v>5</v>
      </c>
      <c r="Z3" s="6">
        <v>5</v>
      </c>
      <c r="AA3" s="6">
        <v>3</v>
      </c>
      <c r="AB3" s="7">
        <v>5</v>
      </c>
      <c r="AC3" s="7">
        <v>5</v>
      </c>
      <c r="AD3" s="7">
        <v>5</v>
      </c>
      <c r="AE3" s="7">
        <v>5</v>
      </c>
      <c r="AF3" s="7">
        <v>5</v>
      </c>
      <c r="AG3" s="8">
        <v>5</v>
      </c>
      <c r="AH3" s="8">
        <v>5</v>
      </c>
      <c r="AI3" s="8">
        <v>5</v>
      </c>
      <c r="AJ3" s="8">
        <v>4</v>
      </c>
      <c r="AK3" s="8">
        <v>5</v>
      </c>
      <c r="AL3" s="8">
        <v>5</v>
      </c>
      <c r="AM3" s="9">
        <v>4</v>
      </c>
      <c r="AN3" s="9">
        <v>4</v>
      </c>
      <c r="AO3" s="5"/>
      <c r="AP3" s="5"/>
    </row>
    <row r="4" spans="1:42" ht="72.75" thickBot="1" x14ac:dyDescent="0.6">
      <c r="A4" s="4">
        <v>3</v>
      </c>
      <c r="B4" s="4" t="s">
        <v>56</v>
      </c>
      <c r="C4" s="4"/>
      <c r="D4" s="4"/>
      <c r="E4" s="4" t="s">
        <v>117</v>
      </c>
      <c r="F4" s="4" t="s">
        <v>59</v>
      </c>
      <c r="G4" s="4"/>
      <c r="H4" s="100">
        <v>0</v>
      </c>
      <c r="I4" s="100">
        <v>0</v>
      </c>
      <c r="J4" s="100">
        <v>0</v>
      </c>
      <c r="K4" s="100">
        <v>1</v>
      </c>
      <c r="L4" s="100">
        <v>1</v>
      </c>
      <c r="M4" s="102">
        <v>4</v>
      </c>
      <c r="N4" s="102">
        <v>4</v>
      </c>
      <c r="O4" s="102">
        <v>3</v>
      </c>
      <c r="P4" s="102">
        <v>0</v>
      </c>
      <c r="Q4" s="102">
        <v>0</v>
      </c>
      <c r="R4" s="102">
        <v>0</v>
      </c>
      <c r="S4" s="102">
        <v>4</v>
      </c>
      <c r="T4" s="102">
        <v>4</v>
      </c>
      <c r="U4" s="102">
        <v>0</v>
      </c>
      <c r="V4" s="102">
        <v>0</v>
      </c>
      <c r="W4" s="5" t="s">
        <v>38</v>
      </c>
      <c r="X4" s="6">
        <v>5</v>
      </c>
      <c r="Y4" s="6">
        <v>5</v>
      </c>
      <c r="Z4" s="6">
        <v>5</v>
      </c>
      <c r="AA4" s="6">
        <v>5</v>
      </c>
      <c r="AB4" s="7">
        <v>5</v>
      </c>
      <c r="AC4" s="7">
        <v>5</v>
      </c>
      <c r="AD4" s="7">
        <v>5</v>
      </c>
      <c r="AE4" s="7">
        <v>5</v>
      </c>
      <c r="AF4" s="7">
        <v>5</v>
      </c>
      <c r="AG4" s="8">
        <v>5</v>
      </c>
      <c r="AH4" s="8">
        <v>5</v>
      </c>
      <c r="AI4" s="8">
        <v>5</v>
      </c>
      <c r="AJ4" s="8">
        <v>5</v>
      </c>
      <c r="AK4" s="8">
        <v>5</v>
      </c>
      <c r="AL4" s="8">
        <v>5</v>
      </c>
      <c r="AM4" s="9">
        <v>5</v>
      </c>
      <c r="AN4" s="9">
        <v>5</v>
      </c>
      <c r="AO4" s="5"/>
      <c r="AP4" s="5"/>
    </row>
    <row r="5" spans="1:42" ht="72.75" thickBot="1" x14ac:dyDescent="0.6">
      <c r="A5" s="4">
        <v>4</v>
      </c>
      <c r="B5" s="4" t="s">
        <v>56</v>
      </c>
      <c r="C5" s="4"/>
      <c r="D5" s="4"/>
      <c r="E5" s="4" t="s">
        <v>210</v>
      </c>
      <c r="F5" s="4" t="s">
        <v>59</v>
      </c>
      <c r="G5" s="4"/>
      <c r="H5" s="100">
        <v>0</v>
      </c>
      <c r="I5" s="100">
        <v>0</v>
      </c>
      <c r="J5" s="100">
        <v>0</v>
      </c>
      <c r="K5" s="100">
        <v>0</v>
      </c>
      <c r="L5" s="100">
        <v>1</v>
      </c>
      <c r="M5" s="102">
        <v>3</v>
      </c>
      <c r="N5" s="102">
        <v>4</v>
      </c>
      <c r="O5" s="102">
        <v>3</v>
      </c>
      <c r="P5" s="102">
        <v>4</v>
      </c>
      <c r="Q5" s="102">
        <v>3</v>
      </c>
      <c r="R5" s="102">
        <v>1</v>
      </c>
      <c r="S5" s="102">
        <v>4</v>
      </c>
      <c r="T5" s="102">
        <v>1</v>
      </c>
      <c r="U5" s="102">
        <v>0</v>
      </c>
      <c r="V5" s="102">
        <v>0</v>
      </c>
      <c r="W5" s="5" t="s">
        <v>38</v>
      </c>
      <c r="X5" s="6">
        <v>5</v>
      </c>
      <c r="Y5" s="6">
        <v>5</v>
      </c>
      <c r="Z5" s="6">
        <v>5</v>
      </c>
      <c r="AA5" s="6">
        <v>5</v>
      </c>
      <c r="AB5" s="7">
        <v>5</v>
      </c>
      <c r="AC5" s="7">
        <v>5</v>
      </c>
      <c r="AD5" s="7">
        <v>5</v>
      </c>
      <c r="AE5" s="7">
        <v>5</v>
      </c>
      <c r="AF5" s="7">
        <v>5</v>
      </c>
      <c r="AG5" s="8">
        <v>5</v>
      </c>
      <c r="AH5" s="8">
        <v>5</v>
      </c>
      <c r="AI5" s="8">
        <v>5</v>
      </c>
      <c r="AJ5" s="8">
        <v>5</v>
      </c>
      <c r="AK5" s="8">
        <v>5</v>
      </c>
      <c r="AL5" s="8">
        <v>5</v>
      </c>
      <c r="AM5" s="9">
        <v>5</v>
      </c>
      <c r="AN5" s="9">
        <v>5</v>
      </c>
      <c r="AO5" s="5"/>
      <c r="AP5" s="5"/>
    </row>
    <row r="6" spans="1:42" ht="72.75" thickBot="1" x14ac:dyDescent="0.6">
      <c r="A6" s="4">
        <v>5</v>
      </c>
      <c r="B6" s="4" t="s">
        <v>56</v>
      </c>
      <c r="C6" s="4"/>
      <c r="D6" s="4"/>
      <c r="E6" s="4" t="s">
        <v>210</v>
      </c>
      <c r="F6" s="4" t="s">
        <v>169</v>
      </c>
      <c r="G6" s="4"/>
      <c r="H6" s="100">
        <v>1</v>
      </c>
      <c r="I6" s="100">
        <v>1</v>
      </c>
      <c r="J6" s="100">
        <v>1</v>
      </c>
      <c r="K6" s="100">
        <v>1</v>
      </c>
      <c r="L6" s="100">
        <v>0</v>
      </c>
      <c r="M6" s="102">
        <v>4</v>
      </c>
      <c r="N6" s="102">
        <v>4</v>
      </c>
      <c r="O6" s="102">
        <v>4</v>
      </c>
      <c r="P6" s="102">
        <v>3</v>
      </c>
      <c r="Q6" s="102">
        <v>3</v>
      </c>
      <c r="R6" s="102">
        <v>1</v>
      </c>
      <c r="S6" s="102">
        <v>2</v>
      </c>
      <c r="T6" s="102">
        <v>4</v>
      </c>
      <c r="U6" s="102">
        <v>0</v>
      </c>
      <c r="V6" s="102">
        <v>0</v>
      </c>
      <c r="W6" s="5" t="s">
        <v>38</v>
      </c>
      <c r="X6" s="6">
        <v>3</v>
      </c>
      <c r="Y6" s="6">
        <v>3</v>
      </c>
      <c r="Z6" s="6">
        <v>3</v>
      </c>
      <c r="AA6" s="6">
        <v>3</v>
      </c>
      <c r="AB6" s="7">
        <v>3</v>
      </c>
      <c r="AC6" s="7">
        <v>3</v>
      </c>
      <c r="AD6" s="7">
        <v>3</v>
      </c>
      <c r="AE6" s="7">
        <v>3</v>
      </c>
      <c r="AF6" s="7">
        <v>3</v>
      </c>
      <c r="AG6" s="8">
        <v>3</v>
      </c>
      <c r="AH6" s="8">
        <v>3</v>
      </c>
      <c r="AI6" s="8">
        <v>3</v>
      </c>
      <c r="AJ6" s="8">
        <v>3</v>
      </c>
      <c r="AK6" s="8">
        <v>3</v>
      </c>
      <c r="AL6" s="8">
        <v>3</v>
      </c>
      <c r="AM6" s="9">
        <v>3</v>
      </c>
      <c r="AN6" s="9">
        <v>3</v>
      </c>
      <c r="AO6" s="5"/>
      <c r="AP6" s="5"/>
    </row>
    <row r="7" spans="1:42" ht="72.75" thickBot="1" x14ac:dyDescent="0.6">
      <c r="A7" s="4">
        <v>6</v>
      </c>
      <c r="B7" s="4" t="s">
        <v>55</v>
      </c>
      <c r="C7" s="4"/>
      <c r="D7" s="4"/>
      <c r="E7" s="4" t="s">
        <v>210</v>
      </c>
      <c r="F7" s="4" t="s">
        <v>60</v>
      </c>
      <c r="G7" s="4" t="s">
        <v>170</v>
      </c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2">
        <v>3</v>
      </c>
      <c r="N7" s="102">
        <v>3</v>
      </c>
      <c r="O7" s="102">
        <v>4</v>
      </c>
      <c r="P7" s="102">
        <v>4</v>
      </c>
      <c r="Q7" s="102">
        <v>3</v>
      </c>
      <c r="R7" s="102">
        <v>2</v>
      </c>
      <c r="S7" s="102">
        <v>2</v>
      </c>
      <c r="T7" s="102">
        <v>2</v>
      </c>
      <c r="U7" s="102">
        <v>0</v>
      </c>
      <c r="V7" s="102">
        <v>0</v>
      </c>
      <c r="W7" s="5" t="s">
        <v>38</v>
      </c>
      <c r="X7" s="6">
        <v>4</v>
      </c>
      <c r="Y7" s="6">
        <v>4</v>
      </c>
      <c r="Z7" s="6">
        <v>4</v>
      </c>
      <c r="AA7" s="6">
        <v>4</v>
      </c>
      <c r="AB7" s="7">
        <v>4</v>
      </c>
      <c r="AC7" s="7">
        <v>4</v>
      </c>
      <c r="AD7" s="7">
        <v>4</v>
      </c>
      <c r="AE7" s="7">
        <v>4</v>
      </c>
      <c r="AF7" s="7">
        <v>4</v>
      </c>
      <c r="AG7" s="8">
        <v>4</v>
      </c>
      <c r="AH7" s="8">
        <v>4</v>
      </c>
      <c r="AI7" s="8">
        <v>4</v>
      </c>
      <c r="AJ7" s="8">
        <v>4</v>
      </c>
      <c r="AK7" s="8">
        <v>4</v>
      </c>
      <c r="AL7" s="8">
        <v>4</v>
      </c>
      <c r="AM7" s="9">
        <v>4</v>
      </c>
      <c r="AN7" s="9">
        <v>4</v>
      </c>
      <c r="AO7" s="5"/>
      <c r="AP7" s="5"/>
    </row>
    <row r="8" spans="1:42" ht="72.75" thickBot="1" x14ac:dyDescent="0.6">
      <c r="A8" s="4">
        <v>7</v>
      </c>
      <c r="B8" s="4" t="s">
        <v>56</v>
      </c>
      <c r="C8" s="4"/>
      <c r="D8" s="4"/>
      <c r="E8" s="4" t="s">
        <v>208</v>
      </c>
      <c r="F8" s="4" t="s">
        <v>62</v>
      </c>
      <c r="G8" s="4"/>
      <c r="H8" s="100">
        <v>0</v>
      </c>
      <c r="I8" s="100">
        <v>1</v>
      </c>
      <c r="J8" s="100">
        <v>0</v>
      </c>
      <c r="K8" s="100">
        <v>0</v>
      </c>
      <c r="L8" s="100">
        <v>0</v>
      </c>
      <c r="M8" s="102">
        <v>5</v>
      </c>
      <c r="N8" s="102">
        <v>4</v>
      </c>
      <c r="O8" s="102">
        <v>3</v>
      </c>
      <c r="P8" s="102">
        <v>4</v>
      </c>
      <c r="Q8" s="102">
        <v>4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5" t="s">
        <v>38</v>
      </c>
      <c r="X8" s="6">
        <v>4</v>
      </c>
      <c r="Y8" s="6">
        <v>4</v>
      </c>
      <c r="Z8" s="6">
        <v>4</v>
      </c>
      <c r="AA8" s="6">
        <v>4</v>
      </c>
      <c r="AB8" s="7">
        <v>4</v>
      </c>
      <c r="AC8" s="7">
        <v>4</v>
      </c>
      <c r="AD8" s="7">
        <v>4</v>
      </c>
      <c r="AE8" s="7">
        <v>4</v>
      </c>
      <c r="AF8" s="7">
        <v>4</v>
      </c>
      <c r="AG8" s="8">
        <v>4</v>
      </c>
      <c r="AH8" s="8">
        <v>4</v>
      </c>
      <c r="AI8" s="8">
        <v>4</v>
      </c>
      <c r="AJ8" s="8">
        <v>4</v>
      </c>
      <c r="AK8" s="8">
        <v>4</v>
      </c>
      <c r="AL8" s="8">
        <v>4</v>
      </c>
      <c r="AM8" s="9">
        <v>4</v>
      </c>
      <c r="AN8" s="9">
        <v>4</v>
      </c>
      <c r="AO8" s="5"/>
      <c r="AP8" s="5"/>
    </row>
    <row r="9" spans="1:42" ht="72.75" thickBot="1" x14ac:dyDescent="0.6">
      <c r="A9" s="4">
        <v>8</v>
      </c>
      <c r="B9" s="4" t="s">
        <v>56</v>
      </c>
      <c r="C9" s="4"/>
      <c r="D9" s="4"/>
      <c r="E9" s="4" t="s">
        <v>208</v>
      </c>
      <c r="F9" s="4" t="s">
        <v>184</v>
      </c>
      <c r="G9" s="4"/>
      <c r="H9" s="100">
        <v>0</v>
      </c>
      <c r="I9" s="100">
        <v>1</v>
      </c>
      <c r="J9" s="100">
        <v>0</v>
      </c>
      <c r="K9" s="100">
        <v>0</v>
      </c>
      <c r="L9" s="100">
        <v>0</v>
      </c>
      <c r="M9" s="102">
        <v>0</v>
      </c>
      <c r="N9" s="102">
        <v>0</v>
      </c>
      <c r="O9" s="102">
        <v>4</v>
      </c>
      <c r="P9" s="102">
        <v>3</v>
      </c>
      <c r="Q9" s="102">
        <v>3</v>
      </c>
      <c r="R9" s="102">
        <v>0</v>
      </c>
      <c r="S9" s="102">
        <v>0</v>
      </c>
      <c r="T9" s="102">
        <v>4</v>
      </c>
      <c r="U9" s="102">
        <v>0</v>
      </c>
      <c r="V9" s="102">
        <v>0</v>
      </c>
      <c r="W9" s="5" t="s">
        <v>38</v>
      </c>
      <c r="X9" s="6">
        <v>4</v>
      </c>
      <c r="Y9" s="6">
        <v>4</v>
      </c>
      <c r="Z9" s="6">
        <v>4</v>
      </c>
      <c r="AA9" s="6">
        <v>4</v>
      </c>
      <c r="AB9" s="7">
        <v>4</v>
      </c>
      <c r="AC9" s="7">
        <v>4</v>
      </c>
      <c r="AD9" s="7">
        <v>4</v>
      </c>
      <c r="AE9" s="7">
        <v>4</v>
      </c>
      <c r="AF9" s="7">
        <v>4</v>
      </c>
      <c r="AG9" s="8">
        <v>4</v>
      </c>
      <c r="AH9" s="8">
        <v>4</v>
      </c>
      <c r="AI9" s="8">
        <v>4</v>
      </c>
      <c r="AJ9" s="8">
        <v>4</v>
      </c>
      <c r="AK9" s="8">
        <v>4</v>
      </c>
      <c r="AL9" s="8">
        <v>4</v>
      </c>
      <c r="AM9" s="9">
        <v>4</v>
      </c>
      <c r="AN9" s="9">
        <v>4</v>
      </c>
      <c r="AO9" s="5"/>
      <c r="AP9" s="5"/>
    </row>
    <row r="10" spans="1:42" ht="72.75" thickBot="1" x14ac:dyDescent="0.6">
      <c r="A10" s="4">
        <v>9</v>
      </c>
      <c r="B10" s="4" t="s">
        <v>55</v>
      </c>
      <c r="C10" s="4"/>
      <c r="D10" s="4"/>
      <c r="E10" s="4" t="s">
        <v>208</v>
      </c>
      <c r="F10" s="4" t="s">
        <v>169</v>
      </c>
      <c r="G10" s="4"/>
      <c r="H10" s="100">
        <v>0</v>
      </c>
      <c r="I10" s="100">
        <v>1</v>
      </c>
      <c r="J10" s="100">
        <v>0</v>
      </c>
      <c r="K10" s="100">
        <v>1</v>
      </c>
      <c r="L10" s="100">
        <v>0</v>
      </c>
      <c r="M10" s="102">
        <v>4</v>
      </c>
      <c r="N10" s="102">
        <v>4</v>
      </c>
      <c r="O10" s="102">
        <v>2</v>
      </c>
      <c r="P10" s="102">
        <v>2</v>
      </c>
      <c r="Q10" s="102">
        <v>1</v>
      </c>
      <c r="R10" s="102">
        <v>1</v>
      </c>
      <c r="S10" s="102">
        <v>2</v>
      </c>
      <c r="T10" s="102">
        <v>2</v>
      </c>
      <c r="U10" s="102">
        <v>0</v>
      </c>
      <c r="V10" s="102">
        <v>0</v>
      </c>
      <c r="W10" s="5" t="s">
        <v>38</v>
      </c>
      <c r="X10" s="6">
        <v>5</v>
      </c>
      <c r="Y10" s="6">
        <v>5</v>
      </c>
      <c r="Z10" s="6">
        <v>5</v>
      </c>
      <c r="AA10" s="6">
        <v>5</v>
      </c>
      <c r="AB10" s="7">
        <v>5</v>
      </c>
      <c r="AC10" s="7">
        <v>5</v>
      </c>
      <c r="AD10" s="7">
        <v>5</v>
      </c>
      <c r="AE10" s="7">
        <v>5</v>
      </c>
      <c r="AF10" s="7">
        <v>5</v>
      </c>
      <c r="AG10" s="8">
        <v>5</v>
      </c>
      <c r="AH10" s="8">
        <v>5</v>
      </c>
      <c r="AI10" s="8">
        <v>5</v>
      </c>
      <c r="AJ10" s="8">
        <v>5</v>
      </c>
      <c r="AK10" s="8">
        <v>5</v>
      </c>
      <c r="AL10" s="8">
        <v>5</v>
      </c>
      <c r="AM10" s="9">
        <v>5</v>
      </c>
      <c r="AN10" s="9">
        <v>5</v>
      </c>
      <c r="AO10" s="5"/>
      <c r="AP10" s="5"/>
    </row>
    <row r="11" spans="1:42" ht="72.75" thickBot="1" x14ac:dyDescent="0.6">
      <c r="A11" s="4">
        <v>10</v>
      </c>
      <c r="B11" s="4" t="s">
        <v>55</v>
      </c>
      <c r="C11" s="4"/>
      <c r="D11" s="4"/>
      <c r="E11" s="4" t="s">
        <v>208</v>
      </c>
      <c r="F11" s="4" t="s">
        <v>184</v>
      </c>
      <c r="G11" s="4"/>
      <c r="H11" s="100">
        <v>1</v>
      </c>
      <c r="I11" s="100">
        <v>0</v>
      </c>
      <c r="J11" s="100">
        <v>0</v>
      </c>
      <c r="K11" s="100">
        <v>0</v>
      </c>
      <c r="L11" s="100">
        <v>1</v>
      </c>
      <c r="M11" s="102">
        <v>0</v>
      </c>
      <c r="N11" s="102">
        <v>0</v>
      </c>
      <c r="O11" s="102">
        <v>0</v>
      </c>
      <c r="P11" s="102">
        <v>3</v>
      </c>
      <c r="Q11" s="102">
        <v>3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5" t="s">
        <v>38</v>
      </c>
      <c r="X11" s="6">
        <v>3</v>
      </c>
      <c r="Y11" s="6">
        <v>3</v>
      </c>
      <c r="Z11" s="6">
        <v>3</v>
      </c>
      <c r="AA11" s="6">
        <v>3</v>
      </c>
      <c r="AB11" s="7">
        <v>4</v>
      </c>
      <c r="AC11" s="7">
        <v>4</v>
      </c>
      <c r="AD11" s="7">
        <v>3</v>
      </c>
      <c r="AE11" s="7">
        <v>3</v>
      </c>
      <c r="AF11" s="7">
        <v>3</v>
      </c>
      <c r="AG11" s="8">
        <v>4</v>
      </c>
      <c r="AH11" s="8">
        <v>5</v>
      </c>
      <c r="AI11" s="8">
        <v>3</v>
      </c>
      <c r="AJ11" s="8">
        <v>4</v>
      </c>
      <c r="AK11" s="8">
        <v>3</v>
      </c>
      <c r="AL11" s="8">
        <v>4</v>
      </c>
      <c r="AM11" s="9">
        <v>3</v>
      </c>
      <c r="AN11" s="9">
        <v>3</v>
      </c>
      <c r="AO11" s="5"/>
      <c r="AP11" s="5"/>
    </row>
    <row r="12" spans="1:42" ht="72.75" thickBot="1" x14ac:dyDescent="0.6">
      <c r="A12" s="4">
        <v>11</v>
      </c>
      <c r="B12" s="4" t="s">
        <v>56</v>
      </c>
      <c r="C12" s="4"/>
      <c r="D12" s="4"/>
      <c r="E12" s="4" t="s">
        <v>208</v>
      </c>
      <c r="F12" s="4" t="s">
        <v>60</v>
      </c>
      <c r="G12" s="4" t="s">
        <v>170</v>
      </c>
      <c r="H12" s="100">
        <v>0</v>
      </c>
      <c r="I12" s="100">
        <v>1</v>
      </c>
      <c r="J12" s="100">
        <v>0</v>
      </c>
      <c r="K12" s="100">
        <v>0</v>
      </c>
      <c r="L12" s="100">
        <v>0</v>
      </c>
      <c r="M12" s="102">
        <v>4</v>
      </c>
      <c r="N12" s="102">
        <v>3</v>
      </c>
      <c r="O12" s="102">
        <v>4</v>
      </c>
      <c r="P12" s="102">
        <v>4</v>
      </c>
      <c r="Q12" s="102">
        <v>4</v>
      </c>
      <c r="R12" s="102">
        <v>3</v>
      </c>
      <c r="S12" s="102">
        <v>3</v>
      </c>
      <c r="T12" s="102">
        <v>3</v>
      </c>
      <c r="U12" s="102">
        <v>0</v>
      </c>
      <c r="V12" s="102">
        <v>0</v>
      </c>
      <c r="W12" s="5" t="s">
        <v>38</v>
      </c>
      <c r="X12" s="6">
        <v>4</v>
      </c>
      <c r="Y12" s="6">
        <v>4</v>
      </c>
      <c r="Z12" s="6">
        <v>4</v>
      </c>
      <c r="AA12" s="6">
        <v>4</v>
      </c>
      <c r="AB12" s="7">
        <v>4</v>
      </c>
      <c r="AC12" s="7">
        <v>4</v>
      </c>
      <c r="AD12" s="7">
        <v>4</v>
      </c>
      <c r="AE12" s="7">
        <v>4</v>
      </c>
      <c r="AF12" s="7">
        <v>4</v>
      </c>
      <c r="AG12" s="8">
        <v>4</v>
      </c>
      <c r="AH12" s="8">
        <v>4</v>
      </c>
      <c r="AI12" s="8">
        <v>4</v>
      </c>
      <c r="AJ12" s="8">
        <v>4</v>
      </c>
      <c r="AK12" s="8">
        <v>4</v>
      </c>
      <c r="AL12" s="8">
        <v>4</v>
      </c>
      <c r="AM12" s="9">
        <v>4</v>
      </c>
      <c r="AN12" s="9">
        <v>4</v>
      </c>
      <c r="AO12" s="5"/>
      <c r="AP12" s="5"/>
    </row>
    <row r="13" spans="1:42" ht="72.75" thickBot="1" x14ac:dyDescent="0.6">
      <c r="A13" s="4">
        <v>12</v>
      </c>
      <c r="B13" s="4" t="s">
        <v>56</v>
      </c>
      <c r="C13" s="4"/>
      <c r="D13" s="4"/>
      <c r="E13" s="4" t="s">
        <v>116</v>
      </c>
      <c r="F13" s="4" t="s">
        <v>60</v>
      </c>
      <c r="G13" s="4" t="s">
        <v>170</v>
      </c>
      <c r="H13" s="100">
        <v>0</v>
      </c>
      <c r="I13" s="100">
        <v>1</v>
      </c>
      <c r="J13" s="100">
        <v>1</v>
      </c>
      <c r="K13" s="100">
        <v>1</v>
      </c>
      <c r="L13" s="100">
        <v>1</v>
      </c>
      <c r="M13" s="102">
        <v>5</v>
      </c>
      <c r="N13" s="102">
        <v>4</v>
      </c>
      <c r="O13" s="102">
        <v>5</v>
      </c>
      <c r="P13" s="102">
        <v>5</v>
      </c>
      <c r="Q13" s="102">
        <v>5</v>
      </c>
      <c r="R13" s="102">
        <v>4</v>
      </c>
      <c r="S13" s="102">
        <v>5</v>
      </c>
      <c r="T13" s="102">
        <v>4</v>
      </c>
      <c r="U13" s="102">
        <v>0</v>
      </c>
      <c r="V13" s="102">
        <v>0</v>
      </c>
      <c r="W13" s="5" t="s">
        <v>38</v>
      </c>
      <c r="X13" s="6">
        <v>5</v>
      </c>
      <c r="Y13" s="6">
        <v>5</v>
      </c>
      <c r="Z13" s="6">
        <v>5</v>
      </c>
      <c r="AA13" s="6">
        <v>5</v>
      </c>
      <c r="AB13" s="7">
        <v>5</v>
      </c>
      <c r="AC13" s="7">
        <v>5</v>
      </c>
      <c r="AD13" s="7">
        <v>5</v>
      </c>
      <c r="AE13" s="7">
        <v>5</v>
      </c>
      <c r="AF13" s="7">
        <v>5</v>
      </c>
      <c r="AG13" s="8">
        <v>5</v>
      </c>
      <c r="AH13" s="8">
        <v>5</v>
      </c>
      <c r="AI13" s="8">
        <v>5</v>
      </c>
      <c r="AJ13" s="8">
        <v>5</v>
      </c>
      <c r="AK13" s="8">
        <v>5</v>
      </c>
      <c r="AL13" s="8">
        <v>5</v>
      </c>
      <c r="AM13" s="9">
        <v>5</v>
      </c>
      <c r="AN13" s="9">
        <v>5</v>
      </c>
      <c r="AO13" s="5"/>
      <c r="AP13" s="5"/>
    </row>
    <row r="14" spans="1:42" ht="72.75" thickBot="1" x14ac:dyDescent="0.6">
      <c r="A14" s="4">
        <v>13</v>
      </c>
      <c r="B14" s="4" t="s">
        <v>55</v>
      </c>
      <c r="C14" s="4"/>
      <c r="D14" s="4"/>
      <c r="E14" s="4" t="s">
        <v>116</v>
      </c>
      <c r="F14" s="4" t="s">
        <v>60</v>
      </c>
      <c r="G14" s="4" t="s">
        <v>170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2">
        <v>5</v>
      </c>
      <c r="N14" s="102">
        <v>4</v>
      </c>
      <c r="O14" s="102">
        <v>5</v>
      </c>
      <c r="P14" s="102">
        <v>5</v>
      </c>
      <c r="Q14" s="102">
        <v>4</v>
      </c>
      <c r="R14" s="102">
        <v>5</v>
      </c>
      <c r="S14" s="102">
        <v>4</v>
      </c>
      <c r="T14" s="102">
        <v>4</v>
      </c>
      <c r="U14" s="102">
        <v>0</v>
      </c>
      <c r="V14" s="102">
        <v>0</v>
      </c>
      <c r="W14" s="5" t="s">
        <v>38</v>
      </c>
      <c r="X14" s="6">
        <v>3</v>
      </c>
      <c r="Y14" s="6">
        <v>3</v>
      </c>
      <c r="Z14" s="6">
        <v>3</v>
      </c>
      <c r="AA14" s="6">
        <v>3</v>
      </c>
      <c r="AB14" s="7">
        <v>3</v>
      </c>
      <c r="AC14" s="7">
        <v>3</v>
      </c>
      <c r="AD14" s="7">
        <v>2</v>
      </c>
      <c r="AE14" s="7">
        <v>3</v>
      </c>
      <c r="AF14" s="7">
        <v>3</v>
      </c>
      <c r="AG14" s="8">
        <v>2</v>
      </c>
      <c r="AH14" s="8">
        <v>3</v>
      </c>
      <c r="AI14" s="8">
        <v>2</v>
      </c>
      <c r="AJ14" s="8">
        <v>2</v>
      </c>
      <c r="AK14" s="8">
        <v>3</v>
      </c>
      <c r="AL14" s="8">
        <v>2</v>
      </c>
      <c r="AM14" s="9">
        <v>3</v>
      </c>
      <c r="AN14" s="9">
        <v>4</v>
      </c>
      <c r="AO14" s="5"/>
      <c r="AP14" s="5"/>
    </row>
    <row r="15" spans="1:42" ht="72.75" thickBot="1" x14ac:dyDescent="0.6">
      <c r="A15" s="4">
        <v>14</v>
      </c>
      <c r="B15" s="4" t="s">
        <v>55</v>
      </c>
      <c r="C15" s="4"/>
      <c r="D15" s="4"/>
      <c r="E15" s="4" t="s">
        <v>180</v>
      </c>
      <c r="F15" s="4" t="s">
        <v>60</v>
      </c>
      <c r="G15" s="4" t="s">
        <v>172</v>
      </c>
      <c r="H15" s="100">
        <v>1</v>
      </c>
      <c r="I15" s="100">
        <v>1</v>
      </c>
      <c r="J15" s="100">
        <v>0</v>
      </c>
      <c r="K15" s="100">
        <v>0</v>
      </c>
      <c r="L15" s="100">
        <v>0</v>
      </c>
      <c r="M15" s="102">
        <v>4</v>
      </c>
      <c r="N15" s="102">
        <v>2</v>
      </c>
      <c r="O15" s="102">
        <v>4</v>
      </c>
      <c r="P15" s="102">
        <v>4</v>
      </c>
      <c r="Q15" s="102">
        <v>3</v>
      </c>
      <c r="R15" s="102">
        <v>1</v>
      </c>
      <c r="S15" s="102">
        <v>1</v>
      </c>
      <c r="T15" s="102">
        <v>1</v>
      </c>
      <c r="U15" s="102">
        <v>0</v>
      </c>
      <c r="V15" s="102">
        <v>0</v>
      </c>
      <c r="W15" s="5" t="s">
        <v>38</v>
      </c>
      <c r="X15" s="6">
        <v>2</v>
      </c>
      <c r="Y15" s="6">
        <v>3</v>
      </c>
      <c r="Z15" s="6">
        <v>3</v>
      </c>
      <c r="AA15" s="6">
        <v>2</v>
      </c>
      <c r="AB15" s="7">
        <v>4</v>
      </c>
      <c r="AC15" s="7">
        <v>2</v>
      </c>
      <c r="AD15" s="7">
        <v>2</v>
      </c>
      <c r="AE15" s="7">
        <v>3</v>
      </c>
      <c r="AF15" s="7">
        <v>3</v>
      </c>
      <c r="AG15" s="8">
        <v>4</v>
      </c>
      <c r="AH15" s="8">
        <v>4</v>
      </c>
      <c r="AI15" s="8">
        <v>2</v>
      </c>
      <c r="AJ15" s="8">
        <v>5</v>
      </c>
      <c r="AK15" s="8">
        <v>4</v>
      </c>
      <c r="AL15" s="8">
        <v>3</v>
      </c>
      <c r="AM15" s="9">
        <v>1</v>
      </c>
      <c r="AN15" s="9">
        <v>1</v>
      </c>
      <c r="AO15" s="103"/>
      <c r="AP15" s="5"/>
    </row>
    <row r="16" spans="1:42" ht="72.75" thickBot="1" x14ac:dyDescent="0.6">
      <c r="A16" s="4">
        <v>15</v>
      </c>
      <c r="B16" s="4" t="s">
        <v>55</v>
      </c>
      <c r="C16" s="4"/>
      <c r="D16" s="4"/>
      <c r="E16" s="4" t="s">
        <v>180</v>
      </c>
      <c r="F16" s="4" t="s">
        <v>60</v>
      </c>
      <c r="G16" s="4" t="s">
        <v>170</v>
      </c>
      <c r="H16" s="100">
        <v>0</v>
      </c>
      <c r="I16" s="100">
        <v>1</v>
      </c>
      <c r="J16" s="100">
        <v>0</v>
      </c>
      <c r="K16" s="100">
        <v>0</v>
      </c>
      <c r="L16" s="100">
        <v>0</v>
      </c>
      <c r="M16" s="102">
        <v>3</v>
      </c>
      <c r="N16" s="102">
        <v>3</v>
      </c>
      <c r="O16" s="102">
        <v>3</v>
      </c>
      <c r="P16" s="102">
        <v>3</v>
      </c>
      <c r="Q16" s="102">
        <v>3</v>
      </c>
      <c r="R16" s="102">
        <v>3</v>
      </c>
      <c r="S16" s="102">
        <v>3</v>
      </c>
      <c r="T16" s="102">
        <v>3</v>
      </c>
      <c r="U16" s="102">
        <v>0</v>
      </c>
      <c r="V16" s="102">
        <v>0</v>
      </c>
      <c r="W16" s="5" t="s">
        <v>38</v>
      </c>
      <c r="X16" s="6">
        <v>4</v>
      </c>
      <c r="Y16" s="6">
        <v>4</v>
      </c>
      <c r="Z16" s="6">
        <v>4</v>
      </c>
      <c r="AA16" s="6">
        <v>4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8">
        <v>3</v>
      </c>
      <c r="AH16" s="8">
        <v>3</v>
      </c>
      <c r="AI16" s="8">
        <v>3</v>
      </c>
      <c r="AJ16" s="8">
        <v>3</v>
      </c>
      <c r="AK16" s="8">
        <v>3</v>
      </c>
      <c r="AL16" s="8">
        <v>3</v>
      </c>
      <c r="AM16" s="9">
        <v>3</v>
      </c>
      <c r="AN16" s="9">
        <v>3</v>
      </c>
      <c r="AO16" s="103"/>
      <c r="AP16" s="5"/>
    </row>
    <row r="17" spans="1:42" ht="72.75" thickBot="1" x14ac:dyDescent="0.6">
      <c r="A17" s="4">
        <v>16</v>
      </c>
      <c r="B17" s="4" t="s">
        <v>55</v>
      </c>
      <c r="C17" s="4"/>
      <c r="D17" s="4"/>
      <c r="E17" s="4" t="s">
        <v>180</v>
      </c>
      <c r="F17" s="4" t="s">
        <v>60</v>
      </c>
      <c r="G17" s="4" t="s">
        <v>170</v>
      </c>
      <c r="H17" s="100">
        <v>0</v>
      </c>
      <c r="I17" s="100">
        <v>1</v>
      </c>
      <c r="J17" s="100">
        <v>0</v>
      </c>
      <c r="K17" s="100">
        <v>0</v>
      </c>
      <c r="L17" s="100">
        <v>0</v>
      </c>
      <c r="M17" s="102">
        <v>4</v>
      </c>
      <c r="N17" s="102">
        <v>3</v>
      </c>
      <c r="O17" s="102">
        <v>5</v>
      </c>
      <c r="P17" s="102">
        <v>3</v>
      </c>
      <c r="Q17" s="102">
        <v>3</v>
      </c>
      <c r="R17" s="102">
        <v>1</v>
      </c>
      <c r="S17" s="102">
        <v>1</v>
      </c>
      <c r="T17" s="102">
        <v>1</v>
      </c>
      <c r="U17" s="102">
        <v>0</v>
      </c>
      <c r="V17" s="102">
        <v>0</v>
      </c>
      <c r="W17" s="5" t="s">
        <v>38</v>
      </c>
      <c r="X17" s="6">
        <v>4</v>
      </c>
      <c r="Y17" s="6">
        <v>4</v>
      </c>
      <c r="Z17" s="6">
        <v>5</v>
      </c>
      <c r="AA17" s="6">
        <v>4</v>
      </c>
      <c r="AB17" s="7">
        <v>5</v>
      </c>
      <c r="AC17" s="7">
        <v>5</v>
      </c>
      <c r="AD17" s="7">
        <v>5</v>
      </c>
      <c r="AE17" s="7">
        <v>5</v>
      </c>
      <c r="AF17" s="7">
        <v>5</v>
      </c>
      <c r="AG17" s="8">
        <v>4</v>
      </c>
      <c r="AH17" s="8">
        <v>5</v>
      </c>
      <c r="AI17" s="8">
        <v>5</v>
      </c>
      <c r="AJ17" s="8">
        <v>4</v>
      </c>
      <c r="AK17" s="8">
        <v>4</v>
      </c>
      <c r="AL17" s="8">
        <v>5</v>
      </c>
      <c r="AM17" s="9">
        <v>5</v>
      </c>
      <c r="AN17" s="9">
        <v>5</v>
      </c>
      <c r="AO17" s="103"/>
      <c r="AP17" s="5"/>
    </row>
    <row r="18" spans="1:42" ht="72.75" thickBot="1" x14ac:dyDescent="0.6">
      <c r="A18" s="4">
        <v>17</v>
      </c>
      <c r="B18" s="4" t="s">
        <v>55</v>
      </c>
      <c r="C18" s="4"/>
      <c r="D18" s="4"/>
      <c r="E18" s="4" t="s">
        <v>261</v>
      </c>
      <c r="F18" s="4" t="s">
        <v>60</v>
      </c>
      <c r="G18" s="4" t="s">
        <v>170</v>
      </c>
      <c r="H18" s="100">
        <v>0</v>
      </c>
      <c r="I18" s="100">
        <v>1</v>
      </c>
      <c r="J18" s="100">
        <v>0</v>
      </c>
      <c r="K18" s="100">
        <v>1</v>
      </c>
      <c r="L18" s="100">
        <v>1</v>
      </c>
      <c r="M18" s="102">
        <v>5</v>
      </c>
      <c r="N18" s="102">
        <v>4</v>
      </c>
      <c r="O18" s="102">
        <v>4</v>
      </c>
      <c r="P18" s="102">
        <v>4</v>
      </c>
      <c r="Q18" s="102">
        <v>4</v>
      </c>
      <c r="R18" s="102">
        <v>4</v>
      </c>
      <c r="S18" s="102">
        <v>5</v>
      </c>
      <c r="T18" s="102">
        <v>5</v>
      </c>
      <c r="U18" s="102">
        <v>0</v>
      </c>
      <c r="V18" s="102">
        <v>0</v>
      </c>
      <c r="W18" s="5" t="s">
        <v>38</v>
      </c>
      <c r="X18" s="6">
        <v>4</v>
      </c>
      <c r="Y18" s="6">
        <v>3</v>
      </c>
      <c r="Z18" s="6">
        <v>5</v>
      </c>
      <c r="AA18" s="6">
        <v>5</v>
      </c>
      <c r="AB18" s="7">
        <v>5</v>
      </c>
      <c r="AC18" s="7">
        <v>4</v>
      </c>
      <c r="AD18" s="7">
        <v>4</v>
      </c>
      <c r="AE18" s="7">
        <v>5</v>
      </c>
      <c r="AF18" s="7">
        <v>5</v>
      </c>
      <c r="AG18" s="8">
        <v>5</v>
      </c>
      <c r="AH18" s="8">
        <v>5</v>
      </c>
      <c r="AI18" s="8">
        <v>5</v>
      </c>
      <c r="AJ18" s="8">
        <v>5</v>
      </c>
      <c r="AK18" s="8">
        <v>5</v>
      </c>
      <c r="AL18" s="8">
        <v>5</v>
      </c>
      <c r="AM18" s="9">
        <v>5</v>
      </c>
      <c r="AN18" s="9">
        <v>5</v>
      </c>
      <c r="AO18" s="103"/>
      <c r="AP18" s="5"/>
    </row>
    <row r="19" spans="1:42" ht="72.75" thickBot="1" x14ac:dyDescent="0.6">
      <c r="A19" s="4">
        <v>18</v>
      </c>
      <c r="B19" s="4" t="s">
        <v>56</v>
      </c>
      <c r="C19" s="4"/>
      <c r="D19" s="4"/>
      <c r="E19" s="4" t="s">
        <v>261</v>
      </c>
      <c r="F19" s="4" t="s">
        <v>60</v>
      </c>
      <c r="G19" s="4" t="s">
        <v>170</v>
      </c>
      <c r="H19" s="100">
        <v>0</v>
      </c>
      <c r="I19" s="100">
        <v>1</v>
      </c>
      <c r="J19" s="100">
        <v>0</v>
      </c>
      <c r="K19" s="100">
        <v>1</v>
      </c>
      <c r="L19" s="100">
        <v>1</v>
      </c>
      <c r="M19" s="102">
        <v>5</v>
      </c>
      <c r="N19" s="102">
        <v>5</v>
      </c>
      <c r="O19" s="102">
        <v>5</v>
      </c>
      <c r="P19" s="102">
        <v>5</v>
      </c>
      <c r="Q19" s="102">
        <v>5</v>
      </c>
      <c r="R19" s="102">
        <v>5</v>
      </c>
      <c r="S19" s="102">
        <v>5</v>
      </c>
      <c r="T19" s="102">
        <v>5</v>
      </c>
      <c r="U19" s="102">
        <v>0</v>
      </c>
      <c r="V19" s="102">
        <v>0</v>
      </c>
      <c r="W19" s="5" t="s">
        <v>38</v>
      </c>
      <c r="X19" s="6">
        <v>5</v>
      </c>
      <c r="Y19" s="6">
        <v>5</v>
      </c>
      <c r="Z19" s="6">
        <v>5</v>
      </c>
      <c r="AA19" s="6">
        <v>5</v>
      </c>
      <c r="AB19" s="7">
        <v>4</v>
      </c>
      <c r="AC19" s="7">
        <v>5</v>
      </c>
      <c r="AD19" s="7">
        <v>4</v>
      </c>
      <c r="AE19" s="7">
        <v>4</v>
      </c>
      <c r="AF19" s="7">
        <v>4</v>
      </c>
      <c r="AG19" s="8">
        <v>4</v>
      </c>
      <c r="AH19" s="8">
        <v>5</v>
      </c>
      <c r="AI19" s="8">
        <v>5</v>
      </c>
      <c r="AJ19" s="8">
        <v>5</v>
      </c>
      <c r="AK19" s="8">
        <v>5</v>
      </c>
      <c r="AL19" s="8">
        <v>5</v>
      </c>
      <c r="AM19" s="9">
        <v>5</v>
      </c>
      <c r="AN19" s="9">
        <v>5</v>
      </c>
      <c r="AO19" s="103"/>
      <c r="AP19" s="5"/>
    </row>
    <row r="20" spans="1:42" ht="72.75" thickBot="1" x14ac:dyDescent="0.6">
      <c r="A20" s="4">
        <v>19</v>
      </c>
      <c r="B20" s="4" t="s">
        <v>56</v>
      </c>
      <c r="C20" s="4"/>
      <c r="D20" s="4"/>
      <c r="E20" s="4" t="s">
        <v>261</v>
      </c>
      <c r="F20" s="4" t="s">
        <v>60</v>
      </c>
      <c r="G20" s="4" t="s">
        <v>170</v>
      </c>
      <c r="H20" s="100">
        <v>0</v>
      </c>
      <c r="I20" s="100">
        <v>1</v>
      </c>
      <c r="J20" s="100">
        <v>0</v>
      </c>
      <c r="K20" s="100">
        <v>1</v>
      </c>
      <c r="L20" s="100">
        <v>1</v>
      </c>
      <c r="M20" s="102">
        <v>5</v>
      </c>
      <c r="N20" s="102">
        <v>5</v>
      </c>
      <c r="O20" s="102">
        <v>5</v>
      </c>
      <c r="P20" s="102">
        <v>5</v>
      </c>
      <c r="Q20" s="102">
        <v>5</v>
      </c>
      <c r="R20" s="102">
        <v>5</v>
      </c>
      <c r="S20" s="102">
        <v>5</v>
      </c>
      <c r="T20" s="102">
        <v>5</v>
      </c>
      <c r="U20" s="102">
        <v>0</v>
      </c>
      <c r="V20" s="102">
        <v>0</v>
      </c>
      <c r="W20" s="5" t="s">
        <v>38</v>
      </c>
      <c r="X20" s="6">
        <v>4</v>
      </c>
      <c r="Y20" s="6">
        <v>5</v>
      </c>
      <c r="Z20" s="6">
        <v>5</v>
      </c>
      <c r="AA20" s="6">
        <v>4</v>
      </c>
      <c r="AB20" s="7">
        <v>5</v>
      </c>
      <c r="AC20" s="7">
        <v>5</v>
      </c>
      <c r="AD20" s="7">
        <v>5</v>
      </c>
      <c r="AE20" s="7">
        <v>5</v>
      </c>
      <c r="AF20" s="7">
        <v>4</v>
      </c>
      <c r="AG20" s="8">
        <v>4</v>
      </c>
      <c r="AH20" s="8">
        <v>4</v>
      </c>
      <c r="AI20" s="8">
        <v>4</v>
      </c>
      <c r="AJ20" s="8">
        <v>5</v>
      </c>
      <c r="AK20" s="8">
        <v>5</v>
      </c>
      <c r="AL20" s="8">
        <v>5</v>
      </c>
      <c r="AM20" s="9">
        <v>4</v>
      </c>
      <c r="AN20" s="9">
        <v>4</v>
      </c>
      <c r="AO20" s="103"/>
      <c r="AP20" s="5"/>
    </row>
    <row r="21" spans="1:42" ht="72.75" thickBot="1" x14ac:dyDescent="0.6">
      <c r="A21" s="4">
        <v>20</v>
      </c>
      <c r="B21" s="4" t="s">
        <v>55</v>
      </c>
      <c r="C21" s="4"/>
      <c r="D21" s="4"/>
      <c r="E21" s="4" t="s">
        <v>261</v>
      </c>
      <c r="F21" s="4" t="s">
        <v>60</v>
      </c>
      <c r="G21" s="4" t="s">
        <v>170</v>
      </c>
      <c r="H21" s="100">
        <v>0</v>
      </c>
      <c r="I21" s="100">
        <v>1</v>
      </c>
      <c r="J21" s="100">
        <v>0</v>
      </c>
      <c r="K21" s="100">
        <v>1</v>
      </c>
      <c r="L21" s="100">
        <v>1</v>
      </c>
      <c r="M21" s="102">
        <v>5</v>
      </c>
      <c r="N21" s="102">
        <v>5</v>
      </c>
      <c r="O21" s="102">
        <v>5</v>
      </c>
      <c r="P21" s="102">
        <v>5</v>
      </c>
      <c r="Q21" s="102">
        <v>5</v>
      </c>
      <c r="R21" s="102">
        <v>5</v>
      </c>
      <c r="S21" s="102">
        <v>5</v>
      </c>
      <c r="T21" s="102">
        <v>5</v>
      </c>
      <c r="U21" s="102">
        <v>0</v>
      </c>
      <c r="V21" s="102">
        <v>0</v>
      </c>
      <c r="W21" s="5" t="s">
        <v>38</v>
      </c>
      <c r="X21" s="6">
        <v>5</v>
      </c>
      <c r="Y21" s="6">
        <v>5</v>
      </c>
      <c r="Z21" s="6">
        <v>5</v>
      </c>
      <c r="AA21" s="6">
        <v>5</v>
      </c>
      <c r="AB21" s="7">
        <v>5</v>
      </c>
      <c r="AC21" s="7">
        <v>5</v>
      </c>
      <c r="AD21" s="7">
        <v>5</v>
      </c>
      <c r="AE21" s="7">
        <v>5</v>
      </c>
      <c r="AF21" s="7">
        <v>5</v>
      </c>
      <c r="AG21" s="8">
        <v>5</v>
      </c>
      <c r="AH21" s="8">
        <v>5</v>
      </c>
      <c r="AI21" s="8">
        <v>5</v>
      </c>
      <c r="AJ21" s="8">
        <v>5</v>
      </c>
      <c r="AK21" s="8">
        <v>5</v>
      </c>
      <c r="AL21" s="8">
        <v>5</v>
      </c>
      <c r="AM21" s="9">
        <v>5</v>
      </c>
      <c r="AN21" s="9">
        <v>5</v>
      </c>
      <c r="AO21" s="103"/>
      <c r="AP21" s="5"/>
    </row>
    <row r="22" spans="1:42" ht="72.75" thickBot="1" x14ac:dyDescent="0.6">
      <c r="A22" s="4">
        <v>21</v>
      </c>
      <c r="B22" s="4" t="s">
        <v>56</v>
      </c>
      <c r="C22" s="4"/>
      <c r="D22" s="4"/>
      <c r="E22" s="4" t="s">
        <v>261</v>
      </c>
      <c r="F22" s="4" t="s">
        <v>60</v>
      </c>
      <c r="G22" s="4" t="s">
        <v>170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2">
        <v>5</v>
      </c>
      <c r="N22" s="102">
        <v>5</v>
      </c>
      <c r="O22" s="102">
        <v>5</v>
      </c>
      <c r="P22" s="102">
        <v>5</v>
      </c>
      <c r="Q22" s="102">
        <v>5</v>
      </c>
      <c r="R22" s="102">
        <v>5</v>
      </c>
      <c r="S22" s="102">
        <v>5</v>
      </c>
      <c r="T22" s="102">
        <v>5</v>
      </c>
      <c r="U22" s="102">
        <v>0</v>
      </c>
      <c r="V22" s="102">
        <v>0</v>
      </c>
      <c r="W22" s="5" t="s">
        <v>38</v>
      </c>
      <c r="X22" s="6">
        <v>5</v>
      </c>
      <c r="Y22" s="6">
        <v>5</v>
      </c>
      <c r="Z22" s="6">
        <v>5</v>
      </c>
      <c r="AA22" s="6">
        <v>5</v>
      </c>
      <c r="AB22" s="7">
        <v>5</v>
      </c>
      <c r="AC22" s="7">
        <v>5</v>
      </c>
      <c r="AD22" s="7">
        <v>5</v>
      </c>
      <c r="AE22" s="7">
        <v>5</v>
      </c>
      <c r="AF22" s="7">
        <v>5</v>
      </c>
      <c r="AG22" s="8">
        <v>5</v>
      </c>
      <c r="AH22" s="8">
        <v>5</v>
      </c>
      <c r="AI22" s="8">
        <v>5</v>
      </c>
      <c r="AJ22" s="8">
        <v>5</v>
      </c>
      <c r="AK22" s="8">
        <v>5</v>
      </c>
      <c r="AL22" s="8">
        <v>5</v>
      </c>
      <c r="AM22" s="9">
        <v>5</v>
      </c>
      <c r="AN22" s="9">
        <v>5</v>
      </c>
      <c r="AO22" s="103"/>
      <c r="AP22" s="5"/>
    </row>
    <row r="23" spans="1:42" ht="72.75" thickBot="1" x14ac:dyDescent="0.6">
      <c r="A23" s="4">
        <v>22</v>
      </c>
      <c r="B23" s="4" t="s">
        <v>56</v>
      </c>
      <c r="C23" s="4"/>
      <c r="D23" s="4"/>
      <c r="E23" s="4" t="s">
        <v>261</v>
      </c>
      <c r="F23" s="4" t="s">
        <v>60</v>
      </c>
      <c r="G23" s="4" t="s">
        <v>170</v>
      </c>
      <c r="H23" s="100">
        <v>0</v>
      </c>
      <c r="I23" s="100">
        <v>1</v>
      </c>
      <c r="J23" s="100">
        <v>0</v>
      </c>
      <c r="K23" s="100">
        <v>1</v>
      </c>
      <c r="L23" s="100">
        <v>1</v>
      </c>
      <c r="M23" s="102">
        <v>5</v>
      </c>
      <c r="N23" s="102">
        <v>5</v>
      </c>
      <c r="O23" s="102">
        <v>4</v>
      </c>
      <c r="P23" s="102">
        <v>4</v>
      </c>
      <c r="Q23" s="102">
        <v>5</v>
      </c>
      <c r="R23" s="102">
        <v>4</v>
      </c>
      <c r="S23" s="102">
        <v>4</v>
      </c>
      <c r="T23" s="102">
        <v>5</v>
      </c>
      <c r="U23" s="102">
        <v>0</v>
      </c>
      <c r="V23" s="102">
        <v>0</v>
      </c>
      <c r="W23" s="5" t="s">
        <v>38</v>
      </c>
      <c r="X23" s="6">
        <v>5</v>
      </c>
      <c r="Y23" s="6">
        <v>4</v>
      </c>
      <c r="Z23" s="6">
        <v>4</v>
      </c>
      <c r="AA23" s="6">
        <v>5</v>
      </c>
      <c r="AB23" s="7">
        <v>5</v>
      </c>
      <c r="AC23" s="7">
        <v>4</v>
      </c>
      <c r="AD23" s="7">
        <v>5</v>
      </c>
      <c r="AE23" s="7">
        <v>5</v>
      </c>
      <c r="AF23" s="7">
        <v>5</v>
      </c>
      <c r="AG23" s="8">
        <v>5</v>
      </c>
      <c r="AH23" s="8">
        <v>5</v>
      </c>
      <c r="AI23" s="8">
        <v>5</v>
      </c>
      <c r="AJ23" s="8">
        <v>5</v>
      </c>
      <c r="AK23" s="8">
        <v>4</v>
      </c>
      <c r="AL23" s="8">
        <v>5</v>
      </c>
      <c r="AM23" s="9">
        <v>5</v>
      </c>
      <c r="AN23" s="9">
        <v>5</v>
      </c>
      <c r="AO23" s="103"/>
      <c r="AP23" s="5"/>
    </row>
    <row r="24" spans="1:42" ht="72.75" thickBot="1" x14ac:dyDescent="0.6">
      <c r="A24" s="4">
        <v>23</v>
      </c>
      <c r="B24" s="4" t="s">
        <v>56</v>
      </c>
      <c r="C24" s="4"/>
      <c r="D24" s="4"/>
      <c r="E24" s="4" t="s">
        <v>261</v>
      </c>
      <c r="F24" s="4" t="s">
        <v>60</v>
      </c>
      <c r="G24" s="4" t="s">
        <v>170</v>
      </c>
      <c r="H24" s="100">
        <v>0</v>
      </c>
      <c r="I24" s="100">
        <v>1</v>
      </c>
      <c r="J24" s="100">
        <v>0</v>
      </c>
      <c r="K24" s="100">
        <v>1</v>
      </c>
      <c r="L24" s="100">
        <v>1</v>
      </c>
      <c r="M24" s="102">
        <v>5</v>
      </c>
      <c r="N24" s="102">
        <v>5</v>
      </c>
      <c r="O24" s="102">
        <v>5</v>
      </c>
      <c r="P24" s="102">
        <v>4</v>
      </c>
      <c r="Q24" s="102">
        <v>4</v>
      </c>
      <c r="R24" s="102">
        <v>5</v>
      </c>
      <c r="S24" s="102">
        <v>4</v>
      </c>
      <c r="T24" s="102">
        <v>4</v>
      </c>
      <c r="U24" s="102">
        <v>0</v>
      </c>
      <c r="V24" s="102">
        <v>0</v>
      </c>
      <c r="W24" s="5" t="s">
        <v>38</v>
      </c>
      <c r="X24" s="6">
        <v>5</v>
      </c>
      <c r="Y24" s="6">
        <v>5</v>
      </c>
      <c r="Z24" s="6">
        <v>5</v>
      </c>
      <c r="AA24" s="6">
        <v>5</v>
      </c>
      <c r="AB24" s="7">
        <v>5</v>
      </c>
      <c r="AC24" s="7">
        <v>5</v>
      </c>
      <c r="AD24" s="7">
        <v>5</v>
      </c>
      <c r="AE24" s="7">
        <v>5</v>
      </c>
      <c r="AF24" s="7">
        <v>5</v>
      </c>
      <c r="AG24" s="8">
        <v>5</v>
      </c>
      <c r="AH24" s="8">
        <v>5</v>
      </c>
      <c r="AI24" s="8">
        <v>5</v>
      </c>
      <c r="AJ24" s="8">
        <v>5</v>
      </c>
      <c r="AK24" s="8">
        <v>5</v>
      </c>
      <c r="AL24" s="8">
        <v>5</v>
      </c>
      <c r="AM24" s="9">
        <v>5</v>
      </c>
      <c r="AN24" s="9">
        <v>5</v>
      </c>
      <c r="AO24" s="103"/>
      <c r="AP24" s="5"/>
    </row>
    <row r="25" spans="1:42" ht="72.75" thickBot="1" x14ac:dyDescent="0.6">
      <c r="A25" s="4">
        <v>24</v>
      </c>
      <c r="B25" s="4" t="s">
        <v>56</v>
      </c>
      <c r="C25" s="4"/>
      <c r="D25" s="4"/>
      <c r="E25" s="4" t="s">
        <v>261</v>
      </c>
      <c r="F25" s="4" t="s">
        <v>60</v>
      </c>
      <c r="G25" s="4" t="s">
        <v>170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2">
        <v>5</v>
      </c>
      <c r="N25" s="102">
        <v>5</v>
      </c>
      <c r="O25" s="102">
        <v>5</v>
      </c>
      <c r="P25" s="102">
        <v>5</v>
      </c>
      <c r="Q25" s="102">
        <v>4</v>
      </c>
      <c r="R25" s="102">
        <v>4</v>
      </c>
      <c r="S25" s="102">
        <v>5</v>
      </c>
      <c r="T25" s="102">
        <v>0</v>
      </c>
      <c r="U25" s="102">
        <v>0</v>
      </c>
      <c r="V25" s="102">
        <v>0</v>
      </c>
      <c r="W25" s="5" t="s">
        <v>38</v>
      </c>
      <c r="X25" s="6">
        <v>4</v>
      </c>
      <c r="Y25" s="6">
        <v>5</v>
      </c>
      <c r="Z25" s="6">
        <v>5</v>
      </c>
      <c r="AA25" s="6">
        <v>5</v>
      </c>
      <c r="AB25" s="7">
        <v>4</v>
      </c>
      <c r="AC25" s="7">
        <v>4</v>
      </c>
      <c r="AD25" s="7">
        <v>5</v>
      </c>
      <c r="AE25" s="7">
        <v>5</v>
      </c>
      <c r="AF25" s="7">
        <v>4</v>
      </c>
      <c r="AG25" s="8">
        <v>5</v>
      </c>
      <c r="AH25" s="8">
        <v>5</v>
      </c>
      <c r="AI25" s="8">
        <v>5</v>
      </c>
      <c r="AJ25" s="8">
        <v>5</v>
      </c>
      <c r="AK25" s="8">
        <v>5</v>
      </c>
      <c r="AL25" s="8">
        <v>5</v>
      </c>
      <c r="AM25" s="9">
        <v>5</v>
      </c>
      <c r="AN25" s="9">
        <v>5</v>
      </c>
      <c r="AO25" s="103"/>
      <c r="AP25" s="5"/>
    </row>
    <row r="26" spans="1:42" ht="72.75" thickBot="1" x14ac:dyDescent="0.6">
      <c r="A26" s="4">
        <v>25</v>
      </c>
      <c r="B26" s="4" t="s">
        <v>56</v>
      </c>
      <c r="C26" s="4"/>
      <c r="D26" s="4"/>
      <c r="E26" s="4" t="s">
        <v>261</v>
      </c>
      <c r="F26" s="4" t="s">
        <v>60</v>
      </c>
      <c r="G26" s="4" t="s">
        <v>170</v>
      </c>
      <c r="H26" s="100">
        <v>1</v>
      </c>
      <c r="I26" s="100">
        <v>1</v>
      </c>
      <c r="J26" s="100">
        <v>0</v>
      </c>
      <c r="K26" s="100">
        <v>0</v>
      </c>
      <c r="L26" s="100">
        <v>0</v>
      </c>
      <c r="M26" s="102">
        <v>4</v>
      </c>
      <c r="N26" s="102">
        <v>3</v>
      </c>
      <c r="O26" s="102">
        <v>4</v>
      </c>
      <c r="P26" s="102">
        <v>4</v>
      </c>
      <c r="Q26" s="102">
        <v>4</v>
      </c>
      <c r="R26" s="102">
        <v>3</v>
      </c>
      <c r="S26" s="102">
        <v>3</v>
      </c>
      <c r="T26" s="102">
        <v>4</v>
      </c>
      <c r="U26" s="102">
        <v>0</v>
      </c>
      <c r="V26" s="102">
        <v>0</v>
      </c>
      <c r="W26" s="5" t="s">
        <v>38</v>
      </c>
      <c r="X26" s="6">
        <v>4</v>
      </c>
      <c r="Y26" s="6">
        <v>4</v>
      </c>
      <c r="Z26" s="6">
        <v>4</v>
      </c>
      <c r="AA26" s="6">
        <v>4</v>
      </c>
      <c r="AB26" s="7">
        <v>4</v>
      </c>
      <c r="AC26" s="7">
        <v>4</v>
      </c>
      <c r="AD26" s="7">
        <v>4</v>
      </c>
      <c r="AE26" s="7">
        <v>4</v>
      </c>
      <c r="AF26" s="7">
        <v>4</v>
      </c>
      <c r="AG26" s="8">
        <v>4</v>
      </c>
      <c r="AH26" s="8">
        <v>4</v>
      </c>
      <c r="AI26" s="8">
        <v>4</v>
      </c>
      <c r="AJ26" s="8">
        <v>4</v>
      </c>
      <c r="AK26" s="8">
        <v>4</v>
      </c>
      <c r="AL26" s="8">
        <v>4</v>
      </c>
      <c r="AM26" s="9">
        <v>4</v>
      </c>
      <c r="AN26" s="9">
        <v>4</v>
      </c>
      <c r="AO26" s="103"/>
      <c r="AP26" s="5"/>
    </row>
    <row r="27" spans="1:42" ht="72.75" thickBot="1" x14ac:dyDescent="0.6">
      <c r="A27" s="4">
        <v>26</v>
      </c>
      <c r="B27" s="4" t="s">
        <v>56</v>
      </c>
      <c r="C27" s="4"/>
      <c r="D27" s="4"/>
      <c r="E27" s="4" t="s">
        <v>261</v>
      </c>
      <c r="F27" s="4" t="s">
        <v>59</v>
      </c>
      <c r="G27" s="4"/>
      <c r="H27" s="100">
        <v>1</v>
      </c>
      <c r="I27" s="100">
        <v>0</v>
      </c>
      <c r="J27" s="100">
        <v>0</v>
      </c>
      <c r="K27" s="100">
        <v>0</v>
      </c>
      <c r="L27" s="100">
        <v>0</v>
      </c>
      <c r="M27" s="102">
        <v>4</v>
      </c>
      <c r="N27" s="102">
        <v>3</v>
      </c>
      <c r="O27" s="102">
        <v>3</v>
      </c>
      <c r="P27" s="102">
        <v>3</v>
      </c>
      <c r="Q27" s="102">
        <v>3</v>
      </c>
      <c r="R27" s="102">
        <v>3</v>
      </c>
      <c r="S27" s="102">
        <v>3</v>
      </c>
      <c r="T27" s="102">
        <v>3</v>
      </c>
      <c r="U27" s="102">
        <v>0</v>
      </c>
      <c r="V27" s="102">
        <v>0</v>
      </c>
      <c r="W27" s="5" t="s">
        <v>38</v>
      </c>
      <c r="X27" s="6">
        <v>3</v>
      </c>
      <c r="Y27" s="6">
        <v>3</v>
      </c>
      <c r="Z27" s="6">
        <v>3</v>
      </c>
      <c r="AA27" s="6">
        <v>3</v>
      </c>
      <c r="AB27" s="7">
        <v>3</v>
      </c>
      <c r="AC27" s="7">
        <v>3</v>
      </c>
      <c r="AD27" s="7">
        <v>3</v>
      </c>
      <c r="AE27" s="7">
        <v>3</v>
      </c>
      <c r="AF27" s="7">
        <v>3</v>
      </c>
      <c r="AG27" s="8">
        <v>3</v>
      </c>
      <c r="AH27" s="8">
        <v>3</v>
      </c>
      <c r="AI27" s="8">
        <v>3</v>
      </c>
      <c r="AJ27" s="8">
        <v>3</v>
      </c>
      <c r="AK27" s="8">
        <v>3</v>
      </c>
      <c r="AL27" s="8">
        <v>3</v>
      </c>
      <c r="AM27" s="9">
        <v>3</v>
      </c>
      <c r="AN27" s="9">
        <v>3</v>
      </c>
      <c r="AO27" s="103"/>
      <c r="AP27" s="5"/>
    </row>
    <row r="28" spans="1:42" ht="72.75" thickBot="1" x14ac:dyDescent="0.6">
      <c r="A28" s="4">
        <v>27</v>
      </c>
      <c r="B28" s="4" t="s">
        <v>55</v>
      </c>
      <c r="C28" s="4"/>
      <c r="D28" s="4"/>
      <c r="E28" s="4" t="s">
        <v>214</v>
      </c>
      <c r="F28" s="4" t="s">
        <v>60</v>
      </c>
      <c r="G28" s="4" t="s">
        <v>170</v>
      </c>
      <c r="H28" s="100">
        <v>1</v>
      </c>
      <c r="I28" s="100">
        <v>1</v>
      </c>
      <c r="J28" s="100">
        <v>0</v>
      </c>
      <c r="K28" s="100">
        <v>0</v>
      </c>
      <c r="L28" s="100">
        <v>1</v>
      </c>
      <c r="M28" s="102">
        <v>4</v>
      </c>
      <c r="N28" s="102">
        <v>4</v>
      </c>
      <c r="O28" s="102">
        <v>4</v>
      </c>
      <c r="P28" s="102">
        <v>4</v>
      </c>
      <c r="Q28" s="102">
        <v>4</v>
      </c>
      <c r="R28" s="102">
        <v>4</v>
      </c>
      <c r="S28" s="102">
        <v>4</v>
      </c>
      <c r="T28" s="102">
        <v>4</v>
      </c>
      <c r="U28" s="102">
        <v>0</v>
      </c>
      <c r="V28" s="102">
        <v>0</v>
      </c>
      <c r="W28" s="5" t="s">
        <v>38</v>
      </c>
      <c r="X28" s="6">
        <v>4</v>
      </c>
      <c r="Y28" s="6">
        <v>4</v>
      </c>
      <c r="Z28" s="6">
        <v>5</v>
      </c>
      <c r="AA28" s="6">
        <v>5</v>
      </c>
      <c r="AB28" s="7">
        <v>5</v>
      </c>
      <c r="AC28" s="7">
        <v>5</v>
      </c>
      <c r="AD28" s="7">
        <v>5</v>
      </c>
      <c r="AE28" s="7">
        <v>5</v>
      </c>
      <c r="AF28" s="7">
        <v>5</v>
      </c>
      <c r="AG28" s="8">
        <v>4</v>
      </c>
      <c r="AH28" s="8">
        <v>4</v>
      </c>
      <c r="AI28" s="8">
        <v>4</v>
      </c>
      <c r="AJ28" s="8">
        <v>4</v>
      </c>
      <c r="AK28" s="8">
        <v>4</v>
      </c>
      <c r="AL28" s="8">
        <v>4</v>
      </c>
      <c r="AM28" s="9">
        <v>5</v>
      </c>
      <c r="AN28" s="9">
        <v>5</v>
      </c>
      <c r="AO28" s="103"/>
      <c r="AP28" s="5"/>
    </row>
    <row r="29" spans="1:42" ht="72.75" thickBot="1" x14ac:dyDescent="0.6">
      <c r="A29" s="4">
        <v>28</v>
      </c>
      <c r="B29" s="4" t="s">
        <v>55</v>
      </c>
      <c r="C29" s="4"/>
      <c r="D29" s="4"/>
      <c r="E29" s="4" t="s">
        <v>208</v>
      </c>
      <c r="F29" s="4" t="s">
        <v>60</v>
      </c>
      <c r="G29" s="4" t="s">
        <v>170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2">
        <v>4</v>
      </c>
      <c r="N29" s="102">
        <v>4</v>
      </c>
      <c r="O29" s="102">
        <v>4</v>
      </c>
      <c r="P29" s="102">
        <v>4</v>
      </c>
      <c r="Q29" s="102">
        <v>4</v>
      </c>
      <c r="R29" s="102">
        <v>3</v>
      </c>
      <c r="S29" s="102">
        <v>4</v>
      </c>
      <c r="T29" s="102">
        <v>3</v>
      </c>
      <c r="U29" s="102">
        <v>0</v>
      </c>
      <c r="V29" s="102">
        <v>0</v>
      </c>
      <c r="W29" s="5" t="s">
        <v>38</v>
      </c>
      <c r="X29" s="6">
        <v>3</v>
      </c>
      <c r="Y29" s="6">
        <v>4</v>
      </c>
      <c r="Z29" s="6">
        <v>4</v>
      </c>
      <c r="AA29" s="6">
        <v>4</v>
      </c>
      <c r="AB29" s="7">
        <v>4</v>
      </c>
      <c r="AC29" s="7">
        <v>4</v>
      </c>
      <c r="AD29" s="7">
        <v>4</v>
      </c>
      <c r="AE29" s="7">
        <v>4</v>
      </c>
      <c r="AF29" s="7">
        <v>4</v>
      </c>
      <c r="AG29" s="8">
        <v>4</v>
      </c>
      <c r="AH29" s="8">
        <v>4</v>
      </c>
      <c r="AI29" s="8">
        <v>4</v>
      </c>
      <c r="AJ29" s="8">
        <v>4</v>
      </c>
      <c r="AK29" s="8">
        <v>4</v>
      </c>
      <c r="AL29" s="8">
        <v>4</v>
      </c>
      <c r="AM29" s="9">
        <v>4</v>
      </c>
      <c r="AN29" s="9">
        <v>4</v>
      </c>
      <c r="AO29" s="103"/>
      <c r="AP29" s="5"/>
    </row>
    <row r="30" spans="1:42" ht="72.75" thickBot="1" x14ac:dyDescent="0.6">
      <c r="A30" s="4">
        <v>29</v>
      </c>
      <c r="B30" s="4" t="s">
        <v>56</v>
      </c>
      <c r="C30" s="4"/>
      <c r="D30" s="4"/>
      <c r="E30" s="4" t="s">
        <v>208</v>
      </c>
      <c r="F30" s="4" t="s">
        <v>62</v>
      </c>
      <c r="G30" s="4"/>
      <c r="H30" s="100">
        <v>0</v>
      </c>
      <c r="I30" s="100">
        <v>1</v>
      </c>
      <c r="J30" s="100">
        <v>0</v>
      </c>
      <c r="K30" s="100">
        <v>1</v>
      </c>
      <c r="L30" s="100">
        <v>1</v>
      </c>
      <c r="M30" s="102">
        <v>5</v>
      </c>
      <c r="N30" s="102">
        <v>1</v>
      </c>
      <c r="O30" s="102">
        <v>5</v>
      </c>
      <c r="P30" s="102">
        <v>5</v>
      </c>
      <c r="Q30" s="102">
        <v>5</v>
      </c>
      <c r="R30" s="102">
        <v>2</v>
      </c>
      <c r="S30" s="102">
        <v>2</v>
      </c>
      <c r="T30" s="102">
        <v>4</v>
      </c>
      <c r="U30" s="102">
        <v>0</v>
      </c>
      <c r="V30" s="102">
        <v>0</v>
      </c>
      <c r="W30" s="5" t="s">
        <v>38</v>
      </c>
      <c r="X30" s="6">
        <v>2</v>
      </c>
      <c r="Y30" s="6">
        <v>3</v>
      </c>
      <c r="Z30" s="6">
        <v>3</v>
      </c>
      <c r="AA30" s="6">
        <v>3</v>
      </c>
      <c r="AB30" s="7">
        <v>3</v>
      </c>
      <c r="AC30" s="7">
        <v>3</v>
      </c>
      <c r="AD30" s="7">
        <v>3</v>
      </c>
      <c r="AE30" s="7">
        <v>3</v>
      </c>
      <c r="AF30" s="7">
        <v>3</v>
      </c>
      <c r="AG30" s="8">
        <v>3</v>
      </c>
      <c r="AH30" s="8">
        <v>3</v>
      </c>
      <c r="AI30" s="8">
        <v>3</v>
      </c>
      <c r="AJ30" s="8">
        <v>3</v>
      </c>
      <c r="AK30" s="8">
        <v>3</v>
      </c>
      <c r="AL30" s="8">
        <v>3</v>
      </c>
      <c r="AM30" s="9">
        <v>3</v>
      </c>
      <c r="AN30" s="9">
        <v>3</v>
      </c>
      <c r="AO30" s="103"/>
      <c r="AP30" s="5"/>
    </row>
    <row r="31" spans="1:42" ht="72.75" thickBot="1" x14ac:dyDescent="0.6">
      <c r="A31" s="4">
        <v>30</v>
      </c>
      <c r="B31" s="4" t="s">
        <v>56</v>
      </c>
      <c r="C31" s="4"/>
      <c r="D31" s="4"/>
      <c r="E31" s="4" t="s">
        <v>212</v>
      </c>
      <c r="F31" s="4" t="s">
        <v>60</v>
      </c>
      <c r="G31" s="4" t="s">
        <v>172</v>
      </c>
      <c r="H31" s="100">
        <v>0</v>
      </c>
      <c r="I31" s="100">
        <v>1</v>
      </c>
      <c r="J31" s="100">
        <v>0</v>
      </c>
      <c r="K31" s="100">
        <v>0</v>
      </c>
      <c r="L31" s="100">
        <v>0</v>
      </c>
      <c r="M31" s="102">
        <v>4</v>
      </c>
      <c r="N31" s="102">
        <v>3</v>
      </c>
      <c r="O31" s="102">
        <v>4</v>
      </c>
      <c r="P31" s="102">
        <v>3</v>
      </c>
      <c r="Q31" s="102">
        <v>3</v>
      </c>
      <c r="R31" s="102">
        <v>3</v>
      </c>
      <c r="S31" s="102">
        <v>3</v>
      </c>
      <c r="T31" s="102">
        <v>0</v>
      </c>
      <c r="U31" s="102">
        <v>0</v>
      </c>
      <c r="V31" s="102">
        <v>0</v>
      </c>
      <c r="W31" s="5" t="s">
        <v>38</v>
      </c>
      <c r="X31" s="6">
        <v>3</v>
      </c>
      <c r="Y31" s="6">
        <v>3</v>
      </c>
      <c r="Z31" s="6">
        <v>3</v>
      </c>
      <c r="AA31" s="6">
        <v>3</v>
      </c>
      <c r="AB31" s="7">
        <v>3</v>
      </c>
      <c r="AC31" s="7">
        <v>3</v>
      </c>
      <c r="AD31" s="7">
        <v>3</v>
      </c>
      <c r="AE31" s="7">
        <v>3</v>
      </c>
      <c r="AF31" s="7">
        <v>3</v>
      </c>
      <c r="AG31" s="8">
        <v>3</v>
      </c>
      <c r="AH31" s="8">
        <v>3</v>
      </c>
      <c r="AI31" s="8">
        <v>3</v>
      </c>
      <c r="AJ31" s="8">
        <v>3</v>
      </c>
      <c r="AK31" s="8">
        <v>3</v>
      </c>
      <c r="AL31" s="8">
        <v>3</v>
      </c>
      <c r="AM31" s="9">
        <v>3</v>
      </c>
      <c r="AN31" s="9">
        <v>3</v>
      </c>
      <c r="AO31" s="103"/>
      <c r="AP31" s="5"/>
    </row>
    <row r="32" spans="1:42" ht="72.75" thickBot="1" x14ac:dyDescent="0.6">
      <c r="A32" s="4">
        <v>31</v>
      </c>
      <c r="B32" s="4" t="s">
        <v>56</v>
      </c>
      <c r="C32" s="4"/>
      <c r="D32" s="4"/>
      <c r="E32" s="4" t="s">
        <v>213</v>
      </c>
      <c r="F32" s="4" t="s">
        <v>62</v>
      </c>
      <c r="G32" s="4"/>
      <c r="H32" s="100">
        <v>0</v>
      </c>
      <c r="I32" s="100">
        <v>1</v>
      </c>
      <c r="J32" s="100">
        <v>0</v>
      </c>
      <c r="K32" s="100">
        <v>0</v>
      </c>
      <c r="L32" s="100">
        <v>0</v>
      </c>
      <c r="M32" s="102">
        <v>4</v>
      </c>
      <c r="N32" s="102">
        <v>4</v>
      </c>
      <c r="O32" s="102">
        <v>4</v>
      </c>
      <c r="P32" s="102">
        <v>4</v>
      </c>
      <c r="Q32" s="102">
        <v>4</v>
      </c>
      <c r="R32" s="102">
        <v>4</v>
      </c>
      <c r="S32" s="102">
        <v>4</v>
      </c>
      <c r="T32" s="102">
        <v>4</v>
      </c>
      <c r="U32" s="102">
        <v>0</v>
      </c>
      <c r="V32" s="102">
        <v>0</v>
      </c>
      <c r="W32" s="5" t="s">
        <v>38</v>
      </c>
      <c r="X32" s="6">
        <v>4</v>
      </c>
      <c r="Y32" s="6">
        <v>4</v>
      </c>
      <c r="Z32" s="6">
        <v>4</v>
      </c>
      <c r="AA32" s="6">
        <v>3</v>
      </c>
      <c r="AB32" s="7">
        <v>4</v>
      </c>
      <c r="AC32" s="7">
        <v>3</v>
      </c>
      <c r="AD32" s="7">
        <v>3</v>
      </c>
      <c r="AE32" s="7">
        <v>3</v>
      </c>
      <c r="AF32" s="7">
        <v>3</v>
      </c>
      <c r="AG32" s="8">
        <v>3</v>
      </c>
      <c r="AH32" s="8">
        <v>3</v>
      </c>
      <c r="AI32" s="8">
        <v>3</v>
      </c>
      <c r="AJ32" s="8">
        <v>3</v>
      </c>
      <c r="AK32" s="8">
        <v>3</v>
      </c>
      <c r="AL32" s="8">
        <v>3</v>
      </c>
      <c r="AM32" s="9">
        <v>3</v>
      </c>
      <c r="AN32" s="9">
        <v>3</v>
      </c>
      <c r="AO32" s="103"/>
      <c r="AP32" s="5"/>
    </row>
    <row r="33" spans="1:42" ht="72.75" thickBot="1" x14ac:dyDescent="0.6">
      <c r="A33" s="4">
        <v>32</v>
      </c>
      <c r="B33" s="4" t="s">
        <v>56</v>
      </c>
      <c r="C33" s="4"/>
      <c r="D33" s="4"/>
      <c r="E33" s="4" t="s">
        <v>213</v>
      </c>
      <c r="F33" s="4" t="s">
        <v>60</v>
      </c>
      <c r="G33" s="4"/>
      <c r="H33" s="100">
        <v>0</v>
      </c>
      <c r="I33" s="100">
        <v>0</v>
      </c>
      <c r="J33" s="100">
        <v>0</v>
      </c>
      <c r="K33" s="100">
        <v>1</v>
      </c>
      <c r="L33" s="100">
        <v>1</v>
      </c>
      <c r="M33" s="102">
        <v>4</v>
      </c>
      <c r="N33" s="102">
        <v>4</v>
      </c>
      <c r="O33" s="102">
        <v>4</v>
      </c>
      <c r="P33" s="102">
        <v>4</v>
      </c>
      <c r="Q33" s="102">
        <v>4</v>
      </c>
      <c r="R33" s="102">
        <v>4</v>
      </c>
      <c r="S33" s="102">
        <v>5</v>
      </c>
      <c r="T33" s="102">
        <v>4</v>
      </c>
      <c r="U33" s="102">
        <v>0</v>
      </c>
      <c r="V33" s="102">
        <v>0</v>
      </c>
      <c r="W33" s="5" t="s">
        <v>38</v>
      </c>
      <c r="X33" s="6">
        <v>5</v>
      </c>
      <c r="Y33" s="6">
        <v>4</v>
      </c>
      <c r="Z33" s="6">
        <v>5</v>
      </c>
      <c r="AA33" s="6">
        <v>4</v>
      </c>
      <c r="AB33" s="7">
        <v>5</v>
      </c>
      <c r="AC33" s="7">
        <v>5</v>
      </c>
      <c r="AD33" s="7">
        <v>5</v>
      </c>
      <c r="AE33" s="7">
        <v>5</v>
      </c>
      <c r="AF33" s="7">
        <v>5</v>
      </c>
      <c r="AG33" s="8">
        <v>4</v>
      </c>
      <c r="AH33" s="8">
        <v>4</v>
      </c>
      <c r="AI33" s="8">
        <v>4</v>
      </c>
      <c r="AJ33" s="8">
        <v>4</v>
      </c>
      <c r="AK33" s="8">
        <v>4</v>
      </c>
      <c r="AL33" s="8">
        <v>4</v>
      </c>
      <c r="AM33" s="9">
        <v>4</v>
      </c>
      <c r="AN33" s="9">
        <v>5</v>
      </c>
      <c r="AO33" s="103"/>
      <c r="AP33" s="5"/>
    </row>
    <row r="34" spans="1:42" ht="72.75" thickBot="1" x14ac:dyDescent="0.6">
      <c r="A34" s="4">
        <v>33</v>
      </c>
      <c r="B34" s="4" t="s">
        <v>56</v>
      </c>
      <c r="C34" s="4"/>
      <c r="D34" s="4"/>
      <c r="E34" s="4" t="s">
        <v>114</v>
      </c>
      <c r="F34" s="4" t="s">
        <v>62</v>
      </c>
      <c r="G34" s="4"/>
      <c r="H34" s="100">
        <v>1</v>
      </c>
      <c r="I34" s="100">
        <v>1</v>
      </c>
      <c r="J34" s="100">
        <v>1</v>
      </c>
      <c r="K34" s="100">
        <v>1</v>
      </c>
      <c r="L34" s="100">
        <v>1</v>
      </c>
      <c r="M34" s="102">
        <v>4</v>
      </c>
      <c r="N34" s="102">
        <v>0</v>
      </c>
      <c r="O34" s="102">
        <v>4</v>
      </c>
      <c r="P34" s="102">
        <v>4</v>
      </c>
      <c r="Q34" s="102">
        <v>4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5" t="s">
        <v>38</v>
      </c>
      <c r="X34" s="6">
        <v>5</v>
      </c>
      <c r="Y34" s="6">
        <v>5</v>
      </c>
      <c r="Z34" s="6">
        <v>5</v>
      </c>
      <c r="AA34" s="6">
        <v>4</v>
      </c>
      <c r="AB34" s="7">
        <v>5</v>
      </c>
      <c r="AC34" s="7">
        <v>5</v>
      </c>
      <c r="AD34" s="7">
        <v>5</v>
      </c>
      <c r="AE34" s="7">
        <v>5</v>
      </c>
      <c r="AF34" s="7">
        <v>5</v>
      </c>
      <c r="AG34" s="8">
        <v>0</v>
      </c>
      <c r="AH34" s="8">
        <v>0</v>
      </c>
      <c r="AI34" s="8">
        <v>0</v>
      </c>
      <c r="AJ34" s="8">
        <v>5</v>
      </c>
      <c r="AK34" s="8">
        <v>4</v>
      </c>
      <c r="AL34" s="8">
        <v>4</v>
      </c>
      <c r="AM34" s="9">
        <v>5</v>
      </c>
      <c r="AN34" s="9">
        <v>5</v>
      </c>
      <c r="AO34" s="103"/>
      <c r="AP34" s="5"/>
    </row>
    <row r="35" spans="1:42" ht="72.75" thickBot="1" x14ac:dyDescent="0.6">
      <c r="A35" s="4">
        <v>34</v>
      </c>
      <c r="B35" s="4" t="s">
        <v>56</v>
      </c>
      <c r="C35" s="4"/>
      <c r="D35" s="4"/>
      <c r="E35" s="4" t="s">
        <v>198</v>
      </c>
      <c r="F35" s="4" t="s">
        <v>62</v>
      </c>
      <c r="G35" s="4"/>
      <c r="H35" s="100">
        <v>1</v>
      </c>
      <c r="I35" s="100">
        <v>0</v>
      </c>
      <c r="J35" s="100">
        <v>0</v>
      </c>
      <c r="K35" s="100">
        <v>0</v>
      </c>
      <c r="L35" s="100">
        <v>0</v>
      </c>
      <c r="M35" s="102">
        <v>4</v>
      </c>
      <c r="N35" s="102">
        <v>4</v>
      </c>
      <c r="O35" s="102">
        <v>4</v>
      </c>
      <c r="P35" s="102">
        <v>4</v>
      </c>
      <c r="Q35" s="102">
        <v>4</v>
      </c>
      <c r="R35" s="102">
        <v>4</v>
      </c>
      <c r="S35" s="102">
        <v>4</v>
      </c>
      <c r="T35" s="102">
        <v>4</v>
      </c>
      <c r="U35" s="102">
        <v>0</v>
      </c>
      <c r="V35" s="102">
        <v>0</v>
      </c>
      <c r="W35" s="5" t="s">
        <v>38</v>
      </c>
      <c r="X35" s="6">
        <v>4</v>
      </c>
      <c r="Y35" s="6">
        <v>4</v>
      </c>
      <c r="Z35" s="6">
        <v>4</v>
      </c>
      <c r="AA35" s="6">
        <v>4</v>
      </c>
      <c r="AB35" s="7">
        <v>4</v>
      </c>
      <c r="AC35" s="7">
        <v>4</v>
      </c>
      <c r="AD35" s="7">
        <v>4</v>
      </c>
      <c r="AE35" s="7">
        <v>4</v>
      </c>
      <c r="AF35" s="7">
        <v>4</v>
      </c>
      <c r="AG35" s="8">
        <v>4</v>
      </c>
      <c r="AH35" s="8">
        <v>4</v>
      </c>
      <c r="AI35" s="8">
        <v>4</v>
      </c>
      <c r="AJ35" s="8">
        <v>4</v>
      </c>
      <c r="AK35" s="8">
        <v>4</v>
      </c>
      <c r="AL35" s="8">
        <v>4</v>
      </c>
      <c r="AM35" s="9">
        <v>4</v>
      </c>
      <c r="AN35" s="9">
        <v>4</v>
      </c>
      <c r="AO35" s="103"/>
      <c r="AP35" s="5"/>
    </row>
    <row r="36" spans="1:42" ht="72.75" thickBot="1" x14ac:dyDescent="0.6">
      <c r="A36" s="4">
        <v>35</v>
      </c>
      <c r="B36" s="4" t="s">
        <v>56</v>
      </c>
      <c r="C36" s="4"/>
      <c r="D36" s="4"/>
      <c r="E36" s="4" t="s">
        <v>198</v>
      </c>
      <c r="F36" s="4" t="s">
        <v>62</v>
      </c>
      <c r="G36" s="4"/>
      <c r="H36" s="100">
        <v>1</v>
      </c>
      <c r="I36" s="100">
        <v>0</v>
      </c>
      <c r="J36" s="100">
        <v>0</v>
      </c>
      <c r="K36" s="100">
        <v>0</v>
      </c>
      <c r="L36" s="100">
        <v>1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5" t="s">
        <v>38</v>
      </c>
      <c r="X36" s="6">
        <v>4</v>
      </c>
      <c r="Y36" s="6">
        <v>4</v>
      </c>
      <c r="Z36" s="6">
        <v>4</v>
      </c>
      <c r="AA36" s="6">
        <v>4</v>
      </c>
      <c r="AB36" s="7">
        <v>4</v>
      </c>
      <c r="AC36" s="7">
        <v>4</v>
      </c>
      <c r="AD36" s="7">
        <v>4</v>
      </c>
      <c r="AE36" s="7">
        <v>4</v>
      </c>
      <c r="AF36" s="7">
        <v>4</v>
      </c>
      <c r="AG36" s="8">
        <v>5</v>
      </c>
      <c r="AH36" s="8">
        <v>5</v>
      </c>
      <c r="AI36" s="8">
        <v>5</v>
      </c>
      <c r="AJ36" s="8">
        <v>5</v>
      </c>
      <c r="AK36" s="8">
        <v>5</v>
      </c>
      <c r="AL36" s="8">
        <v>5</v>
      </c>
      <c r="AM36" s="9">
        <v>5</v>
      </c>
      <c r="AN36" s="9">
        <v>5</v>
      </c>
      <c r="AO36" s="103"/>
      <c r="AP36" s="5"/>
    </row>
    <row r="37" spans="1:42" ht="72.75" thickBot="1" x14ac:dyDescent="0.6">
      <c r="A37" s="4">
        <v>36</v>
      </c>
      <c r="B37" s="4" t="s">
        <v>56</v>
      </c>
      <c r="C37" s="4"/>
      <c r="D37" s="4"/>
      <c r="E37" s="4" t="s">
        <v>199</v>
      </c>
      <c r="F37" s="4" t="s">
        <v>62</v>
      </c>
      <c r="G37" s="4"/>
      <c r="H37" s="100">
        <v>1</v>
      </c>
      <c r="I37" s="100">
        <v>0</v>
      </c>
      <c r="J37" s="100">
        <v>0</v>
      </c>
      <c r="K37" s="100">
        <v>0</v>
      </c>
      <c r="L37" s="100">
        <v>1</v>
      </c>
      <c r="M37" s="102">
        <v>3</v>
      </c>
      <c r="N37" s="102">
        <v>2</v>
      </c>
      <c r="O37" s="102">
        <v>3</v>
      </c>
      <c r="P37" s="102">
        <v>3</v>
      </c>
      <c r="Q37" s="102">
        <v>3</v>
      </c>
      <c r="R37" s="102">
        <v>2</v>
      </c>
      <c r="S37" s="102">
        <v>3</v>
      </c>
      <c r="T37" s="102">
        <v>3</v>
      </c>
      <c r="U37" s="102">
        <v>0</v>
      </c>
      <c r="V37" s="102">
        <v>0</v>
      </c>
      <c r="W37" s="5" t="s">
        <v>38</v>
      </c>
      <c r="X37" s="6">
        <v>3</v>
      </c>
      <c r="Y37" s="6">
        <v>3</v>
      </c>
      <c r="Z37" s="6">
        <v>4</v>
      </c>
      <c r="AA37" s="6">
        <v>4</v>
      </c>
      <c r="AB37" s="7">
        <v>3</v>
      </c>
      <c r="AC37" s="7">
        <v>3</v>
      </c>
      <c r="AD37" s="7">
        <v>3</v>
      </c>
      <c r="AE37" s="7">
        <v>3</v>
      </c>
      <c r="AF37" s="7">
        <v>3</v>
      </c>
      <c r="AG37" s="8">
        <v>4</v>
      </c>
      <c r="AH37" s="8">
        <v>4</v>
      </c>
      <c r="AI37" s="8">
        <v>4</v>
      </c>
      <c r="AJ37" s="8">
        <v>3</v>
      </c>
      <c r="AK37" s="8">
        <v>4</v>
      </c>
      <c r="AL37" s="8">
        <v>4</v>
      </c>
      <c r="AM37" s="9">
        <v>4</v>
      </c>
      <c r="AN37" s="9">
        <v>4</v>
      </c>
      <c r="AO37" s="103"/>
      <c r="AP37" s="5"/>
    </row>
    <row r="38" spans="1:42" ht="72.75" thickBot="1" x14ac:dyDescent="0.6">
      <c r="A38" s="4">
        <v>37</v>
      </c>
      <c r="B38" s="4" t="s">
        <v>55</v>
      </c>
      <c r="C38" s="4"/>
      <c r="D38" s="4"/>
      <c r="E38" s="4" t="s">
        <v>209</v>
      </c>
      <c r="F38" s="4" t="s">
        <v>60</v>
      </c>
      <c r="G38" s="4" t="s">
        <v>172</v>
      </c>
      <c r="H38" s="100">
        <v>0</v>
      </c>
      <c r="I38" s="100">
        <v>1</v>
      </c>
      <c r="J38" s="100">
        <v>0</v>
      </c>
      <c r="K38" s="100">
        <v>0</v>
      </c>
      <c r="L38" s="100">
        <v>0</v>
      </c>
      <c r="M38" s="102">
        <v>4</v>
      </c>
      <c r="N38" s="102">
        <v>1</v>
      </c>
      <c r="O38" s="102">
        <v>4</v>
      </c>
      <c r="P38" s="102">
        <v>4</v>
      </c>
      <c r="Q38" s="102">
        <v>4</v>
      </c>
      <c r="R38" s="102">
        <v>1</v>
      </c>
      <c r="S38" s="102">
        <v>2</v>
      </c>
      <c r="T38" s="102">
        <v>2</v>
      </c>
      <c r="U38" s="102">
        <v>0</v>
      </c>
      <c r="V38" s="102">
        <v>0</v>
      </c>
      <c r="W38" s="5" t="s">
        <v>38</v>
      </c>
      <c r="X38" s="6">
        <v>4</v>
      </c>
      <c r="Y38" s="6">
        <v>5</v>
      </c>
      <c r="Z38" s="6">
        <v>5</v>
      </c>
      <c r="AA38" s="6">
        <v>5</v>
      </c>
      <c r="AB38" s="7">
        <v>4</v>
      </c>
      <c r="AC38" s="7">
        <v>5</v>
      </c>
      <c r="AD38" s="7">
        <v>5</v>
      </c>
      <c r="AE38" s="7">
        <v>4</v>
      </c>
      <c r="AF38" s="7">
        <v>5</v>
      </c>
      <c r="AG38" s="8">
        <v>4</v>
      </c>
      <c r="AH38" s="8">
        <v>5</v>
      </c>
      <c r="AI38" s="8">
        <v>5</v>
      </c>
      <c r="AJ38" s="8">
        <v>4</v>
      </c>
      <c r="AK38" s="8">
        <v>4</v>
      </c>
      <c r="AL38" s="8">
        <v>4</v>
      </c>
      <c r="AM38" s="9">
        <v>4</v>
      </c>
      <c r="AN38" s="9">
        <v>4</v>
      </c>
      <c r="AO38" s="103"/>
      <c r="AP38" s="5"/>
    </row>
    <row r="39" spans="1:42" ht="72.75" thickBot="1" x14ac:dyDescent="0.6">
      <c r="A39" s="4">
        <v>38</v>
      </c>
      <c r="B39" s="4" t="s">
        <v>56</v>
      </c>
      <c r="C39" s="4"/>
      <c r="D39" s="4"/>
      <c r="E39" s="4" t="s">
        <v>209</v>
      </c>
      <c r="F39" s="4" t="s">
        <v>60</v>
      </c>
      <c r="G39" s="4" t="s">
        <v>170</v>
      </c>
      <c r="H39" s="100">
        <v>0</v>
      </c>
      <c r="I39" s="100">
        <v>1</v>
      </c>
      <c r="J39" s="100">
        <v>0</v>
      </c>
      <c r="K39" s="100">
        <v>0</v>
      </c>
      <c r="L39" s="100">
        <v>1</v>
      </c>
      <c r="M39" s="102">
        <v>4</v>
      </c>
      <c r="N39" s="102">
        <v>1</v>
      </c>
      <c r="O39" s="102">
        <v>4</v>
      </c>
      <c r="P39" s="102">
        <v>4</v>
      </c>
      <c r="Q39" s="102">
        <v>3</v>
      </c>
      <c r="R39" s="102">
        <v>3</v>
      </c>
      <c r="S39" s="102">
        <v>4</v>
      </c>
      <c r="T39" s="102">
        <v>0</v>
      </c>
      <c r="U39" s="102">
        <v>0</v>
      </c>
      <c r="V39" s="102">
        <v>0</v>
      </c>
      <c r="W39" s="5" t="s">
        <v>38</v>
      </c>
      <c r="X39" s="6">
        <v>3</v>
      </c>
      <c r="Y39" s="6">
        <v>3</v>
      </c>
      <c r="Z39" s="6">
        <v>5</v>
      </c>
      <c r="AA39" s="6">
        <v>2</v>
      </c>
      <c r="AB39" s="7">
        <v>5</v>
      </c>
      <c r="AC39" s="7">
        <v>4</v>
      </c>
      <c r="AD39" s="7">
        <v>3</v>
      </c>
      <c r="AE39" s="7">
        <v>4</v>
      </c>
      <c r="AF39" s="7">
        <v>4</v>
      </c>
      <c r="AG39" s="8">
        <v>3</v>
      </c>
      <c r="AH39" s="8">
        <v>3</v>
      </c>
      <c r="AI39" s="8">
        <v>3</v>
      </c>
      <c r="AJ39" s="8">
        <v>3</v>
      </c>
      <c r="AK39" s="8">
        <v>3</v>
      </c>
      <c r="AL39" s="8">
        <v>4</v>
      </c>
      <c r="AM39" s="9">
        <v>4</v>
      </c>
      <c r="AN39" s="9">
        <v>4</v>
      </c>
      <c r="AO39" s="103"/>
      <c r="AP39" s="5"/>
    </row>
    <row r="40" spans="1:42" ht="72.75" thickBot="1" x14ac:dyDescent="0.6">
      <c r="A40" s="4">
        <v>39</v>
      </c>
      <c r="B40" s="4" t="s">
        <v>56</v>
      </c>
      <c r="C40" s="4"/>
      <c r="D40" s="4"/>
      <c r="E40" s="4" t="s">
        <v>209</v>
      </c>
      <c r="F40" s="4" t="s">
        <v>259</v>
      </c>
      <c r="G40" s="4"/>
      <c r="H40" s="100">
        <v>0</v>
      </c>
      <c r="I40" s="100">
        <v>0</v>
      </c>
      <c r="J40" s="100">
        <v>0</v>
      </c>
      <c r="K40" s="100">
        <v>0</v>
      </c>
      <c r="L40" s="100">
        <v>1</v>
      </c>
      <c r="M40" s="102">
        <v>4</v>
      </c>
      <c r="N40" s="102">
        <v>0</v>
      </c>
      <c r="O40" s="102">
        <v>4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5" t="s">
        <v>38</v>
      </c>
      <c r="X40" s="6">
        <v>5</v>
      </c>
      <c r="Y40" s="6">
        <v>5</v>
      </c>
      <c r="Z40" s="6">
        <v>5</v>
      </c>
      <c r="AA40" s="6">
        <v>5</v>
      </c>
      <c r="AB40" s="7">
        <v>4</v>
      </c>
      <c r="AC40" s="7">
        <v>4</v>
      </c>
      <c r="AD40" s="7">
        <v>4</v>
      </c>
      <c r="AE40" s="7">
        <v>4</v>
      </c>
      <c r="AF40" s="7">
        <v>4</v>
      </c>
      <c r="AG40" s="8">
        <v>4</v>
      </c>
      <c r="AH40" s="8">
        <v>4</v>
      </c>
      <c r="AI40" s="8">
        <v>4</v>
      </c>
      <c r="AJ40" s="8">
        <v>5</v>
      </c>
      <c r="AK40" s="8">
        <v>5</v>
      </c>
      <c r="AL40" s="8">
        <v>5</v>
      </c>
      <c r="AM40" s="9">
        <v>5</v>
      </c>
      <c r="AN40" s="9">
        <v>5</v>
      </c>
      <c r="AO40" s="103"/>
      <c r="AP40" s="5"/>
    </row>
    <row r="41" spans="1:42" ht="72.75" thickBot="1" x14ac:dyDescent="0.6">
      <c r="A41" s="4">
        <v>40</v>
      </c>
      <c r="B41" s="4" t="s">
        <v>56</v>
      </c>
      <c r="C41" s="4"/>
      <c r="D41" s="4"/>
      <c r="E41" s="4" t="s">
        <v>260</v>
      </c>
      <c r="F41" s="4" t="s">
        <v>60</v>
      </c>
      <c r="G41" s="4" t="s">
        <v>170</v>
      </c>
      <c r="H41" s="100">
        <v>0</v>
      </c>
      <c r="I41" s="100">
        <v>1</v>
      </c>
      <c r="J41" s="100">
        <v>0</v>
      </c>
      <c r="K41" s="100">
        <v>0</v>
      </c>
      <c r="L41" s="100">
        <v>1</v>
      </c>
      <c r="M41" s="102">
        <v>3</v>
      </c>
      <c r="N41" s="102">
        <v>3</v>
      </c>
      <c r="O41" s="102">
        <v>4</v>
      </c>
      <c r="P41" s="102">
        <v>5</v>
      </c>
      <c r="Q41" s="102">
        <v>3</v>
      </c>
      <c r="R41" s="102">
        <v>2</v>
      </c>
      <c r="S41" s="102">
        <v>5</v>
      </c>
      <c r="T41" s="102">
        <v>3</v>
      </c>
      <c r="U41" s="102">
        <v>0</v>
      </c>
      <c r="V41" s="102">
        <v>0</v>
      </c>
      <c r="W41" s="5" t="s">
        <v>38</v>
      </c>
      <c r="X41" s="6">
        <v>5</v>
      </c>
      <c r="Y41" s="6">
        <v>5</v>
      </c>
      <c r="Z41" s="6">
        <v>5</v>
      </c>
      <c r="AA41" s="6">
        <v>3</v>
      </c>
      <c r="AB41" s="7">
        <v>5</v>
      </c>
      <c r="AC41" s="7">
        <v>5</v>
      </c>
      <c r="AD41" s="7">
        <v>5</v>
      </c>
      <c r="AE41" s="7">
        <v>5</v>
      </c>
      <c r="AF41" s="7">
        <v>5</v>
      </c>
      <c r="AG41" s="8">
        <v>4</v>
      </c>
      <c r="AH41" s="8">
        <v>5</v>
      </c>
      <c r="AI41" s="8">
        <v>5</v>
      </c>
      <c r="AJ41" s="8">
        <v>5</v>
      </c>
      <c r="AK41" s="8">
        <v>4</v>
      </c>
      <c r="AL41" s="8">
        <v>5</v>
      </c>
      <c r="AM41" s="9">
        <v>5</v>
      </c>
      <c r="AN41" s="9">
        <v>5</v>
      </c>
      <c r="AO41" s="103"/>
      <c r="AP41" s="5"/>
    </row>
    <row r="42" spans="1:42" ht="72.75" thickBot="1" x14ac:dyDescent="0.6">
      <c r="A42" s="4">
        <v>41</v>
      </c>
      <c r="B42" s="4" t="s">
        <v>55</v>
      </c>
      <c r="C42" s="4"/>
      <c r="D42" s="4"/>
      <c r="E42" s="4" t="s">
        <v>260</v>
      </c>
      <c r="F42" s="4" t="s">
        <v>60</v>
      </c>
      <c r="G42" s="4" t="s">
        <v>170</v>
      </c>
      <c r="H42" s="100">
        <v>0</v>
      </c>
      <c r="I42" s="100">
        <v>1</v>
      </c>
      <c r="J42" s="100">
        <v>0</v>
      </c>
      <c r="K42" s="100">
        <v>0</v>
      </c>
      <c r="L42" s="100">
        <v>1</v>
      </c>
      <c r="M42" s="102">
        <v>5</v>
      </c>
      <c r="N42" s="102">
        <v>5</v>
      </c>
      <c r="O42" s="102">
        <v>5</v>
      </c>
      <c r="P42" s="102">
        <v>5</v>
      </c>
      <c r="Q42" s="102">
        <v>5</v>
      </c>
      <c r="R42" s="102">
        <v>5</v>
      </c>
      <c r="S42" s="102">
        <v>5</v>
      </c>
      <c r="T42" s="102">
        <v>5</v>
      </c>
      <c r="U42" s="102">
        <v>0</v>
      </c>
      <c r="V42" s="102">
        <v>0</v>
      </c>
      <c r="W42" s="5" t="s">
        <v>38</v>
      </c>
      <c r="X42" s="6">
        <v>4</v>
      </c>
      <c r="Y42" s="6">
        <v>0</v>
      </c>
      <c r="Z42" s="6">
        <v>0</v>
      </c>
      <c r="AA42" s="6">
        <v>0</v>
      </c>
      <c r="AB42" s="7">
        <v>4</v>
      </c>
      <c r="AC42" s="7">
        <v>0</v>
      </c>
      <c r="AD42" s="7">
        <v>0</v>
      </c>
      <c r="AE42" s="7">
        <v>0</v>
      </c>
      <c r="AF42" s="7">
        <v>0</v>
      </c>
      <c r="AG42" s="8">
        <v>0</v>
      </c>
      <c r="AH42" s="8">
        <v>0</v>
      </c>
      <c r="AI42" s="8">
        <v>0</v>
      </c>
      <c r="AJ42" s="8">
        <v>4</v>
      </c>
      <c r="AK42" s="8">
        <v>4</v>
      </c>
      <c r="AL42" s="8">
        <v>4</v>
      </c>
      <c r="AM42" s="9">
        <v>4</v>
      </c>
      <c r="AN42" s="9">
        <v>4</v>
      </c>
      <c r="AO42" s="103"/>
      <c r="AP42" s="5"/>
    </row>
    <row r="43" spans="1:42" ht="72.75" thickBot="1" x14ac:dyDescent="0.6">
      <c r="A43" s="4">
        <v>42</v>
      </c>
      <c r="B43" s="4" t="s">
        <v>56</v>
      </c>
      <c r="C43" s="4"/>
      <c r="D43" s="4"/>
      <c r="E43" s="4" t="s">
        <v>260</v>
      </c>
      <c r="F43" s="4" t="s">
        <v>60</v>
      </c>
      <c r="G43" s="4" t="s">
        <v>172</v>
      </c>
      <c r="H43" s="100">
        <v>0</v>
      </c>
      <c r="I43" s="100">
        <v>1</v>
      </c>
      <c r="J43" s="100">
        <v>0</v>
      </c>
      <c r="K43" s="100">
        <v>0</v>
      </c>
      <c r="L43" s="100">
        <v>0</v>
      </c>
      <c r="M43" s="102">
        <v>3</v>
      </c>
      <c r="N43" s="102">
        <v>2</v>
      </c>
      <c r="O43" s="102">
        <v>5</v>
      </c>
      <c r="P43" s="102">
        <v>5</v>
      </c>
      <c r="Q43" s="102">
        <v>4</v>
      </c>
      <c r="R43" s="102">
        <v>1</v>
      </c>
      <c r="S43" s="102">
        <v>1</v>
      </c>
      <c r="T43" s="102">
        <v>4</v>
      </c>
      <c r="U43" s="102">
        <v>0</v>
      </c>
      <c r="V43" s="102">
        <v>0</v>
      </c>
      <c r="W43" s="5" t="s">
        <v>38</v>
      </c>
      <c r="X43" s="6">
        <v>4</v>
      </c>
      <c r="Y43" s="6">
        <v>4</v>
      </c>
      <c r="Z43" s="6">
        <v>4</v>
      </c>
      <c r="AA43" s="6">
        <v>4</v>
      </c>
      <c r="AB43" s="7">
        <v>4</v>
      </c>
      <c r="AC43" s="7">
        <v>4</v>
      </c>
      <c r="AD43" s="7">
        <v>4</v>
      </c>
      <c r="AE43" s="7">
        <v>4</v>
      </c>
      <c r="AF43" s="7">
        <v>4</v>
      </c>
      <c r="AG43" s="8">
        <v>4</v>
      </c>
      <c r="AH43" s="8">
        <v>4</v>
      </c>
      <c r="AI43" s="8">
        <v>4</v>
      </c>
      <c r="AJ43" s="8">
        <v>4</v>
      </c>
      <c r="AK43" s="8">
        <v>4</v>
      </c>
      <c r="AL43" s="8">
        <v>4</v>
      </c>
      <c r="AM43" s="9">
        <v>4</v>
      </c>
      <c r="AN43" s="9">
        <v>4</v>
      </c>
      <c r="AO43" s="103"/>
      <c r="AP43" s="5"/>
    </row>
    <row r="44" spans="1:42" ht="72.75" thickBot="1" x14ac:dyDescent="0.6">
      <c r="A44" s="4">
        <v>43</v>
      </c>
      <c r="B44" s="4" t="s">
        <v>56</v>
      </c>
      <c r="C44" s="4"/>
      <c r="D44" s="4"/>
      <c r="E44" s="4" t="s">
        <v>260</v>
      </c>
      <c r="F44" s="4" t="s">
        <v>60</v>
      </c>
      <c r="G44" s="4" t="s">
        <v>172</v>
      </c>
      <c r="H44" s="100">
        <v>0</v>
      </c>
      <c r="I44" s="100">
        <v>1</v>
      </c>
      <c r="J44" s="100">
        <v>0</v>
      </c>
      <c r="K44" s="100">
        <v>1</v>
      </c>
      <c r="L44" s="100">
        <v>0</v>
      </c>
      <c r="M44" s="102">
        <v>3</v>
      </c>
      <c r="N44" s="102">
        <v>1</v>
      </c>
      <c r="O44" s="102">
        <v>4</v>
      </c>
      <c r="P44" s="102">
        <v>5</v>
      </c>
      <c r="Q44" s="102">
        <v>5</v>
      </c>
      <c r="R44" s="102">
        <v>1</v>
      </c>
      <c r="S44" s="102">
        <v>2</v>
      </c>
      <c r="T44" s="102">
        <v>3</v>
      </c>
      <c r="U44" s="102">
        <v>0</v>
      </c>
      <c r="V44" s="102">
        <v>0</v>
      </c>
      <c r="W44" s="5" t="s">
        <v>38</v>
      </c>
      <c r="X44" s="6">
        <v>4</v>
      </c>
      <c r="Y44" s="6">
        <v>4</v>
      </c>
      <c r="Z44" s="6">
        <v>4</v>
      </c>
      <c r="AA44" s="6">
        <v>4</v>
      </c>
      <c r="AB44" s="7">
        <v>4</v>
      </c>
      <c r="AC44" s="7">
        <v>4</v>
      </c>
      <c r="AD44" s="7">
        <v>4</v>
      </c>
      <c r="AE44" s="7">
        <v>4</v>
      </c>
      <c r="AF44" s="7">
        <v>4</v>
      </c>
      <c r="AG44" s="8">
        <v>4</v>
      </c>
      <c r="AH44" s="8">
        <v>4</v>
      </c>
      <c r="AI44" s="8">
        <v>4</v>
      </c>
      <c r="AJ44" s="8">
        <v>4</v>
      </c>
      <c r="AK44" s="8">
        <v>4</v>
      </c>
      <c r="AL44" s="8">
        <v>4</v>
      </c>
      <c r="AM44" s="9">
        <v>4</v>
      </c>
      <c r="AN44" s="9">
        <v>4</v>
      </c>
      <c r="AO44" s="103"/>
      <c r="AP44" s="5"/>
    </row>
    <row r="45" spans="1:42" ht="72.75" thickBot="1" x14ac:dyDescent="0.6">
      <c r="A45" s="4">
        <v>44</v>
      </c>
      <c r="B45" s="4" t="s">
        <v>55</v>
      </c>
      <c r="C45" s="4"/>
      <c r="D45" s="4"/>
      <c r="E45" s="4" t="s">
        <v>54</v>
      </c>
      <c r="F45" s="4" t="s">
        <v>62</v>
      </c>
      <c r="G45" s="4"/>
      <c r="H45" s="100">
        <v>1</v>
      </c>
      <c r="I45" s="100">
        <v>0</v>
      </c>
      <c r="J45" s="100">
        <v>0</v>
      </c>
      <c r="K45" s="100">
        <v>0</v>
      </c>
      <c r="L45" s="100">
        <v>0</v>
      </c>
      <c r="M45" s="102">
        <v>3</v>
      </c>
      <c r="N45" s="102">
        <v>1</v>
      </c>
      <c r="O45" s="102">
        <v>3</v>
      </c>
      <c r="P45" s="102">
        <v>2</v>
      </c>
      <c r="Q45" s="102">
        <v>3</v>
      </c>
      <c r="R45" s="102">
        <v>3</v>
      </c>
      <c r="S45" s="102">
        <v>1</v>
      </c>
      <c r="T45" s="102">
        <v>1</v>
      </c>
      <c r="U45" s="102">
        <v>0</v>
      </c>
      <c r="V45" s="102">
        <v>0</v>
      </c>
      <c r="W45" s="5" t="s">
        <v>38</v>
      </c>
      <c r="X45" s="6">
        <v>0</v>
      </c>
      <c r="Y45" s="6">
        <v>0</v>
      </c>
      <c r="Z45" s="6">
        <v>0</v>
      </c>
      <c r="AA45" s="6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8">
        <v>0</v>
      </c>
      <c r="AH45" s="8">
        <v>0</v>
      </c>
      <c r="AI45" s="8">
        <v>0</v>
      </c>
      <c r="AJ45" s="8">
        <v>0</v>
      </c>
      <c r="AK45" s="8">
        <v>5</v>
      </c>
      <c r="AL45" s="8">
        <v>5</v>
      </c>
      <c r="AM45" s="9">
        <v>0</v>
      </c>
      <c r="AN45" s="9">
        <v>5</v>
      </c>
      <c r="AO45" s="103"/>
      <c r="AP45" s="5"/>
    </row>
    <row r="46" spans="1:42" ht="72.75" thickBot="1" x14ac:dyDescent="0.6">
      <c r="A46" s="4">
        <v>45</v>
      </c>
      <c r="B46" s="4" t="s">
        <v>56</v>
      </c>
      <c r="C46" s="4"/>
      <c r="D46" s="4"/>
      <c r="E46" s="4" t="s">
        <v>203</v>
      </c>
      <c r="F46" s="4" t="s">
        <v>62</v>
      </c>
      <c r="G46" s="4"/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2">
        <v>4</v>
      </c>
      <c r="N46" s="102">
        <v>4</v>
      </c>
      <c r="O46" s="102">
        <v>4</v>
      </c>
      <c r="P46" s="102">
        <v>4</v>
      </c>
      <c r="Q46" s="102">
        <v>4</v>
      </c>
      <c r="R46" s="102">
        <v>3</v>
      </c>
      <c r="S46" s="102">
        <v>4</v>
      </c>
      <c r="T46" s="102">
        <v>4</v>
      </c>
      <c r="U46" s="102">
        <v>0</v>
      </c>
      <c r="V46" s="102">
        <v>0</v>
      </c>
      <c r="W46" s="5" t="s">
        <v>38</v>
      </c>
      <c r="X46" s="6">
        <v>4</v>
      </c>
      <c r="Y46" s="6">
        <v>4</v>
      </c>
      <c r="Z46" s="6">
        <v>4</v>
      </c>
      <c r="AA46" s="6">
        <v>4</v>
      </c>
      <c r="AB46" s="7">
        <v>4</v>
      </c>
      <c r="AC46" s="7">
        <v>4</v>
      </c>
      <c r="AD46" s="7">
        <v>4</v>
      </c>
      <c r="AE46" s="7">
        <v>4</v>
      </c>
      <c r="AF46" s="7">
        <v>4</v>
      </c>
      <c r="AG46" s="8">
        <v>4</v>
      </c>
      <c r="AH46" s="8">
        <v>4</v>
      </c>
      <c r="AI46" s="8">
        <v>4</v>
      </c>
      <c r="AJ46" s="8">
        <v>4</v>
      </c>
      <c r="AK46" s="8">
        <v>4</v>
      </c>
      <c r="AL46" s="8">
        <v>4</v>
      </c>
      <c r="AM46" s="9">
        <v>4</v>
      </c>
      <c r="AN46" s="9">
        <v>4</v>
      </c>
      <c r="AO46" s="103"/>
      <c r="AP46" s="5"/>
    </row>
    <row r="47" spans="1:42" ht="72.75" thickBot="1" x14ac:dyDescent="0.6">
      <c r="A47" s="4">
        <v>46</v>
      </c>
      <c r="B47" s="4" t="s">
        <v>55</v>
      </c>
      <c r="C47" s="4"/>
      <c r="D47" s="4"/>
      <c r="E47" s="4" t="s">
        <v>203</v>
      </c>
      <c r="F47" s="4" t="s">
        <v>62</v>
      </c>
      <c r="G47" s="4"/>
      <c r="H47" s="100">
        <v>0</v>
      </c>
      <c r="I47" s="100">
        <v>0</v>
      </c>
      <c r="J47" s="100">
        <v>0</v>
      </c>
      <c r="K47" s="100">
        <v>0</v>
      </c>
      <c r="L47" s="100">
        <v>1</v>
      </c>
      <c r="M47" s="102">
        <v>4</v>
      </c>
      <c r="N47" s="102">
        <v>4</v>
      </c>
      <c r="O47" s="102">
        <v>4</v>
      </c>
      <c r="P47" s="102">
        <v>4</v>
      </c>
      <c r="Q47" s="102">
        <v>4</v>
      </c>
      <c r="R47" s="102">
        <v>4</v>
      </c>
      <c r="S47" s="102">
        <v>4</v>
      </c>
      <c r="T47" s="102">
        <v>4</v>
      </c>
      <c r="U47" s="102">
        <v>0</v>
      </c>
      <c r="V47" s="102">
        <v>0</v>
      </c>
      <c r="W47" s="5" t="s">
        <v>38</v>
      </c>
      <c r="X47" s="6">
        <v>4</v>
      </c>
      <c r="Y47" s="6">
        <v>4</v>
      </c>
      <c r="Z47" s="6">
        <v>4</v>
      </c>
      <c r="AA47" s="6">
        <v>3</v>
      </c>
      <c r="AB47" s="7">
        <v>4</v>
      </c>
      <c r="AC47" s="7">
        <v>4</v>
      </c>
      <c r="AD47" s="7">
        <v>4</v>
      </c>
      <c r="AE47" s="7">
        <v>4</v>
      </c>
      <c r="AF47" s="7">
        <v>4</v>
      </c>
      <c r="AG47" s="8">
        <v>4</v>
      </c>
      <c r="AH47" s="8">
        <v>4</v>
      </c>
      <c r="AI47" s="8">
        <v>4</v>
      </c>
      <c r="AJ47" s="8">
        <v>4</v>
      </c>
      <c r="AK47" s="8">
        <v>4</v>
      </c>
      <c r="AL47" s="8">
        <v>4</v>
      </c>
      <c r="AM47" s="9">
        <v>4</v>
      </c>
      <c r="AN47" s="9">
        <v>4</v>
      </c>
      <c r="AO47" s="103"/>
      <c r="AP47" s="5"/>
    </row>
    <row r="48" spans="1:42" ht="72.75" thickBot="1" x14ac:dyDescent="0.6">
      <c r="A48" s="4">
        <v>47</v>
      </c>
      <c r="B48" s="4" t="s">
        <v>56</v>
      </c>
      <c r="C48" s="4"/>
      <c r="D48" s="4"/>
      <c r="E48" s="4" t="s">
        <v>236</v>
      </c>
      <c r="F48" s="4" t="s">
        <v>184</v>
      </c>
      <c r="G48" s="4"/>
      <c r="H48" s="100">
        <v>0</v>
      </c>
      <c r="I48" s="100">
        <v>1</v>
      </c>
      <c r="J48" s="100">
        <v>0</v>
      </c>
      <c r="K48" s="100">
        <v>1</v>
      </c>
      <c r="L48" s="100">
        <v>0</v>
      </c>
      <c r="M48" s="102">
        <v>4</v>
      </c>
      <c r="N48" s="102">
        <v>0</v>
      </c>
      <c r="O48" s="102">
        <v>4</v>
      </c>
      <c r="P48" s="102">
        <v>4</v>
      </c>
      <c r="Q48" s="102">
        <v>4</v>
      </c>
      <c r="R48" s="102">
        <v>4</v>
      </c>
      <c r="S48" s="102">
        <v>4</v>
      </c>
      <c r="T48" s="102">
        <v>4</v>
      </c>
      <c r="U48" s="102">
        <v>0</v>
      </c>
      <c r="V48" s="102">
        <v>0</v>
      </c>
      <c r="W48" s="5" t="s">
        <v>38</v>
      </c>
      <c r="X48" s="6">
        <v>4</v>
      </c>
      <c r="Y48" s="6">
        <v>4</v>
      </c>
      <c r="Z48" s="6">
        <v>4</v>
      </c>
      <c r="AA48" s="6">
        <v>4</v>
      </c>
      <c r="AB48" s="7">
        <v>4</v>
      </c>
      <c r="AC48" s="7">
        <v>4</v>
      </c>
      <c r="AD48" s="7">
        <v>4</v>
      </c>
      <c r="AE48" s="7">
        <v>4</v>
      </c>
      <c r="AF48" s="7">
        <v>4</v>
      </c>
      <c r="AG48" s="8">
        <v>5</v>
      </c>
      <c r="AH48" s="8">
        <v>5</v>
      </c>
      <c r="AI48" s="8">
        <v>5</v>
      </c>
      <c r="AJ48" s="8">
        <v>5</v>
      </c>
      <c r="AK48" s="8">
        <v>5</v>
      </c>
      <c r="AL48" s="8">
        <v>5</v>
      </c>
      <c r="AM48" s="9">
        <v>4</v>
      </c>
      <c r="AN48" s="9">
        <v>4</v>
      </c>
      <c r="AO48" s="103"/>
      <c r="AP48" s="5"/>
    </row>
    <row r="49" spans="1:42" ht="72.75" thickBot="1" x14ac:dyDescent="0.6">
      <c r="A49" s="4">
        <v>48</v>
      </c>
      <c r="B49" s="4" t="s">
        <v>56</v>
      </c>
      <c r="C49" s="4"/>
      <c r="D49" s="4"/>
      <c r="E49" s="4" t="s">
        <v>213</v>
      </c>
      <c r="F49" s="4" t="s">
        <v>60</v>
      </c>
      <c r="G49" s="4" t="s">
        <v>172</v>
      </c>
      <c r="H49" s="100">
        <v>0</v>
      </c>
      <c r="I49" s="100">
        <v>1</v>
      </c>
      <c r="J49" s="100">
        <v>0</v>
      </c>
      <c r="K49" s="100">
        <v>0</v>
      </c>
      <c r="L49" s="100">
        <v>0</v>
      </c>
      <c r="M49" s="102">
        <v>4</v>
      </c>
      <c r="N49" s="102">
        <v>5</v>
      </c>
      <c r="O49" s="102">
        <v>4</v>
      </c>
      <c r="P49" s="102">
        <v>5</v>
      </c>
      <c r="Q49" s="102">
        <v>4</v>
      </c>
      <c r="R49" s="102">
        <v>1</v>
      </c>
      <c r="S49" s="102">
        <v>3</v>
      </c>
      <c r="T49" s="102">
        <v>3</v>
      </c>
      <c r="U49" s="102">
        <v>0</v>
      </c>
      <c r="V49" s="102">
        <v>0</v>
      </c>
      <c r="W49" s="5" t="s">
        <v>38</v>
      </c>
      <c r="X49" s="6">
        <v>4</v>
      </c>
      <c r="Y49" s="6">
        <v>4</v>
      </c>
      <c r="Z49" s="6">
        <v>4</v>
      </c>
      <c r="AA49" s="6">
        <v>4</v>
      </c>
      <c r="AB49" s="7">
        <v>5</v>
      </c>
      <c r="AC49" s="7">
        <v>5</v>
      </c>
      <c r="AD49" s="7">
        <v>4</v>
      </c>
      <c r="AE49" s="7">
        <v>5</v>
      </c>
      <c r="AF49" s="7">
        <v>5</v>
      </c>
      <c r="AG49" s="8">
        <v>4</v>
      </c>
      <c r="AH49" s="8">
        <v>5</v>
      </c>
      <c r="AI49" s="8">
        <v>5</v>
      </c>
      <c r="AJ49" s="8">
        <v>5</v>
      </c>
      <c r="AK49" s="8">
        <v>5</v>
      </c>
      <c r="AL49" s="8">
        <v>5</v>
      </c>
      <c r="AM49" s="9">
        <v>4</v>
      </c>
      <c r="AN49" s="9">
        <v>5</v>
      </c>
      <c r="AO49" s="103"/>
      <c r="AP49" s="5"/>
    </row>
    <row r="50" spans="1:42" ht="24.75" thickBot="1" x14ac:dyDescent="0.6">
      <c r="A50" s="4"/>
      <c r="B50" s="4"/>
      <c r="C50" s="4"/>
      <c r="D50" s="4"/>
      <c r="E50" s="4"/>
      <c r="F50" s="4"/>
      <c r="G50" s="4"/>
      <c r="H50" s="65">
        <f t="shared" ref="H50:V50" si="0">COUNTIF(H2:H49,1)</f>
        <v>13</v>
      </c>
      <c r="I50" s="65">
        <f t="shared" si="0"/>
        <v>31</v>
      </c>
      <c r="J50" s="65">
        <f t="shared" si="0"/>
        <v>5</v>
      </c>
      <c r="K50" s="65">
        <f t="shared" si="0"/>
        <v>17</v>
      </c>
      <c r="L50" s="65">
        <f t="shared" si="0"/>
        <v>24</v>
      </c>
      <c r="M50" s="65">
        <f t="shared" si="0"/>
        <v>0</v>
      </c>
      <c r="N50" s="65">
        <f t="shared" si="0"/>
        <v>5</v>
      </c>
      <c r="O50" s="65">
        <f t="shared" si="0"/>
        <v>0</v>
      </c>
      <c r="P50" s="65">
        <f t="shared" si="0"/>
        <v>0</v>
      </c>
      <c r="Q50" s="65">
        <f t="shared" si="0"/>
        <v>1</v>
      </c>
      <c r="R50" s="65">
        <f t="shared" si="0"/>
        <v>9</v>
      </c>
      <c r="S50" s="65">
        <f t="shared" si="0"/>
        <v>4</v>
      </c>
      <c r="T50" s="65">
        <f t="shared" si="0"/>
        <v>4</v>
      </c>
      <c r="U50" s="65">
        <f t="shared" si="0"/>
        <v>1</v>
      </c>
      <c r="V50" s="65">
        <f t="shared" si="0"/>
        <v>1</v>
      </c>
      <c r="W50" s="5"/>
      <c r="X50" s="110">
        <f t="shared" ref="X50:AN50" si="1">AVERAGE(X2:X49)</f>
        <v>3.9583333333333335</v>
      </c>
      <c r="Y50" s="110">
        <f t="shared" si="1"/>
        <v>3.9375</v>
      </c>
      <c r="Z50" s="110">
        <f t="shared" si="1"/>
        <v>4.104166666666667</v>
      </c>
      <c r="AA50" s="110">
        <f t="shared" si="1"/>
        <v>3.8333333333333335</v>
      </c>
      <c r="AB50" s="110">
        <f t="shared" si="1"/>
        <v>4.145833333333333</v>
      </c>
      <c r="AC50" s="110">
        <f t="shared" si="1"/>
        <v>3.9791666666666665</v>
      </c>
      <c r="AD50" s="110">
        <f t="shared" si="1"/>
        <v>3.9166666666666665</v>
      </c>
      <c r="AE50" s="110">
        <f t="shared" si="1"/>
        <v>4</v>
      </c>
      <c r="AF50" s="110">
        <f t="shared" si="1"/>
        <v>3.9791666666666665</v>
      </c>
      <c r="AG50" s="110">
        <f t="shared" si="1"/>
        <v>3.8333333333333335</v>
      </c>
      <c r="AH50" s="110">
        <f t="shared" si="1"/>
        <v>3.9791666666666665</v>
      </c>
      <c r="AI50" s="110">
        <f t="shared" si="1"/>
        <v>3.875</v>
      </c>
      <c r="AJ50" s="110">
        <f t="shared" si="1"/>
        <v>4.104166666666667</v>
      </c>
      <c r="AK50" s="110">
        <f t="shared" si="1"/>
        <v>4.166666666666667</v>
      </c>
      <c r="AL50" s="110">
        <f t="shared" si="1"/>
        <v>4.229166666666667</v>
      </c>
      <c r="AM50" s="110">
        <f t="shared" si="1"/>
        <v>4.041666666666667</v>
      </c>
      <c r="AN50" s="110">
        <f t="shared" si="1"/>
        <v>4.208333333333333</v>
      </c>
      <c r="AO50" s="113">
        <f>AVERAGE(X50:AF50,AG50:AN50)</f>
        <v>4.0171568627450975</v>
      </c>
      <c r="AP50" s="5"/>
    </row>
    <row r="51" spans="1:42" ht="24.75" thickBot="1" x14ac:dyDescent="0.6">
      <c r="A51" s="4"/>
      <c r="B51" s="5"/>
      <c r="C51" s="5"/>
      <c r="D51" s="5"/>
      <c r="E51" s="5"/>
      <c r="F51" s="5"/>
      <c r="G51" s="103"/>
      <c r="H51" s="66">
        <f t="shared" ref="H51:V51" si="2">STDEV(H1:H49)</f>
        <v>0.44909286028962936</v>
      </c>
      <c r="I51" s="66">
        <f t="shared" si="2"/>
        <v>0.48332110525006239</v>
      </c>
      <c r="J51" s="66">
        <f t="shared" si="2"/>
        <v>0.30870927818858362</v>
      </c>
      <c r="K51" s="66">
        <f t="shared" si="2"/>
        <v>0.48332110525006239</v>
      </c>
      <c r="L51" s="66">
        <f t="shared" si="2"/>
        <v>0.50529115263991131</v>
      </c>
      <c r="M51" s="66">
        <f t="shared" si="2"/>
        <v>1.3362114327110814</v>
      </c>
      <c r="N51" s="66">
        <f t="shared" si="2"/>
        <v>1.7604802697394379</v>
      </c>
      <c r="O51" s="66">
        <f t="shared" si="2"/>
        <v>1.2261917057665899</v>
      </c>
      <c r="P51" s="66">
        <f t="shared" si="2"/>
        <v>1.3707623286704838</v>
      </c>
      <c r="Q51" s="66">
        <f t="shared" si="2"/>
        <v>1.3367089362093167</v>
      </c>
      <c r="R51" s="66">
        <f t="shared" si="2"/>
        <v>1.7623676450480068</v>
      </c>
      <c r="S51" s="66">
        <f t="shared" si="2"/>
        <v>1.7653832485283183</v>
      </c>
      <c r="T51" s="66">
        <f t="shared" si="2"/>
        <v>1.7893251233811929</v>
      </c>
      <c r="U51" s="66">
        <f t="shared" si="2"/>
        <v>0.14433756729740643</v>
      </c>
      <c r="V51" s="66">
        <f t="shared" si="2"/>
        <v>0.14433756729740643</v>
      </c>
      <c r="W51" s="5"/>
      <c r="X51" s="110">
        <f t="shared" ref="X51:AN51" si="3">STDEVA(X2:X49)</f>
        <v>0.98840798995654033</v>
      </c>
      <c r="Y51" s="110">
        <f t="shared" si="3"/>
        <v>1.0994437665222723</v>
      </c>
      <c r="Z51" s="110">
        <f t="shared" si="3"/>
        <v>1.1154539832070534</v>
      </c>
      <c r="AA51" s="110">
        <f t="shared" si="3"/>
        <v>1.1547005383792512</v>
      </c>
      <c r="AB51" s="110">
        <f t="shared" si="3"/>
        <v>0.92229093423706909</v>
      </c>
      <c r="AC51" s="110">
        <f t="shared" si="3"/>
        <v>1.1390474432674802</v>
      </c>
      <c r="AD51" s="110">
        <f t="shared" si="3"/>
        <v>1.1820165483475158</v>
      </c>
      <c r="AE51" s="110">
        <f t="shared" si="3"/>
        <v>1.1298653657320641</v>
      </c>
      <c r="AF51" s="110">
        <f t="shared" si="3"/>
        <v>1.1202124291958298</v>
      </c>
      <c r="AG51" s="110">
        <f t="shared" si="3"/>
        <v>1.2261917057665899</v>
      </c>
      <c r="AH51" s="110">
        <f t="shared" si="3"/>
        <v>1.2630524210972858</v>
      </c>
      <c r="AI51" s="110">
        <f t="shared" si="3"/>
        <v>1.3148092653519443</v>
      </c>
      <c r="AJ51" s="110">
        <f t="shared" si="3"/>
        <v>0.99444378409053935</v>
      </c>
      <c r="AK51" s="110">
        <f t="shared" si="3"/>
        <v>0.72444647492789982</v>
      </c>
      <c r="AL51" s="110">
        <f t="shared" si="3"/>
        <v>0.77842129744249411</v>
      </c>
      <c r="AM51" s="110">
        <f t="shared" si="3"/>
        <v>1.0305613701224452</v>
      </c>
      <c r="AN51" s="110">
        <f t="shared" si="3"/>
        <v>0.84948879078758777</v>
      </c>
      <c r="AO51" s="113">
        <f>AVERAGE(X51:AG51,AH51:AN51)</f>
        <v>1.0607561240254038</v>
      </c>
      <c r="AP51" s="5"/>
    </row>
    <row r="52" spans="1:42" ht="24.75" thickBot="1" x14ac:dyDescent="0.6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10">
        <f>AVERAGE(X2:AA49)</f>
        <v>3.9583333333333335</v>
      </c>
      <c r="AB52" s="13"/>
      <c r="AC52" s="13"/>
      <c r="AD52" s="13"/>
      <c r="AE52" s="13"/>
      <c r="AF52" s="110">
        <f>AVERAGE(AB2:AF49)</f>
        <v>4.0041666666666664</v>
      </c>
      <c r="AG52" s="13"/>
      <c r="AH52" s="13"/>
      <c r="AI52" s="13"/>
      <c r="AJ52" s="13"/>
      <c r="AK52" s="13"/>
      <c r="AL52" s="110">
        <f>AVERAGE(AG2:AL49)</f>
        <v>4.03125</v>
      </c>
      <c r="AM52" s="13"/>
      <c r="AN52" s="110">
        <f>AVERAGE(AM2:AN49)</f>
        <v>4.125</v>
      </c>
      <c r="AO52" s="5"/>
      <c r="AP52" s="5"/>
    </row>
    <row r="53" spans="1:42" ht="24.75" thickBot="1" x14ac:dyDescent="0.6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110">
        <f>STDEVA(X2:AA49)</f>
        <v>1.0869686621979255</v>
      </c>
      <c r="AB53" s="13"/>
      <c r="AC53" s="13"/>
      <c r="AD53" s="13"/>
      <c r="AE53" s="13"/>
      <c r="AF53" s="110">
        <f>STDEVA(AB2:AF49)</f>
        <v>1.0958190481698786</v>
      </c>
      <c r="AG53" s="13"/>
      <c r="AH53" s="13"/>
      <c r="AI53" s="13"/>
      <c r="AJ53" s="13"/>
      <c r="AK53" s="13"/>
      <c r="AL53" s="110">
        <f>STDEVA(AG2:AL49)</f>
        <v>1.0767073792297537</v>
      </c>
      <c r="AM53" s="13"/>
      <c r="AN53" s="110">
        <f>STDEVA(AM2:AN49)</f>
        <v>0.94311912514301521</v>
      </c>
      <c r="AO53" s="5"/>
      <c r="AP53" s="5"/>
    </row>
    <row r="54" spans="1:42" ht="24.75" thickBot="1" x14ac:dyDescent="0.6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5"/>
      <c r="AG54" s="13"/>
      <c r="AH54" s="13"/>
      <c r="AI54" s="13"/>
      <c r="AJ54" s="13"/>
      <c r="AK54" s="13"/>
      <c r="AL54" s="13"/>
      <c r="AM54" s="13"/>
      <c r="AN54" s="13"/>
      <c r="AO54" s="5"/>
      <c r="AP54" s="5"/>
    </row>
    <row r="55" spans="1:42" s="13" customFormat="1" x14ac:dyDescent="0.55000000000000004">
      <c r="A55" s="331" t="s">
        <v>4</v>
      </c>
      <c r="B55" s="328"/>
      <c r="C55" s="329"/>
    </row>
    <row r="56" spans="1:42" s="13" customFormat="1" x14ac:dyDescent="0.55000000000000004">
      <c r="A56" s="327" t="s">
        <v>55</v>
      </c>
      <c r="B56" s="332">
        <f>COUNTIF(B2:B49,"ชาย")</f>
        <v>15</v>
      </c>
      <c r="C56" s="333">
        <f>B56*100/B$58</f>
        <v>31.25</v>
      </c>
    </row>
    <row r="57" spans="1:42" s="13" customFormat="1" x14ac:dyDescent="0.55000000000000004">
      <c r="A57" s="327" t="s">
        <v>56</v>
      </c>
      <c r="B57" s="332">
        <f>COUNTIF(B2:B49,"หญิง")</f>
        <v>33</v>
      </c>
      <c r="C57" s="333">
        <f t="shared" ref="C57:C58" si="4">B57*100/B$58</f>
        <v>68.75</v>
      </c>
    </row>
    <row r="58" spans="1:42" s="13" customFormat="1" ht="24.75" thickBot="1" x14ac:dyDescent="0.6">
      <c r="A58" s="328"/>
      <c r="B58" s="334">
        <f>SUM(B2:B57)</f>
        <v>48</v>
      </c>
      <c r="C58" s="335">
        <f t="shared" si="4"/>
        <v>100</v>
      </c>
    </row>
    <row r="59" spans="1:42" ht="24.75" thickBot="1" x14ac:dyDescent="0.6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s="13" customFormat="1" x14ac:dyDescent="0.55000000000000004">
      <c r="A60" s="331" t="s">
        <v>58</v>
      </c>
      <c r="B60" s="328"/>
      <c r="C60" s="328"/>
      <c r="D60" s="329"/>
    </row>
    <row r="61" spans="1:42" s="13" customFormat="1" x14ac:dyDescent="0.55000000000000004">
      <c r="A61" s="336" t="s">
        <v>60</v>
      </c>
      <c r="B61" s="330"/>
      <c r="C61" s="332">
        <f>COUNTIF(F2:F49,"นิสิตบัณฑิตศึกษา")</f>
        <v>27</v>
      </c>
      <c r="D61" s="337">
        <f t="shared" ref="D61:D67" si="5">C61*100/C$67</f>
        <v>56.25</v>
      </c>
    </row>
    <row r="62" spans="1:42" s="13" customFormat="1" x14ac:dyDescent="0.55000000000000004">
      <c r="A62" s="336" t="s">
        <v>62</v>
      </c>
      <c r="B62" s="330"/>
      <c r="C62" s="332">
        <f>COUNTIF(F2:F50,"เจ้าหน้าที่")</f>
        <v>12</v>
      </c>
      <c r="D62" s="337">
        <f t="shared" si="5"/>
        <v>25</v>
      </c>
    </row>
    <row r="63" spans="1:42" s="13" customFormat="1" x14ac:dyDescent="0.55000000000000004">
      <c r="A63" s="336" t="s">
        <v>59</v>
      </c>
      <c r="B63" s="330"/>
      <c r="C63" s="332">
        <f>COUNTIF(F2:F51,"คณาจารย์บัณฑิตศึกษา")</f>
        <v>3</v>
      </c>
      <c r="D63" s="337">
        <f t="shared" si="5"/>
        <v>6.25</v>
      </c>
    </row>
    <row r="64" spans="1:42" s="13" customFormat="1" x14ac:dyDescent="0.55000000000000004">
      <c r="A64" s="336" t="s">
        <v>169</v>
      </c>
      <c r="B64" s="330"/>
      <c r="C64" s="332">
        <f>COUNTIF(F2:F54,"รองคณบดี")</f>
        <v>2</v>
      </c>
      <c r="D64" s="337">
        <f t="shared" si="5"/>
        <v>4.166666666666667</v>
      </c>
    </row>
    <row r="65" spans="1:42" s="13" customFormat="1" x14ac:dyDescent="0.55000000000000004">
      <c r="A65" s="336" t="s">
        <v>184</v>
      </c>
      <c r="B65" s="330"/>
      <c r="C65" s="332">
        <f>COUNTIF(F2:F55,"หัวหน้าภาควิชา/ประธานสาขาวิชา")</f>
        <v>3</v>
      </c>
      <c r="D65" s="337">
        <f t="shared" si="5"/>
        <v>6.25</v>
      </c>
    </row>
    <row r="66" spans="1:42" s="13" customFormat="1" x14ac:dyDescent="0.55000000000000004">
      <c r="A66" s="336" t="s">
        <v>259</v>
      </c>
      <c r="B66" s="330"/>
      <c r="C66" s="332">
        <f>COUNTIF(F2:F57,"อาจารย์")</f>
        <v>1</v>
      </c>
      <c r="D66" s="337">
        <f t="shared" si="5"/>
        <v>2.0833333333333335</v>
      </c>
    </row>
    <row r="67" spans="1:42" s="13" customFormat="1" ht="24.75" thickBot="1" x14ac:dyDescent="0.6">
      <c r="A67" s="328"/>
      <c r="B67" s="329"/>
      <c r="C67" s="334">
        <f>SUM(C61:C66)</f>
        <v>48</v>
      </c>
      <c r="D67" s="338">
        <f t="shared" si="5"/>
        <v>100</v>
      </c>
    </row>
    <row r="68" spans="1:42" ht="24.75" thickBot="1" x14ac:dyDescent="0.6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s="13" customFormat="1" x14ac:dyDescent="0.55000000000000004">
      <c r="A69" s="331" t="s">
        <v>110</v>
      </c>
      <c r="B69" s="328"/>
      <c r="C69" s="328"/>
      <c r="D69" s="329"/>
    </row>
    <row r="70" spans="1:42" s="13" customFormat="1" x14ac:dyDescent="0.55000000000000004">
      <c r="A70" s="336" t="s">
        <v>236</v>
      </c>
      <c r="B70" s="330"/>
      <c r="C70" s="332">
        <f>COUNTIF(E2:E51,"คณะเกษตรศาสตร์ ทรัพยากรธรรมชาติและสิ่งแวดล้อม")</f>
        <v>1</v>
      </c>
      <c r="D70" s="337">
        <f t="shared" ref="D70:D87" si="6">C70*100/C$87</f>
        <v>2.0833333333333335</v>
      </c>
    </row>
    <row r="71" spans="1:42" s="13" customFormat="1" x14ac:dyDescent="0.55000000000000004">
      <c r="A71" s="336" t="s">
        <v>214</v>
      </c>
      <c r="B71" s="330"/>
      <c r="C71" s="332">
        <f>COUNTIF(E2:E52,"คณะแพทยศาสตร์")</f>
        <v>1</v>
      </c>
      <c r="D71" s="337">
        <f t="shared" si="6"/>
        <v>2.0833333333333335</v>
      </c>
    </row>
    <row r="72" spans="1:42" s="13" customFormat="1" x14ac:dyDescent="0.55000000000000004">
      <c r="A72" s="336" t="s">
        <v>260</v>
      </c>
      <c r="B72" s="330"/>
      <c r="C72" s="332">
        <f>COUNTIF(E2:E53,"คณะโลจิสติกส์และดิจิทัลซัพพลายเชน")</f>
        <v>4</v>
      </c>
      <c r="D72" s="337">
        <f t="shared" si="6"/>
        <v>8.3333333333333339</v>
      </c>
    </row>
    <row r="73" spans="1:42" s="13" customFormat="1" x14ac:dyDescent="0.55000000000000004">
      <c r="A73" s="336" t="s">
        <v>199</v>
      </c>
      <c r="B73" s="330"/>
      <c r="C73" s="332">
        <f>COUNTIF(E2:E56,"กองการบริหารงานบุคคล")</f>
        <v>1</v>
      </c>
      <c r="D73" s="337">
        <f t="shared" si="6"/>
        <v>2.0833333333333335</v>
      </c>
    </row>
    <row r="74" spans="1:42" s="13" customFormat="1" ht="24" customHeight="1" x14ac:dyDescent="0.55000000000000004">
      <c r="A74" s="336" t="s">
        <v>54</v>
      </c>
      <c r="B74" s="330"/>
      <c r="C74" s="332">
        <f>COUNTIF(E2:E58,"กองกิจการนิสิต")</f>
        <v>1</v>
      </c>
      <c r="D74" s="337">
        <f t="shared" si="6"/>
        <v>2.0833333333333335</v>
      </c>
    </row>
    <row r="75" spans="1:42" s="13" customFormat="1" ht="24" customHeight="1" x14ac:dyDescent="0.55000000000000004">
      <c r="A75" s="336" t="s">
        <v>198</v>
      </c>
      <c r="B75" s="330"/>
      <c r="C75" s="332">
        <f>COUNTIF(E2:E59,"กองตรวจสอบและกำกับกิจการมหาวิทยาลัย")</f>
        <v>2</v>
      </c>
      <c r="D75" s="337">
        <f t="shared" si="6"/>
        <v>4.166666666666667</v>
      </c>
    </row>
    <row r="76" spans="1:42" s="13" customFormat="1" x14ac:dyDescent="0.55000000000000004">
      <c r="A76" s="336" t="s">
        <v>117</v>
      </c>
      <c r="B76" s="330"/>
      <c r="C76" s="332">
        <f>COUNTIF(E2:E61,"คณะทันตแพทยศาสตร์")</f>
        <v>3</v>
      </c>
      <c r="D76" s="337">
        <f t="shared" si="6"/>
        <v>6.25</v>
      </c>
    </row>
    <row r="77" spans="1:42" s="13" customFormat="1" x14ac:dyDescent="0.55000000000000004">
      <c r="A77" s="336" t="s">
        <v>208</v>
      </c>
      <c r="B77" s="330"/>
      <c r="C77" s="332">
        <f>COUNTIF(E2:E62,"คณะบริหารธุรกิจ เศรษฐศาสตร์และการสื่อสาร")</f>
        <v>7</v>
      </c>
      <c r="D77" s="337">
        <f t="shared" si="6"/>
        <v>14.583333333333334</v>
      </c>
    </row>
    <row r="78" spans="1:42" s="13" customFormat="1" x14ac:dyDescent="0.55000000000000004">
      <c r="A78" s="336" t="s">
        <v>210</v>
      </c>
      <c r="B78" s="330"/>
      <c r="C78" s="332">
        <f>COUNTIF(E2:E63,"คณะมนุษยศาสตร์")</f>
        <v>3</v>
      </c>
      <c r="D78" s="337">
        <f t="shared" si="6"/>
        <v>6.25</v>
      </c>
    </row>
    <row r="79" spans="1:42" s="13" customFormat="1" x14ac:dyDescent="0.55000000000000004">
      <c r="A79" s="336" t="s">
        <v>180</v>
      </c>
      <c r="B79" s="330"/>
      <c r="C79" s="332">
        <f>COUNTIF(E2:E63,"วิทยาลัยเพื่อการค้นคว้าระดับรากฐาน")</f>
        <v>3</v>
      </c>
      <c r="D79" s="337">
        <f t="shared" si="6"/>
        <v>6.25</v>
      </c>
    </row>
    <row r="80" spans="1:42" s="13" customFormat="1" ht="24" customHeight="1" x14ac:dyDescent="0.55000000000000004">
      <c r="A80" s="336" t="s">
        <v>203</v>
      </c>
      <c r="B80" s="330"/>
      <c r="C80" s="332">
        <f>COUNTIF(E2:E64,"วิทยาลัยพลังงานทดแทนและสมาร์ต กริดเทคโนโลยี")</f>
        <v>2</v>
      </c>
      <c r="D80" s="337">
        <f t="shared" si="6"/>
        <v>4.166666666666667</v>
      </c>
    </row>
    <row r="81" spans="1:42" s="13" customFormat="1" ht="24" customHeight="1" x14ac:dyDescent="0.55000000000000004">
      <c r="A81" s="336" t="s">
        <v>213</v>
      </c>
      <c r="B81" s="330"/>
      <c r="C81" s="332">
        <f>COUNTIF(E2:E65,"คณะวิทยาศาสตร์")</f>
        <v>3</v>
      </c>
      <c r="D81" s="337">
        <f t="shared" si="6"/>
        <v>6.25</v>
      </c>
    </row>
    <row r="82" spans="1:42" s="13" customFormat="1" ht="24" customHeight="1" x14ac:dyDescent="0.55000000000000004">
      <c r="A82" s="330" t="s">
        <v>114</v>
      </c>
      <c r="B82" s="330"/>
      <c r="C82" s="332">
        <f>COUNTIF(E2:E65,"คณะวิศวกรรมศาสตร์")</f>
        <v>1</v>
      </c>
      <c r="D82" s="337">
        <f t="shared" si="6"/>
        <v>2.0833333333333335</v>
      </c>
    </row>
    <row r="83" spans="1:42" s="13" customFormat="1" x14ac:dyDescent="0.55000000000000004">
      <c r="A83" s="336" t="s">
        <v>209</v>
      </c>
      <c r="B83" s="330"/>
      <c r="C83" s="332">
        <f>COUNTIF(E2:E66,"คณะศึกษาศาสตร์")</f>
        <v>3</v>
      </c>
      <c r="D83" s="337">
        <f t="shared" si="6"/>
        <v>6.25</v>
      </c>
    </row>
    <row r="84" spans="1:42" s="13" customFormat="1" x14ac:dyDescent="0.55000000000000004">
      <c r="A84" s="336" t="s">
        <v>261</v>
      </c>
      <c r="B84" s="330"/>
      <c r="C84" s="332">
        <f>COUNTIF(E2:E67,"คณะสถาปัตกรรมศาสตร์")</f>
        <v>10</v>
      </c>
      <c r="D84" s="337">
        <f t="shared" si="6"/>
        <v>20.833333333333332</v>
      </c>
    </row>
    <row r="85" spans="1:42" s="13" customFormat="1" x14ac:dyDescent="0.55000000000000004">
      <c r="A85" s="336" t="s">
        <v>212</v>
      </c>
      <c r="B85" s="330"/>
      <c r="C85" s="332">
        <f>COUNTIF(E2:E68,"คณะสหเวชศาสตร์")</f>
        <v>1</v>
      </c>
      <c r="D85" s="337">
        <f t="shared" si="6"/>
        <v>2.0833333333333335</v>
      </c>
    </row>
    <row r="86" spans="1:42" s="13" customFormat="1" x14ac:dyDescent="0.55000000000000004">
      <c r="A86" s="336" t="s">
        <v>116</v>
      </c>
      <c r="B86" s="330"/>
      <c r="C86" s="332">
        <f>COUNTIF(E2:E68,"คณะสาธารณสุขศาสตร์")</f>
        <v>2</v>
      </c>
      <c r="D86" s="337">
        <f t="shared" si="6"/>
        <v>4.166666666666667</v>
      </c>
    </row>
    <row r="87" spans="1:42" s="13" customFormat="1" ht="24.75" thickBot="1" x14ac:dyDescent="0.6">
      <c r="A87" s="328"/>
      <c r="B87" s="329"/>
      <c r="C87" s="334">
        <f>SUM(C70:C86)</f>
        <v>48</v>
      </c>
      <c r="D87" s="338">
        <f t="shared" si="6"/>
        <v>100</v>
      </c>
    </row>
    <row r="88" spans="1:42" ht="24.75" thickBot="1" x14ac:dyDescent="0.6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ht="24.75" thickBot="1" x14ac:dyDescent="0.6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ht="24.75" thickBot="1" x14ac:dyDescent="0.6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ht="24.75" thickBot="1" x14ac:dyDescent="0.6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ht="24.75" thickBot="1" x14ac:dyDescent="0.6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ht="24.75" thickBot="1" x14ac:dyDescent="0.6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ht="24.75" thickBot="1" x14ac:dyDescent="0.6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ht="24.75" thickBot="1" x14ac:dyDescent="0.6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ht="24.75" thickBot="1" x14ac:dyDescent="0.6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ht="24.75" thickBot="1" x14ac:dyDescent="0.6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ht="24.75" thickBot="1" x14ac:dyDescent="0.6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ht="24.75" thickBot="1" x14ac:dyDescent="0.6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ht="24.75" thickBot="1" x14ac:dyDescent="0.6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24.75" thickBot="1" x14ac:dyDescent="0.6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24.75" thickBot="1" x14ac:dyDescent="0.6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24.75" thickBot="1" x14ac:dyDescent="0.6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ht="24.75" thickBot="1" x14ac:dyDescent="0.6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ht="24.75" thickBot="1" x14ac:dyDescent="0.6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ht="24.75" thickBot="1" x14ac:dyDescent="0.6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ht="24.75" thickBot="1" x14ac:dyDescent="0.6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ht="24.75" thickBot="1" x14ac:dyDescent="0.6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ht="24.75" thickBot="1" x14ac:dyDescent="0.6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ht="24.75" thickBot="1" x14ac:dyDescent="0.6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ht="24.75" thickBot="1" x14ac:dyDescent="0.6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ht="24.75" thickBot="1" x14ac:dyDescent="0.6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ht="24.75" thickBot="1" x14ac:dyDescent="0.6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ht="24.75" thickBot="1" x14ac:dyDescent="0.6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ht="24.75" thickBot="1" x14ac:dyDescent="0.6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ht="24.75" thickBot="1" x14ac:dyDescent="0.6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ht="24.75" thickBot="1" x14ac:dyDescent="0.6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ht="24.75" thickBot="1" x14ac:dyDescent="0.6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ht="24.75" thickBot="1" x14ac:dyDescent="0.6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ht="24.75" thickBot="1" x14ac:dyDescent="0.6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7"/>
      <c r="Y120" s="67"/>
      <c r="Z120" s="67"/>
      <c r="AA120" s="67"/>
      <c r="AB120" s="68"/>
      <c r="AC120" s="68"/>
      <c r="AD120" s="68"/>
      <c r="AE120" s="68"/>
      <c r="AF120" s="68"/>
      <c r="AG120" s="69"/>
      <c r="AH120" s="69"/>
      <c r="AI120" s="69"/>
      <c r="AJ120" s="69"/>
      <c r="AK120" s="69"/>
      <c r="AL120" s="69"/>
      <c r="AM120" s="70"/>
      <c r="AN120" s="70"/>
      <c r="AO120" s="5"/>
      <c r="AP120" s="5"/>
    </row>
    <row r="121" spans="1:42" ht="24.75" thickBot="1" x14ac:dyDescent="0.6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67"/>
      <c r="Y121" s="67"/>
      <c r="Z121" s="67"/>
      <c r="AA121" s="67"/>
      <c r="AB121" s="68"/>
      <c r="AC121" s="68"/>
      <c r="AD121" s="68"/>
      <c r="AE121" s="68"/>
      <c r="AF121" s="68"/>
      <c r="AG121" s="69"/>
      <c r="AH121" s="69"/>
      <c r="AI121" s="69"/>
      <c r="AJ121" s="69"/>
      <c r="AK121" s="69"/>
      <c r="AL121" s="69"/>
      <c r="AM121" s="70"/>
      <c r="AN121" s="70"/>
      <c r="AO121" s="5"/>
      <c r="AP121" s="5"/>
    </row>
    <row r="122" spans="1:42" ht="24.75" thickBot="1" x14ac:dyDescent="0.6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7"/>
      <c r="Y122" s="67"/>
      <c r="Z122" s="67"/>
      <c r="AA122" s="67"/>
      <c r="AB122" s="68"/>
      <c r="AC122" s="68"/>
      <c r="AD122" s="68"/>
      <c r="AE122" s="68"/>
      <c r="AF122" s="68"/>
      <c r="AG122" s="69"/>
      <c r="AH122" s="69"/>
      <c r="AI122" s="69"/>
      <c r="AJ122" s="69"/>
      <c r="AK122" s="69"/>
      <c r="AL122" s="69"/>
      <c r="AM122" s="70"/>
      <c r="AN122" s="70"/>
      <c r="AO122" s="5"/>
      <c r="AP122" s="5"/>
    </row>
    <row r="123" spans="1:42" ht="24.75" thickBot="1" x14ac:dyDescent="0.6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67"/>
      <c r="Y123" s="67"/>
      <c r="Z123" s="67"/>
      <c r="AA123" s="67"/>
      <c r="AB123" s="68"/>
      <c r="AC123" s="68"/>
      <c r="AD123" s="68"/>
      <c r="AE123" s="68"/>
      <c r="AF123" s="68"/>
      <c r="AG123" s="69"/>
      <c r="AH123" s="69"/>
      <c r="AI123" s="69"/>
      <c r="AJ123" s="69"/>
      <c r="AK123" s="69"/>
      <c r="AL123" s="69"/>
      <c r="AM123" s="70"/>
      <c r="AN123" s="70"/>
      <c r="AO123" s="5"/>
      <c r="AP123" s="5"/>
    </row>
    <row r="124" spans="1:42" ht="24.75" thickBot="1" x14ac:dyDescent="0.6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7"/>
      <c r="Y124" s="67"/>
      <c r="Z124" s="67"/>
      <c r="AA124" s="67"/>
      <c r="AB124" s="68"/>
      <c r="AC124" s="68"/>
      <c r="AD124" s="68"/>
      <c r="AE124" s="68"/>
      <c r="AF124" s="68"/>
      <c r="AG124" s="69"/>
      <c r="AH124" s="69"/>
      <c r="AI124" s="69"/>
      <c r="AJ124" s="69"/>
      <c r="AK124" s="69"/>
      <c r="AL124" s="69"/>
      <c r="AM124" s="70"/>
      <c r="AN124" s="70"/>
      <c r="AO124" s="5"/>
      <c r="AP124" s="5"/>
    </row>
    <row r="125" spans="1:42" ht="24.75" thickBot="1" x14ac:dyDescent="0.6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67"/>
      <c r="Y125" s="67"/>
      <c r="Z125" s="67"/>
      <c r="AA125" s="67"/>
      <c r="AB125" s="68"/>
      <c r="AC125" s="68"/>
      <c r="AD125" s="68"/>
      <c r="AE125" s="68"/>
      <c r="AF125" s="68"/>
      <c r="AG125" s="69"/>
      <c r="AH125" s="69"/>
      <c r="AI125" s="69"/>
      <c r="AJ125" s="69"/>
      <c r="AK125" s="69"/>
      <c r="AL125" s="69"/>
      <c r="AM125" s="70"/>
      <c r="AN125" s="70"/>
      <c r="AO125" s="5"/>
      <c r="AP125" s="5"/>
    </row>
    <row r="126" spans="1:42" ht="24.75" thickBot="1" x14ac:dyDescent="0.6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67"/>
      <c r="Y126" s="67"/>
      <c r="Z126" s="67"/>
      <c r="AA126" s="67"/>
      <c r="AB126" s="68"/>
      <c r="AC126" s="68"/>
      <c r="AD126" s="68"/>
      <c r="AE126" s="68"/>
      <c r="AF126" s="68"/>
      <c r="AG126" s="69"/>
      <c r="AH126" s="69"/>
      <c r="AI126" s="69"/>
      <c r="AJ126" s="69"/>
      <c r="AK126" s="69"/>
      <c r="AL126" s="69"/>
      <c r="AM126" s="70"/>
      <c r="AN126" s="70"/>
      <c r="AO126" s="5"/>
      <c r="AP126" s="5"/>
    </row>
    <row r="127" spans="1:42" ht="24.75" thickBot="1" x14ac:dyDescent="0.6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67"/>
      <c r="Y127" s="67"/>
      <c r="Z127" s="67"/>
      <c r="AA127" s="67"/>
      <c r="AB127" s="68"/>
      <c r="AC127" s="68"/>
      <c r="AD127" s="68"/>
      <c r="AE127" s="68"/>
      <c r="AF127" s="68"/>
      <c r="AG127" s="69"/>
      <c r="AH127" s="69"/>
      <c r="AI127" s="69"/>
      <c r="AJ127" s="69"/>
      <c r="AK127" s="69"/>
      <c r="AL127" s="69"/>
      <c r="AM127" s="70"/>
      <c r="AN127" s="70"/>
      <c r="AO127" s="5"/>
      <c r="AP127" s="5"/>
    </row>
    <row r="128" spans="1:42" ht="24.75" thickBot="1" x14ac:dyDescent="0.6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67"/>
      <c r="Y128" s="67"/>
      <c r="Z128" s="67"/>
      <c r="AA128" s="67"/>
      <c r="AB128" s="68"/>
      <c r="AC128" s="68"/>
      <c r="AD128" s="68"/>
      <c r="AE128" s="68"/>
      <c r="AF128" s="68"/>
      <c r="AG128" s="69"/>
      <c r="AH128" s="69"/>
      <c r="AI128" s="69"/>
      <c r="AJ128" s="69"/>
      <c r="AK128" s="69"/>
      <c r="AL128" s="69"/>
      <c r="AM128" s="70"/>
      <c r="AN128" s="70"/>
      <c r="AO128" s="5"/>
      <c r="AP128" s="5"/>
    </row>
    <row r="129" spans="1:42" ht="24.75" thickBot="1" x14ac:dyDescent="0.6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67"/>
      <c r="Y129" s="67"/>
      <c r="Z129" s="67"/>
      <c r="AA129" s="67"/>
      <c r="AB129" s="68"/>
      <c r="AC129" s="68"/>
      <c r="AD129" s="68"/>
      <c r="AE129" s="68"/>
      <c r="AF129" s="68"/>
      <c r="AG129" s="69"/>
      <c r="AH129" s="69"/>
      <c r="AI129" s="69"/>
      <c r="AJ129" s="69"/>
      <c r="AK129" s="69"/>
      <c r="AL129" s="69"/>
      <c r="AM129" s="70"/>
      <c r="AN129" s="70"/>
      <c r="AO129" s="5"/>
      <c r="AP129" s="5"/>
    </row>
    <row r="130" spans="1:42" ht="24.75" thickBot="1" x14ac:dyDescent="0.6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67"/>
      <c r="Y130" s="67"/>
      <c r="Z130" s="67"/>
      <c r="AA130" s="67"/>
      <c r="AB130" s="68"/>
      <c r="AC130" s="68"/>
      <c r="AD130" s="68"/>
      <c r="AE130" s="68"/>
      <c r="AF130" s="68"/>
      <c r="AG130" s="69"/>
      <c r="AH130" s="69"/>
      <c r="AI130" s="69"/>
      <c r="AJ130" s="69"/>
      <c r="AK130" s="69"/>
      <c r="AL130" s="69"/>
      <c r="AM130" s="70"/>
      <c r="AN130" s="70"/>
      <c r="AO130" s="5"/>
      <c r="AP130" s="5"/>
    </row>
    <row r="131" spans="1:42" ht="24.75" thickBot="1" x14ac:dyDescent="0.6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67"/>
      <c r="Y131" s="67"/>
      <c r="Z131" s="67"/>
      <c r="AA131" s="67"/>
      <c r="AB131" s="68"/>
      <c r="AC131" s="68"/>
      <c r="AD131" s="68"/>
      <c r="AE131" s="68"/>
      <c r="AF131" s="68"/>
      <c r="AG131" s="69"/>
      <c r="AH131" s="69"/>
      <c r="AI131" s="69"/>
      <c r="AJ131" s="69"/>
      <c r="AK131" s="69"/>
      <c r="AL131" s="69"/>
      <c r="AM131" s="70"/>
      <c r="AN131" s="70"/>
      <c r="AO131" s="5"/>
      <c r="AP131" s="5"/>
    </row>
    <row r="132" spans="1:42" ht="24.75" thickBot="1" x14ac:dyDescent="0.6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67"/>
      <c r="Y132" s="67"/>
      <c r="Z132" s="67"/>
      <c r="AA132" s="67"/>
      <c r="AB132" s="68"/>
      <c r="AC132" s="68"/>
      <c r="AD132" s="68"/>
      <c r="AE132" s="68"/>
      <c r="AF132" s="68"/>
      <c r="AG132" s="69"/>
      <c r="AH132" s="69"/>
      <c r="AI132" s="69"/>
      <c r="AJ132" s="69"/>
      <c r="AK132" s="69"/>
      <c r="AL132" s="69"/>
      <c r="AM132" s="70"/>
      <c r="AN132" s="70"/>
      <c r="AO132" s="5"/>
      <c r="AP132" s="5"/>
    </row>
    <row r="133" spans="1:42" ht="24.75" thickBot="1" x14ac:dyDescent="0.6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67"/>
      <c r="Y133" s="67"/>
      <c r="Z133" s="67"/>
      <c r="AA133" s="67"/>
      <c r="AB133" s="68"/>
      <c r="AC133" s="68"/>
      <c r="AD133" s="68"/>
      <c r="AE133" s="68"/>
      <c r="AF133" s="68"/>
      <c r="AG133" s="69"/>
      <c r="AH133" s="69"/>
      <c r="AI133" s="69"/>
      <c r="AJ133" s="69"/>
      <c r="AK133" s="69"/>
      <c r="AL133" s="69"/>
      <c r="AM133" s="70"/>
      <c r="AN133" s="70"/>
      <c r="AO133" s="5"/>
      <c r="AP133" s="5"/>
    </row>
    <row r="134" spans="1:42" ht="24.75" thickBot="1" x14ac:dyDescent="0.6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67"/>
      <c r="Y134" s="67"/>
      <c r="Z134" s="67"/>
      <c r="AA134" s="67"/>
      <c r="AB134" s="68"/>
      <c r="AC134" s="68"/>
      <c r="AD134" s="68"/>
      <c r="AE134" s="68"/>
      <c r="AF134" s="68"/>
      <c r="AG134" s="69"/>
      <c r="AH134" s="69"/>
      <c r="AI134" s="69"/>
      <c r="AJ134" s="69"/>
      <c r="AK134" s="69"/>
      <c r="AL134" s="69"/>
      <c r="AM134" s="70"/>
      <c r="AN134" s="70"/>
      <c r="AO134" s="5"/>
      <c r="AP134" s="5"/>
    </row>
    <row r="135" spans="1:42" ht="24.75" thickBot="1" x14ac:dyDescent="0.6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67"/>
      <c r="Y135" s="67"/>
      <c r="Z135" s="67"/>
      <c r="AA135" s="67"/>
      <c r="AB135" s="68"/>
      <c r="AC135" s="68"/>
      <c r="AD135" s="68"/>
      <c r="AE135" s="68"/>
      <c r="AF135" s="68"/>
      <c r="AG135" s="69"/>
      <c r="AH135" s="69"/>
      <c r="AI135" s="69"/>
      <c r="AJ135" s="69"/>
      <c r="AK135" s="69"/>
      <c r="AL135" s="69"/>
      <c r="AM135" s="70"/>
      <c r="AN135" s="70"/>
      <c r="AO135" s="5"/>
      <c r="AP135" s="5"/>
    </row>
    <row r="136" spans="1:42" ht="24.75" thickBot="1" x14ac:dyDescent="0.6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67"/>
      <c r="Y136" s="67"/>
      <c r="Z136" s="67"/>
      <c r="AA136" s="67"/>
      <c r="AB136" s="68"/>
      <c r="AC136" s="68"/>
      <c r="AD136" s="68"/>
      <c r="AE136" s="68"/>
      <c r="AF136" s="68"/>
      <c r="AG136" s="69"/>
      <c r="AH136" s="69"/>
      <c r="AI136" s="69"/>
      <c r="AJ136" s="69"/>
      <c r="AK136" s="69"/>
      <c r="AL136" s="69"/>
      <c r="AM136" s="70"/>
      <c r="AN136" s="70"/>
      <c r="AO136" s="5"/>
      <c r="AP136" s="5"/>
    </row>
    <row r="137" spans="1:42" ht="24.75" thickBot="1" x14ac:dyDescent="0.6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67"/>
      <c r="Y137" s="67"/>
      <c r="Z137" s="67"/>
      <c r="AA137" s="67"/>
      <c r="AB137" s="68"/>
      <c r="AC137" s="68"/>
      <c r="AD137" s="68"/>
      <c r="AE137" s="68"/>
      <c r="AF137" s="68"/>
      <c r="AG137" s="69"/>
      <c r="AH137" s="69"/>
      <c r="AI137" s="69"/>
      <c r="AJ137" s="69"/>
      <c r="AK137" s="69"/>
      <c r="AL137" s="69"/>
      <c r="AM137" s="70"/>
      <c r="AN137" s="70"/>
      <c r="AO137" s="5"/>
      <c r="AP137" s="5"/>
    </row>
    <row r="138" spans="1:42" ht="24.75" thickBot="1" x14ac:dyDescent="0.6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67"/>
      <c r="Y138" s="67"/>
      <c r="Z138" s="67"/>
      <c r="AA138" s="67"/>
      <c r="AB138" s="68"/>
      <c r="AC138" s="68"/>
      <c r="AD138" s="68"/>
      <c r="AE138" s="68"/>
      <c r="AF138" s="68"/>
      <c r="AG138" s="69"/>
      <c r="AH138" s="69"/>
      <c r="AI138" s="69"/>
      <c r="AJ138" s="69"/>
      <c r="AK138" s="69"/>
      <c r="AL138" s="69"/>
      <c r="AM138" s="70"/>
      <c r="AN138" s="70"/>
      <c r="AO138" s="5"/>
      <c r="AP138" s="5"/>
    </row>
    <row r="139" spans="1:42" ht="24.75" thickBot="1" x14ac:dyDescent="0.6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67"/>
      <c r="Y139" s="67"/>
      <c r="Z139" s="67"/>
      <c r="AA139" s="67"/>
      <c r="AB139" s="68"/>
      <c r="AC139" s="68"/>
      <c r="AD139" s="68"/>
      <c r="AE139" s="68"/>
      <c r="AF139" s="68"/>
      <c r="AG139" s="69"/>
      <c r="AH139" s="69"/>
      <c r="AI139" s="69"/>
      <c r="AJ139" s="69"/>
      <c r="AK139" s="69"/>
      <c r="AL139" s="69"/>
      <c r="AM139" s="70"/>
      <c r="AN139" s="70"/>
      <c r="AO139" s="5"/>
      <c r="AP139" s="5"/>
    </row>
    <row r="140" spans="1:42" ht="24.75" thickBot="1" x14ac:dyDescent="0.6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67"/>
      <c r="Y140" s="67"/>
      <c r="Z140" s="67"/>
      <c r="AA140" s="67"/>
      <c r="AB140" s="68"/>
      <c r="AC140" s="68"/>
      <c r="AD140" s="68"/>
      <c r="AE140" s="68"/>
      <c r="AF140" s="68"/>
      <c r="AG140" s="69"/>
      <c r="AH140" s="69"/>
      <c r="AI140" s="69"/>
      <c r="AJ140" s="69"/>
      <c r="AK140" s="69"/>
      <c r="AL140" s="69"/>
      <c r="AM140" s="70"/>
      <c r="AN140" s="70"/>
      <c r="AO140" s="5"/>
      <c r="AP140" s="5"/>
    </row>
    <row r="141" spans="1:42" ht="24.75" thickBot="1" x14ac:dyDescent="0.6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67"/>
      <c r="Y141" s="67"/>
      <c r="Z141" s="67"/>
      <c r="AA141" s="67"/>
      <c r="AB141" s="68"/>
      <c r="AC141" s="68"/>
      <c r="AD141" s="68"/>
      <c r="AE141" s="68"/>
      <c r="AF141" s="68"/>
      <c r="AG141" s="69"/>
      <c r="AH141" s="69"/>
      <c r="AI141" s="69"/>
      <c r="AJ141" s="69"/>
      <c r="AK141" s="69"/>
      <c r="AL141" s="69"/>
      <c r="AM141" s="70"/>
      <c r="AN141" s="70"/>
      <c r="AO141" s="5"/>
      <c r="AP141" s="5"/>
    </row>
    <row r="142" spans="1:42" ht="24.75" thickBot="1" x14ac:dyDescent="0.6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67"/>
      <c r="Y142" s="67"/>
      <c r="Z142" s="67"/>
      <c r="AA142" s="67"/>
      <c r="AB142" s="68"/>
      <c r="AC142" s="68"/>
      <c r="AD142" s="68"/>
      <c r="AE142" s="68"/>
      <c r="AF142" s="68"/>
      <c r="AG142" s="69"/>
      <c r="AH142" s="69"/>
      <c r="AI142" s="69"/>
      <c r="AJ142" s="69"/>
      <c r="AK142" s="69"/>
      <c r="AL142" s="69"/>
      <c r="AM142" s="70"/>
      <c r="AN142" s="70"/>
      <c r="AO142" s="5"/>
      <c r="AP142" s="5"/>
    </row>
    <row r="143" spans="1:42" ht="24.75" thickBot="1" x14ac:dyDescent="0.6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67"/>
      <c r="Y143" s="67"/>
      <c r="Z143" s="67"/>
      <c r="AA143" s="67"/>
      <c r="AB143" s="68"/>
      <c r="AC143" s="68"/>
      <c r="AD143" s="68"/>
      <c r="AE143" s="68"/>
      <c r="AF143" s="68"/>
      <c r="AG143" s="69"/>
      <c r="AH143" s="69"/>
      <c r="AI143" s="69"/>
      <c r="AJ143" s="69"/>
      <c r="AK143" s="69"/>
      <c r="AL143" s="69"/>
      <c r="AM143" s="70"/>
      <c r="AN143" s="70"/>
      <c r="AO143" s="5"/>
      <c r="AP143" s="5"/>
    </row>
    <row r="144" spans="1:42" ht="24.75" thickBot="1" x14ac:dyDescent="0.6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7"/>
      <c r="Y144" s="67"/>
      <c r="Z144" s="67"/>
      <c r="AA144" s="67"/>
      <c r="AB144" s="68"/>
      <c r="AC144" s="68"/>
      <c r="AD144" s="68"/>
      <c r="AE144" s="68"/>
      <c r="AF144" s="68"/>
      <c r="AG144" s="69"/>
      <c r="AH144" s="69"/>
      <c r="AI144" s="69"/>
      <c r="AJ144" s="69"/>
      <c r="AK144" s="69"/>
      <c r="AL144" s="69"/>
      <c r="AM144" s="70"/>
      <c r="AN144" s="70"/>
      <c r="AO144" s="5"/>
      <c r="AP144" s="5"/>
    </row>
    <row r="145" spans="1:42" ht="24.75" thickBot="1" x14ac:dyDescent="0.6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67"/>
      <c r="Y145" s="67"/>
      <c r="Z145" s="67"/>
      <c r="AA145" s="67"/>
      <c r="AB145" s="68"/>
      <c r="AC145" s="68"/>
      <c r="AD145" s="68"/>
      <c r="AE145" s="68"/>
      <c r="AF145" s="68"/>
      <c r="AG145" s="69"/>
      <c r="AH145" s="69"/>
      <c r="AI145" s="69"/>
      <c r="AJ145" s="69"/>
      <c r="AK145" s="69"/>
      <c r="AL145" s="69"/>
      <c r="AM145" s="70"/>
      <c r="AN145" s="70"/>
      <c r="AO145" s="5"/>
      <c r="AP145" s="5"/>
    </row>
    <row r="146" spans="1:42" ht="24.75" thickBot="1" x14ac:dyDescent="0.6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67"/>
      <c r="Y146" s="67"/>
      <c r="Z146" s="67"/>
      <c r="AA146" s="67"/>
      <c r="AB146" s="68"/>
      <c r="AC146" s="68"/>
      <c r="AD146" s="68"/>
      <c r="AE146" s="68"/>
      <c r="AF146" s="68"/>
      <c r="AG146" s="69"/>
      <c r="AH146" s="69"/>
      <c r="AI146" s="69"/>
      <c r="AJ146" s="69"/>
      <c r="AK146" s="69"/>
      <c r="AL146" s="69"/>
      <c r="AM146" s="70"/>
      <c r="AN146" s="70"/>
      <c r="AO146" s="5"/>
      <c r="AP146" s="5"/>
    </row>
    <row r="147" spans="1:42" ht="24.75" thickBot="1" x14ac:dyDescent="0.6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67"/>
      <c r="Y147" s="67"/>
      <c r="Z147" s="67"/>
      <c r="AA147" s="67"/>
      <c r="AB147" s="68"/>
      <c r="AC147" s="68"/>
      <c r="AD147" s="68"/>
      <c r="AE147" s="68"/>
      <c r="AF147" s="68"/>
      <c r="AG147" s="69"/>
      <c r="AH147" s="69"/>
      <c r="AI147" s="69"/>
      <c r="AJ147" s="69"/>
      <c r="AK147" s="69"/>
      <c r="AL147" s="69"/>
      <c r="AM147" s="70"/>
      <c r="AN147" s="70"/>
      <c r="AO147" s="5"/>
      <c r="AP147" s="5"/>
    </row>
    <row r="148" spans="1:42" ht="24.75" thickBot="1" x14ac:dyDescent="0.6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7"/>
      <c r="Y148" s="67"/>
      <c r="Z148" s="67"/>
      <c r="AA148" s="67"/>
      <c r="AB148" s="68"/>
      <c r="AC148" s="68"/>
      <c r="AD148" s="68"/>
      <c r="AE148" s="68"/>
      <c r="AF148" s="68"/>
      <c r="AG148" s="69"/>
      <c r="AH148" s="69"/>
      <c r="AI148" s="69"/>
      <c r="AJ148" s="69"/>
      <c r="AK148" s="69"/>
      <c r="AL148" s="69"/>
      <c r="AM148" s="70"/>
      <c r="AN148" s="70"/>
      <c r="AO148" s="5"/>
      <c r="AP148" s="5"/>
    </row>
    <row r="149" spans="1:42" ht="24.75" thickBot="1" x14ac:dyDescent="0.6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67"/>
      <c r="Y149" s="67"/>
      <c r="Z149" s="67"/>
      <c r="AA149" s="67"/>
      <c r="AB149" s="68"/>
      <c r="AC149" s="68"/>
      <c r="AD149" s="68"/>
      <c r="AE149" s="68"/>
      <c r="AF149" s="68"/>
      <c r="AG149" s="69"/>
      <c r="AH149" s="69"/>
      <c r="AI149" s="69"/>
      <c r="AJ149" s="69"/>
      <c r="AK149" s="69"/>
      <c r="AL149" s="69"/>
      <c r="AM149" s="70"/>
      <c r="AN149" s="70"/>
      <c r="AO149" s="5"/>
      <c r="AP149" s="5"/>
    </row>
    <row r="150" spans="1:42" ht="24.75" thickBot="1" x14ac:dyDescent="0.6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67"/>
      <c r="Y150" s="67"/>
      <c r="Z150" s="67"/>
      <c r="AA150" s="67"/>
      <c r="AB150" s="68"/>
      <c r="AC150" s="68"/>
      <c r="AD150" s="68"/>
      <c r="AE150" s="68"/>
      <c r="AF150" s="68"/>
      <c r="AG150" s="69"/>
      <c r="AH150" s="69"/>
      <c r="AI150" s="69"/>
      <c r="AJ150" s="69"/>
      <c r="AK150" s="69"/>
      <c r="AL150" s="69"/>
      <c r="AM150" s="70"/>
      <c r="AN150" s="70"/>
      <c r="AO150" s="5"/>
      <c r="AP150" s="5"/>
    </row>
    <row r="151" spans="1:42" ht="24.75" thickBot="1" x14ac:dyDescent="0.6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67"/>
      <c r="Y151" s="67"/>
      <c r="Z151" s="67"/>
      <c r="AA151" s="67"/>
      <c r="AB151" s="68"/>
      <c r="AC151" s="68"/>
      <c r="AD151" s="68"/>
      <c r="AE151" s="68"/>
      <c r="AF151" s="68"/>
      <c r="AG151" s="69"/>
      <c r="AH151" s="69"/>
      <c r="AI151" s="69"/>
      <c r="AJ151" s="69"/>
      <c r="AK151" s="69"/>
      <c r="AL151" s="69"/>
      <c r="AM151" s="70"/>
      <c r="AN151" s="70"/>
      <c r="AO151" s="5"/>
      <c r="AP151" s="5"/>
    </row>
    <row r="152" spans="1:42" ht="24.75" thickBot="1" x14ac:dyDescent="0.6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67"/>
      <c r="Y152" s="67"/>
      <c r="Z152" s="67"/>
      <c r="AA152" s="67"/>
      <c r="AB152" s="68"/>
      <c r="AC152" s="68"/>
      <c r="AD152" s="68"/>
      <c r="AE152" s="68"/>
      <c r="AF152" s="68"/>
      <c r="AG152" s="69"/>
      <c r="AH152" s="69"/>
      <c r="AI152" s="69"/>
      <c r="AJ152" s="69"/>
      <c r="AK152" s="69"/>
      <c r="AL152" s="69"/>
      <c r="AM152" s="70"/>
      <c r="AN152" s="70"/>
      <c r="AO152" s="5"/>
      <c r="AP152" s="5"/>
    </row>
    <row r="153" spans="1:42" ht="24.75" thickBot="1" x14ac:dyDescent="0.6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67"/>
      <c r="Y153" s="67"/>
      <c r="Z153" s="67"/>
      <c r="AA153" s="67"/>
      <c r="AB153" s="68"/>
      <c r="AC153" s="68"/>
      <c r="AD153" s="68"/>
      <c r="AE153" s="68"/>
      <c r="AF153" s="68"/>
      <c r="AG153" s="69"/>
      <c r="AH153" s="69"/>
      <c r="AI153" s="69"/>
      <c r="AJ153" s="69"/>
      <c r="AK153" s="69"/>
      <c r="AL153" s="69"/>
      <c r="AM153" s="70"/>
      <c r="AN153" s="70"/>
      <c r="AO153" s="5"/>
      <c r="AP153" s="5"/>
    </row>
    <row r="154" spans="1:42" ht="24.75" thickBot="1" x14ac:dyDescent="0.6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7"/>
      <c r="Y154" s="67"/>
      <c r="Z154" s="67"/>
      <c r="AA154" s="67"/>
      <c r="AB154" s="68"/>
      <c r="AC154" s="68"/>
      <c r="AD154" s="68"/>
      <c r="AE154" s="68"/>
      <c r="AF154" s="68"/>
      <c r="AG154" s="69"/>
      <c r="AH154" s="69"/>
      <c r="AI154" s="69"/>
      <c r="AJ154" s="69"/>
      <c r="AK154" s="69"/>
      <c r="AL154" s="69"/>
      <c r="AM154" s="70"/>
      <c r="AN154" s="70"/>
      <c r="AO154" s="5"/>
      <c r="AP154" s="5"/>
    </row>
    <row r="155" spans="1:42" ht="24.75" thickBot="1" x14ac:dyDescent="0.6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67"/>
      <c r="Y155" s="67"/>
      <c r="Z155" s="67"/>
      <c r="AA155" s="67"/>
      <c r="AB155" s="68"/>
      <c r="AC155" s="68"/>
      <c r="AD155" s="68"/>
      <c r="AE155" s="68"/>
      <c r="AF155" s="68"/>
      <c r="AG155" s="69"/>
      <c r="AH155" s="69"/>
      <c r="AI155" s="69"/>
      <c r="AJ155" s="69"/>
      <c r="AK155" s="69"/>
      <c r="AL155" s="69"/>
      <c r="AM155" s="70"/>
      <c r="AN155" s="70"/>
      <c r="AO155" s="5"/>
      <c r="AP155" s="5"/>
    </row>
    <row r="156" spans="1:42" ht="24.75" thickBot="1" x14ac:dyDescent="0.6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67"/>
      <c r="Y156" s="67"/>
      <c r="Z156" s="67"/>
      <c r="AA156" s="67"/>
      <c r="AB156" s="68"/>
      <c r="AC156" s="68"/>
      <c r="AD156" s="68"/>
      <c r="AE156" s="68"/>
      <c r="AF156" s="68"/>
      <c r="AG156" s="69"/>
      <c r="AH156" s="69"/>
      <c r="AI156" s="69"/>
      <c r="AJ156" s="69"/>
      <c r="AK156" s="69"/>
      <c r="AL156" s="69"/>
      <c r="AM156" s="70"/>
      <c r="AN156" s="70"/>
      <c r="AO156" s="5"/>
      <c r="AP156" s="5"/>
    </row>
    <row r="157" spans="1:42" ht="24.75" thickBot="1" x14ac:dyDescent="0.6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67"/>
      <c r="Y157" s="67"/>
      <c r="Z157" s="67"/>
      <c r="AA157" s="67"/>
      <c r="AB157" s="68"/>
      <c r="AC157" s="68"/>
      <c r="AD157" s="68"/>
      <c r="AE157" s="68"/>
      <c r="AF157" s="68"/>
      <c r="AG157" s="69"/>
      <c r="AH157" s="69"/>
      <c r="AI157" s="69"/>
      <c r="AJ157" s="69"/>
      <c r="AK157" s="69"/>
      <c r="AL157" s="69"/>
      <c r="AM157" s="70"/>
      <c r="AN157" s="70"/>
      <c r="AO157" s="5"/>
      <c r="AP157" s="5"/>
    </row>
    <row r="158" spans="1:42" ht="24.75" thickBot="1" x14ac:dyDescent="0.6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67"/>
      <c r="Y158" s="67"/>
      <c r="Z158" s="67"/>
      <c r="AA158" s="67"/>
      <c r="AB158" s="68"/>
      <c r="AC158" s="68"/>
      <c r="AD158" s="68"/>
      <c r="AE158" s="68"/>
      <c r="AF158" s="68"/>
      <c r="AG158" s="69"/>
      <c r="AH158" s="69"/>
      <c r="AI158" s="69"/>
      <c r="AJ158" s="69"/>
      <c r="AK158" s="69"/>
      <c r="AL158" s="69"/>
      <c r="AM158" s="70"/>
      <c r="AN158" s="70"/>
      <c r="AO158" s="5"/>
      <c r="AP158" s="5"/>
    </row>
    <row r="159" spans="1:42" ht="24.75" thickBot="1" x14ac:dyDescent="0.6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67"/>
      <c r="Y159" s="67"/>
      <c r="Z159" s="67"/>
      <c r="AA159" s="67"/>
      <c r="AB159" s="68"/>
      <c r="AC159" s="68"/>
      <c r="AD159" s="68"/>
      <c r="AE159" s="68"/>
      <c r="AF159" s="68"/>
      <c r="AG159" s="69"/>
      <c r="AH159" s="69"/>
      <c r="AI159" s="69"/>
      <c r="AJ159" s="69"/>
      <c r="AK159" s="69"/>
      <c r="AL159" s="69"/>
      <c r="AM159" s="70"/>
      <c r="AN159" s="70"/>
      <c r="AO159" s="5"/>
      <c r="AP159" s="5"/>
    </row>
    <row r="160" spans="1:42" ht="24.75" thickBot="1" x14ac:dyDescent="0.6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67"/>
      <c r="Y160" s="67"/>
      <c r="Z160" s="67"/>
      <c r="AA160" s="67"/>
      <c r="AB160" s="68"/>
      <c r="AC160" s="68"/>
      <c r="AD160" s="68"/>
      <c r="AE160" s="68"/>
      <c r="AF160" s="68"/>
      <c r="AG160" s="69"/>
      <c r="AH160" s="69"/>
      <c r="AI160" s="69"/>
      <c r="AJ160" s="69"/>
      <c r="AK160" s="69"/>
      <c r="AL160" s="69"/>
      <c r="AM160" s="70"/>
      <c r="AN160" s="70"/>
      <c r="AO160" s="5"/>
      <c r="AP160" s="5"/>
    </row>
    <row r="161" spans="1:42" ht="24.75" thickBot="1" x14ac:dyDescent="0.6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67"/>
      <c r="Y161" s="67"/>
      <c r="Z161" s="67"/>
      <c r="AA161" s="67"/>
      <c r="AB161" s="68"/>
      <c r="AC161" s="68"/>
      <c r="AD161" s="68"/>
      <c r="AE161" s="68"/>
      <c r="AF161" s="68"/>
      <c r="AG161" s="69"/>
      <c r="AH161" s="69"/>
      <c r="AI161" s="69"/>
      <c r="AJ161" s="69"/>
      <c r="AK161" s="69"/>
      <c r="AL161" s="69"/>
      <c r="AM161" s="70"/>
      <c r="AN161" s="70"/>
      <c r="AO161" s="5"/>
      <c r="AP161" s="5"/>
    </row>
    <row r="162" spans="1:42" ht="24.75" thickBot="1" x14ac:dyDescent="0.6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7"/>
      <c r="Y162" s="67"/>
      <c r="Z162" s="67"/>
      <c r="AA162" s="67"/>
      <c r="AB162" s="68"/>
      <c r="AC162" s="68"/>
      <c r="AD162" s="68"/>
      <c r="AE162" s="68"/>
      <c r="AF162" s="68"/>
      <c r="AG162" s="69"/>
      <c r="AH162" s="69"/>
      <c r="AI162" s="69"/>
      <c r="AJ162" s="69"/>
      <c r="AK162" s="69"/>
      <c r="AL162" s="69"/>
      <c r="AM162" s="70"/>
      <c r="AN162" s="70"/>
      <c r="AO162" s="5"/>
      <c r="AP162" s="5"/>
    </row>
    <row r="163" spans="1:42" ht="24.75" thickBot="1" x14ac:dyDescent="0.6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67"/>
      <c r="Y163" s="67"/>
      <c r="Z163" s="67"/>
      <c r="AA163" s="67"/>
      <c r="AB163" s="68"/>
      <c r="AC163" s="68"/>
      <c r="AD163" s="68"/>
      <c r="AE163" s="68"/>
      <c r="AF163" s="68"/>
      <c r="AG163" s="69"/>
      <c r="AH163" s="69"/>
      <c r="AI163" s="69"/>
      <c r="AJ163" s="69"/>
      <c r="AK163" s="69"/>
      <c r="AL163" s="69"/>
      <c r="AM163" s="70"/>
      <c r="AN163" s="70"/>
      <c r="AO163" s="5"/>
      <c r="AP163" s="5"/>
    </row>
    <row r="164" spans="1:42" ht="24.75" thickBot="1" x14ac:dyDescent="0.6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67"/>
      <c r="Y164" s="67"/>
      <c r="Z164" s="67"/>
      <c r="AA164" s="67"/>
      <c r="AB164" s="68"/>
      <c r="AC164" s="68"/>
      <c r="AD164" s="68"/>
      <c r="AE164" s="68"/>
      <c r="AF164" s="68"/>
      <c r="AG164" s="69"/>
      <c r="AH164" s="69"/>
      <c r="AI164" s="69"/>
      <c r="AJ164" s="69"/>
      <c r="AK164" s="69"/>
      <c r="AL164" s="69"/>
      <c r="AM164" s="70"/>
      <c r="AN164" s="70"/>
      <c r="AO164" s="5"/>
      <c r="AP164" s="5"/>
    </row>
    <row r="165" spans="1:42" ht="24.75" thickBot="1" x14ac:dyDescent="0.6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67"/>
      <c r="Y165" s="67"/>
      <c r="Z165" s="67"/>
      <c r="AA165" s="67"/>
      <c r="AB165" s="68"/>
      <c r="AC165" s="68"/>
      <c r="AD165" s="68"/>
      <c r="AE165" s="68"/>
      <c r="AF165" s="68"/>
      <c r="AG165" s="69"/>
      <c r="AH165" s="69"/>
      <c r="AI165" s="69"/>
      <c r="AJ165" s="69"/>
      <c r="AK165" s="69"/>
      <c r="AL165" s="69"/>
      <c r="AM165" s="70"/>
      <c r="AN165" s="70"/>
      <c r="AO165" s="5"/>
      <c r="AP165" s="5"/>
    </row>
    <row r="166" spans="1:42" ht="24.75" thickBot="1" x14ac:dyDescent="0.6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67"/>
      <c r="Y166" s="67"/>
      <c r="Z166" s="67"/>
      <c r="AA166" s="67"/>
      <c r="AB166" s="68"/>
      <c r="AC166" s="68"/>
      <c r="AD166" s="68"/>
      <c r="AE166" s="68"/>
      <c r="AF166" s="68"/>
      <c r="AG166" s="69"/>
      <c r="AH166" s="69"/>
      <c r="AI166" s="69"/>
      <c r="AJ166" s="69"/>
      <c r="AK166" s="69"/>
      <c r="AL166" s="69"/>
      <c r="AM166" s="70"/>
      <c r="AN166" s="70"/>
      <c r="AO166" s="5"/>
      <c r="AP166" s="5"/>
    </row>
    <row r="167" spans="1:42" ht="24.75" thickBot="1" x14ac:dyDescent="0.6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67"/>
      <c r="Y167" s="67"/>
      <c r="Z167" s="67"/>
      <c r="AA167" s="67"/>
      <c r="AB167" s="68"/>
      <c r="AC167" s="68"/>
      <c r="AD167" s="68"/>
      <c r="AE167" s="68"/>
      <c r="AF167" s="68"/>
      <c r="AG167" s="69"/>
      <c r="AH167" s="69"/>
      <c r="AI167" s="69"/>
      <c r="AJ167" s="69"/>
      <c r="AK167" s="69"/>
      <c r="AL167" s="69"/>
      <c r="AM167" s="70"/>
      <c r="AN167" s="70"/>
      <c r="AO167" s="5"/>
      <c r="AP167" s="5"/>
    </row>
    <row r="168" spans="1:42" ht="24.75" thickBot="1" x14ac:dyDescent="0.6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67"/>
      <c r="Y168" s="67"/>
      <c r="Z168" s="67"/>
      <c r="AA168" s="67"/>
      <c r="AB168" s="68"/>
      <c r="AC168" s="68"/>
      <c r="AD168" s="68"/>
      <c r="AE168" s="68"/>
      <c r="AF168" s="68"/>
      <c r="AG168" s="69"/>
      <c r="AH168" s="69"/>
      <c r="AI168" s="69"/>
      <c r="AJ168" s="69"/>
      <c r="AK168" s="69"/>
      <c r="AL168" s="69"/>
      <c r="AM168" s="70"/>
      <c r="AN168" s="70"/>
      <c r="AO168" s="5"/>
      <c r="AP168" s="5"/>
    </row>
    <row r="169" spans="1:42" ht="24.75" thickBot="1" x14ac:dyDescent="0.6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67"/>
      <c r="Y169" s="67"/>
      <c r="Z169" s="67"/>
      <c r="AA169" s="67"/>
      <c r="AB169" s="68"/>
      <c r="AC169" s="68"/>
      <c r="AD169" s="68"/>
      <c r="AE169" s="68"/>
      <c r="AF169" s="68"/>
      <c r="AG169" s="69"/>
      <c r="AH169" s="69"/>
      <c r="AI169" s="69"/>
      <c r="AJ169" s="69"/>
      <c r="AK169" s="69"/>
      <c r="AL169" s="69"/>
      <c r="AM169" s="70"/>
      <c r="AN169" s="70"/>
      <c r="AO169" s="5"/>
      <c r="AP169" s="5"/>
    </row>
    <row r="170" spans="1:42" ht="24.75" thickBot="1" x14ac:dyDescent="0.6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7"/>
      <c r="Y170" s="67"/>
      <c r="Z170" s="67"/>
      <c r="AA170" s="67"/>
      <c r="AB170" s="68"/>
      <c r="AC170" s="68"/>
      <c r="AD170" s="68"/>
      <c r="AE170" s="68"/>
      <c r="AF170" s="68"/>
      <c r="AG170" s="69"/>
      <c r="AH170" s="69"/>
      <c r="AI170" s="69"/>
      <c r="AJ170" s="69"/>
      <c r="AK170" s="69"/>
      <c r="AL170" s="69"/>
      <c r="AM170" s="70"/>
      <c r="AN170" s="70"/>
      <c r="AO170" s="5"/>
      <c r="AP170" s="5"/>
    </row>
    <row r="171" spans="1:42" ht="24.75" thickBot="1" x14ac:dyDescent="0.6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67"/>
      <c r="Y171" s="67"/>
      <c r="Z171" s="67"/>
      <c r="AA171" s="67"/>
      <c r="AB171" s="68"/>
      <c r="AC171" s="68"/>
      <c r="AD171" s="68"/>
      <c r="AE171" s="68"/>
      <c r="AF171" s="68"/>
      <c r="AG171" s="69"/>
      <c r="AH171" s="69"/>
      <c r="AI171" s="69"/>
      <c r="AJ171" s="69"/>
      <c r="AK171" s="69"/>
      <c r="AL171" s="69"/>
      <c r="AM171" s="70"/>
      <c r="AN171" s="70"/>
      <c r="AO171" s="5"/>
      <c r="AP171" s="5"/>
    </row>
    <row r="172" spans="1:42" ht="24.75" thickBot="1" x14ac:dyDescent="0.6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67"/>
      <c r="Y172" s="67"/>
      <c r="Z172" s="67"/>
      <c r="AA172" s="67"/>
      <c r="AB172" s="68"/>
      <c r="AC172" s="68"/>
      <c r="AD172" s="68"/>
      <c r="AE172" s="68"/>
      <c r="AF172" s="68"/>
      <c r="AG172" s="69"/>
      <c r="AH172" s="69"/>
      <c r="AI172" s="69"/>
      <c r="AJ172" s="69"/>
      <c r="AK172" s="69"/>
      <c r="AL172" s="69"/>
      <c r="AM172" s="70"/>
      <c r="AN172" s="70"/>
      <c r="AO172" s="5"/>
      <c r="AP172" s="5"/>
    </row>
    <row r="173" spans="1:42" ht="24.75" thickBot="1" x14ac:dyDescent="0.6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67"/>
      <c r="Y173" s="67"/>
      <c r="Z173" s="67"/>
      <c r="AA173" s="67"/>
      <c r="AB173" s="68"/>
      <c r="AC173" s="68"/>
      <c r="AD173" s="68"/>
      <c r="AE173" s="68"/>
      <c r="AF173" s="68"/>
      <c r="AG173" s="69"/>
      <c r="AH173" s="69"/>
      <c r="AI173" s="69"/>
      <c r="AJ173" s="69"/>
      <c r="AK173" s="69"/>
      <c r="AL173" s="69"/>
      <c r="AM173" s="70"/>
      <c r="AN173" s="70"/>
      <c r="AO173" s="5"/>
      <c r="AP173" s="5"/>
    </row>
    <row r="174" spans="1:42" ht="24.75" thickBot="1" x14ac:dyDescent="0.6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67"/>
      <c r="Y174" s="67"/>
      <c r="Z174" s="67"/>
      <c r="AA174" s="67"/>
      <c r="AB174" s="68"/>
      <c r="AC174" s="68"/>
      <c r="AD174" s="68"/>
      <c r="AE174" s="68"/>
      <c r="AF174" s="68"/>
      <c r="AG174" s="69"/>
      <c r="AH174" s="69"/>
      <c r="AI174" s="69"/>
      <c r="AJ174" s="69"/>
      <c r="AK174" s="69"/>
      <c r="AL174" s="69"/>
      <c r="AM174" s="70"/>
      <c r="AN174" s="70"/>
      <c r="AO174" s="5"/>
      <c r="AP174" s="5"/>
    </row>
    <row r="175" spans="1:42" ht="24.75" thickBot="1" x14ac:dyDescent="0.6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67"/>
      <c r="Y175" s="67"/>
      <c r="Z175" s="67"/>
      <c r="AA175" s="67"/>
      <c r="AB175" s="68"/>
      <c r="AC175" s="68"/>
      <c r="AD175" s="68"/>
      <c r="AE175" s="68"/>
      <c r="AF175" s="68"/>
      <c r="AG175" s="69"/>
      <c r="AH175" s="69"/>
      <c r="AI175" s="69"/>
      <c r="AJ175" s="69"/>
      <c r="AK175" s="69"/>
      <c r="AL175" s="69"/>
      <c r="AM175" s="70"/>
      <c r="AN175" s="70"/>
      <c r="AO175" s="5"/>
      <c r="AP175" s="5"/>
    </row>
    <row r="176" spans="1:42" ht="24.75" thickBot="1" x14ac:dyDescent="0.6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67"/>
      <c r="Y176" s="67"/>
      <c r="Z176" s="67"/>
      <c r="AA176" s="67"/>
      <c r="AB176" s="68"/>
      <c r="AC176" s="68"/>
      <c r="AD176" s="68"/>
      <c r="AE176" s="68"/>
      <c r="AF176" s="68"/>
      <c r="AG176" s="69"/>
      <c r="AH176" s="69"/>
      <c r="AI176" s="69"/>
      <c r="AJ176" s="69"/>
      <c r="AK176" s="69"/>
      <c r="AL176" s="69"/>
      <c r="AM176" s="70"/>
      <c r="AN176" s="70"/>
      <c r="AO176" s="5"/>
      <c r="AP176" s="5"/>
    </row>
    <row r="177" spans="1:42" ht="24.75" thickBot="1" x14ac:dyDescent="0.6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67"/>
      <c r="Y177" s="67"/>
      <c r="Z177" s="67"/>
      <c r="AA177" s="67"/>
      <c r="AB177" s="68"/>
      <c r="AC177" s="68"/>
      <c r="AD177" s="68"/>
      <c r="AE177" s="68"/>
      <c r="AF177" s="68"/>
      <c r="AG177" s="69"/>
      <c r="AH177" s="69"/>
      <c r="AI177" s="69"/>
      <c r="AJ177" s="69"/>
      <c r="AK177" s="69"/>
      <c r="AL177" s="69"/>
      <c r="AM177" s="70"/>
      <c r="AN177" s="70"/>
      <c r="AO177" s="5"/>
      <c r="AP177" s="5"/>
    </row>
    <row r="178" spans="1:42" ht="24.75" thickBot="1" x14ac:dyDescent="0.6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67"/>
      <c r="Y178" s="67"/>
      <c r="Z178" s="67"/>
      <c r="AA178" s="67"/>
      <c r="AB178" s="68"/>
      <c r="AC178" s="68"/>
      <c r="AD178" s="68"/>
      <c r="AE178" s="68"/>
      <c r="AF178" s="68"/>
      <c r="AG178" s="69"/>
      <c r="AH178" s="69"/>
      <c r="AI178" s="69"/>
      <c r="AJ178" s="69"/>
      <c r="AK178" s="69"/>
      <c r="AL178" s="69"/>
      <c r="AM178" s="70"/>
      <c r="AN178" s="70"/>
      <c r="AO178" s="5"/>
      <c r="AP178" s="5"/>
    </row>
    <row r="179" spans="1:42" ht="24.75" thickBot="1" x14ac:dyDescent="0.6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67"/>
      <c r="Y179" s="67"/>
      <c r="Z179" s="67"/>
      <c r="AA179" s="67"/>
      <c r="AB179" s="68"/>
      <c r="AC179" s="68"/>
      <c r="AD179" s="68"/>
      <c r="AE179" s="68"/>
      <c r="AF179" s="68"/>
      <c r="AG179" s="69"/>
      <c r="AH179" s="69"/>
      <c r="AI179" s="69"/>
      <c r="AJ179" s="69"/>
      <c r="AK179" s="69"/>
      <c r="AL179" s="69"/>
      <c r="AM179" s="70"/>
      <c r="AN179" s="70"/>
      <c r="AO179" s="5"/>
      <c r="AP179" s="5"/>
    </row>
    <row r="180" spans="1:42" ht="24.75" thickBot="1" x14ac:dyDescent="0.6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67"/>
      <c r="Y180" s="67"/>
      <c r="Z180" s="67"/>
      <c r="AA180" s="67"/>
      <c r="AB180" s="68"/>
      <c r="AC180" s="68"/>
      <c r="AD180" s="68"/>
      <c r="AE180" s="68"/>
      <c r="AF180" s="68"/>
      <c r="AG180" s="69"/>
      <c r="AH180" s="69"/>
      <c r="AI180" s="69"/>
      <c r="AJ180" s="69"/>
      <c r="AK180" s="69"/>
      <c r="AL180" s="69"/>
      <c r="AM180" s="70"/>
      <c r="AN180" s="70"/>
      <c r="AO180" s="5"/>
      <c r="AP180" s="5"/>
    </row>
    <row r="181" spans="1:42" ht="24.75" thickBot="1" x14ac:dyDescent="0.6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67"/>
      <c r="Y181" s="67"/>
      <c r="Z181" s="67"/>
      <c r="AA181" s="67"/>
      <c r="AB181" s="68"/>
      <c r="AC181" s="68"/>
      <c r="AD181" s="68"/>
      <c r="AE181" s="68"/>
      <c r="AF181" s="68"/>
      <c r="AG181" s="69"/>
      <c r="AH181" s="69"/>
      <c r="AI181" s="69"/>
      <c r="AJ181" s="69"/>
      <c r="AK181" s="69"/>
      <c r="AL181" s="69"/>
      <c r="AM181" s="70"/>
      <c r="AN181" s="70"/>
      <c r="AO181" s="5"/>
      <c r="AP181" s="5"/>
    </row>
    <row r="182" spans="1:42" ht="24.75" thickBot="1" x14ac:dyDescent="0.6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67"/>
      <c r="Y182" s="67"/>
      <c r="Z182" s="67"/>
      <c r="AA182" s="67"/>
      <c r="AB182" s="68"/>
      <c r="AC182" s="68"/>
      <c r="AD182" s="68"/>
      <c r="AE182" s="68"/>
      <c r="AF182" s="68"/>
      <c r="AG182" s="69"/>
      <c r="AH182" s="69"/>
      <c r="AI182" s="69"/>
      <c r="AJ182" s="69"/>
      <c r="AK182" s="69"/>
      <c r="AL182" s="69"/>
      <c r="AM182" s="70"/>
      <c r="AN182" s="70"/>
      <c r="AO182" s="5"/>
      <c r="AP182" s="5"/>
    </row>
    <row r="183" spans="1:42" ht="24.75" thickBot="1" x14ac:dyDescent="0.6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67"/>
      <c r="Y183" s="67"/>
      <c r="Z183" s="67"/>
      <c r="AA183" s="67"/>
      <c r="AB183" s="68"/>
      <c r="AC183" s="68"/>
      <c r="AD183" s="68"/>
      <c r="AE183" s="68"/>
      <c r="AF183" s="68"/>
      <c r="AG183" s="69"/>
      <c r="AH183" s="69"/>
      <c r="AI183" s="69"/>
      <c r="AJ183" s="69"/>
      <c r="AK183" s="69"/>
      <c r="AL183" s="69"/>
      <c r="AM183" s="70"/>
      <c r="AN183" s="70"/>
      <c r="AO183" s="5"/>
      <c r="AP183" s="5"/>
    </row>
    <row r="184" spans="1:42" ht="24.75" thickBot="1" x14ac:dyDescent="0.6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67"/>
      <c r="Y184" s="67"/>
      <c r="Z184" s="67"/>
      <c r="AA184" s="67"/>
      <c r="AB184" s="68"/>
      <c r="AC184" s="68"/>
      <c r="AD184" s="68"/>
      <c r="AE184" s="68"/>
      <c r="AF184" s="68"/>
      <c r="AG184" s="69"/>
      <c r="AH184" s="69"/>
      <c r="AI184" s="69"/>
      <c r="AJ184" s="69"/>
      <c r="AK184" s="69"/>
      <c r="AL184" s="69"/>
      <c r="AM184" s="70"/>
      <c r="AN184" s="70"/>
      <c r="AO184" s="5"/>
      <c r="AP184" s="5"/>
    </row>
    <row r="185" spans="1:42" ht="24.75" thickBot="1" x14ac:dyDescent="0.6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67"/>
      <c r="Y185" s="67"/>
      <c r="Z185" s="67"/>
      <c r="AA185" s="67"/>
      <c r="AB185" s="68"/>
      <c r="AC185" s="68"/>
      <c r="AD185" s="68"/>
      <c r="AE185" s="68"/>
      <c r="AF185" s="68"/>
      <c r="AG185" s="69"/>
      <c r="AH185" s="69"/>
      <c r="AI185" s="69"/>
      <c r="AJ185" s="69"/>
      <c r="AK185" s="69"/>
      <c r="AL185" s="69"/>
      <c r="AM185" s="70"/>
      <c r="AN185" s="70"/>
      <c r="AO185" s="5"/>
      <c r="AP185" s="5"/>
    </row>
    <row r="186" spans="1:42" ht="24.75" thickBot="1" x14ac:dyDescent="0.6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7"/>
      <c r="Y186" s="67"/>
      <c r="Z186" s="67"/>
      <c r="AA186" s="67"/>
      <c r="AB186" s="68"/>
      <c r="AC186" s="68"/>
      <c r="AD186" s="68"/>
      <c r="AE186" s="68"/>
      <c r="AF186" s="68"/>
      <c r="AG186" s="69"/>
      <c r="AH186" s="69"/>
      <c r="AI186" s="69"/>
      <c r="AJ186" s="69"/>
      <c r="AK186" s="69"/>
      <c r="AL186" s="69"/>
      <c r="AM186" s="70"/>
      <c r="AN186" s="70"/>
      <c r="AO186" s="5"/>
      <c r="AP186" s="5"/>
    </row>
    <row r="187" spans="1:42" ht="24.75" thickBot="1" x14ac:dyDescent="0.6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7"/>
      <c r="Y187" s="67"/>
      <c r="Z187" s="67"/>
      <c r="AA187" s="67"/>
      <c r="AB187" s="68"/>
      <c r="AC187" s="68"/>
      <c r="AD187" s="68"/>
      <c r="AE187" s="68"/>
      <c r="AF187" s="68"/>
      <c r="AG187" s="69"/>
      <c r="AH187" s="69"/>
      <c r="AI187" s="69"/>
      <c r="AJ187" s="69"/>
      <c r="AK187" s="69"/>
      <c r="AL187" s="69"/>
      <c r="AM187" s="70"/>
      <c r="AN187" s="70"/>
      <c r="AO187" s="5"/>
      <c r="AP187" s="5"/>
    </row>
    <row r="188" spans="1:42" ht="24.75" thickBot="1" x14ac:dyDescent="0.6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7"/>
      <c r="Y188" s="67"/>
      <c r="Z188" s="67"/>
      <c r="AA188" s="67"/>
      <c r="AB188" s="68"/>
      <c r="AC188" s="68"/>
      <c r="AD188" s="68"/>
      <c r="AE188" s="68"/>
      <c r="AF188" s="68"/>
      <c r="AG188" s="69"/>
      <c r="AH188" s="69"/>
      <c r="AI188" s="69"/>
      <c r="AJ188" s="69"/>
      <c r="AK188" s="69"/>
      <c r="AL188" s="69"/>
      <c r="AM188" s="70"/>
      <c r="AN188" s="70"/>
      <c r="AO188" s="5"/>
      <c r="AP188" s="5"/>
    </row>
    <row r="189" spans="1:42" ht="24.75" thickBot="1" x14ac:dyDescent="0.6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7"/>
      <c r="Y189" s="67"/>
      <c r="Z189" s="67"/>
      <c r="AA189" s="67"/>
      <c r="AB189" s="68"/>
      <c r="AC189" s="68"/>
      <c r="AD189" s="68"/>
      <c r="AE189" s="68"/>
      <c r="AF189" s="68"/>
      <c r="AG189" s="69"/>
      <c r="AH189" s="69"/>
      <c r="AI189" s="69"/>
      <c r="AJ189" s="69"/>
      <c r="AK189" s="69"/>
      <c r="AL189" s="69"/>
      <c r="AM189" s="70"/>
      <c r="AN189" s="70"/>
      <c r="AO189" s="5"/>
      <c r="AP189" s="5"/>
    </row>
    <row r="190" spans="1:42" ht="24.75" thickBot="1" x14ac:dyDescent="0.6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7"/>
      <c r="Y190" s="67"/>
      <c r="Z190" s="67"/>
      <c r="AA190" s="67"/>
      <c r="AB190" s="68"/>
      <c r="AC190" s="68"/>
      <c r="AD190" s="68"/>
      <c r="AE190" s="68"/>
      <c r="AF190" s="68"/>
      <c r="AG190" s="69"/>
      <c r="AH190" s="69"/>
      <c r="AI190" s="69"/>
      <c r="AJ190" s="69"/>
      <c r="AK190" s="69"/>
      <c r="AL190" s="69"/>
      <c r="AM190" s="70"/>
      <c r="AN190" s="70"/>
      <c r="AO190" s="5"/>
      <c r="AP190" s="5"/>
    </row>
    <row r="191" spans="1:42" ht="24.75" thickBot="1" x14ac:dyDescent="0.6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7"/>
      <c r="Y191" s="67"/>
      <c r="Z191" s="67"/>
      <c r="AA191" s="67"/>
      <c r="AB191" s="68"/>
      <c r="AC191" s="68"/>
      <c r="AD191" s="68"/>
      <c r="AE191" s="68"/>
      <c r="AF191" s="68"/>
      <c r="AG191" s="69"/>
      <c r="AH191" s="69"/>
      <c r="AI191" s="69"/>
      <c r="AJ191" s="69"/>
      <c r="AK191" s="69"/>
      <c r="AL191" s="69"/>
      <c r="AM191" s="70"/>
      <c r="AN191" s="70"/>
      <c r="AO191" s="5"/>
      <c r="AP191" s="5"/>
    </row>
    <row r="192" spans="1:42" ht="24.75" thickBot="1" x14ac:dyDescent="0.6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7"/>
      <c r="Y192" s="67"/>
      <c r="Z192" s="67"/>
      <c r="AA192" s="67"/>
      <c r="AB192" s="68"/>
      <c r="AC192" s="68"/>
      <c r="AD192" s="68"/>
      <c r="AE192" s="68"/>
      <c r="AF192" s="68"/>
      <c r="AG192" s="69"/>
      <c r="AH192" s="69"/>
      <c r="AI192" s="69"/>
      <c r="AJ192" s="69"/>
      <c r="AK192" s="69"/>
      <c r="AL192" s="69"/>
      <c r="AM192" s="70"/>
      <c r="AN192" s="70"/>
      <c r="AO192" s="5"/>
      <c r="AP192" s="5"/>
    </row>
    <row r="193" spans="1:42" ht="24.75" thickBot="1" x14ac:dyDescent="0.6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7"/>
      <c r="Y193" s="67"/>
      <c r="Z193" s="67"/>
      <c r="AA193" s="67"/>
      <c r="AB193" s="68"/>
      <c r="AC193" s="68"/>
      <c r="AD193" s="68"/>
      <c r="AE193" s="68"/>
      <c r="AF193" s="68"/>
      <c r="AG193" s="69"/>
      <c r="AH193" s="69"/>
      <c r="AI193" s="69"/>
      <c r="AJ193" s="69"/>
      <c r="AK193" s="69"/>
      <c r="AL193" s="69"/>
      <c r="AM193" s="70"/>
      <c r="AN193" s="70"/>
      <c r="AO193" s="5"/>
      <c r="AP193" s="5"/>
    </row>
    <row r="194" spans="1:42" ht="24.75" thickBot="1" x14ac:dyDescent="0.6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7"/>
      <c r="Y194" s="67"/>
      <c r="Z194" s="67"/>
      <c r="AA194" s="67"/>
      <c r="AB194" s="68"/>
      <c r="AC194" s="68"/>
      <c r="AD194" s="68"/>
      <c r="AE194" s="68"/>
      <c r="AF194" s="68"/>
      <c r="AG194" s="69"/>
      <c r="AH194" s="69"/>
      <c r="AI194" s="69"/>
      <c r="AJ194" s="69"/>
      <c r="AK194" s="69"/>
      <c r="AL194" s="69"/>
      <c r="AM194" s="70"/>
      <c r="AN194" s="70"/>
      <c r="AO194" s="5"/>
      <c r="AP194" s="5"/>
    </row>
    <row r="195" spans="1:42" ht="24.75" thickBot="1" x14ac:dyDescent="0.6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7"/>
      <c r="Y195" s="67"/>
      <c r="Z195" s="67"/>
      <c r="AA195" s="67"/>
      <c r="AB195" s="68"/>
      <c r="AC195" s="68"/>
      <c r="AD195" s="68"/>
      <c r="AE195" s="68"/>
      <c r="AF195" s="68"/>
      <c r="AG195" s="69"/>
      <c r="AH195" s="69"/>
      <c r="AI195" s="69"/>
      <c r="AJ195" s="69"/>
      <c r="AK195" s="69"/>
      <c r="AL195" s="69"/>
      <c r="AM195" s="70"/>
      <c r="AN195" s="70"/>
      <c r="AO195" s="5"/>
      <c r="AP195" s="5"/>
    </row>
    <row r="196" spans="1:42" ht="24.75" thickBot="1" x14ac:dyDescent="0.6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7"/>
      <c r="Y196" s="67"/>
      <c r="Z196" s="67"/>
      <c r="AA196" s="67"/>
      <c r="AB196" s="68"/>
      <c r="AC196" s="68"/>
      <c r="AD196" s="68"/>
      <c r="AE196" s="68"/>
      <c r="AF196" s="68"/>
      <c r="AG196" s="69"/>
      <c r="AH196" s="69"/>
      <c r="AI196" s="69"/>
      <c r="AJ196" s="69"/>
      <c r="AK196" s="69"/>
      <c r="AL196" s="69"/>
      <c r="AM196" s="70"/>
      <c r="AN196" s="70"/>
      <c r="AO196" s="5"/>
      <c r="AP196" s="5"/>
    </row>
    <row r="197" spans="1:42" ht="24.75" thickBot="1" x14ac:dyDescent="0.6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7"/>
      <c r="Y197" s="67"/>
      <c r="Z197" s="67"/>
      <c r="AA197" s="67"/>
      <c r="AB197" s="68"/>
      <c r="AC197" s="68"/>
      <c r="AD197" s="68"/>
      <c r="AE197" s="68"/>
      <c r="AF197" s="68"/>
      <c r="AG197" s="69"/>
      <c r="AH197" s="69"/>
      <c r="AI197" s="69"/>
      <c r="AJ197" s="69"/>
      <c r="AK197" s="69"/>
      <c r="AL197" s="69"/>
      <c r="AM197" s="70"/>
      <c r="AN197" s="70"/>
      <c r="AO197" s="5"/>
      <c r="AP197" s="5"/>
    </row>
    <row r="198" spans="1:42" ht="24.75" thickBot="1" x14ac:dyDescent="0.6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7"/>
      <c r="Y198" s="67"/>
      <c r="Z198" s="67"/>
      <c r="AA198" s="67"/>
      <c r="AB198" s="68"/>
      <c r="AC198" s="68"/>
      <c r="AD198" s="68"/>
      <c r="AE198" s="68"/>
      <c r="AF198" s="68"/>
      <c r="AG198" s="69"/>
      <c r="AH198" s="69"/>
      <c r="AI198" s="69"/>
      <c r="AJ198" s="69"/>
      <c r="AK198" s="69"/>
      <c r="AL198" s="69"/>
      <c r="AM198" s="70"/>
      <c r="AN198" s="70"/>
      <c r="AO198" s="5"/>
      <c r="AP198" s="5"/>
    </row>
    <row r="199" spans="1:42" ht="24.75" thickBot="1" x14ac:dyDescent="0.6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7"/>
      <c r="Y199" s="67"/>
      <c r="Z199" s="67"/>
      <c r="AA199" s="67"/>
      <c r="AB199" s="68"/>
      <c r="AC199" s="68"/>
      <c r="AD199" s="68"/>
      <c r="AE199" s="68"/>
      <c r="AF199" s="68"/>
      <c r="AG199" s="69"/>
      <c r="AH199" s="69"/>
      <c r="AI199" s="69"/>
      <c r="AJ199" s="69"/>
      <c r="AK199" s="69"/>
      <c r="AL199" s="69"/>
      <c r="AM199" s="70"/>
      <c r="AN199" s="70"/>
      <c r="AO199" s="5"/>
      <c r="AP199" s="5"/>
    </row>
    <row r="200" spans="1:42" ht="24.75" thickBot="1" x14ac:dyDescent="0.6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7"/>
      <c r="Y200" s="67"/>
      <c r="Z200" s="67"/>
      <c r="AA200" s="67"/>
      <c r="AB200" s="68"/>
      <c r="AC200" s="68"/>
      <c r="AD200" s="68"/>
      <c r="AE200" s="68"/>
      <c r="AF200" s="68"/>
      <c r="AG200" s="69"/>
      <c r="AH200" s="69"/>
      <c r="AI200" s="69"/>
      <c r="AJ200" s="69"/>
      <c r="AK200" s="69"/>
      <c r="AL200" s="69"/>
      <c r="AM200" s="70"/>
      <c r="AN200" s="70"/>
      <c r="AO200" s="5"/>
      <c r="AP200" s="5"/>
    </row>
    <row r="201" spans="1:42" ht="24.75" thickBot="1" x14ac:dyDescent="0.6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7"/>
      <c r="Y201" s="67"/>
      <c r="Z201" s="67"/>
      <c r="AA201" s="67"/>
      <c r="AB201" s="68"/>
      <c r="AC201" s="68"/>
      <c r="AD201" s="68"/>
      <c r="AE201" s="68"/>
      <c r="AF201" s="68"/>
      <c r="AG201" s="69"/>
      <c r="AH201" s="69"/>
      <c r="AI201" s="69"/>
      <c r="AJ201" s="69"/>
      <c r="AK201" s="69"/>
      <c r="AL201" s="69"/>
      <c r="AM201" s="70"/>
      <c r="AN201" s="70"/>
      <c r="AO201" s="5"/>
      <c r="AP201" s="5"/>
    </row>
    <row r="202" spans="1:42" ht="24.75" thickBot="1" x14ac:dyDescent="0.6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7"/>
      <c r="Y202" s="67"/>
      <c r="Z202" s="67"/>
      <c r="AA202" s="67"/>
      <c r="AB202" s="68"/>
      <c r="AC202" s="68"/>
      <c r="AD202" s="68"/>
      <c r="AE202" s="68"/>
      <c r="AF202" s="68"/>
      <c r="AG202" s="69"/>
      <c r="AH202" s="69"/>
      <c r="AI202" s="69"/>
      <c r="AJ202" s="69"/>
      <c r="AK202" s="69"/>
      <c r="AL202" s="69"/>
      <c r="AM202" s="70"/>
      <c r="AN202" s="70"/>
      <c r="AO202" s="5"/>
      <c r="AP202" s="5"/>
    </row>
    <row r="203" spans="1:42" ht="24.75" thickBot="1" x14ac:dyDescent="0.6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7"/>
      <c r="Y203" s="67"/>
      <c r="Z203" s="67"/>
      <c r="AA203" s="67"/>
      <c r="AB203" s="68"/>
      <c r="AC203" s="68"/>
      <c r="AD203" s="68"/>
      <c r="AE203" s="68"/>
      <c r="AF203" s="68"/>
      <c r="AG203" s="69"/>
      <c r="AH203" s="69"/>
      <c r="AI203" s="69"/>
      <c r="AJ203" s="69"/>
      <c r="AK203" s="69"/>
      <c r="AL203" s="69"/>
      <c r="AM203" s="70"/>
      <c r="AN203" s="70"/>
      <c r="AO203" s="5"/>
      <c r="AP203" s="5"/>
    </row>
    <row r="204" spans="1:42" ht="24.75" thickBot="1" x14ac:dyDescent="0.6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7"/>
      <c r="Y204" s="67"/>
      <c r="Z204" s="67"/>
      <c r="AA204" s="67"/>
      <c r="AB204" s="68"/>
      <c r="AC204" s="68"/>
      <c r="AD204" s="68"/>
      <c r="AE204" s="68"/>
      <c r="AF204" s="68"/>
      <c r="AG204" s="69"/>
      <c r="AH204" s="69"/>
      <c r="AI204" s="69"/>
      <c r="AJ204" s="69"/>
      <c r="AK204" s="69"/>
      <c r="AL204" s="69"/>
      <c r="AM204" s="70"/>
      <c r="AN204" s="70"/>
      <c r="AO204" s="5"/>
      <c r="AP204" s="5"/>
    </row>
    <row r="205" spans="1:42" ht="24.75" thickBot="1" x14ac:dyDescent="0.6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7"/>
      <c r="Y205" s="67"/>
      <c r="Z205" s="67"/>
      <c r="AA205" s="67"/>
      <c r="AB205" s="68"/>
      <c r="AC205" s="68"/>
      <c r="AD205" s="68"/>
      <c r="AE205" s="68"/>
      <c r="AF205" s="68"/>
      <c r="AG205" s="69"/>
      <c r="AH205" s="69"/>
      <c r="AI205" s="69"/>
      <c r="AJ205" s="69"/>
      <c r="AK205" s="69"/>
      <c r="AL205" s="69"/>
      <c r="AM205" s="70"/>
      <c r="AN205" s="70"/>
      <c r="AO205" s="5"/>
      <c r="AP205" s="5"/>
    </row>
    <row r="206" spans="1:42" ht="24.75" thickBot="1" x14ac:dyDescent="0.6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7"/>
      <c r="Y206" s="67"/>
      <c r="Z206" s="67"/>
      <c r="AA206" s="67"/>
      <c r="AB206" s="68"/>
      <c r="AC206" s="68"/>
      <c r="AD206" s="68"/>
      <c r="AE206" s="68"/>
      <c r="AF206" s="68"/>
      <c r="AG206" s="69"/>
      <c r="AH206" s="69"/>
      <c r="AI206" s="69"/>
      <c r="AJ206" s="69"/>
      <c r="AK206" s="69"/>
      <c r="AL206" s="69"/>
      <c r="AM206" s="70"/>
      <c r="AN206" s="70"/>
      <c r="AO206" s="5"/>
      <c r="AP206" s="5"/>
    </row>
    <row r="207" spans="1:42" ht="24.75" thickBot="1" x14ac:dyDescent="0.6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7"/>
      <c r="Y207" s="67"/>
      <c r="Z207" s="67"/>
      <c r="AA207" s="67"/>
      <c r="AB207" s="68"/>
      <c r="AC207" s="68"/>
      <c r="AD207" s="68"/>
      <c r="AE207" s="68"/>
      <c r="AF207" s="68"/>
      <c r="AG207" s="69"/>
      <c r="AH207" s="69"/>
      <c r="AI207" s="69"/>
      <c r="AJ207" s="69"/>
      <c r="AK207" s="69"/>
      <c r="AL207" s="69"/>
      <c r="AM207" s="70"/>
      <c r="AN207" s="70"/>
      <c r="AO207" s="5"/>
      <c r="AP207" s="5"/>
    </row>
    <row r="208" spans="1:42" ht="24.75" thickBot="1" x14ac:dyDescent="0.6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7"/>
      <c r="Y208" s="67"/>
      <c r="Z208" s="67"/>
      <c r="AA208" s="67"/>
      <c r="AB208" s="68"/>
      <c r="AC208" s="68"/>
      <c r="AD208" s="68"/>
      <c r="AE208" s="68"/>
      <c r="AF208" s="68"/>
      <c r="AG208" s="69"/>
      <c r="AH208" s="69"/>
      <c r="AI208" s="69"/>
      <c r="AJ208" s="69"/>
      <c r="AK208" s="69"/>
      <c r="AL208" s="69"/>
      <c r="AM208" s="70"/>
      <c r="AN208" s="70"/>
      <c r="AO208" s="5"/>
      <c r="AP208" s="5"/>
    </row>
    <row r="209" spans="1:42" ht="24.75" thickBot="1" x14ac:dyDescent="0.6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7"/>
      <c r="Y209" s="67"/>
      <c r="Z209" s="67"/>
      <c r="AA209" s="67"/>
      <c r="AB209" s="68"/>
      <c r="AC209" s="68"/>
      <c r="AD209" s="68"/>
      <c r="AE209" s="68"/>
      <c r="AF209" s="68"/>
      <c r="AG209" s="69"/>
      <c r="AH209" s="69"/>
      <c r="AI209" s="69"/>
      <c r="AJ209" s="69"/>
      <c r="AK209" s="69"/>
      <c r="AL209" s="69"/>
      <c r="AM209" s="70"/>
      <c r="AN209" s="70"/>
      <c r="AO209" s="5"/>
      <c r="AP209" s="5"/>
    </row>
    <row r="210" spans="1:42" ht="24.75" thickBot="1" x14ac:dyDescent="0.6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7"/>
      <c r="Y210" s="67"/>
      <c r="Z210" s="67"/>
      <c r="AA210" s="67"/>
      <c r="AB210" s="68"/>
      <c r="AC210" s="68"/>
      <c r="AD210" s="68"/>
      <c r="AE210" s="68"/>
      <c r="AF210" s="68"/>
      <c r="AG210" s="69"/>
      <c r="AH210" s="69"/>
      <c r="AI210" s="69"/>
      <c r="AJ210" s="69"/>
      <c r="AK210" s="69"/>
      <c r="AL210" s="69"/>
      <c r="AM210" s="70"/>
      <c r="AN210" s="70"/>
      <c r="AO210" s="5"/>
      <c r="AP210" s="5"/>
    </row>
    <row r="211" spans="1:42" ht="24.75" thickBot="1" x14ac:dyDescent="0.6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7"/>
      <c r="Y211" s="67"/>
      <c r="Z211" s="67"/>
      <c r="AA211" s="67"/>
      <c r="AB211" s="68"/>
      <c r="AC211" s="68"/>
      <c r="AD211" s="68"/>
      <c r="AE211" s="68"/>
      <c r="AF211" s="68"/>
      <c r="AG211" s="69"/>
      <c r="AH211" s="69"/>
      <c r="AI211" s="69"/>
      <c r="AJ211" s="69"/>
      <c r="AK211" s="69"/>
      <c r="AL211" s="69"/>
      <c r="AM211" s="70"/>
      <c r="AN211" s="70"/>
      <c r="AO211" s="5"/>
      <c r="AP211" s="5"/>
    </row>
    <row r="212" spans="1:42" ht="24.75" thickBot="1" x14ac:dyDescent="0.6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7"/>
      <c r="Y212" s="67"/>
      <c r="Z212" s="67"/>
      <c r="AA212" s="67"/>
      <c r="AB212" s="68"/>
      <c r="AC212" s="68"/>
      <c r="AD212" s="68"/>
      <c r="AE212" s="68"/>
      <c r="AF212" s="68"/>
      <c r="AG212" s="69"/>
      <c r="AH212" s="69"/>
      <c r="AI212" s="69"/>
      <c r="AJ212" s="69"/>
      <c r="AK212" s="69"/>
      <c r="AL212" s="69"/>
      <c r="AM212" s="70"/>
      <c r="AN212" s="70"/>
      <c r="AO212" s="5"/>
      <c r="AP212" s="5"/>
    </row>
    <row r="213" spans="1:42" ht="24.75" thickBot="1" x14ac:dyDescent="0.6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7"/>
      <c r="Y213" s="67"/>
      <c r="Z213" s="67"/>
      <c r="AA213" s="67"/>
      <c r="AB213" s="68"/>
      <c r="AC213" s="68"/>
      <c r="AD213" s="68"/>
      <c r="AE213" s="68"/>
      <c r="AF213" s="68"/>
      <c r="AG213" s="69"/>
      <c r="AH213" s="69"/>
      <c r="AI213" s="69"/>
      <c r="AJ213" s="69"/>
      <c r="AK213" s="69"/>
      <c r="AL213" s="69"/>
      <c r="AM213" s="70"/>
      <c r="AN213" s="70"/>
      <c r="AO213" s="5"/>
      <c r="AP213" s="5"/>
    </row>
    <row r="214" spans="1:42" ht="24.75" thickBot="1" x14ac:dyDescent="0.6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7"/>
      <c r="Y214" s="67"/>
      <c r="Z214" s="67"/>
      <c r="AA214" s="67"/>
      <c r="AB214" s="68"/>
      <c r="AC214" s="68"/>
      <c r="AD214" s="68"/>
      <c r="AE214" s="68"/>
      <c r="AF214" s="68"/>
      <c r="AG214" s="69"/>
      <c r="AH214" s="69"/>
      <c r="AI214" s="69"/>
      <c r="AJ214" s="69"/>
      <c r="AK214" s="69"/>
      <c r="AL214" s="69"/>
      <c r="AM214" s="70"/>
      <c r="AN214" s="70"/>
      <c r="AO214" s="5"/>
      <c r="AP214" s="5"/>
    </row>
    <row r="215" spans="1:42" ht="24.75" thickBot="1" x14ac:dyDescent="0.6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7"/>
      <c r="Y215" s="67"/>
      <c r="Z215" s="67"/>
      <c r="AA215" s="67"/>
      <c r="AB215" s="68"/>
      <c r="AC215" s="68"/>
      <c r="AD215" s="68"/>
      <c r="AE215" s="68"/>
      <c r="AF215" s="68"/>
      <c r="AG215" s="69"/>
      <c r="AH215" s="69"/>
      <c r="AI215" s="69"/>
      <c r="AJ215" s="69"/>
      <c r="AK215" s="69"/>
      <c r="AL215" s="69"/>
      <c r="AM215" s="70"/>
      <c r="AN215" s="70"/>
      <c r="AO215" s="5"/>
      <c r="AP215" s="5"/>
    </row>
    <row r="216" spans="1:42" ht="24.75" thickBot="1" x14ac:dyDescent="0.6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7"/>
      <c r="Y216" s="67"/>
      <c r="Z216" s="67"/>
      <c r="AA216" s="67"/>
      <c r="AB216" s="68"/>
      <c r="AC216" s="68"/>
      <c r="AD216" s="68"/>
      <c r="AE216" s="68"/>
      <c r="AF216" s="68"/>
      <c r="AG216" s="69"/>
      <c r="AH216" s="69"/>
      <c r="AI216" s="69"/>
      <c r="AJ216" s="69"/>
      <c r="AK216" s="69"/>
      <c r="AL216" s="69"/>
      <c r="AM216" s="70"/>
      <c r="AN216" s="70"/>
      <c r="AO216" s="5"/>
      <c r="AP216" s="5"/>
    </row>
    <row r="217" spans="1:42" ht="24.75" thickBot="1" x14ac:dyDescent="0.6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7"/>
      <c r="Y217" s="67"/>
      <c r="Z217" s="67"/>
      <c r="AA217" s="67"/>
      <c r="AB217" s="68"/>
      <c r="AC217" s="68"/>
      <c r="AD217" s="68"/>
      <c r="AE217" s="68"/>
      <c r="AF217" s="68"/>
      <c r="AG217" s="69"/>
      <c r="AH217" s="69"/>
      <c r="AI217" s="69"/>
      <c r="AJ217" s="69"/>
      <c r="AK217" s="69"/>
      <c r="AL217" s="69"/>
      <c r="AM217" s="70"/>
      <c r="AN217" s="70"/>
      <c r="AO217" s="5"/>
      <c r="AP217" s="5"/>
    </row>
    <row r="218" spans="1:42" ht="24.75" thickBot="1" x14ac:dyDescent="0.6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7"/>
      <c r="Y218" s="67"/>
      <c r="Z218" s="67"/>
      <c r="AA218" s="67"/>
      <c r="AB218" s="68"/>
      <c r="AC218" s="68"/>
      <c r="AD218" s="68"/>
      <c r="AE218" s="68"/>
      <c r="AF218" s="68"/>
      <c r="AG218" s="69"/>
      <c r="AH218" s="69"/>
      <c r="AI218" s="69"/>
      <c r="AJ218" s="69"/>
      <c r="AK218" s="69"/>
      <c r="AL218" s="69"/>
      <c r="AM218" s="70"/>
      <c r="AN218" s="70"/>
      <c r="AO218" s="5"/>
      <c r="AP218" s="5"/>
    </row>
    <row r="219" spans="1:42" ht="24.75" thickBot="1" x14ac:dyDescent="0.6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7"/>
      <c r="Y219" s="67"/>
      <c r="Z219" s="67"/>
      <c r="AA219" s="67"/>
      <c r="AB219" s="68"/>
      <c r="AC219" s="68"/>
      <c r="AD219" s="68"/>
      <c r="AE219" s="68"/>
      <c r="AF219" s="68"/>
      <c r="AG219" s="69"/>
      <c r="AH219" s="69"/>
      <c r="AI219" s="69"/>
      <c r="AJ219" s="69"/>
      <c r="AK219" s="69"/>
      <c r="AL219" s="69"/>
      <c r="AM219" s="70"/>
      <c r="AN219" s="70"/>
      <c r="AO219" s="5"/>
      <c r="AP219" s="5"/>
    </row>
    <row r="220" spans="1:42" ht="24.75" thickBot="1" x14ac:dyDescent="0.6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7"/>
      <c r="Y220" s="67"/>
      <c r="Z220" s="67"/>
      <c r="AA220" s="67"/>
      <c r="AB220" s="68"/>
      <c r="AC220" s="68"/>
      <c r="AD220" s="68"/>
      <c r="AE220" s="68"/>
      <c r="AF220" s="68"/>
      <c r="AG220" s="69"/>
      <c r="AH220" s="69"/>
      <c r="AI220" s="69"/>
      <c r="AJ220" s="69"/>
      <c r="AK220" s="69"/>
      <c r="AL220" s="69"/>
      <c r="AM220" s="70"/>
      <c r="AN220" s="70"/>
      <c r="AO220" s="5"/>
      <c r="AP220" s="5"/>
    </row>
    <row r="221" spans="1:42" ht="24.75" thickBot="1" x14ac:dyDescent="0.6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7"/>
      <c r="Y221" s="67"/>
      <c r="Z221" s="67"/>
      <c r="AA221" s="67"/>
      <c r="AB221" s="68"/>
      <c r="AC221" s="68"/>
      <c r="AD221" s="68"/>
      <c r="AE221" s="68"/>
      <c r="AF221" s="68"/>
      <c r="AG221" s="69"/>
      <c r="AH221" s="69"/>
      <c r="AI221" s="69"/>
      <c r="AJ221" s="69"/>
      <c r="AK221" s="69"/>
      <c r="AL221" s="69"/>
      <c r="AM221" s="70"/>
      <c r="AN221" s="70"/>
      <c r="AO221" s="5"/>
      <c r="AP221" s="5"/>
    </row>
    <row r="222" spans="1:42" ht="24.75" thickBot="1" x14ac:dyDescent="0.6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7"/>
      <c r="Y222" s="67"/>
      <c r="Z222" s="67"/>
      <c r="AA222" s="67"/>
      <c r="AB222" s="68"/>
      <c r="AC222" s="68"/>
      <c r="AD222" s="68"/>
      <c r="AE222" s="68"/>
      <c r="AF222" s="68"/>
      <c r="AG222" s="69"/>
      <c r="AH222" s="69"/>
      <c r="AI222" s="69"/>
      <c r="AJ222" s="69"/>
      <c r="AK222" s="69"/>
      <c r="AL222" s="69"/>
      <c r="AM222" s="70"/>
      <c r="AN222" s="70"/>
      <c r="AO222" s="5"/>
      <c r="AP222" s="5"/>
    </row>
    <row r="223" spans="1:42" ht="24.75" thickBot="1" x14ac:dyDescent="0.6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7"/>
      <c r="Y223" s="67"/>
      <c r="Z223" s="67"/>
      <c r="AA223" s="67"/>
      <c r="AB223" s="68"/>
      <c r="AC223" s="68"/>
      <c r="AD223" s="68"/>
      <c r="AE223" s="68"/>
      <c r="AF223" s="68"/>
      <c r="AG223" s="69"/>
      <c r="AH223" s="69"/>
      <c r="AI223" s="69"/>
      <c r="AJ223" s="69"/>
      <c r="AK223" s="69"/>
      <c r="AL223" s="69"/>
      <c r="AM223" s="70"/>
      <c r="AN223" s="70"/>
      <c r="AO223" s="5"/>
      <c r="AP223" s="5"/>
    </row>
    <row r="224" spans="1:42" ht="24.75" thickBot="1" x14ac:dyDescent="0.6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7"/>
      <c r="Y224" s="67"/>
      <c r="Z224" s="67"/>
      <c r="AA224" s="67"/>
      <c r="AB224" s="68"/>
      <c r="AC224" s="68"/>
      <c r="AD224" s="68"/>
      <c r="AE224" s="68"/>
      <c r="AF224" s="68"/>
      <c r="AG224" s="69"/>
      <c r="AH224" s="69"/>
      <c r="AI224" s="69"/>
      <c r="AJ224" s="69"/>
      <c r="AK224" s="69"/>
      <c r="AL224" s="69"/>
      <c r="AM224" s="70"/>
      <c r="AN224" s="70"/>
      <c r="AO224" s="5"/>
      <c r="AP224" s="5"/>
    </row>
    <row r="225" spans="1:42" ht="24.75" thickBot="1" x14ac:dyDescent="0.6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7"/>
      <c r="Y225" s="67"/>
      <c r="Z225" s="67"/>
      <c r="AA225" s="67"/>
      <c r="AB225" s="68"/>
      <c r="AC225" s="68"/>
      <c r="AD225" s="68"/>
      <c r="AE225" s="68"/>
      <c r="AF225" s="68"/>
      <c r="AG225" s="69"/>
      <c r="AH225" s="69"/>
      <c r="AI225" s="69"/>
      <c r="AJ225" s="69"/>
      <c r="AK225" s="69"/>
      <c r="AL225" s="69"/>
      <c r="AM225" s="70"/>
      <c r="AN225" s="70"/>
      <c r="AO225" s="5"/>
      <c r="AP225" s="5"/>
    </row>
    <row r="226" spans="1:42" ht="24.75" thickBot="1" x14ac:dyDescent="0.6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7"/>
      <c r="Y226" s="67"/>
      <c r="Z226" s="67"/>
      <c r="AA226" s="67"/>
      <c r="AB226" s="68"/>
      <c r="AC226" s="68"/>
      <c r="AD226" s="68"/>
      <c r="AE226" s="68"/>
      <c r="AF226" s="68"/>
      <c r="AG226" s="69"/>
      <c r="AH226" s="69"/>
      <c r="AI226" s="69"/>
      <c r="AJ226" s="69"/>
      <c r="AK226" s="69"/>
      <c r="AL226" s="69"/>
      <c r="AM226" s="70"/>
      <c r="AN226" s="70"/>
      <c r="AO226" s="5"/>
      <c r="AP226" s="5"/>
    </row>
    <row r="227" spans="1:42" ht="24.75" thickBot="1" x14ac:dyDescent="0.6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7"/>
      <c r="Y227" s="67"/>
      <c r="Z227" s="67"/>
      <c r="AA227" s="67"/>
      <c r="AB227" s="68"/>
      <c r="AC227" s="68"/>
      <c r="AD227" s="68"/>
      <c r="AE227" s="68"/>
      <c r="AF227" s="68"/>
      <c r="AG227" s="69"/>
      <c r="AH227" s="69"/>
      <c r="AI227" s="69"/>
      <c r="AJ227" s="69"/>
      <c r="AK227" s="69"/>
      <c r="AL227" s="69"/>
      <c r="AM227" s="70"/>
      <c r="AN227" s="70"/>
      <c r="AO227" s="5"/>
      <c r="AP227" s="5"/>
    </row>
    <row r="228" spans="1:42" ht="24.75" thickBot="1" x14ac:dyDescent="0.6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7"/>
      <c r="Y228" s="67"/>
      <c r="Z228" s="67"/>
      <c r="AA228" s="67"/>
      <c r="AB228" s="68"/>
      <c r="AC228" s="68"/>
      <c r="AD228" s="68"/>
      <c r="AE228" s="68"/>
      <c r="AF228" s="68"/>
      <c r="AG228" s="69"/>
      <c r="AH228" s="69"/>
      <c r="AI228" s="69"/>
      <c r="AJ228" s="69"/>
      <c r="AK228" s="69"/>
      <c r="AL228" s="69"/>
      <c r="AM228" s="70"/>
      <c r="AN228" s="70"/>
      <c r="AO228" s="5"/>
      <c r="AP228" s="5"/>
    </row>
    <row r="229" spans="1:42" ht="24.75" thickBot="1" x14ac:dyDescent="0.6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7"/>
      <c r="Y229" s="67"/>
      <c r="Z229" s="67"/>
      <c r="AA229" s="67"/>
      <c r="AB229" s="68"/>
      <c r="AC229" s="68"/>
      <c r="AD229" s="68"/>
      <c r="AE229" s="68"/>
      <c r="AF229" s="68"/>
      <c r="AG229" s="69"/>
      <c r="AH229" s="69"/>
      <c r="AI229" s="69"/>
      <c r="AJ229" s="69"/>
      <c r="AK229" s="69"/>
      <c r="AL229" s="69"/>
      <c r="AM229" s="70"/>
      <c r="AN229" s="70"/>
      <c r="AO229" s="5"/>
      <c r="AP229" s="5"/>
    </row>
    <row r="230" spans="1:42" ht="24.75" thickBot="1" x14ac:dyDescent="0.6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7"/>
      <c r="Y230" s="67"/>
      <c r="Z230" s="67"/>
      <c r="AA230" s="67"/>
      <c r="AB230" s="68"/>
      <c r="AC230" s="68"/>
      <c r="AD230" s="68"/>
      <c r="AE230" s="68"/>
      <c r="AF230" s="68"/>
      <c r="AG230" s="69"/>
      <c r="AH230" s="69"/>
      <c r="AI230" s="69"/>
      <c r="AJ230" s="69"/>
      <c r="AK230" s="69"/>
      <c r="AL230" s="69"/>
      <c r="AM230" s="70"/>
      <c r="AN230" s="70"/>
      <c r="AO230" s="5"/>
      <c r="AP230" s="5"/>
    </row>
    <row r="231" spans="1:42" ht="24.75" thickBot="1" x14ac:dyDescent="0.6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7"/>
      <c r="Y231" s="67"/>
      <c r="Z231" s="67"/>
      <c r="AA231" s="67"/>
      <c r="AB231" s="68"/>
      <c r="AC231" s="68"/>
      <c r="AD231" s="68"/>
      <c r="AE231" s="68"/>
      <c r="AF231" s="68"/>
      <c r="AG231" s="69"/>
      <c r="AH231" s="69"/>
      <c r="AI231" s="69"/>
      <c r="AJ231" s="69"/>
      <c r="AK231" s="69"/>
      <c r="AL231" s="69"/>
      <c r="AM231" s="70"/>
      <c r="AN231" s="70"/>
      <c r="AO231" s="5"/>
      <c r="AP231" s="5"/>
    </row>
    <row r="232" spans="1:42" ht="24.75" thickBot="1" x14ac:dyDescent="0.6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7"/>
      <c r="Y232" s="67"/>
      <c r="Z232" s="67"/>
      <c r="AA232" s="67"/>
      <c r="AB232" s="68"/>
      <c r="AC232" s="68"/>
      <c r="AD232" s="68"/>
      <c r="AE232" s="68"/>
      <c r="AF232" s="68"/>
      <c r="AG232" s="69"/>
      <c r="AH232" s="69"/>
      <c r="AI232" s="69"/>
      <c r="AJ232" s="69"/>
      <c r="AK232" s="69"/>
      <c r="AL232" s="69"/>
      <c r="AM232" s="70"/>
      <c r="AN232" s="70"/>
      <c r="AO232" s="5"/>
      <c r="AP232" s="5"/>
    </row>
    <row r="233" spans="1:42" ht="24.75" thickBot="1" x14ac:dyDescent="0.6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7"/>
      <c r="Y233" s="67"/>
      <c r="Z233" s="67"/>
      <c r="AA233" s="67"/>
      <c r="AB233" s="68"/>
      <c r="AC233" s="68"/>
      <c r="AD233" s="68"/>
      <c r="AE233" s="68"/>
      <c r="AF233" s="68"/>
      <c r="AG233" s="69"/>
      <c r="AH233" s="69"/>
      <c r="AI233" s="69"/>
      <c r="AJ233" s="69"/>
      <c r="AK233" s="69"/>
      <c r="AL233" s="69"/>
      <c r="AM233" s="70"/>
      <c r="AN233" s="70"/>
      <c r="AO233" s="5"/>
      <c r="AP233" s="5"/>
    </row>
    <row r="234" spans="1:42" ht="24.75" thickBot="1" x14ac:dyDescent="0.6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7"/>
      <c r="Y234" s="67"/>
      <c r="Z234" s="67"/>
      <c r="AA234" s="67"/>
      <c r="AB234" s="68"/>
      <c r="AC234" s="68"/>
      <c r="AD234" s="68"/>
      <c r="AE234" s="68"/>
      <c r="AF234" s="68"/>
      <c r="AG234" s="69"/>
      <c r="AH234" s="69"/>
      <c r="AI234" s="69"/>
      <c r="AJ234" s="69"/>
      <c r="AK234" s="69"/>
      <c r="AL234" s="69"/>
      <c r="AM234" s="70"/>
      <c r="AN234" s="70"/>
      <c r="AO234" s="5"/>
      <c r="AP234" s="5"/>
    </row>
    <row r="235" spans="1:42" ht="24.75" thickBot="1" x14ac:dyDescent="0.6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7"/>
      <c r="Y235" s="67"/>
      <c r="Z235" s="67"/>
      <c r="AA235" s="67"/>
      <c r="AB235" s="68"/>
      <c r="AC235" s="68"/>
      <c r="AD235" s="68"/>
      <c r="AE235" s="68"/>
      <c r="AF235" s="68"/>
      <c r="AG235" s="69"/>
      <c r="AH235" s="69"/>
      <c r="AI235" s="69"/>
      <c r="AJ235" s="69"/>
      <c r="AK235" s="69"/>
      <c r="AL235" s="69"/>
      <c r="AM235" s="70"/>
      <c r="AN235" s="70"/>
      <c r="AO235" s="5"/>
      <c r="AP235" s="5"/>
    </row>
    <row r="236" spans="1:42" ht="24.75" thickBot="1" x14ac:dyDescent="0.6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7"/>
      <c r="Y236" s="67"/>
      <c r="Z236" s="67"/>
      <c r="AA236" s="67"/>
      <c r="AB236" s="68"/>
      <c r="AC236" s="68"/>
      <c r="AD236" s="68"/>
      <c r="AE236" s="68"/>
      <c r="AF236" s="68"/>
      <c r="AG236" s="69"/>
      <c r="AH236" s="69"/>
      <c r="AI236" s="69"/>
      <c r="AJ236" s="69"/>
      <c r="AK236" s="69"/>
      <c r="AL236" s="69"/>
      <c r="AM236" s="70"/>
      <c r="AN236" s="70"/>
      <c r="AO236" s="5"/>
      <c r="AP236" s="5"/>
    </row>
    <row r="237" spans="1:42" ht="24.75" thickBot="1" x14ac:dyDescent="0.6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7"/>
      <c r="Y237" s="67"/>
      <c r="Z237" s="67"/>
      <c r="AA237" s="67"/>
      <c r="AB237" s="68"/>
      <c r="AC237" s="68"/>
      <c r="AD237" s="68"/>
      <c r="AE237" s="68"/>
      <c r="AF237" s="68"/>
      <c r="AG237" s="69"/>
      <c r="AH237" s="69"/>
      <c r="AI237" s="69"/>
      <c r="AJ237" s="69"/>
      <c r="AK237" s="69"/>
      <c r="AL237" s="69"/>
      <c r="AM237" s="70"/>
      <c r="AN237" s="70"/>
      <c r="AO237" s="5"/>
      <c r="AP237" s="5"/>
    </row>
    <row r="238" spans="1:42" ht="24.75" thickBot="1" x14ac:dyDescent="0.6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7"/>
      <c r="Y238" s="67"/>
      <c r="Z238" s="67"/>
      <c r="AA238" s="67"/>
      <c r="AB238" s="68"/>
      <c r="AC238" s="68"/>
      <c r="AD238" s="68"/>
      <c r="AE238" s="68"/>
      <c r="AF238" s="68"/>
      <c r="AG238" s="69"/>
      <c r="AH238" s="69"/>
      <c r="AI238" s="69"/>
      <c r="AJ238" s="69"/>
      <c r="AK238" s="69"/>
      <c r="AL238" s="69"/>
      <c r="AM238" s="70"/>
      <c r="AN238" s="70"/>
      <c r="AO238" s="5"/>
      <c r="AP238" s="5"/>
    </row>
    <row r="239" spans="1:42" ht="24.75" thickBot="1" x14ac:dyDescent="0.6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7"/>
      <c r="Y239" s="67"/>
      <c r="Z239" s="67"/>
      <c r="AA239" s="67"/>
      <c r="AB239" s="68"/>
      <c r="AC239" s="68"/>
      <c r="AD239" s="68"/>
      <c r="AE239" s="68"/>
      <c r="AF239" s="68"/>
      <c r="AG239" s="69"/>
      <c r="AH239" s="69"/>
      <c r="AI239" s="69"/>
      <c r="AJ239" s="69"/>
      <c r="AK239" s="69"/>
      <c r="AL239" s="69"/>
      <c r="AM239" s="70"/>
      <c r="AN239" s="70"/>
      <c r="AO239" s="5"/>
      <c r="AP239" s="5"/>
    </row>
    <row r="240" spans="1:42" ht="24.75" thickBot="1" x14ac:dyDescent="0.6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7"/>
      <c r="Y240" s="67"/>
      <c r="Z240" s="67"/>
      <c r="AA240" s="67"/>
      <c r="AB240" s="68"/>
      <c r="AC240" s="68"/>
      <c r="AD240" s="68"/>
      <c r="AE240" s="68"/>
      <c r="AF240" s="68"/>
      <c r="AG240" s="69"/>
      <c r="AH240" s="69"/>
      <c r="AI240" s="69"/>
      <c r="AJ240" s="69"/>
      <c r="AK240" s="69"/>
      <c r="AL240" s="69"/>
      <c r="AM240" s="70"/>
      <c r="AN240" s="70"/>
      <c r="AO240" s="5"/>
      <c r="AP240" s="5"/>
    </row>
    <row r="241" spans="1:42" ht="24.75" thickBot="1" x14ac:dyDescent="0.6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7"/>
      <c r="Y241" s="67"/>
      <c r="Z241" s="67"/>
      <c r="AA241" s="67"/>
      <c r="AB241" s="68"/>
      <c r="AC241" s="68"/>
      <c r="AD241" s="68"/>
      <c r="AE241" s="68"/>
      <c r="AF241" s="68"/>
      <c r="AG241" s="69"/>
      <c r="AH241" s="69"/>
      <c r="AI241" s="69"/>
      <c r="AJ241" s="69"/>
      <c r="AK241" s="69"/>
      <c r="AL241" s="69"/>
      <c r="AM241" s="70"/>
      <c r="AN241" s="70"/>
      <c r="AO241" s="5"/>
      <c r="AP241" s="5"/>
    </row>
    <row r="242" spans="1:42" ht="24.75" thickBot="1" x14ac:dyDescent="0.6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7"/>
      <c r="Y242" s="67"/>
      <c r="Z242" s="67"/>
      <c r="AA242" s="67"/>
      <c r="AB242" s="68"/>
      <c r="AC242" s="68"/>
      <c r="AD242" s="68"/>
      <c r="AE242" s="68"/>
      <c r="AF242" s="68"/>
      <c r="AG242" s="69"/>
      <c r="AH242" s="69"/>
      <c r="AI242" s="69"/>
      <c r="AJ242" s="69"/>
      <c r="AK242" s="69"/>
      <c r="AL242" s="69"/>
      <c r="AM242" s="70"/>
      <c r="AN242" s="70"/>
      <c r="AO242" s="5"/>
      <c r="AP242" s="5"/>
    </row>
    <row r="243" spans="1:42" ht="24.75" thickBot="1" x14ac:dyDescent="0.6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7"/>
      <c r="Y243" s="67"/>
      <c r="Z243" s="67"/>
      <c r="AA243" s="67"/>
      <c r="AB243" s="68"/>
      <c r="AC243" s="68"/>
      <c r="AD243" s="68"/>
      <c r="AE243" s="68"/>
      <c r="AF243" s="68"/>
      <c r="AG243" s="69"/>
      <c r="AH243" s="69"/>
      <c r="AI243" s="69"/>
      <c r="AJ243" s="69"/>
      <c r="AK243" s="69"/>
      <c r="AL243" s="69"/>
      <c r="AM243" s="70"/>
      <c r="AN243" s="70"/>
      <c r="AO243" s="5"/>
      <c r="AP243" s="5"/>
    </row>
    <row r="244" spans="1:42" ht="24.75" thickBot="1" x14ac:dyDescent="0.6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7"/>
      <c r="Y244" s="67"/>
      <c r="Z244" s="67"/>
      <c r="AA244" s="67"/>
      <c r="AB244" s="68"/>
      <c r="AC244" s="68"/>
      <c r="AD244" s="68"/>
      <c r="AE244" s="68"/>
      <c r="AF244" s="68"/>
      <c r="AG244" s="69"/>
      <c r="AH244" s="69"/>
      <c r="AI244" s="69"/>
      <c r="AJ244" s="69"/>
      <c r="AK244" s="69"/>
      <c r="AL244" s="69"/>
      <c r="AM244" s="70"/>
      <c r="AN244" s="70"/>
      <c r="AO244" s="5"/>
      <c r="AP244" s="5"/>
    </row>
    <row r="245" spans="1:42" ht="24.75" thickBot="1" x14ac:dyDescent="0.6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7"/>
      <c r="Y245" s="67"/>
      <c r="Z245" s="67"/>
      <c r="AA245" s="67"/>
      <c r="AB245" s="68"/>
      <c r="AC245" s="68"/>
      <c r="AD245" s="68"/>
      <c r="AE245" s="68"/>
      <c r="AF245" s="68"/>
      <c r="AG245" s="69"/>
      <c r="AH245" s="69"/>
      <c r="AI245" s="69"/>
      <c r="AJ245" s="69"/>
      <c r="AK245" s="69"/>
      <c r="AL245" s="69"/>
      <c r="AM245" s="70"/>
      <c r="AN245" s="70"/>
      <c r="AO245" s="5"/>
      <c r="AP245" s="5"/>
    </row>
    <row r="246" spans="1:42" ht="24.75" thickBot="1" x14ac:dyDescent="0.6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7"/>
      <c r="Y246" s="67"/>
      <c r="Z246" s="67"/>
      <c r="AA246" s="67"/>
      <c r="AB246" s="68"/>
      <c r="AC246" s="68"/>
      <c r="AD246" s="68"/>
      <c r="AE246" s="68"/>
      <c r="AF246" s="68"/>
      <c r="AG246" s="69"/>
      <c r="AH246" s="69"/>
      <c r="AI246" s="69"/>
      <c r="AJ246" s="69"/>
      <c r="AK246" s="69"/>
      <c r="AL246" s="69"/>
      <c r="AM246" s="70"/>
      <c r="AN246" s="70"/>
      <c r="AO246" s="5"/>
      <c r="AP246" s="5"/>
    </row>
    <row r="247" spans="1:42" ht="24.75" thickBot="1" x14ac:dyDescent="0.6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7"/>
      <c r="Y247" s="67"/>
      <c r="Z247" s="67"/>
      <c r="AA247" s="67"/>
      <c r="AB247" s="68"/>
      <c r="AC247" s="68"/>
      <c r="AD247" s="68"/>
      <c r="AE247" s="68"/>
      <c r="AF247" s="68"/>
      <c r="AG247" s="69"/>
      <c r="AH247" s="69"/>
      <c r="AI247" s="69"/>
      <c r="AJ247" s="69"/>
      <c r="AK247" s="69"/>
      <c r="AL247" s="69"/>
      <c r="AM247" s="70"/>
      <c r="AN247" s="70"/>
      <c r="AO247" s="5"/>
      <c r="AP247" s="5"/>
    </row>
    <row r="248" spans="1:42" ht="24.75" thickBot="1" x14ac:dyDescent="0.6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7"/>
      <c r="Y248" s="67"/>
      <c r="Z248" s="67"/>
      <c r="AA248" s="67"/>
      <c r="AB248" s="68"/>
      <c r="AC248" s="68"/>
      <c r="AD248" s="68"/>
      <c r="AE248" s="68"/>
      <c r="AF248" s="68"/>
      <c r="AG248" s="69"/>
      <c r="AH248" s="69"/>
      <c r="AI248" s="69"/>
      <c r="AJ248" s="69"/>
      <c r="AK248" s="69"/>
      <c r="AL248" s="69"/>
      <c r="AM248" s="70"/>
      <c r="AN248" s="70"/>
      <c r="AO248" s="5"/>
      <c r="AP248" s="5"/>
    </row>
    <row r="249" spans="1:42" ht="24.75" thickBot="1" x14ac:dyDescent="0.6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7"/>
      <c r="Y249" s="67"/>
      <c r="Z249" s="67"/>
      <c r="AA249" s="67"/>
      <c r="AB249" s="68"/>
      <c r="AC249" s="68"/>
      <c r="AD249" s="68"/>
      <c r="AE249" s="68"/>
      <c r="AF249" s="68"/>
      <c r="AG249" s="69"/>
      <c r="AH249" s="69"/>
      <c r="AI249" s="69"/>
      <c r="AJ249" s="69"/>
      <c r="AK249" s="69"/>
      <c r="AL249" s="69"/>
      <c r="AM249" s="70"/>
      <c r="AN249" s="70"/>
      <c r="AO249" s="5"/>
      <c r="AP249" s="5"/>
    </row>
    <row r="250" spans="1:42" ht="24.75" thickBot="1" x14ac:dyDescent="0.6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7"/>
      <c r="Y250" s="67"/>
      <c r="Z250" s="67"/>
      <c r="AA250" s="67"/>
      <c r="AB250" s="68"/>
      <c r="AC250" s="68"/>
      <c r="AD250" s="68"/>
      <c r="AE250" s="68"/>
      <c r="AF250" s="68"/>
      <c r="AG250" s="69"/>
      <c r="AH250" s="69"/>
      <c r="AI250" s="69"/>
      <c r="AJ250" s="69"/>
      <c r="AK250" s="69"/>
      <c r="AL250" s="69"/>
      <c r="AM250" s="70"/>
      <c r="AN250" s="70"/>
      <c r="AO250" s="5"/>
      <c r="AP250" s="5"/>
    </row>
    <row r="251" spans="1:42" ht="24.75" thickBot="1" x14ac:dyDescent="0.6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7"/>
      <c r="Y251" s="67"/>
      <c r="Z251" s="67"/>
      <c r="AA251" s="67"/>
      <c r="AB251" s="68"/>
      <c r="AC251" s="68"/>
      <c r="AD251" s="68"/>
      <c r="AE251" s="68"/>
      <c r="AF251" s="68"/>
      <c r="AG251" s="69"/>
      <c r="AH251" s="69"/>
      <c r="AI251" s="69"/>
      <c r="AJ251" s="69"/>
      <c r="AK251" s="69"/>
      <c r="AL251" s="69"/>
      <c r="AM251" s="70"/>
      <c r="AN251" s="70"/>
      <c r="AO251" s="5"/>
      <c r="AP251" s="5"/>
    </row>
    <row r="252" spans="1:42" ht="24.75" thickBot="1" x14ac:dyDescent="0.6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7"/>
      <c r="Y252" s="67"/>
      <c r="Z252" s="67"/>
      <c r="AA252" s="67"/>
      <c r="AB252" s="68"/>
      <c r="AC252" s="68"/>
      <c r="AD252" s="68"/>
      <c r="AE252" s="68"/>
      <c r="AF252" s="68"/>
      <c r="AG252" s="69"/>
      <c r="AH252" s="69"/>
      <c r="AI252" s="69"/>
      <c r="AJ252" s="69"/>
      <c r="AK252" s="69"/>
      <c r="AL252" s="69"/>
      <c r="AM252" s="70"/>
      <c r="AN252" s="70"/>
      <c r="AO252" s="5"/>
      <c r="AP252" s="5"/>
    </row>
    <row r="253" spans="1:42" ht="24.75" thickBot="1" x14ac:dyDescent="0.6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7"/>
      <c r="Y253" s="67"/>
      <c r="Z253" s="67"/>
      <c r="AA253" s="67"/>
      <c r="AB253" s="68"/>
      <c r="AC253" s="68"/>
      <c r="AD253" s="68"/>
      <c r="AE253" s="68"/>
      <c r="AF253" s="68"/>
      <c r="AG253" s="69"/>
      <c r="AH253" s="69"/>
      <c r="AI253" s="69"/>
      <c r="AJ253" s="69"/>
      <c r="AK253" s="69"/>
      <c r="AL253" s="69"/>
      <c r="AM253" s="70"/>
      <c r="AN253" s="70"/>
      <c r="AO253" s="5"/>
      <c r="AP253" s="5"/>
    </row>
    <row r="254" spans="1:42" ht="24.75" thickBot="1" x14ac:dyDescent="0.6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7"/>
      <c r="Y254" s="67"/>
      <c r="Z254" s="67"/>
      <c r="AA254" s="67"/>
      <c r="AB254" s="68"/>
      <c r="AC254" s="68"/>
      <c r="AD254" s="68"/>
      <c r="AE254" s="68"/>
      <c r="AF254" s="68"/>
      <c r="AG254" s="69"/>
      <c r="AH254" s="69"/>
      <c r="AI254" s="69"/>
      <c r="AJ254" s="69"/>
      <c r="AK254" s="69"/>
      <c r="AL254" s="69"/>
      <c r="AM254" s="70"/>
      <c r="AN254" s="70"/>
      <c r="AO254" s="5"/>
      <c r="AP254" s="5"/>
    </row>
    <row r="255" spans="1:42" ht="24.75" thickBot="1" x14ac:dyDescent="0.6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7"/>
      <c r="Y255" s="67"/>
      <c r="Z255" s="67"/>
      <c r="AA255" s="67"/>
      <c r="AB255" s="68"/>
      <c r="AC255" s="68"/>
      <c r="AD255" s="68"/>
      <c r="AE255" s="68"/>
      <c r="AF255" s="68"/>
      <c r="AG255" s="69"/>
      <c r="AH255" s="69"/>
      <c r="AI255" s="69"/>
      <c r="AJ255" s="69"/>
      <c r="AK255" s="69"/>
      <c r="AL255" s="69"/>
      <c r="AM255" s="70"/>
      <c r="AN255" s="70"/>
      <c r="AO255" s="5"/>
      <c r="AP255" s="5"/>
    </row>
    <row r="256" spans="1:42" ht="24.75" thickBot="1" x14ac:dyDescent="0.6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7"/>
      <c r="Y256" s="67"/>
      <c r="Z256" s="67"/>
      <c r="AA256" s="67"/>
      <c r="AB256" s="68"/>
      <c r="AC256" s="68"/>
      <c r="AD256" s="68"/>
      <c r="AE256" s="68"/>
      <c r="AF256" s="68"/>
      <c r="AG256" s="69"/>
      <c r="AH256" s="69"/>
      <c r="AI256" s="69"/>
      <c r="AJ256" s="69"/>
      <c r="AK256" s="69"/>
      <c r="AL256" s="69"/>
      <c r="AM256" s="70"/>
      <c r="AN256" s="70"/>
      <c r="AO256" s="5"/>
      <c r="AP256" s="5"/>
    </row>
    <row r="257" spans="1:42" ht="24.75" thickBot="1" x14ac:dyDescent="0.6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7"/>
      <c r="Y257" s="67"/>
      <c r="Z257" s="67"/>
      <c r="AA257" s="67"/>
      <c r="AB257" s="68"/>
      <c r="AC257" s="68"/>
      <c r="AD257" s="68"/>
      <c r="AE257" s="68"/>
      <c r="AF257" s="68"/>
      <c r="AG257" s="69"/>
      <c r="AH257" s="69"/>
      <c r="AI257" s="69"/>
      <c r="AJ257" s="69"/>
      <c r="AK257" s="69"/>
      <c r="AL257" s="69"/>
      <c r="AM257" s="70"/>
      <c r="AN257" s="70"/>
      <c r="AO257" s="5"/>
      <c r="AP257" s="5"/>
    </row>
    <row r="258" spans="1:42" ht="24.75" thickBot="1" x14ac:dyDescent="0.6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7"/>
      <c r="Y258" s="67"/>
      <c r="Z258" s="67"/>
      <c r="AA258" s="67"/>
      <c r="AB258" s="68"/>
      <c r="AC258" s="68"/>
      <c r="AD258" s="68"/>
      <c r="AE258" s="68"/>
      <c r="AF258" s="68"/>
      <c r="AG258" s="69"/>
      <c r="AH258" s="69"/>
      <c r="AI258" s="69"/>
      <c r="AJ258" s="69"/>
      <c r="AK258" s="69"/>
      <c r="AL258" s="69"/>
      <c r="AM258" s="70"/>
      <c r="AN258" s="70"/>
      <c r="AO258" s="5"/>
      <c r="AP258" s="5"/>
    </row>
    <row r="259" spans="1:42" ht="24.75" thickBot="1" x14ac:dyDescent="0.6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7"/>
      <c r="Y259" s="67"/>
      <c r="Z259" s="67"/>
      <c r="AA259" s="67"/>
      <c r="AB259" s="68"/>
      <c r="AC259" s="68"/>
      <c r="AD259" s="68"/>
      <c r="AE259" s="68"/>
      <c r="AF259" s="68"/>
      <c r="AG259" s="69"/>
      <c r="AH259" s="69"/>
      <c r="AI259" s="69"/>
      <c r="AJ259" s="69"/>
      <c r="AK259" s="69"/>
      <c r="AL259" s="69"/>
      <c r="AM259" s="70"/>
      <c r="AN259" s="70"/>
      <c r="AO259" s="5"/>
      <c r="AP259" s="5"/>
    </row>
    <row r="260" spans="1:42" ht="24.75" thickBot="1" x14ac:dyDescent="0.6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7"/>
      <c r="Y260" s="67"/>
      <c r="Z260" s="67"/>
      <c r="AA260" s="67"/>
      <c r="AB260" s="68"/>
      <c r="AC260" s="68"/>
      <c r="AD260" s="68"/>
      <c r="AE260" s="68"/>
      <c r="AF260" s="68"/>
      <c r="AG260" s="69"/>
      <c r="AH260" s="69"/>
      <c r="AI260" s="69"/>
      <c r="AJ260" s="69"/>
      <c r="AK260" s="69"/>
      <c r="AL260" s="69"/>
      <c r="AM260" s="70"/>
      <c r="AN260" s="70"/>
      <c r="AO260" s="5"/>
      <c r="AP260" s="5"/>
    </row>
    <row r="261" spans="1:42" ht="24.75" thickBot="1" x14ac:dyDescent="0.6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7"/>
      <c r="Y261" s="67"/>
      <c r="Z261" s="67"/>
      <c r="AA261" s="67"/>
      <c r="AB261" s="68"/>
      <c r="AC261" s="68"/>
      <c r="AD261" s="68"/>
      <c r="AE261" s="68"/>
      <c r="AF261" s="68"/>
      <c r="AG261" s="69"/>
      <c r="AH261" s="69"/>
      <c r="AI261" s="69"/>
      <c r="AJ261" s="69"/>
      <c r="AK261" s="69"/>
      <c r="AL261" s="69"/>
      <c r="AM261" s="70"/>
      <c r="AN261" s="70"/>
      <c r="AO261" s="5"/>
      <c r="AP261" s="5"/>
    </row>
    <row r="262" spans="1:42" ht="24.75" thickBot="1" x14ac:dyDescent="0.6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7"/>
      <c r="Y262" s="67"/>
      <c r="Z262" s="67"/>
      <c r="AA262" s="67"/>
      <c r="AB262" s="68"/>
      <c r="AC262" s="68"/>
      <c r="AD262" s="68"/>
      <c r="AE262" s="68"/>
      <c r="AF262" s="68"/>
      <c r="AG262" s="69"/>
      <c r="AH262" s="69"/>
      <c r="AI262" s="69"/>
      <c r="AJ262" s="69"/>
      <c r="AK262" s="69"/>
      <c r="AL262" s="69"/>
      <c r="AM262" s="70"/>
      <c r="AN262" s="70"/>
      <c r="AO262" s="5"/>
      <c r="AP262" s="5"/>
    </row>
    <row r="263" spans="1:42" ht="24.75" thickBot="1" x14ac:dyDescent="0.6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7"/>
      <c r="Y263" s="67"/>
      <c r="Z263" s="67"/>
      <c r="AA263" s="67"/>
      <c r="AB263" s="68"/>
      <c r="AC263" s="68"/>
      <c r="AD263" s="68"/>
      <c r="AE263" s="68"/>
      <c r="AF263" s="68"/>
      <c r="AG263" s="69"/>
      <c r="AH263" s="69"/>
      <c r="AI263" s="69"/>
      <c r="AJ263" s="69"/>
      <c r="AK263" s="69"/>
      <c r="AL263" s="69"/>
      <c r="AM263" s="70"/>
      <c r="AN263" s="70"/>
      <c r="AO263" s="5"/>
      <c r="AP263" s="5"/>
    </row>
    <row r="264" spans="1:42" ht="24.75" thickBot="1" x14ac:dyDescent="0.6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7"/>
      <c r="Y264" s="67"/>
      <c r="Z264" s="67"/>
      <c r="AA264" s="67"/>
      <c r="AB264" s="68"/>
      <c r="AC264" s="68"/>
      <c r="AD264" s="68"/>
      <c r="AE264" s="68"/>
      <c r="AF264" s="68"/>
      <c r="AG264" s="69"/>
      <c r="AH264" s="69"/>
      <c r="AI264" s="69"/>
      <c r="AJ264" s="69"/>
      <c r="AK264" s="69"/>
      <c r="AL264" s="69"/>
      <c r="AM264" s="70"/>
      <c r="AN264" s="70"/>
      <c r="AO264" s="5"/>
      <c r="AP264" s="5"/>
    </row>
    <row r="265" spans="1:42" ht="24.75" thickBot="1" x14ac:dyDescent="0.6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7"/>
      <c r="Y265" s="67"/>
      <c r="Z265" s="67"/>
      <c r="AA265" s="67"/>
      <c r="AB265" s="68"/>
      <c r="AC265" s="68"/>
      <c r="AD265" s="68"/>
      <c r="AE265" s="68"/>
      <c r="AF265" s="68"/>
      <c r="AG265" s="69"/>
      <c r="AH265" s="69"/>
      <c r="AI265" s="69"/>
      <c r="AJ265" s="69"/>
      <c r="AK265" s="69"/>
      <c r="AL265" s="69"/>
      <c r="AM265" s="70"/>
      <c r="AN265" s="70"/>
      <c r="AO265" s="5"/>
      <c r="AP265" s="5"/>
    </row>
    <row r="266" spans="1:42" ht="24.75" thickBot="1" x14ac:dyDescent="0.6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7"/>
      <c r="Y266" s="67"/>
      <c r="Z266" s="67"/>
      <c r="AA266" s="67"/>
      <c r="AB266" s="68"/>
      <c r="AC266" s="68"/>
      <c r="AD266" s="68"/>
      <c r="AE266" s="68"/>
      <c r="AF266" s="68"/>
      <c r="AG266" s="69"/>
      <c r="AH266" s="69"/>
      <c r="AI266" s="69"/>
      <c r="AJ266" s="69"/>
      <c r="AK266" s="69"/>
      <c r="AL266" s="69"/>
      <c r="AM266" s="70"/>
      <c r="AN266" s="70"/>
      <c r="AO266" s="5"/>
      <c r="AP266" s="5"/>
    </row>
    <row r="267" spans="1:42" ht="24.75" thickBot="1" x14ac:dyDescent="0.6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7"/>
      <c r="Y267" s="67"/>
      <c r="Z267" s="67"/>
      <c r="AA267" s="67"/>
      <c r="AB267" s="68"/>
      <c r="AC267" s="68"/>
      <c r="AD267" s="68"/>
      <c r="AE267" s="68"/>
      <c r="AF267" s="68"/>
      <c r="AG267" s="69"/>
      <c r="AH267" s="69"/>
      <c r="AI267" s="69"/>
      <c r="AJ267" s="69"/>
      <c r="AK267" s="69"/>
      <c r="AL267" s="69"/>
      <c r="AM267" s="70"/>
      <c r="AN267" s="70"/>
      <c r="AO267" s="5"/>
      <c r="AP267" s="5"/>
    </row>
    <row r="268" spans="1:42" ht="24.75" thickBot="1" x14ac:dyDescent="0.6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7"/>
      <c r="Y268" s="67"/>
      <c r="Z268" s="67"/>
      <c r="AA268" s="67"/>
      <c r="AB268" s="68"/>
      <c r="AC268" s="68"/>
      <c r="AD268" s="68"/>
      <c r="AE268" s="68"/>
      <c r="AF268" s="68"/>
      <c r="AG268" s="69"/>
      <c r="AH268" s="69"/>
      <c r="AI268" s="69"/>
      <c r="AJ268" s="69"/>
      <c r="AK268" s="69"/>
      <c r="AL268" s="69"/>
      <c r="AM268" s="70"/>
      <c r="AN268" s="70"/>
      <c r="AO268" s="5"/>
      <c r="AP268" s="5"/>
    </row>
    <row r="269" spans="1:42" ht="24.75" thickBot="1" x14ac:dyDescent="0.6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7"/>
      <c r="Y269" s="67"/>
      <c r="Z269" s="67"/>
      <c r="AA269" s="67"/>
      <c r="AB269" s="68"/>
      <c r="AC269" s="68"/>
      <c r="AD269" s="68"/>
      <c r="AE269" s="68"/>
      <c r="AF269" s="68"/>
      <c r="AG269" s="69"/>
      <c r="AH269" s="69"/>
      <c r="AI269" s="69"/>
      <c r="AJ269" s="69"/>
      <c r="AK269" s="69"/>
      <c r="AL269" s="69"/>
      <c r="AM269" s="70"/>
      <c r="AN269" s="70"/>
      <c r="AO269" s="5"/>
      <c r="AP269" s="5"/>
    </row>
    <row r="270" spans="1:42" ht="24.75" thickBot="1" x14ac:dyDescent="0.6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7"/>
      <c r="Y270" s="67"/>
      <c r="Z270" s="67"/>
      <c r="AA270" s="67"/>
      <c r="AB270" s="68"/>
      <c r="AC270" s="68"/>
      <c r="AD270" s="68"/>
      <c r="AE270" s="68"/>
      <c r="AF270" s="68"/>
      <c r="AG270" s="69"/>
      <c r="AH270" s="69"/>
      <c r="AI270" s="69"/>
      <c r="AJ270" s="69"/>
      <c r="AK270" s="69"/>
      <c r="AL270" s="69"/>
      <c r="AM270" s="70"/>
      <c r="AN270" s="70"/>
      <c r="AO270" s="5"/>
      <c r="AP270" s="5"/>
    </row>
    <row r="271" spans="1:42" ht="24.75" thickBot="1" x14ac:dyDescent="0.6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7"/>
      <c r="Y271" s="67"/>
      <c r="Z271" s="67"/>
      <c r="AA271" s="67"/>
      <c r="AB271" s="68"/>
      <c r="AC271" s="68"/>
      <c r="AD271" s="68"/>
      <c r="AE271" s="68"/>
      <c r="AF271" s="68"/>
      <c r="AG271" s="69"/>
      <c r="AH271" s="69"/>
      <c r="AI271" s="69"/>
      <c r="AJ271" s="69"/>
      <c r="AK271" s="69"/>
      <c r="AL271" s="69"/>
      <c r="AM271" s="70"/>
      <c r="AN271" s="70"/>
      <c r="AO271" s="5"/>
      <c r="AP271" s="5"/>
    </row>
    <row r="272" spans="1:42" ht="24.75" thickBot="1" x14ac:dyDescent="0.6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7"/>
      <c r="Y272" s="67"/>
      <c r="Z272" s="67"/>
      <c r="AA272" s="67"/>
      <c r="AB272" s="68"/>
      <c r="AC272" s="68"/>
      <c r="AD272" s="68"/>
      <c r="AE272" s="68"/>
      <c r="AF272" s="68"/>
      <c r="AG272" s="69"/>
      <c r="AH272" s="69"/>
      <c r="AI272" s="69"/>
      <c r="AJ272" s="69"/>
      <c r="AK272" s="69"/>
      <c r="AL272" s="69"/>
      <c r="AM272" s="70"/>
      <c r="AN272" s="70"/>
      <c r="AO272" s="5"/>
      <c r="AP272" s="5"/>
    </row>
    <row r="273" spans="1:42" ht="24.75" thickBot="1" x14ac:dyDescent="0.6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7"/>
      <c r="Y273" s="67"/>
      <c r="Z273" s="67"/>
      <c r="AA273" s="67"/>
      <c r="AB273" s="68"/>
      <c r="AC273" s="68"/>
      <c r="AD273" s="68"/>
      <c r="AE273" s="68"/>
      <c r="AF273" s="68"/>
      <c r="AG273" s="69"/>
      <c r="AH273" s="69"/>
      <c r="AI273" s="69"/>
      <c r="AJ273" s="69"/>
      <c r="AK273" s="69"/>
      <c r="AL273" s="69"/>
      <c r="AM273" s="70"/>
      <c r="AN273" s="70"/>
      <c r="AO273" s="5"/>
      <c r="AP273" s="5"/>
    </row>
    <row r="274" spans="1:42" ht="24.75" thickBot="1" x14ac:dyDescent="0.6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7"/>
      <c r="Y274" s="67"/>
      <c r="Z274" s="67"/>
      <c r="AA274" s="67"/>
      <c r="AB274" s="68"/>
      <c r="AC274" s="68"/>
      <c r="AD274" s="68"/>
      <c r="AE274" s="68"/>
      <c r="AF274" s="68"/>
      <c r="AG274" s="69"/>
      <c r="AH274" s="69"/>
      <c r="AI274" s="69"/>
      <c r="AJ274" s="69"/>
      <c r="AK274" s="69"/>
      <c r="AL274" s="69"/>
      <c r="AM274" s="70"/>
      <c r="AN274" s="70"/>
      <c r="AO274" s="5"/>
      <c r="AP274" s="5"/>
    </row>
    <row r="275" spans="1:42" ht="24.75" thickBot="1" x14ac:dyDescent="0.6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67"/>
      <c r="Y275" s="67"/>
      <c r="Z275" s="67"/>
      <c r="AA275" s="67"/>
      <c r="AB275" s="68"/>
      <c r="AC275" s="68"/>
      <c r="AD275" s="68"/>
      <c r="AE275" s="68"/>
      <c r="AF275" s="68"/>
      <c r="AG275" s="69"/>
      <c r="AH275" s="69"/>
      <c r="AI275" s="69"/>
      <c r="AJ275" s="69"/>
      <c r="AK275" s="69"/>
      <c r="AL275" s="69"/>
      <c r="AM275" s="70"/>
      <c r="AN275" s="70"/>
      <c r="AO275" s="5"/>
      <c r="AP275" s="5"/>
    </row>
    <row r="276" spans="1:42" ht="24.75" thickBot="1" x14ac:dyDescent="0.6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67"/>
      <c r="Y276" s="67"/>
      <c r="Z276" s="67"/>
      <c r="AA276" s="67"/>
      <c r="AB276" s="68"/>
      <c r="AC276" s="68"/>
      <c r="AD276" s="68"/>
      <c r="AE276" s="68"/>
      <c r="AF276" s="68"/>
      <c r="AG276" s="69"/>
      <c r="AH276" s="69"/>
      <c r="AI276" s="69"/>
      <c r="AJ276" s="69"/>
      <c r="AK276" s="69"/>
      <c r="AL276" s="69"/>
      <c r="AM276" s="70"/>
      <c r="AN276" s="70"/>
      <c r="AO276" s="5"/>
      <c r="AP276" s="5"/>
    </row>
    <row r="277" spans="1:42" ht="24.75" thickBot="1" x14ac:dyDescent="0.6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67"/>
      <c r="Y277" s="67"/>
      <c r="Z277" s="67"/>
      <c r="AA277" s="67"/>
      <c r="AB277" s="68"/>
      <c r="AC277" s="68"/>
      <c r="AD277" s="68"/>
      <c r="AE277" s="68"/>
      <c r="AF277" s="68"/>
      <c r="AG277" s="69"/>
      <c r="AH277" s="69"/>
      <c r="AI277" s="69"/>
      <c r="AJ277" s="69"/>
      <c r="AK277" s="69"/>
      <c r="AL277" s="69"/>
      <c r="AM277" s="70"/>
      <c r="AN277" s="70"/>
      <c r="AO277" s="5"/>
      <c r="AP277" s="5"/>
    </row>
    <row r="278" spans="1:42" ht="24.75" thickBot="1" x14ac:dyDescent="0.6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67"/>
      <c r="Y278" s="67"/>
      <c r="Z278" s="67"/>
      <c r="AA278" s="67"/>
      <c r="AB278" s="68"/>
      <c r="AC278" s="68"/>
      <c r="AD278" s="68"/>
      <c r="AE278" s="68"/>
      <c r="AF278" s="68"/>
      <c r="AG278" s="69"/>
      <c r="AH278" s="69"/>
      <c r="AI278" s="69"/>
      <c r="AJ278" s="69"/>
      <c r="AK278" s="69"/>
      <c r="AL278" s="69"/>
      <c r="AM278" s="70"/>
      <c r="AN278" s="70"/>
      <c r="AO278" s="5"/>
      <c r="AP278" s="5"/>
    </row>
    <row r="279" spans="1:42" ht="24.75" thickBot="1" x14ac:dyDescent="0.6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67"/>
      <c r="Y279" s="67"/>
      <c r="Z279" s="67"/>
      <c r="AA279" s="67"/>
      <c r="AB279" s="68"/>
      <c r="AC279" s="68"/>
      <c r="AD279" s="68"/>
      <c r="AE279" s="68"/>
      <c r="AF279" s="68"/>
      <c r="AG279" s="69"/>
      <c r="AH279" s="69"/>
      <c r="AI279" s="69"/>
      <c r="AJ279" s="69"/>
      <c r="AK279" s="69"/>
      <c r="AL279" s="69"/>
      <c r="AM279" s="70"/>
      <c r="AN279" s="70"/>
      <c r="AO279" s="5"/>
      <c r="AP279" s="5"/>
    </row>
    <row r="280" spans="1:42" ht="24.75" thickBot="1" x14ac:dyDescent="0.6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67"/>
      <c r="Y280" s="67"/>
      <c r="Z280" s="67"/>
      <c r="AA280" s="67"/>
      <c r="AB280" s="68"/>
      <c r="AC280" s="68"/>
      <c r="AD280" s="68"/>
      <c r="AE280" s="68"/>
      <c r="AF280" s="68"/>
      <c r="AG280" s="69"/>
      <c r="AH280" s="69"/>
      <c r="AI280" s="69"/>
      <c r="AJ280" s="69"/>
      <c r="AK280" s="69"/>
      <c r="AL280" s="69"/>
      <c r="AM280" s="70"/>
      <c r="AN280" s="70"/>
      <c r="AO280" s="5"/>
      <c r="AP280" s="5"/>
    </row>
    <row r="281" spans="1:42" ht="24.75" thickBot="1" x14ac:dyDescent="0.6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67"/>
      <c r="Y281" s="67"/>
      <c r="Z281" s="67"/>
      <c r="AA281" s="67"/>
      <c r="AB281" s="68"/>
      <c r="AC281" s="68"/>
      <c r="AD281" s="68"/>
      <c r="AE281" s="68"/>
      <c r="AF281" s="68"/>
      <c r="AG281" s="69"/>
      <c r="AH281" s="69"/>
      <c r="AI281" s="69"/>
      <c r="AJ281" s="69"/>
      <c r="AK281" s="69"/>
      <c r="AL281" s="69"/>
      <c r="AM281" s="70"/>
      <c r="AN281" s="70"/>
      <c r="AO281" s="5"/>
      <c r="AP281" s="5"/>
    </row>
    <row r="282" spans="1:42" ht="24.75" thickBot="1" x14ac:dyDescent="0.6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67"/>
      <c r="Y282" s="67"/>
      <c r="Z282" s="67"/>
      <c r="AA282" s="67"/>
      <c r="AB282" s="68"/>
      <c r="AC282" s="68"/>
      <c r="AD282" s="68"/>
      <c r="AE282" s="68"/>
      <c r="AF282" s="68"/>
      <c r="AG282" s="69"/>
      <c r="AH282" s="69"/>
      <c r="AI282" s="69"/>
      <c r="AJ282" s="69"/>
      <c r="AK282" s="69"/>
      <c r="AL282" s="69"/>
      <c r="AM282" s="70"/>
      <c r="AN282" s="70"/>
      <c r="AO282" s="5"/>
      <c r="AP282" s="5"/>
    </row>
    <row r="283" spans="1:42" ht="24.75" thickBot="1" x14ac:dyDescent="0.6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67"/>
      <c r="Y283" s="67"/>
      <c r="Z283" s="67"/>
      <c r="AA283" s="67"/>
      <c r="AB283" s="68"/>
      <c r="AC283" s="68"/>
      <c r="AD283" s="68"/>
      <c r="AE283" s="68"/>
      <c r="AF283" s="68"/>
      <c r="AG283" s="69"/>
      <c r="AH283" s="69"/>
      <c r="AI283" s="69"/>
      <c r="AJ283" s="69"/>
      <c r="AK283" s="69"/>
      <c r="AL283" s="69"/>
      <c r="AM283" s="70"/>
      <c r="AN283" s="70"/>
      <c r="AO283" s="5"/>
      <c r="AP283" s="5"/>
    </row>
    <row r="284" spans="1:42" ht="24.75" thickBot="1" x14ac:dyDescent="0.6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67"/>
      <c r="Y284" s="67"/>
      <c r="Z284" s="67"/>
      <c r="AA284" s="67"/>
      <c r="AB284" s="68"/>
      <c r="AC284" s="68"/>
      <c r="AD284" s="68"/>
      <c r="AE284" s="68"/>
      <c r="AF284" s="68"/>
      <c r="AG284" s="69"/>
      <c r="AH284" s="69"/>
      <c r="AI284" s="69"/>
      <c r="AJ284" s="69"/>
      <c r="AK284" s="69"/>
      <c r="AL284" s="69"/>
      <c r="AM284" s="70"/>
      <c r="AN284" s="70"/>
      <c r="AO284" s="5"/>
      <c r="AP284" s="5"/>
    </row>
    <row r="285" spans="1:42" ht="24.75" thickBot="1" x14ac:dyDescent="0.6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67"/>
      <c r="Y285" s="67"/>
      <c r="Z285" s="67"/>
      <c r="AA285" s="67"/>
      <c r="AB285" s="68"/>
      <c r="AC285" s="68"/>
      <c r="AD285" s="68"/>
      <c r="AE285" s="68"/>
      <c r="AF285" s="68"/>
      <c r="AG285" s="69"/>
      <c r="AH285" s="69"/>
      <c r="AI285" s="69"/>
      <c r="AJ285" s="69"/>
      <c r="AK285" s="69"/>
      <c r="AL285" s="69"/>
      <c r="AM285" s="70"/>
      <c r="AN285" s="70"/>
      <c r="AO285" s="5"/>
      <c r="AP285" s="5"/>
    </row>
    <row r="286" spans="1:42" ht="24.75" thickBot="1" x14ac:dyDescent="0.6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67"/>
      <c r="Y286" s="67"/>
      <c r="Z286" s="67"/>
      <c r="AA286" s="67"/>
      <c r="AB286" s="68"/>
      <c r="AC286" s="68"/>
      <c r="AD286" s="68"/>
      <c r="AE286" s="68"/>
      <c r="AF286" s="68"/>
      <c r="AG286" s="69"/>
      <c r="AH286" s="69"/>
      <c r="AI286" s="69"/>
      <c r="AJ286" s="69"/>
      <c r="AK286" s="69"/>
      <c r="AL286" s="69"/>
      <c r="AM286" s="70"/>
      <c r="AN286" s="70"/>
      <c r="AO286" s="5"/>
      <c r="AP286" s="5"/>
    </row>
    <row r="287" spans="1:42" ht="24.75" thickBot="1" x14ac:dyDescent="0.6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67"/>
      <c r="Y287" s="67"/>
      <c r="Z287" s="67"/>
      <c r="AA287" s="67"/>
      <c r="AB287" s="68"/>
      <c r="AC287" s="68"/>
      <c r="AD287" s="68"/>
      <c r="AE287" s="68"/>
      <c r="AF287" s="68"/>
      <c r="AG287" s="69"/>
      <c r="AH287" s="69"/>
      <c r="AI287" s="69"/>
      <c r="AJ287" s="69"/>
      <c r="AK287" s="69"/>
      <c r="AL287" s="69"/>
      <c r="AM287" s="70"/>
      <c r="AN287" s="70"/>
      <c r="AO287" s="5"/>
      <c r="AP287" s="5"/>
    </row>
    <row r="288" spans="1:42" ht="24.75" thickBot="1" x14ac:dyDescent="0.6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67"/>
      <c r="Y288" s="67"/>
      <c r="Z288" s="67"/>
      <c r="AA288" s="67"/>
      <c r="AB288" s="68"/>
      <c r="AC288" s="68"/>
      <c r="AD288" s="68"/>
      <c r="AE288" s="68"/>
      <c r="AF288" s="68"/>
      <c r="AG288" s="69"/>
      <c r="AH288" s="69"/>
      <c r="AI288" s="69"/>
      <c r="AJ288" s="69"/>
      <c r="AK288" s="69"/>
      <c r="AL288" s="69"/>
      <c r="AM288" s="70"/>
      <c r="AN288" s="70"/>
      <c r="AO288" s="5"/>
      <c r="AP288" s="5"/>
    </row>
    <row r="289" spans="1:42" ht="24.75" thickBot="1" x14ac:dyDescent="0.6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67"/>
      <c r="Y289" s="67"/>
      <c r="Z289" s="67"/>
      <c r="AA289" s="67"/>
      <c r="AB289" s="68"/>
      <c r="AC289" s="68"/>
      <c r="AD289" s="68"/>
      <c r="AE289" s="68"/>
      <c r="AF289" s="68"/>
      <c r="AG289" s="69"/>
      <c r="AH289" s="69"/>
      <c r="AI289" s="69"/>
      <c r="AJ289" s="69"/>
      <c r="AK289" s="69"/>
      <c r="AL289" s="69"/>
      <c r="AM289" s="70"/>
      <c r="AN289" s="70"/>
      <c r="AO289" s="5"/>
      <c r="AP289" s="5"/>
    </row>
    <row r="290" spans="1:42" ht="24.75" thickBot="1" x14ac:dyDescent="0.6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67"/>
      <c r="Y290" s="67"/>
      <c r="Z290" s="67"/>
      <c r="AA290" s="67"/>
      <c r="AB290" s="68"/>
      <c r="AC290" s="68"/>
      <c r="AD290" s="68"/>
      <c r="AE290" s="68"/>
      <c r="AF290" s="68"/>
      <c r="AG290" s="69"/>
      <c r="AH290" s="69"/>
      <c r="AI290" s="69"/>
      <c r="AJ290" s="69"/>
      <c r="AK290" s="69"/>
      <c r="AL290" s="69"/>
      <c r="AM290" s="70"/>
      <c r="AN290" s="70"/>
      <c r="AO290" s="5"/>
      <c r="AP290" s="5"/>
    </row>
    <row r="291" spans="1:42" ht="24.75" thickBot="1" x14ac:dyDescent="0.6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67"/>
      <c r="Y291" s="67"/>
      <c r="Z291" s="67"/>
      <c r="AA291" s="67"/>
      <c r="AB291" s="68"/>
      <c r="AC291" s="68"/>
      <c r="AD291" s="68"/>
      <c r="AE291" s="68"/>
      <c r="AF291" s="68"/>
      <c r="AG291" s="69"/>
      <c r="AH291" s="69"/>
      <c r="AI291" s="69"/>
      <c r="AJ291" s="69"/>
      <c r="AK291" s="69"/>
      <c r="AL291" s="69"/>
      <c r="AM291" s="70"/>
      <c r="AN291" s="70"/>
      <c r="AO291" s="5"/>
      <c r="AP291" s="5"/>
    </row>
    <row r="292" spans="1:42" ht="24.75" thickBot="1" x14ac:dyDescent="0.6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67"/>
      <c r="Y292" s="67"/>
      <c r="Z292" s="67"/>
      <c r="AA292" s="67"/>
      <c r="AB292" s="68"/>
      <c r="AC292" s="68"/>
      <c r="AD292" s="68"/>
      <c r="AE292" s="68"/>
      <c r="AF292" s="68"/>
      <c r="AG292" s="69"/>
      <c r="AH292" s="69"/>
      <c r="AI292" s="69"/>
      <c r="AJ292" s="69"/>
      <c r="AK292" s="69"/>
      <c r="AL292" s="69"/>
      <c r="AM292" s="70"/>
      <c r="AN292" s="70"/>
      <c r="AO292" s="5"/>
      <c r="AP292" s="5"/>
    </row>
    <row r="293" spans="1:42" ht="24.75" thickBot="1" x14ac:dyDescent="0.6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67"/>
      <c r="Y293" s="67"/>
      <c r="Z293" s="67"/>
      <c r="AA293" s="67"/>
      <c r="AB293" s="68"/>
      <c r="AC293" s="68"/>
      <c r="AD293" s="68"/>
      <c r="AE293" s="68"/>
      <c r="AF293" s="68"/>
      <c r="AG293" s="69"/>
      <c r="AH293" s="69"/>
      <c r="AI293" s="69"/>
      <c r="AJ293" s="69"/>
      <c r="AK293" s="69"/>
      <c r="AL293" s="69"/>
      <c r="AM293" s="70"/>
      <c r="AN293" s="70"/>
      <c r="AO293" s="5"/>
      <c r="AP293" s="5"/>
    </row>
    <row r="294" spans="1:42" ht="24.75" thickBot="1" x14ac:dyDescent="0.6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67"/>
      <c r="Y294" s="67"/>
      <c r="Z294" s="67"/>
      <c r="AA294" s="67"/>
      <c r="AB294" s="68"/>
      <c r="AC294" s="68"/>
      <c r="AD294" s="68"/>
      <c r="AE294" s="68"/>
      <c r="AF294" s="68"/>
      <c r="AG294" s="69"/>
      <c r="AH294" s="69"/>
      <c r="AI294" s="69"/>
      <c r="AJ294" s="69"/>
      <c r="AK294" s="69"/>
      <c r="AL294" s="69"/>
      <c r="AM294" s="70"/>
      <c r="AN294" s="70"/>
      <c r="AO294" s="5"/>
      <c r="AP294" s="5"/>
    </row>
    <row r="295" spans="1:42" ht="24.75" thickBot="1" x14ac:dyDescent="0.6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67"/>
      <c r="Y295" s="67"/>
      <c r="Z295" s="67"/>
      <c r="AA295" s="67"/>
      <c r="AB295" s="68"/>
      <c r="AC295" s="68"/>
      <c r="AD295" s="68"/>
      <c r="AE295" s="68"/>
      <c r="AF295" s="68"/>
      <c r="AG295" s="69"/>
      <c r="AH295" s="69"/>
      <c r="AI295" s="69"/>
      <c r="AJ295" s="69"/>
      <c r="AK295" s="69"/>
      <c r="AL295" s="69"/>
      <c r="AM295" s="70"/>
      <c r="AN295" s="70"/>
      <c r="AO295" s="5"/>
      <c r="AP295" s="5"/>
    </row>
    <row r="296" spans="1:42" ht="24.75" thickBot="1" x14ac:dyDescent="0.6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67"/>
      <c r="Y296" s="67"/>
      <c r="Z296" s="67"/>
      <c r="AA296" s="67"/>
      <c r="AB296" s="68"/>
      <c r="AC296" s="68"/>
      <c r="AD296" s="68"/>
      <c r="AE296" s="68"/>
      <c r="AF296" s="68"/>
      <c r="AG296" s="69"/>
      <c r="AH296" s="69"/>
      <c r="AI296" s="69"/>
      <c r="AJ296" s="69"/>
      <c r="AK296" s="69"/>
      <c r="AL296" s="69"/>
      <c r="AM296" s="70"/>
      <c r="AN296" s="70"/>
      <c r="AO296" s="5"/>
      <c r="AP296" s="5"/>
    </row>
    <row r="297" spans="1:42" ht="24.75" thickBot="1" x14ac:dyDescent="0.6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67"/>
      <c r="Y297" s="67"/>
      <c r="Z297" s="67"/>
      <c r="AA297" s="67"/>
      <c r="AB297" s="68"/>
      <c r="AC297" s="68"/>
      <c r="AD297" s="68"/>
      <c r="AE297" s="68"/>
      <c r="AF297" s="68"/>
      <c r="AG297" s="69"/>
      <c r="AH297" s="69"/>
      <c r="AI297" s="69"/>
      <c r="AJ297" s="69"/>
      <c r="AK297" s="69"/>
      <c r="AL297" s="69"/>
      <c r="AM297" s="70"/>
      <c r="AN297" s="70"/>
      <c r="AO297" s="5"/>
      <c r="AP297" s="5"/>
    </row>
    <row r="298" spans="1:42" ht="24.75" thickBot="1" x14ac:dyDescent="0.6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67"/>
      <c r="Y298" s="67"/>
      <c r="Z298" s="67"/>
      <c r="AA298" s="67"/>
      <c r="AB298" s="68"/>
      <c r="AC298" s="68"/>
      <c r="AD298" s="68"/>
      <c r="AE298" s="68"/>
      <c r="AF298" s="68"/>
      <c r="AG298" s="69"/>
      <c r="AH298" s="69"/>
      <c r="AI298" s="69"/>
      <c r="AJ298" s="69"/>
      <c r="AK298" s="69"/>
      <c r="AL298" s="69"/>
      <c r="AM298" s="70"/>
      <c r="AN298" s="70"/>
      <c r="AO298" s="5"/>
      <c r="AP298" s="5"/>
    </row>
    <row r="299" spans="1:42" ht="24.75" thickBot="1" x14ac:dyDescent="0.6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67"/>
      <c r="Y299" s="67"/>
      <c r="Z299" s="67"/>
      <c r="AA299" s="67"/>
      <c r="AB299" s="68"/>
      <c r="AC299" s="68"/>
      <c r="AD299" s="68"/>
      <c r="AE299" s="68"/>
      <c r="AF299" s="68"/>
      <c r="AG299" s="69"/>
      <c r="AH299" s="69"/>
      <c r="AI299" s="69"/>
      <c r="AJ299" s="69"/>
      <c r="AK299" s="69"/>
      <c r="AL299" s="69"/>
      <c r="AM299" s="70"/>
      <c r="AN299" s="70"/>
      <c r="AO299" s="5"/>
      <c r="AP299" s="5"/>
    </row>
    <row r="300" spans="1:42" ht="24.75" thickBot="1" x14ac:dyDescent="0.6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67"/>
      <c r="Y300" s="67"/>
      <c r="Z300" s="67"/>
      <c r="AA300" s="67"/>
      <c r="AB300" s="68"/>
      <c r="AC300" s="68"/>
      <c r="AD300" s="68"/>
      <c r="AE300" s="68"/>
      <c r="AF300" s="68"/>
      <c r="AG300" s="69"/>
      <c r="AH300" s="69"/>
      <c r="AI300" s="69"/>
      <c r="AJ300" s="69"/>
      <c r="AK300" s="69"/>
      <c r="AL300" s="69"/>
      <c r="AM300" s="70"/>
      <c r="AN300" s="70"/>
      <c r="AO300" s="5"/>
      <c r="AP300" s="5"/>
    </row>
    <row r="301" spans="1:42" ht="24.75" thickBot="1" x14ac:dyDescent="0.6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67"/>
      <c r="Y301" s="67"/>
      <c r="Z301" s="67"/>
      <c r="AA301" s="67"/>
      <c r="AB301" s="68"/>
      <c r="AC301" s="68"/>
      <c r="AD301" s="68"/>
      <c r="AE301" s="68"/>
      <c r="AF301" s="68"/>
      <c r="AG301" s="69"/>
      <c r="AH301" s="69"/>
      <c r="AI301" s="69"/>
      <c r="AJ301" s="69"/>
      <c r="AK301" s="69"/>
      <c r="AL301" s="69"/>
      <c r="AM301" s="70"/>
      <c r="AN301" s="70"/>
      <c r="AO301" s="5"/>
      <c r="AP301" s="5"/>
    </row>
    <row r="302" spans="1:42" ht="24.75" thickBot="1" x14ac:dyDescent="0.6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67"/>
      <c r="Y302" s="67"/>
      <c r="Z302" s="67"/>
      <c r="AA302" s="67"/>
      <c r="AB302" s="68"/>
      <c r="AC302" s="68"/>
      <c r="AD302" s="68"/>
      <c r="AE302" s="68"/>
      <c r="AF302" s="68"/>
      <c r="AG302" s="69"/>
      <c r="AH302" s="69"/>
      <c r="AI302" s="69"/>
      <c r="AJ302" s="69"/>
      <c r="AK302" s="69"/>
      <c r="AL302" s="69"/>
      <c r="AM302" s="70"/>
      <c r="AN302" s="70"/>
      <c r="AO302" s="5"/>
      <c r="AP302" s="5"/>
    </row>
    <row r="303" spans="1:42" ht="24.75" thickBot="1" x14ac:dyDescent="0.6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67"/>
      <c r="Y303" s="67"/>
      <c r="Z303" s="67"/>
      <c r="AA303" s="67"/>
      <c r="AB303" s="68"/>
      <c r="AC303" s="68"/>
      <c r="AD303" s="68"/>
      <c r="AE303" s="68"/>
      <c r="AF303" s="68"/>
      <c r="AG303" s="69"/>
      <c r="AH303" s="69"/>
      <c r="AI303" s="69"/>
      <c r="AJ303" s="69"/>
      <c r="AK303" s="69"/>
      <c r="AL303" s="69"/>
      <c r="AM303" s="70"/>
      <c r="AN303" s="70"/>
      <c r="AO303" s="5"/>
      <c r="AP303" s="5"/>
    </row>
    <row r="304" spans="1:42" ht="24.75" thickBot="1" x14ac:dyDescent="0.6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67"/>
      <c r="Y304" s="67"/>
      <c r="Z304" s="67"/>
      <c r="AA304" s="67"/>
      <c r="AB304" s="68"/>
      <c r="AC304" s="68"/>
      <c r="AD304" s="68"/>
      <c r="AE304" s="68"/>
      <c r="AF304" s="68"/>
      <c r="AG304" s="69"/>
      <c r="AH304" s="69"/>
      <c r="AI304" s="69"/>
      <c r="AJ304" s="69"/>
      <c r="AK304" s="69"/>
      <c r="AL304" s="69"/>
      <c r="AM304" s="70"/>
      <c r="AN304" s="70"/>
      <c r="AO304" s="5"/>
      <c r="AP304" s="5"/>
    </row>
    <row r="305" spans="1:42" ht="24.75" thickBot="1" x14ac:dyDescent="0.6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67"/>
      <c r="Y305" s="67"/>
      <c r="Z305" s="67"/>
      <c r="AA305" s="67"/>
      <c r="AB305" s="68"/>
      <c r="AC305" s="68"/>
      <c r="AD305" s="68"/>
      <c r="AE305" s="68"/>
      <c r="AF305" s="68"/>
      <c r="AG305" s="69"/>
      <c r="AH305" s="69"/>
      <c r="AI305" s="69"/>
      <c r="AJ305" s="69"/>
      <c r="AK305" s="69"/>
      <c r="AL305" s="69"/>
      <c r="AM305" s="70"/>
      <c r="AN305" s="70"/>
      <c r="AO305" s="5"/>
      <c r="AP305" s="5"/>
    </row>
    <row r="306" spans="1:42" ht="24.75" thickBot="1" x14ac:dyDescent="0.6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67"/>
      <c r="Y306" s="67"/>
      <c r="Z306" s="67"/>
      <c r="AA306" s="67"/>
      <c r="AB306" s="68"/>
      <c r="AC306" s="68"/>
      <c r="AD306" s="68"/>
      <c r="AE306" s="68"/>
      <c r="AF306" s="68"/>
      <c r="AG306" s="69"/>
      <c r="AH306" s="69"/>
      <c r="AI306" s="69"/>
      <c r="AJ306" s="69"/>
      <c r="AK306" s="69"/>
      <c r="AL306" s="69"/>
      <c r="AM306" s="70"/>
      <c r="AN306" s="70"/>
      <c r="AO306" s="5"/>
      <c r="AP306" s="5"/>
    </row>
    <row r="307" spans="1:42" ht="24.75" thickBot="1" x14ac:dyDescent="0.6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67"/>
      <c r="Y307" s="67"/>
      <c r="Z307" s="67"/>
      <c r="AA307" s="67"/>
      <c r="AB307" s="68"/>
      <c r="AC307" s="68"/>
      <c r="AD307" s="68"/>
      <c r="AE307" s="68"/>
      <c r="AF307" s="68"/>
      <c r="AG307" s="69"/>
      <c r="AH307" s="69"/>
      <c r="AI307" s="69"/>
      <c r="AJ307" s="69"/>
      <c r="AK307" s="69"/>
      <c r="AL307" s="69"/>
      <c r="AM307" s="70"/>
      <c r="AN307" s="70"/>
      <c r="AO307" s="5"/>
      <c r="AP307" s="5"/>
    </row>
    <row r="308" spans="1:42" ht="24.75" thickBot="1" x14ac:dyDescent="0.6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67"/>
      <c r="Y308" s="67"/>
      <c r="Z308" s="67"/>
      <c r="AA308" s="67"/>
      <c r="AB308" s="68"/>
      <c r="AC308" s="68"/>
      <c r="AD308" s="68"/>
      <c r="AE308" s="68"/>
      <c r="AF308" s="68"/>
      <c r="AG308" s="69"/>
      <c r="AH308" s="69"/>
      <c r="AI308" s="69"/>
      <c r="AJ308" s="69"/>
      <c r="AK308" s="69"/>
      <c r="AL308" s="69"/>
      <c r="AM308" s="70"/>
      <c r="AN308" s="70"/>
      <c r="AO308" s="5"/>
      <c r="AP308" s="5"/>
    </row>
    <row r="309" spans="1:42" ht="24.75" thickBot="1" x14ac:dyDescent="0.6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67"/>
      <c r="Y309" s="67"/>
      <c r="Z309" s="67"/>
      <c r="AA309" s="67"/>
      <c r="AB309" s="68"/>
      <c r="AC309" s="68"/>
      <c r="AD309" s="68"/>
      <c r="AE309" s="68"/>
      <c r="AF309" s="68"/>
      <c r="AG309" s="69"/>
      <c r="AH309" s="69"/>
      <c r="AI309" s="69"/>
      <c r="AJ309" s="69"/>
      <c r="AK309" s="69"/>
      <c r="AL309" s="69"/>
      <c r="AM309" s="70"/>
      <c r="AN309" s="70"/>
      <c r="AO309" s="5"/>
      <c r="AP309" s="5"/>
    </row>
    <row r="310" spans="1:42" ht="24.75" thickBot="1" x14ac:dyDescent="0.6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67"/>
      <c r="Y310" s="67"/>
      <c r="Z310" s="67"/>
      <c r="AA310" s="67"/>
      <c r="AB310" s="68"/>
      <c r="AC310" s="68"/>
      <c r="AD310" s="68"/>
      <c r="AE310" s="68"/>
      <c r="AF310" s="68"/>
      <c r="AG310" s="69"/>
      <c r="AH310" s="69"/>
      <c r="AI310" s="69"/>
      <c r="AJ310" s="69"/>
      <c r="AK310" s="69"/>
      <c r="AL310" s="69"/>
      <c r="AM310" s="70"/>
      <c r="AN310" s="70"/>
      <c r="AO310" s="5"/>
      <c r="AP310" s="5"/>
    </row>
    <row r="311" spans="1:42" ht="24.75" thickBot="1" x14ac:dyDescent="0.6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67"/>
      <c r="Y311" s="67"/>
      <c r="Z311" s="67"/>
      <c r="AA311" s="67"/>
      <c r="AB311" s="68"/>
      <c r="AC311" s="68"/>
      <c r="AD311" s="68"/>
      <c r="AE311" s="68"/>
      <c r="AF311" s="68"/>
      <c r="AG311" s="69"/>
      <c r="AH311" s="69"/>
      <c r="AI311" s="69"/>
      <c r="AJ311" s="69"/>
      <c r="AK311" s="69"/>
      <c r="AL311" s="69"/>
      <c r="AM311" s="70"/>
      <c r="AN311" s="70"/>
      <c r="AO311" s="5"/>
      <c r="AP311" s="5"/>
    </row>
    <row r="312" spans="1:42" ht="24.75" thickBot="1" x14ac:dyDescent="0.6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67"/>
      <c r="Y312" s="67"/>
      <c r="Z312" s="67"/>
      <c r="AA312" s="67"/>
      <c r="AB312" s="68"/>
      <c r="AC312" s="68"/>
      <c r="AD312" s="68"/>
      <c r="AE312" s="68"/>
      <c r="AF312" s="68"/>
      <c r="AG312" s="69"/>
      <c r="AH312" s="69"/>
      <c r="AI312" s="69"/>
      <c r="AJ312" s="69"/>
      <c r="AK312" s="69"/>
      <c r="AL312" s="69"/>
      <c r="AM312" s="70"/>
      <c r="AN312" s="70"/>
      <c r="AO312" s="5"/>
      <c r="AP312" s="5"/>
    </row>
    <row r="313" spans="1:42" ht="24.75" thickBot="1" x14ac:dyDescent="0.6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67"/>
      <c r="Y313" s="67"/>
      <c r="Z313" s="67"/>
      <c r="AA313" s="67"/>
      <c r="AB313" s="68"/>
      <c r="AC313" s="68"/>
      <c r="AD313" s="68"/>
      <c r="AE313" s="68"/>
      <c r="AF313" s="68"/>
      <c r="AG313" s="69"/>
      <c r="AH313" s="69"/>
      <c r="AI313" s="69"/>
      <c r="AJ313" s="69"/>
      <c r="AK313" s="69"/>
      <c r="AL313" s="69"/>
      <c r="AM313" s="70"/>
      <c r="AN313" s="70"/>
      <c r="AO313" s="5"/>
      <c r="AP313" s="5"/>
    </row>
    <row r="314" spans="1:42" ht="24.75" thickBot="1" x14ac:dyDescent="0.6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67"/>
      <c r="Y314" s="67"/>
      <c r="Z314" s="67"/>
      <c r="AA314" s="67"/>
      <c r="AB314" s="68"/>
      <c r="AC314" s="68"/>
      <c r="AD314" s="68"/>
      <c r="AE314" s="68"/>
      <c r="AF314" s="68"/>
      <c r="AG314" s="69"/>
      <c r="AH314" s="69"/>
      <c r="AI314" s="69"/>
      <c r="AJ314" s="69"/>
      <c r="AK314" s="69"/>
      <c r="AL314" s="69"/>
      <c r="AM314" s="70"/>
      <c r="AN314" s="70"/>
      <c r="AO314" s="5"/>
      <c r="AP314" s="5"/>
    </row>
    <row r="315" spans="1:42" ht="24.75" thickBot="1" x14ac:dyDescent="0.6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67"/>
      <c r="Y315" s="67"/>
      <c r="Z315" s="67"/>
      <c r="AA315" s="67"/>
      <c r="AB315" s="68"/>
      <c r="AC315" s="68"/>
      <c r="AD315" s="68"/>
      <c r="AE315" s="68"/>
      <c r="AF315" s="68"/>
      <c r="AG315" s="69"/>
      <c r="AH315" s="69"/>
      <c r="AI315" s="69"/>
      <c r="AJ315" s="69"/>
      <c r="AK315" s="69"/>
      <c r="AL315" s="69"/>
      <c r="AM315" s="70"/>
      <c r="AN315" s="70"/>
      <c r="AO315" s="5"/>
      <c r="AP315" s="5"/>
    </row>
    <row r="316" spans="1:42" ht="24.75" thickBot="1" x14ac:dyDescent="0.6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67"/>
      <c r="Y316" s="67"/>
      <c r="Z316" s="67"/>
      <c r="AA316" s="67"/>
      <c r="AB316" s="68"/>
      <c r="AC316" s="68"/>
      <c r="AD316" s="68"/>
      <c r="AE316" s="68"/>
      <c r="AF316" s="68"/>
      <c r="AG316" s="69"/>
      <c r="AH316" s="69"/>
      <c r="AI316" s="69"/>
      <c r="AJ316" s="69"/>
      <c r="AK316" s="69"/>
      <c r="AL316" s="69"/>
      <c r="AM316" s="70"/>
      <c r="AN316" s="70"/>
      <c r="AO316" s="5"/>
      <c r="AP316" s="5"/>
    </row>
    <row r="317" spans="1:42" ht="24.75" thickBot="1" x14ac:dyDescent="0.6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67"/>
      <c r="Y317" s="67"/>
      <c r="Z317" s="67"/>
      <c r="AA317" s="67"/>
      <c r="AB317" s="68"/>
      <c r="AC317" s="68"/>
      <c r="AD317" s="68"/>
      <c r="AE317" s="68"/>
      <c r="AF317" s="68"/>
      <c r="AG317" s="69"/>
      <c r="AH317" s="69"/>
      <c r="AI317" s="69"/>
      <c r="AJ317" s="69"/>
      <c r="AK317" s="69"/>
      <c r="AL317" s="69"/>
      <c r="AM317" s="70"/>
      <c r="AN317" s="70"/>
      <c r="AO317" s="5"/>
      <c r="AP317" s="5"/>
    </row>
    <row r="318" spans="1:42" ht="24.75" thickBot="1" x14ac:dyDescent="0.6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67"/>
      <c r="Y318" s="67"/>
      <c r="Z318" s="67"/>
      <c r="AA318" s="67"/>
      <c r="AB318" s="68"/>
      <c r="AC318" s="68"/>
      <c r="AD318" s="68"/>
      <c r="AE318" s="68"/>
      <c r="AF318" s="68"/>
      <c r="AG318" s="69"/>
      <c r="AH318" s="69"/>
      <c r="AI318" s="69"/>
      <c r="AJ318" s="69"/>
      <c r="AK318" s="69"/>
      <c r="AL318" s="69"/>
      <c r="AM318" s="70"/>
      <c r="AN318" s="70"/>
      <c r="AO318" s="5"/>
      <c r="AP318" s="5"/>
    </row>
    <row r="319" spans="1:42" ht="24.75" thickBot="1" x14ac:dyDescent="0.6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67"/>
      <c r="Y319" s="67"/>
      <c r="Z319" s="67"/>
      <c r="AA319" s="67"/>
      <c r="AB319" s="68"/>
      <c r="AC319" s="68"/>
      <c r="AD319" s="68"/>
      <c r="AE319" s="68"/>
      <c r="AF319" s="68"/>
      <c r="AG319" s="69"/>
      <c r="AH319" s="69"/>
      <c r="AI319" s="69"/>
      <c r="AJ319" s="69"/>
      <c r="AK319" s="69"/>
      <c r="AL319" s="69"/>
      <c r="AM319" s="70"/>
      <c r="AN319" s="70"/>
      <c r="AO319" s="5"/>
      <c r="AP319" s="5"/>
    </row>
    <row r="320" spans="1:42" ht="24.75" thickBot="1" x14ac:dyDescent="0.6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67"/>
      <c r="Y320" s="67"/>
      <c r="Z320" s="67"/>
      <c r="AA320" s="67"/>
      <c r="AB320" s="68"/>
      <c r="AC320" s="68"/>
      <c r="AD320" s="68"/>
      <c r="AE320" s="68"/>
      <c r="AF320" s="68"/>
      <c r="AG320" s="69"/>
      <c r="AH320" s="69"/>
      <c r="AI320" s="69"/>
      <c r="AJ320" s="69"/>
      <c r="AK320" s="69"/>
      <c r="AL320" s="69"/>
      <c r="AM320" s="70"/>
      <c r="AN320" s="70"/>
      <c r="AO320" s="5"/>
      <c r="AP320" s="5"/>
    </row>
    <row r="321" spans="1:42" ht="24.75" thickBot="1" x14ac:dyDescent="0.6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67"/>
      <c r="Y321" s="67"/>
      <c r="Z321" s="67"/>
      <c r="AA321" s="67"/>
      <c r="AB321" s="68"/>
      <c r="AC321" s="68"/>
      <c r="AD321" s="68"/>
      <c r="AE321" s="68"/>
      <c r="AF321" s="68"/>
      <c r="AG321" s="69"/>
      <c r="AH321" s="69"/>
      <c r="AI321" s="69"/>
      <c r="AJ321" s="69"/>
      <c r="AK321" s="69"/>
      <c r="AL321" s="69"/>
      <c r="AM321" s="70"/>
      <c r="AN321" s="70"/>
      <c r="AO321" s="5"/>
      <c r="AP321" s="5"/>
    </row>
    <row r="322" spans="1:42" ht="24.75" thickBot="1" x14ac:dyDescent="0.6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67"/>
      <c r="Y322" s="67"/>
      <c r="Z322" s="67"/>
      <c r="AA322" s="67"/>
      <c r="AB322" s="68"/>
      <c r="AC322" s="68"/>
      <c r="AD322" s="68"/>
      <c r="AE322" s="68"/>
      <c r="AF322" s="68"/>
      <c r="AG322" s="69"/>
      <c r="AH322" s="69"/>
      <c r="AI322" s="69"/>
      <c r="AJ322" s="69"/>
      <c r="AK322" s="69"/>
      <c r="AL322" s="69"/>
      <c r="AM322" s="70"/>
      <c r="AN322" s="70"/>
      <c r="AO322" s="5"/>
      <c r="AP322" s="5"/>
    </row>
    <row r="323" spans="1:42" ht="24.75" thickBot="1" x14ac:dyDescent="0.6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67"/>
      <c r="Y323" s="67"/>
      <c r="Z323" s="67"/>
      <c r="AA323" s="67"/>
      <c r="AB323" s="68"/>
      <c r="AC323" s="68"/>
      <c r="AD323" s="68"/>
      <c r="AE323" s="68"/>
      <c r="AF323" s="68"/>
      <c r="AG323" s="69"/>
      <c r="AH323" s="69"/>
      <c r="AI323" s="69"/>
      <c r="AJ323" s="69"/>
      <c r="AK323" s="69"/>
      <c r="AL323" s="69"/>
      <c r="AM323" s="70"/>
      <c r="AN323" s="70"/>
      <c r="AO323" s="5"/>
      <c r="AP323" s="5"/>
    </row>
    <row r="324" spans="1:42" ht="24.75" thickBot="1" x14ac:dyDescent="0.6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67"/>
      <c r="Y324" s="67"/>
      <c r="Z324" s="67"/>
      <c r="AA324" s="67"/>
      <c r="AB324" s="68"/>
      <c r="AC324" s="68"/>
      <c r="AD324" s="68"/>
      <c r="AE324" s="68"/>
      <c r="AF324" s="68"/>
      <c r="AG324" s="69"/>
      <c r="AH324" s="69"/>
      <c r="AI324" s="69"/>
      <c r="AJ324" s="69"/>
      <c r="AK324" s="69"/>
      <c r="AL324" s="69"/>
      <c r="AM324" s="70"/>
      <c r="AN324" s="70"/>
      <c r="AO324" s="5"/>
      <c r="AP324" s="5"/>
    </row>
    <row r="325" spans="1:42" ht="24.75" thickBot="1" x14ac:dyDescent="0.6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67"/>
      <c r="Y325" s="67"/>
      <c r="Z325" s="67"/>
      <c r="AA325" s="67"/>
      <c r="AB325" s="68"/>
      <c r="AC325" s="68"/>
      <c r="AD325" s="68"/>
      <c r="AE325" s="68"/>
      <c r="AF325" s="68"/>
      <c r="AG325" s="69"/>
      <c r="AH325" s="69"/>
      <c r="AI325" s="69"/>
      <c r="AJ325" s="69"/>
      <c r="AK325" s="69"/>
      <c r="AL325" s="69"/>
      <c r="AM325" s="70"/>
      <c r="AN325" s="70"/>
      <c r="AO325" s="5"/>
      <c r="AP325" s="5"/>
    </row>
    <row r="326" spans="1:42" ht="24.75" thickBot="1" x14ac:dyDescent="0.6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67"/>
      <c r="Y326" s="67"/>
      <c r="Z326" s="67"/>
      <c r="AA326" s="67"/>
      <c r="AB326" s="68"/>
      <c r="AC326" s="68"/>
      <c r="AD326" s="68"/>
      <c r="AE326" s="68"/>
      <c r="AF326" s="68"/>
      <c r="AG326" s="69"/>
      <c r="AH326" s="69"/>
      <c r="AI326" s="69"/>
      <c r="AJ326" s="69"/>
      <c r="AK326" s="69"/>
      <c r="AL326" s="69"/>
      <c r="AM326" s="70"/>
      <c r="AN326" s="70"/>
      <c r="AO326" s="5"/>
      <c r="AP326" s="5"/>
    </row>
    <row r="327" spans="1:42" ht="24.75" thickBot="1" x14ac:dyDescent="0.6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67"/>
      <c r="Y327" s="67"/>
      <c r="Z327" s="67"/>
      <c r="AA327" s="67"/>
      <c r="AB327" s="68"/>
      <c r="AC327" s="68"/>
      <c r="AD327" s="68"/>
      <c r="AE327" s="68"/>
      <c r="AF327" s="68"/>
      <c r="AG327" s="69"/>
      <c r="AH327" s="69"/>
      <c r="AI327" s="69"/>
      <c r="AJ327" s="69"/>
      <c r="AK327" s="69"/>
      <c r="AL327" s="69"/>
      <c r="AM327" s="70"/>
      <c r="AN327" s="70"/>
      <c r="AO327" s="5"/>
      <c r="AP327" s="5"/>
    </row>
    <row r="328" spans="1:42" ht="24.75" thickBot="1" x14ac:dyDescent="0.6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67"/>
      <c r="Y328" s="67"/>
      <c r="Z328" s="67"/>
      <c r="AA328" s="67"/>
      <c r="AB328" s="68"/>
      <c r="AC328" s="68"/>
      <c r="AD328" s="68"/>
      <c r="AE328" s="68"/>
      <c r="AF328" s="68"/>
      <c r="AG328" s="69"/>
      <c r="AH328" s="69"/>
      <c r="AI328" s="69"/>
      <c r="AJ328" s="69"/>
      <c r="AK328" s="69"/>
      <c r="AL328" s="69"/>
      <c r="AM328" s="70"/>
      <c r="AN328" s="70"/>
      <c r="AO328" s="5"/>
      <c r="AP328" s="5"/>
    </row>
    <row r="329" spans="1:42" ht="24.75" thickBot="1" x14ac:dyDescent="0.6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67"/>
      <c r="Y329" s="67"/>
      <c r="Z329" s="67"/>
      <c r="AA329" s="67"/>
      <c r="AB329" s="68"/>
      <c r="AC329" s="68"/>
      <c r="AD329" s="68"/>
      <c r="AE329" s="68"/>
      <c r="AF329" s="68"/>
      <c r="AG329" s="69"/>
      <c r="AH329" s="69"/>
      <c r="AI329" s="69"/>
      <c r="AJ329" s="69"/>
      <c r="AK329" s="69"/>
      <c r="AL329" s="69"/>
      <c r="AM329" s="70"/>
      <c r="AN329" s="70"/>
      <c r="AO329" s="5"/>
      <c r="AP329" s="5"/>
    </row>
    <row r="330" spans="1:42" ht="24.75" thickBot="1" x14ac:dyDescent="0.6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67"/>
      <c r="Y330" s="67"/>
      <c r="Z330" s="67"/>
      <c r="AA330" s="67"/>
      <c r="AB330" s="68"/>
      <c r="AC330" s="68"/>
      <c r="AD330" s="68"/>
      <c r="AE330" s="68"/>
      <c r="AF330" s="68"/>
      <c r="AG330" s="69"/>
      <c r="AH330" s="69"/>
      <c r="AI330" s="69"/>
      <c r="AJ330" s="69"/>
      <c r="AK330" s="69"/>
      <c r="AL330" s="69"/>
      <c r="AM330" s="70"/>
      <c r="AN330" s="70"/>
      <c r="AO330" s="5"/>
      <c r="AP330" s="5"/>
    </row>
    <row r="331" spans="1:42" ht="24.75" thickBot="1" x14ac:dyDescent="0.6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67"/>
      <c r="Y331" s="67"/>
      <c r="Z331" s="67"/>
      <c r="AA331" s="67"/>
      <c r="AB331" s="68"/>
      <c r="AC331" s="68"/>
      <c r="AD331" s="68"/>
      <c r="AE331" s="68"/>
      <c r="AF331" s="68"/>
      <c r="AG331" s="69"/>
      <c r="AH331" s="69"/>
      <c r="AI331" s="69"/>
      <c r="AJ331" s="69"/>
      <c r="AK331" s="69"/>
      <c r="AL331" s="69"/>
      <c r="AM331" s="70"/>
      <c r="AN331" s="70"/>
      <c r="AO331" s="5"/>
      <c r="AP331" s="5"/>
    </row>
    <row r="332" spans="1:42" ht="24.75" thickBot="1" x14ac:dyDescent="0.6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67"/>
      <c r="Y332" s="67"/>
      <c r="Z332" s="67"/>
      <c r="AA332" s="67"/>
      <c r="AB332" s="68"/>
      <c r="AC332" s="68"/>
      <c r="AD332" s="68"/>
      <c r="AE332" s="68"/>
      <c r="AF332" s="68"/>
      <c r="AG332" s="69"/>
      <c r="AH332" s="69"/>
      <c r="AI332" s="69"/>
      <c r="AJ332" s="69"/>
      <c r="AK332" s="69"/>
      <c r="AL332" s="69"/>
      <c r="AM332" s="70"/>
      <c r="AN332" s="70"/>
      <c r="AO332" s="5"/>
      <c r="AP332" s="5"/>
    </row>
    <row r="333" spans="1:42" ht="24.75" thickBot="1" x14ac:dyDescent="0.6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67"/>
      <c r="Y333" s="67"/>
      <c r="Z333" s="67"/>
      <c r="AA333" s="67"/>
      <c r="AB333" s="68"/>
      <c r="AC333" s="68"/>
      <c r="AD333" s="68"/>
      <c r="AE333" s="68"/>
      <c r="AF333" s="68"/>
      <c r="AG333" s="69"/>
      <c r="AH333" s="69"/>
      <c r="AI333" s="69"/>
      <c r="AJ333" s="69"/>
      <c r="AK333" s="69"/>
      <c r="AL333" s="69"/>
      <c r="AM333" s="70"/>
      <c r="AN333" s="70"/>
      <c r="AO333" s="5"/>
      <c r="AP333" s="5"/>
    </row>
    <row r="334" spans="1:42" ht="24.75" thickBot="1" x14ac:dyDescent="0.6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67"/>
      <c r="Y334" s="67"/>
      <c r="Z334" s="67"/>
      <c r="AA334" s="67"/>
      <c r="AB334" s="68"/>
      <c r="AC334" s="68"/>
      <c r="AD334" s="68"/>
      <c r="AE334" s="68"/>
      <c r="AF334" s="68"/>
      <c r="AG334" s="69"/>
      <c r="AH334" s="69"/>
      <c r="AI334" s="69"/>
      <c r="AJ334" s="69"/>
      <c r="AK334" s="69"/>
      <c r="AL334" s="69"/>
      <c r="AM334" s="70"/>
      <c r="AN334" s="70"/>
      <c r="AO334" s="5"/>
      <c r="AP334" s="5"/>
    </row>
    <row r="335" spans="1:42" ht="24.75" thickBot="1" x14ac:dyDescent="0.6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67"/>
      <c r="Y335" s="67"/>
      <c r="Z335" s="67"/>
      <c r="AA335" s="67"/>
      <c r="AB335" s="68"/>
      <c r="AC335" s="68"/>
      <c r="AD335" s="68"/>
      <c r="AE335" s="68"/>
      <c r="AF335" s="68"/>
      <c r="AG335" s="69"/>
      <c r="AH335" s="69"/>
      <c r="AI335" s="69"/>
      <c r="AJ335" s="69"/>
      <c r="AK335" s="69"/>
      <c r="AL335" s="69"/>
      <c r="AM335" s="70"/>
      <c r="AN335" s="70"/>
      <c r="AO335" s="5"/>
      <c r="AP335" s="5"/>
    </row>
    <row r="336" spans="1:42" ht="24.75" thickBot="1" x14ac:dyDescent="0.6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67"/>
      <c r="Y336" s="67"/>
      <c r="Z336" s="67"/>
      <c r="AA336" s="67"/>
      <c r="AB336" s="68"/>
      <c r="AC336" s="68"/>
      <c r="AD336" s="68"/>
      <c r="AE336" s="68"/>
      <c r="AF336" s="68"/>
      <c r="AG336" s="69"/>
      <c r="AH336" s="69"/>
      <c r="AI336" s="69"/>
      <c r="AJ336" s="69"/>
      <c r="AK336" s="69"/>
      <c r="AL336" s="69"/>
      <c r="AM336" s="70"/>
      <c r="AN336" s="70"/>
      <c r="AO336" s="5"/>
      <c r="AP336" s="5"/>
    </row>
    <row r="337" spans="1:42" ht="24.75" thickBot="1" x14ac:dyDescent="0.6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67"/>
      <c r="Y337" s="67"/>
      <c r="Z337" s="67"/>
      <c r="AA337" s="67"/>
      <c r="AB337" s="68"/>
      <c r="AC337" s="68"/>
      <c r="AD337" s="68"/>
      <c r="AE337" s="68"/>
      <c r="AF337" s="68"/>
      <c r="AG337" s="69"/>
      <c r="AH337" s="69"/>
      <c r="AI337" s="69"/>
      <c r="AJ337" s="69"/>
      <c r="AK337" s="69"/>
      <c r="AL337" s="69"/>
      <c r="AM337" s="70"/>
      <c r="AN337" s="70"/>
      <c r="AO337" s="5"/>
      <c r="AP337" s="5"/>
    </row>
    <row r="338" spans="1:42" ht="24.75" thickBot="1" x14ac:dyDescent="0.6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67"/>
      <c r="Y338" s="67"/>
      <c r="Z338" s="67"/>
      <c r="AA338" s="67"/>
      <c r="AB338" s="68"/>
      <c r="AC338" s="68"/>
      <c r="AD338" s="68"/>
      <c r="AE338" s="68"/>
      <c r="AF338" s="68"/>
      <c r="AG338" s="69"/>
      <c r="AH338" s="69"/>
      <c r="AI338" s="69"/>
      <c r="AJ338" s="69"/>
      <c r="AK338" s="69"/>
      <c r="AL338" s="69"/>
      <c r="AM338" s="70"/>
      <c r="AN338" s="70"/>
      <c r="AO338" s="5"/>
      <c r="AP338" s="5"/>
    </row>
    <row r="339" spans="1:42" ht="24.75" thickBot="1" x14ac:dyDescent="0.6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67"/>
      <c r="Y339" s="67"/>
      <c r="Z339" s="67"/>
      <c r="AA339" s="67"/>
      <c r="AB339" s="68"/>
      <c r="AC339" s="68"/>
      <c r="AD339" s="68"/>
      <c r="AE339" s="68"/>
      <c r="AF339" s="68"/>
      <c r="AG339" s="69"/>
      <c r="AH339" s="69"/>
      <c r="AI339" s="69"/>
      <c r="AJ339" s="69"/>
      <c r="AK339" s="69"/>
      <c r="AL339" s="69"/>
      <c r="AM339" s="70"/>
      <c r="AN339" s="70"/>
      <c r="AO339" s="5"/>
      <c r="AP339" s="5"/>
    </row>
    <row r="340" spans="1:42" ht="24.75" thickBot="1" x14ac:dyDescent="0.6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67"/>
      <c r="Y340" s="67"/>
      <c r="Z340" s="67"/>
      <c r="AA340" s="67"/>
      <c r="AB340" s="68"/>
      <c r="AC340" s="68"/>
      <c r="AD340" s="68"/>
      <c r="AE340" s="68"/>
      <c r="AF340" s="68"/>
      <c r="AG340" s="69"/>
      <c r="AH340" s="69"/>
      <c r="AI340" s="69"/>
      <c r="AJ340" s="69"/>
      <c r="AK340" s="69"/>
      <c r="AL340" s="69"/>
      <c r="AM340" s="70"/>
      <c r="AN340" s="70"/>
      <c r="AO340" s="5"/>
      <c r="AP340" s="5"/>
    </row>
    <row r="341" spans="1:42" ht="24.75" thickBot="1" x14ac:dyDescent="0.6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67"/>
      <c r="Y341" s="67"/>
      <c r="Z341" s="67"/>
      <c r="AA341" s="67"/>
      <c r="AB341" s="68"/>
      <c r="AC341" s="68"/>
      <c r="AD341" s="68"/>
      <c r="AE341" s="68"/>
      <c r="AF341" s="68"/>
      <c r="AG341" s="69"/>
      <c r="AH341" s="69"/>
      <c r="AI341" s="69"/>
      <c r="AJ341" s="69"/>
      <c r="AK341" s="69"/>
      <c r="AL341" s="69"/>
      <c r="AM341" s="70"/>
      <c r="AN341" s="70"/>
      <c r="AO341" s="5"/>
      <c r="AP341" s="5"/>
    </row>
    <row r="342" spans="1:42" ht="24.75" thickBot="1" x14ac:dyDescent="0.6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67"/>
      <c r="Y342" s="67"/>
      <c r="Z342" s="67"/>
      <c r="AA342" s="67"/>
      <c r="AB342" s="68"/>
      <c r="AC342" s="68"/>
      <c r="AD342" s="68"/>
      <c r="AE342" s="68"/>
      <c r="AF342" s="68"/>
      <c r="AG342" s="69"/>
      <c r="AH342" s="69"/>
      <c r="AI342" s="69"/>
      <c r="AJ342" s="69"/>
      <c r="AK342" s="69"/>
      <c r="AL342" s="69"/>
      <c r="AM342" s="70"/>
      <c r="AN342" s="70"/>
      <c r="AO342" s="5"/>
      <c r="AP342" s="5"/>
    </row>
    <row r="343" spans="1:42" ht="24.75" thickBot="1" x14ac:dyDescent="0.6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67"/>
      <c r="Y343" s="67"/>
      <c r="Z343" s="67"/>
      <c r="AA343" s="67"/>
      <c r="AB343" s="68"/>
      <c r="AC343" s="68"/>
      <c r="AD343" s="68"/>
      <c r="AE343" s="68"/>
      <c r="AF343" s="68"/>
      <c r="AG343" s="69"/>
      <c r="AH343" s="69"/>
      <c r="AI343" s="69"/>
      <c r="AJ343" s="69"/>
      <c r="AK343" s="69"/>
      <c r="AL343" s="69"/>
      <c r="AM343" s="70"/>
      <c r="AN343" s="70"/>
      <c r="AO343" s="5"/>
      <c r="AP343" s="5"/>
    </row>
    <row r="344" spans="1:42" ht="24.75" thickBot="1" x14ac:dyDescent="0.6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67"/>
      <c r="Y344" s="67"/>
      <c r="Z344" s="67"/>
      <c r="AA344" s="67"/>
      <c r="AB344" s="68"/>
      <c r="AC344" s="68"/>
      <c r="AD344" s="68"/>
      <c r="AE344" s="68"/>
      <c r="AF344" s="68"/>
      <c r="AG344" s="69"/>
      <c r="AH344" s="69"/>
      <c r="AI344" s="69"/>
      <c r="AJ344" s="69"/>
      <c r="AK344" s="69"/>
      <c r="AL344" s="69"/>
      <c r="AM344" s="70"/>
      <c r="AN344" s="70"/>
      <c r="AO344" s="5"/>
      <c r="AP344" s="5"/>
    </row>
    <row r="345" spans="1:42" ht="24.75" thickBot="1" x14ac:dyDescent="0.6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67"/>
      <c r="Y345" s="67"/>
      <c r="Z345" s="67"/>
      <c r="AA345" s="67"/>
      <c r="AB345" s="68"/>
      <c r="AC345" s="68"/>
      <c r="AD345" s="68"/>
      <c r="AE345" s="68"/>
      <c r="AF345" s="68"/>
      <c r="AG345" s="69"/>
      <c r="AH345" s="69"/>
      <c r="AI345" s="69"/>
      <c r="AJ345" s="69"/>
      <c r="AK345" s="69"/>
      <c r="AL345" s="69"/>
      <c r="AM345" s="70"/>
      <c r="AN345" s="70"/>
      <c r="AO345" s="5"/>
      <c r="AP345" s="5"/>
    </row>
    <row r="346" spans="1:42" ht="24.75" thickBot="1" x14ac:dyDescent="0.6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67"/>
      <c r="Y346" s="67"/>
      <c r="Z346" s="67"/>
      <c r="AA346" s="67"/>
      <c r="AB346" s="68"/>
      <c r="AC346" s="68"/>
      <c r="AD346" s="68"/>
      <c r="AE346" s="68"/>
      <c r="AF346" s="68"/>
      <c r="AG346" s="69"/>
      <c r="AH346" s="69"/>
      <c r="AI346" s="69"/>
      <c r="AJ346" s="69"/>
      <c r="AK346" s="69"/>
      <c r="AL346" s="69"/>
      <c r="AM346" s="70"/>
      <c r="AN346" s="70"/>
      <c r="AO346" s="5"/>
      <c r="AP346" s="5"/>
    </row>
    <row r="347" spans="1:42" ht="24.75" thickBot="1" x14ac:dyDescent="0.6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67"/>
      <c r="Y347" s="67"/>
      <c r="Z347" s="67"/>
      <c r="AA347" s="67"/>
      <c r="AB347" s="68"/>
      <c r="AC347" s="68"/>
      <c r="AD347" s="68"/>
      <c r="AE347" s="68"/>
      <c r="AF347" s="68"/>
      <c r="AG347" s="69"/>
      <c r="AH347" s="69"/>
      <c r="AI347" s="69"/>
      <c r="AJ347" s="69"/>
      <c r="AK347" s="69"/>
      <c r="AL347" s="69"/>
      <c r="AM347" s="70"/>
      <c r="AN347" s="70"/>
      <c r="AO347" s="5"/>
      <c r="AP347" s="5"/>
    </row>
    <row r="348" spans="1:42" ht="24.75" thickBot="1" x14ac:dyDescent="0.6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67"/>
      <c r="Y348" s="67"/>
      <c r="Z348" s="67"/>
      <c r="AA348" s="67"/>
      <c r="AB348" s="68"/>
      <c r="AC348" s="68"/>
      <c r="AD348" s="68"/>
      <c r="AE348" s="68"/>
      <c r="AF348" s="68"/>
      <c r="AG348" s="69"/>
      <c r="AH348" s="69"/>
      <c r="AI348" s="69"/>
      <c r="AJ348" s="69"/>
      <c r="AK348" s="69"/>
      <c r="AL348" s="69"/>
      <c r="AM348" s="70"/>
      <c r="AN348" s="70"/>
      <c r="AO348" s="5"/>
      <c r="AP348" s="5"/>
    </row>
    <row r="349" spans="1:42" ht="24.75" thickBot="1" x14ac:dyDescent="0.6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67"/>
      <c r="Y349" s="67"/>
      <c r="Z349" s="67"/>
      <c r="AA349" s="67"/>
      <c r="AB349" s="68"/>
      <c r="AC349" s="68"/>
      <c r="AD349" s="68"/>
      <c r="AE349" s="68"/>
      <c r="AF349" s="68"/>
      <c r="AG349" s="69"/>
      <c r="AH349" s="69"/>
      <c r="AI349" s="69"/>
      <c r="AJ349" s="69"/>
      <c r="AK349" s="69"/>
      <c r="AL349" s="69"/>
      <c r="AM349" s="70"/>
      <c r="AN349" s="70"/>
      <c r="AO349" s="5"/>
      <c r="AP349" s="5"/>
    </row>
    <row r="350" spans="1:42" ht="24.75" thickBot="1" x14ac:dyDescent="0.6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67"/>
      <c r="Y350" s="67"/>
      <c r="Z350" s="67"/>
      <c r="AA350" s="67"/>
      <c r="AB350" s="68"/>
      <c r="AC350" s="68"/>
      <c r="AD350" s="68"/>
      <c r="AE350" s="68"/>
      <c r="AF350" s="68"/>
      <c r="AG350" s="69"/>
      <c r="AH350" s="69"/>
      <c r="AI350" s="69"/>
      <c r="AJ350" s="69"/>
      <c r="AK350" s="69"/>
      <c r="AL350" s="69"/>
      <c r="AM350" s="70"/>
      <c r="AN350" s="70"/>
      <c r="AO350" s="5"/>
      <c r="AP350" s="5"/>
    </row>
    <row r="351" spans="1:42" ht="24.75" thickBot="1" x14ac:dyDescent="0.6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67"/>
      <c r="Y351" s="67"/>
      <c r="Z351" s="67"/>
      <c r="AA351" s="67"/>
      <c r="AB351" s="68"/>
      <c r="AC351" s="68"/>
      <c r="AD351" s="68"/>
      <c r="AE351" s="68"/>
      <c r="AF351" s="68"/>
      <c r="AG351" s="69"/>
      <c r="AH351" s="69"/>
      <c r="AI351" s="69"/>
      <c r="AJ351" s="69"/>
      <c r="AK351" s="69"/>
      <c r="AL351" s="69"/>
      <c r="AM351" s="70"/>
      <c r="AN351" s="70"/>
      <c r="AO351" s="5"/>
      <c r="AP351" s="5"/>
    </row>
    <row r="352" spans="1:42" ht="24.75" thickBot="1" x14ac:dyDescent="0.6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67"/>
      <c r="Y352" s="67"/>
      <c r="Z352" s="67"/>
      <c r="AA352" s="67"/>
      <c r="AB352" s="68"/>
      <c r="AC352" s="68"/>
      <c r="AD352" s="68"/>
      <c r="AE352" s="68"/>
      <c r="AF352" s="68"/>
      <c r="AG352" s="69"/>
      <c r="AH352" s="69"/>
      <c r="AI352" s="69"/>
      <c r="AJ352" s="69"/>
      <c r="AK352" s="69"/>
      <c r="AL352" s="69"/>
      <c r="AM352" s="70"/>
      <c r="AN352" s="70"/>
      <c r="AO352" s="5"/>
      <c r="AP352" s="5"/>
    </row>
    <row r="353" spans="1:42" ht="24.75" thickBot="1" x14ac:dyDescent="0.6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67"/>
      <c r="Y353" s="67"/>
      <c r="Z353" s="67"/>
      <c r="AA353" s="67"/>
      <c r="AB353" s="68"/>
      <c r="AC353" s="68"/>
      <c r="AD353" s="68"/>
      <c r="AE353" s="68"/>
      <c r="AF353" s="68"/>
      <c r="AG353" s="69"/>
      <c r="AH353" s="69"/>
      <c r="AI353" s="69"/>
      <c r="AJ353" s="69"/>
      <c r="AK353" s="69"/>
      <c r="AL353" s="69"/>
      <c r="AM353" s="70"/>
      <c r="AN353" s="70"/>
      <c r="AO353" s="5"/>
      <c r="AP353" s="5"/>
    </row>
    <row r="354" spans="1:42" ht="24.75" thickBot="1" x14ac:dyDescent="0.6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67"/>
      <c r="Y354" s="67"/>
      <c r="Z354" s="67"/>
      <c r="AA354" s="67"/>
      <c r="AB354" s="68"/>
      <c r="AC354" s="68"/>
      <c r="AD354" s="68"/>
      <c r="AE354" s="68"/>
      <c r="AF354" s="68"/>
      <c r="AG354" s="69"/>
      <c r="AH354" s="69"/>
      <c r="AI354" s="69"/>
      <c r="AJ354" s="69"/>
      <c r="AK354" s="69"/>
      <c r="AL354" s="69"/>
      <c r="AM354" s="70"/>
      <c r="AN354" s="70"/>
      <c r="AO354" s="5"/>
      <c r="AP354" s="5"/>
    </row>
    <row r="355" spans="1:42" ht="24.75" thickBot="1" x14ac:dyDescent="0.6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67"/>
      <c r="Y355" s="67"/>
      <c r="Z355" s="67"/>
      <c r="AA355" s="67"/>
      <c r="AB355" s="68"/>
      <c r="AC355" s="68"/>
      <c r="AD355" s="68"/>
      <c r="AE355" s="68"/>
      <c r="AF355" s="68"/>
      <c r="AG355" s="69"/>
      <c r="AH355" s="69"/>
      <c r="AI355" s="69"/>
      <c r="AJ355" s="69"/>
      <c r="AK355" s="69"/>
      <c r="AL355" s="69"/>
      <c r="AM355" s="70"/>
      <c r="AN355" s="70"/>
      <c r="AO355" s="5"/>
      <c r="AP355" s="5"/>
    </row>
    <row r="356" spans="1:42" ht="24.75" thickBot="1" x14ac:dyDescent="0.6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67"/>
      <c r="Y356" s="67"/>
      <c r="Z356" s="67"/>
      <c r="AA356" s="67"/>
      <c r="AB356" s="68"/>
      <c r="AC356" s="68"/>
      <c r="AD356" s="68"/>
      <c r="AE356" s="68"/>
      <c r="AF356" s="68"/>
      <c r="AG356" s="69"/>
      <c r="AH356" s="69"/>
      <c r="AI356" s="69"/>
      <c r="AJ356" s="69"/>
      <c r="AK356" s="69"/>
      <c r="AL356" s="69"/>
      <c r="AM356" s="70"/>
      <c r="AN356" s="70"/>
      <c r="AO356" s="5"/>
      <c r="AP356" s="5"/>
    </row>
    <row r="357" spans="1:42" ht="24.75" thickBot="1" x14ac:dyDescent="0.6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67"/>
      <c r="Y357" s="67"/>
      <c r="Z357" s="67"/>
      <c r="AA357" s="67"/>
      <c r="AB357" s="68"/>
      <c r="AC357" s="68"/>
      <c r="AD357" s="68"/>
      <c r="AE357" s="68"/>
      <c r="AF357" s="68"/>
      <c r="AG357" s="69"/>
      <c r="AH357" s="69"/>
      <c r="AI357" s="69"/>
      <c r="AJ357" s="69"/>
      <c r="AK357" s="69"/>
      <c r="AL357" s="69"/>
      <c r="AM357" s="70"/>
      <c r="AN357" s="70"/>
      <c r="AO357" s="5"/>
      <c r="AP357" s="5"/>
    </row>
    <row r="358" spans="1:42" ht="24.75" thickBot="1" x14ac:dyDescent="0.6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67"/>
      <c r="Y358" s="67"/>
      <c r="Z358" s="67"/>
      <c r="AA358" s="67"/>
      <c r="AB358" s="68"/>
      <c r="AC358" s="68"/>
      <c r="AD358" s="68"/>
      <c r="AE358" s="68"/>
      <c r="AF358" s="68"/>
      <c r="AG358" s="69"/>
      <c r="AH358" s="69"/>
      <c r="AI358" s="69"/>
      <c r="AJ358" s="69"/>
      <c r="AK358" s="69"/>
      <c r="AL358" s="69"/>
      <c r="AM358" s="70"/>
      <c r="AN358" s="70"/>
      <c r="AO358" s="5"/>
      <c r="AP358" s="5"/>
    </row>
    <row r="359" spans="1:42" ht="24.75" thickBot="1" x14ac:dyDescent="0.6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67"/>
      <c r="Y359" s="67"/>
      <c r="Z359" s="67"/>
      <c r="AA359" s="67"/>
      <c r="AB359" s="68"/>
      <c r="AC359" s="68"/>
      <c r="AD359" s="68"/>
      <c r="AE359" s="68"/>
      <c r="AF359" s="68"/>
      <c r="AG359" s="69"/>
      <c r="AH359" s="69"/>
      <c r="AI359" s="69"/>
      <c r="AJ359" s="69"/>
      <c r="AK359" s="69"/>
      <c r="AL359" s="69"/>
      <c r="AM359" s="70"/>
      <c r="AN359" s="70"/>
      <c r="AO359" s="5"/>
      <c r="AP359" s="5"/>
    </row>
    <row r="360" spans="1:42" ht="24.75" thickBot="1" x14ac:dyDescent="0.6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67"/>
      <c r="Y360" s="67"/>
      <c r="Z360" s="67"/>
      <c r="AA360" s="67"/>
      <c r="AB360" s="68"/>
      <c r="AC360" s="68"/>
      <c r="AD360" s="68"/>
      <c r="AE360" s="68"/>
      <c r="AF360" s="68"/>
      <c r="AG360" s="69"/>
      <c r="AH360" s="69"/>
      <c r="AI360" s="69"/>
      <c r="AJ360" s="69"/>
      <c r="AK360" s="69"/>
      <c r="AL360" s="69"/>
      <c r="AM360" s="70"/>
      <c r="AN360" s="70"/>
      <c r="AO360" s="5"/>
      <c r="AP360" s="5"/>
    </row>
    <row r="361" spans="1:42" ht="24.75" thickBot="1" x14ac:dyDescent="0.6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67"/>
      <c r="Y361" s="67"/>
      <c r="Z361" s="67"/>
      <c r="AA361" s="67"/>
      <c r="AB361" s="68"/>
      <c r="AC361" s="68"/>
      <c r="AD361" s="68"/>
      <c r="AE361" s="68"/>
      <c r="AF361" s="68"/>
      <c r="AG361" s="69"/>
      <c r="AH361" s="69"/>
      <c r="AI361" s="69"/>
      <c r="AJ361" s="69"/>
      <c r="AK361" s="69"/>
      <c r="AL361" s="69"/>
      <c r="AM361" s="70"/>
      <c r="AN361" s="70"/>
      <c r="AO361" s="5"/>
      <c r="AP361" s="5"/>
    </row>
    <row r="362" spans="1:42" ht="24.75" thickBot="1" x14ac:dyDescent="0.6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67"/>
      <c r="Y362" s="67"/>
      <c r="Z362" s="67"/>
      <c r="AA362" s="67"/>
      <c r="AB362" s="68"/>
      <c r="AC362" s="68"/>
      <c r="AD362" s="68"/>
      <c r="AE362" s="68"/>
      <c r="AF362" s="68"/>
      <c r="AG362" s="69"/>
      <c r="AH362" s="69"/>
      <c r="AI362" s="69"/>
      <c r="AJ362" s="69"/>
      <c r="AK362" s="69"/>
      <c r="AL362" s="69"/>
      <c r="AM362" s="70"/>
      <c r="AN362" s="70"/>
      <c r="AO362" s="5"/>
      <c r="AP362" s="5"/>
    </row>
    <row r="363" spans="1:42" ht="24.75" thickBot="1" x14ac:dyDescent="0.6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67"/>
      <c r="Y363" s="67"/>
      <c r="Z363" s="67"/>
      <c r="AA363" s="67"/>
      <c r="AB363" s="68"/>
      <c r="AC363" s="68"/>
      <c r="AD363" s="68"/>
      <c r="AE363" s="68"/>
      <c r="AF363" s="68"/>
      <c r="AG363" s="69"/>
      <c r="AH363" s="69"/>
      <c r="AI363" s="69"/>
      <c r="AJ363" s="69"/>
      <c r="AK363" s="69"/>
      <c r="AL363" s="69"/>
      <c r="AM363" s="70"/>
      <c r="AN363" s="70"/>
      <c r="AO363" s="5"/>
      <c r="AP363" s="5"/>
    </row>
    <row r="364" spans="1:42" ht="24.75" thickBot="1" x14ac:dyDescent="0.6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67"/>
      <c r="Y364" s="67"/>
      <c r="Z364" s="67"/>
      <c r="AA364" s="67"/>
      <c r="AB364" s="68"/>
      <c r="AC364" s="68"/>
      <c r="AD364" s="68"/>
      <c r="AE364" s="68"/>
      <c r="AF364" s="68"/>
      <c r="AG364" s="69"/>
      <c r="AH364" s="69"/>
      <c r="AI364" s="69"/>
      <c r="AJ364" s="69"/>
      <c r="AK364" s="69"/>
      <c r="AL364" s="69"/>
      <c r="AM364" s="70"/>
      <c r="AN364" s="70"/>
      <c r="AO364" s="5"/>
      <c r="AP364" s="5"/>
    </row>
    <row r="365" spans="1:42" ht="24.75" thickBot="1" x14ac:dyDescent="0.6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67"/>
      <c r="Y365" s="67"/>
      <c r="Z365" s="67"/>
      <c r="AA365" s="67"/>
      <c r="AB365" s="68"/>
      <c r="AC365" s="68"/>
      <c r="AD365" s="68"/>
      <c r="AE365" s="68"/>
      <c r="AF365" s="68"/>
      <c r="AG365" s="69"/>
      <c r="AH365" s="69"/>
      <c r="AI365" s="69"/>
      <c r="AJ365" s="69"/>
      <c r="AK365" s="69"/>
      <c r="AL365" s="69"/>
      <c r="AM365" s="70"/>
      <c r="AN365" s="70"/>
      <c r="AO365" s="5"/>
      <c r="AP365" s="5"/>
    </row>
    <row r="366" spans="1:42" ht="24.75" thickBot="1" x14ac:dyDescent="0.6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67"/>
      <c r="Y366" s="67"/>
      <c r="Z366" s="67"/>
      <c r="AA366" s="67"/>
      <c r="AB366" s="68"/>
      <c r="AC366" s="68"/>
      <c r="AD366" s="68"/>
      <c r="AE366" s="68"/>
      <c r="AF366" s="68"/>
      <c r="AG366" s="69"/>
      <c r="AH366" s="69"/>
      <c r="AI366" s="69"/>
      <c r="AJ366" s="69"/>
      <c r="AK366" s="69"/>
      <c r="AL366" s="69"/>
      <c r="AM366" s="70"/>
      <c r="AN366" s="70"/>
      <c r="AO366" s="5"/>
      <c r="AP366" s="5"/>
    </row>
    <row r="367" spans="1:42" ht="24.75" thickBot="1" x14ac:dyDescent="0.6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67"/>
      <c r="Y367" s="67"/>
      <c r="Z367" s="67"/>
      <c r="AA367" s="67"/>
      <c r="AB367" s="68"/>
      <c r="AC367" s="68"/>
      <c r="AD367" s="68"/>
      <c r="AE367" s="68"/>
      <c r="AF367" s="68"/>
      <c r="AG367" s="69"/>
      <c r="AH367" s="69"/>
      <c r="AI367" s="69"/>
      <c r="AJ367" s="69"/>
      <c r="AK367" s="69"/>
      <c r="AL367" s="69"/>
      <c r="AM367" s="70"/>
      <c r="AN367" s="70"/>
      <c r="AO367" s="5"/>
      <c r="AP367" s="5"/>
    </row>
    <row r="368" spans="1:42" ht="24.75" thickBot="1" x14ac:dyDescent="0.6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67"/>
      <c r="Y368" s="67"/>
      <c r="Z368" s="67"/>
      <c r="AA368" s="67"/>
      <c r="AB368" s="68"/>
      <c r="AC368" s="68"/>
      <c r="AD368" s="68"/>
      <c r="AE368" s="68"/>
      <c r="AF368" s="68"/>
      <c r="AG368" s="69"/>
      <c r="AH368" s="69"/>
      <c r="AI368" s="69"/>
      <c r="AJ368" s="69"/>
      <c r="AK368" s="69"/>
      <c r="AL368" s="69"/>
      <c r="AM368" s="70"/>
      <c r="AN368" s="70"/>
      <c r="AO368" s="5"/>
      <c r="AP368" s="5"/>
    </row>
    <row r="369" spans="1:42" ht="24.75" thickBot="1" x14ac:dyDescent="0.6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67"/>
      <c r="Y369" s="67"/>
      <c r="Z369" s="67"/>
      <c r="AA369" s="67"/>
      <c r="AB369" s="68"/>
      <c r="AC369" s="68"/>
      <c r="AD369" s="68"/>
      <c r="AE369" s="68"/>
      <c r="AF369" s="68"/>
      <c r="AG369" s="69"/>
      <c r="AH369" s="69"/>
      <c r="AI369" s="69"/>
      <c r="AJ369" s="69"/>
      <c r="AK369" s="69"/>
      <c r="AL369" s="69"/>
      <c r="AM369" s="70"/>
      <c r="AN369" s="70"/>
      <c r="AO369" s="5"/>
      <c r="AP369" s="5"/>
    </row>
    <row r="370" spans="1:42" ht="24.75" thickBot="1" x14ac:dyDescent="0.6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67"/>
      <c r="Y370" s="67"/>
      <c r="Z370" s="67"/>
      <c r="AA370" s="67"/>
      <c r="AB370" s="68"/>
      <c r="AC370" s="68"/>
      <c r="AD370" s="68"/>
      <c r="AE370" s="68"/>
      <c r="AF370" s="68"/>
      <c r="AG370" s="69"/>
      <c r="AH370" s="69"/>
      <c r="AI370" s="69"/>
      <c r="AJ370" s="69"/>
      <c r="AK370" s="69"/>
      <c r="AL370" s="69"/>
      <c r="AM370" s="70"/>
      <c r="AN370" s="70"/>
      <c r="AO370" s="5"/>
      <c r="AP370" s="5"/>
    </row>
    <row r="371" spans="1:42" ht="24.75" thickBot="1" x14ac:dyDescent="0.6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67"/>
      <c r="Y371" s="67"/>
      <c r="Z371" s="67"/>
      <c r="AA371" s="67"/>
      <c r="AB371" s="68"/>
      <c r="AC371" s="68"/>
      <c r="AD371" s="68"/>
      <c r="AE371" s="68"/>
      <c r="AF371" s="68"/>
      <c r="AG371" s="69"/>
      <c r="AH371" s="69"/>
      <c r="AI371" s="69"/>
      <c r="AJ371" s="69"/>
      <c r="AK371" s="69"/>
      <c r="AL371" s="69"/>
      <c r="AM371" s="70"/>
      <c r="AN371" s="70"/>
      <c r="AO371" s="5"/>
      <c r="AP371" s="5"/>
    </row>
    <row r="372" spans="1:42" ht="24.75" thickBot="1" x14ac:dyDescent="0.6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67"/>
      <c r="Y372" s="67"/>
      <c r="Z372" s="67"/>
      <c r="AA372" s="67"/>
      <c r="AB372" s="68"/>
      <c r="AC372" s="68"/>
      <c r="AD372" s="68"/>
      <c r="AE372" s="68"/>
      <c r="AF372" s="68"/>
      <c r="AG372" s="69"/>
      <c r="AH372" s="69"/>
      <c r="AI372" s="69"/>
      <c r="AJ372" s="69"/>
      <c r="AK372" s="69"/>
      <c r="AL372" s="69"/>
      <c r="AM372" s="70"/>
      <c r="AN372" s="70"/>
      <c r="AO372" s="5"/>
      <c r="AP372" s="5"/>
    </row>
    <row r="373" spans="1:42" ht="24.75" thickBot="1" x14ac:dyDescent="0.6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67"/>
      <c r="Y373" s="67"/>
      <c r="Z373" s="67"/>
      <c r="AA373" s="67"/>
      <c r="AB373" s="68"/>
      <c r="AC373" s="68"/>
      <c r="AD373" s="68"/>
      <c r="AE373" s="68"/>
      <c r="AF373" s="68"/>
      <c r="AG373" s="69"/>
      <c r="AH373" s="69"/>
      <c r="AI373" s="69"/>
      <c r="AJ373" s="69"/>
      <c r="AK373" s="69"/>
      <c r="AL373" s="69"/>
      <c r="AM373" s="70"/>
      <c r="AN373" s="70"/>
      <c r="AO373" s="5"/>
      <c r="AP373" s="5"/>
    </row>
    <row r="374" spans="1:42" ht="24.75" thickBot="1" x14ac:dyDescent="0.6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67"/>
      <c r="Y374" s="67"/>
      <c r="Z374" s="67"/>
      <c r="AA374" s="67"/>
      <c r="AB374" s="68"/>
      <c r="AC374" s="68"/>
      <c r="AD374" s="68"/>
      <c r="AE374" s="68"/>
      <c r="AF374" s="68"/>
      <c r="AG374" s="69"/>
      <c r="AH374" s="69"/>
      <c r="AI374" s="69"/>
      <c r="AJ374" s="69"/>
      <c r="AK374" s="69"/>
      <c r="AL374" s="69"/>
      <c r="AM374" s="70"/>
      <c r="AN374" s="70"/>
      <c r="AO374" s="5"/>
      <c r="AP374" s="5"/>
    </row>
    <row r="375" spans="1:42" ht="24.75" thickBot="1" x14ac:dyDescent="0.6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67"/>
      <c r="Y375" s="67"/>
      <c r="Z375" s="67"/>
      <c r="AA375" s="67"/>
      <c r="AB375" s="68"/>
      <c r="AC375" s="68"/>
      <c r="AD375" s="68"/>
      <c r="AE375" s="68"/>
      <c r="AF375" s="68"/>
      <c r="AG375" s="69"/>
      <c r="AH375" s="69"/>
      <c r="AI375" s="69"/>
      <c r="AJ375" s="69"/>
      <c r="AK375" s="69"/>
      <c r="AL375" s="69"/>
      <c r="AM375" s="70"/>
      <c r="AN375" s="70"/>
      <c r="AO375" s="5"/>
      <c r="AP375" s="5"/>
    </row>
    <row r="376" spans="1:42" ht="24.75" thickBot="1" x14ac:dyDescent="0.6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67"/>
      <c r="Y376" s="67"/>
      <c r="Z376" s="67"/>
      <c r="AA376" s="67"/>
      <c r="AB376" s="68"/>
      <c r="AC376" s="68"/>
      <c r="AD376" s="68"/>
      <c r="AE376" s="68"/>
      <c r="AF376" s="68"/>
      <c r="AG376" s="69"/>
      <c r="AH376" s="69"/>
      <c r="AI376" s="69"/>
      <c r="AJ376" s="69"/>
      <c r="AK376" s="69"/>
      <c r="AL376" s="69"/>
      <c r="AM376" s="70"/>
      <c r="AN376" s="70"/>
      <c r="AO376" s="5"/>
      <c r="AP376" s="5"/>
    </row>
    <row r="377" spans="1:42" ht="24.75" thickBot="1" x14ac:dyDescent="0.6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67"/>
      <c r="Y377" s="67"/>
      <c r="Z377" s="67"/>
      <c r="AA377" s="67"/>
      <c r="AB377" s="68"/>
      <c r="AC377" s="68"/>
      <c r="AD377" s="68"/>
      <c r="AE377" s="68"/>
      <c r="AF377" s="68"/>
      <c r="AG377" s="69"/>
      <c r="AH377" s="69"/>
      <c r="AI377" s="69"/>
      <c r="AJ377" s="69"/>
      <c r="AK377" s="69"/>
      <c r="AL377" s="69"/>
      <c r="AM377" s="70"/>
      <c r="AN377" s="70"/>
      <c r="AO377" s="5"/>
      <c r="AP377" s="5"/>
    </row>
    <row r="378" spans="1:42" ht="24.75" thickBot="1" x14ac:dyDescent="0.6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67"/>
      <c r="Y378" s="67"/>
      <c r="Z378" s="67"/>
      <c r="AA378" s="67"/>
      <c r="AB378" s="68"/>
      <c r="AC378" s="68"/>
      <c r="AD378" s="68"/>
      <c r="AE378" s="68"/>
      <c r="AF378" s="68"/>
      <c r="AG378" s="69"/>
      <c r="AH378" s="69"/>
      <c r="AI378" s="69"/>
      <c r="AJ378" s="69"/>
      <c r="AK378" s="69"/>
      <c r="AL378" s="69"/>
      <c r="AM378" s="70"/>
      <c r="AN378" s="70"/>
      <c r="AO378" s="5"/>
      <c r="AP378" s="5"/>
    </row>
    <row r="379" spans="1:42" ht="24.75" thickBot="1" x14ac:dyDescent="0.6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67"/>
      <c r="Y379" s="67"/>
      <c r="Z379" s="67"/>
      <c r="AA379" s="67"/>
      <c r="AB379" s="68"/>
      <c r="AC379" s="68"/>
      <c r="AD379" s="68"/>
      <c r="AE379" s="68"/>
      <c r="AF379" s="68"/>
      <c r="AG379" s="69"/>
      <c r="AH379" s="69"/>
      <c r="AI379" s="69"/>
      <c r="AJ379" s="69"/>
      <c r="AK379" s="69"/>
      <c r="AL379" s="69"/>
      <c r="AM379" s="70"/>
      <c r="AN379" s="70"/>
      <c r="AO379" s="5"/>
      <c r="AP379" s="5"/>
    </row>
    <row r="380" spans="1:42" ht="24.75" thickBot="1" x14ac:dyDescent="0.6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67"/>
      <c r="Y380" s="67"/>
      <c r="Z380" s="67"/>
      <c r="AA380" s="67"/>
      <c r="AB380" s="68"/>
      <c r="AC380" s="68"/>
      <c r="AD380" s="68"/>
      <c r="AE380" s="68"/>
      <c r="AF380" s="68"/>
      <c r="AG380" s="69"/>
      <c r="AH380" s="69"/>
      <c r="AI380" s="69"/>
      <c r="AJ380" s="69"/>
      <c r="AK380" s="69"/>
      <c r="AL380" s="69"/>
      <c r="AM380" s="70"/>
      <c r="AN380" s="70"/>
      <c r="AO380" s="5"/>
      <c r="AP380" s="5"/>
    </row>
    <row r="381" spans="1:42" ht="24.75" thickBot="1" x14ac:dyDescent="0.6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67"/>
      <c r="Y381" s="67"/>
      <c r="Z381" s="67"/>
      <c r="AA381" s="67"/>
      <c r="AB381" s="68"/>
      <c r="AC381" s="68"/>
      <c r="AD381" s="68"/>
      <c r="AE381" s="68"/>
      <c r="AF381" s="68"/>
      <c r="AG381" s="69"/>
      <c r="AH381" s="69"/>
      <c r="AI381" s="69"/>
      <c r="AJ381" s="69"/>
      <c r="AK381" s="69"/>
      <c r="AL381" s="69"/>
      <c r="AM381" s="70"/>
      <c r="AN381" s="70"/>
      <c r="AO381" s="5"/>
      <c r="AP381" s="5"/>
    </row>
    <row r="382" spans="1:42" ht="24.75" thickBot="1" x14ac:dyDescent="0.6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67"/>
      <c r="Y382" s="67"/>
      <c r="Z382" s="67"/>
      <c r="AA382" s="67"/>
      <c r="AB382" s="68"/>
      <c r="AC382" s="68"/>
      <c r="AD382" s="68"/>
      <c r="AE382" s="68"/>
      <c r="AF382" s="68"/>
      <c r="AG382" s="69"/>
      <c r="AH382" s="69"/>
      <c r="AI382" s="69"/>
      <c r="AJ382" s="69"/>
      <c r="AK382" s="69"/>
      <c r="AL382" s="69"/>
      <c r="AM382" s="70"/>
      <c r="AN382" s="70"/>
      <c r="AO382" s="5"/>
      <c r="AP382" s="5"/>
    </row>
    <row r="383" spans="1:42" ht="24.75" thickBot="1" x14ac:dyDescent="0.6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67"/>
      <c r="Y383" s="67"/>
      <c r="Z383" s="67"/>
      <c r="AA383" s="67"/>
      <c r="AB383" s="68"/>
      <c r="AC383" s="68"/>
      <c r="AD383" s="68"/>
      <c r="AE383" s="68"/>
      <c r="AF383" s="68"/>
      <c r="AG383" s="69"/>
      <c r="AH383" s="69"/>
      <c r="AI383" s="69"/>
      <c r="AJ383" s="69"/>
      <c r="AK383" s="69"/>
      <c r="AL383" s="69"/>
      <c r="AM383" s="70"/>
      <c r="AN383" s="70"/>
      <c r="AO383" s="5"/>
      <c r="AP383" s="5"/>
    </row>
    <row r="384" spans="1:42" ht="24.75" thickBot="1" x14ac:dyDescent="0.6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67"/>
      <c r="Y384" s="67"/>
      <c r="Z384" s="67"/>
      <c r="AA384" s="67"/>
      <c r="AB384" s="68"/>
      <c r="AC384" s="68"/>
      <c r="AD384" s="68"/>
      <c r="AE384" s="68"/>
      <c r="AF384" s="68"/>
      <c r="AG384" s="69"/>
      <c r="AH384" s="69"/>
      <c r="AI384" s="69"/>
      <c r="AJ384" s="69"/>
      <c r="AK384" s="69"/>
      <c r="AL384" s="69"/>
      <c r="AM384" s="70"/>
      <c r="AN384" s="70"/>
      <c r="AO384" s="5"/>
      <c r="AP384" s="5"/>
    </row>
    <row r="385" spans="1:42" ht="24.75" thickBot="1" x14ac:dyDescent="0.6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67"/>
      <c r="Y385" s="67"/>
      <c r="Z385" s="67"/>
      <c r="AA385" s="67"/>
      <c r="AB385" s="68"/>
      <c r="AC385" s="68"/>
      <c r="AD385" s="68"/>
      <c r="AE385" s="68"/>
      <c r="AF385" s="68"/>
      <c r="AG385" s="69"/>
      <c r="AH385" s="69"/>
      <c r="AI385" s="69"/>
      <c r="AJ385" s="69"/>
      <c r="AK385" s="69"/>
      <c r="AL385" s="69"/>
      <c r="AM385" s="70"/>
      <c r="AN385" s="70"/>
      <c r="AO385" s="5"/>
      <c r="AP385" s="5"/>
    </row>
    <row r="386" spans="1:42" ht="24.75" thickBot="1" x14ac:dyDescent="0.6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67"/>
      <c r="Y386" s="67"/>
      <c r="Z386" s="67"/>
      <c r="AA386" s="67"/>
      <c r="AB386" s="68"/>
      <c r="AC386" s="68"/>
      <c r="AD386" s="68"/>
      <c r="AE386" s="68"/>
      <c r="AF386" s="68"/>
      <c r="AG386" s="69"/>
      <c r="AH386" s="69"/>
      <c r="AI386" s="69"/>
      <c r="AJ386" s="69"/>
      <c r="AK386" s="69"/>
      <c r="AL386" s="69"/>
      <c r="AM386" s="70"/>
      <c r="AN386" s="70"/>
      <c r="AO386" s="5"/>
      <c r="AP386" s="5"/>
    </row>
    <row r="387" spans="1:42" ht="24.75" thickBot="1" x14ac:dyDescent="0.6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67"/>
      <c r="Y387" s="67"/>
      <c r="Z387" s="67"/>
      <c r="AA387" s="67"/>
      <c r="AB387" s="68"/>
      <c r="AC387" s="68"/>
      <c r="AD387" s="68"/>
      <c r="AE387" s="68"/>
      <c r="AF387" s="68"/>
      <c r="AG387" s="69"/>
      <c r="AH387" s="69"/>
      <c r="AI387" s="69"/>
      <c r="AJ387" s="69"/>
      <c r="AK387" s="69"/>
      <c r="AL387" s="69"/>
      <c r="AM387" s="70"/>
      <c r="AN387" s="70"/>
      <c r="AO387" s="5"/>
      <c r="AP387" s="5"/>
    </row>
    <row r="388" spans="1:42" ht="24.75" thickBot="1" x14ac:dyDescent="0.6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67"/>
      <c r="Y388" s="67"/>
      <c r="Z388" s="67"/>
      <c r="AA388" s="67"/>
      <c r="AB388" s="68"/>
      <c r="AC388" s="68"/>
      <c r="AD388" s="68"/>
      <c r="AE388" s="68"/>
      <c r="AF388" s="68"/>
      <c r="AG388" s="69"/>
      <c r="AH388" s="69"/>
      <c r="AI388" s="69"/>
      <c r="AJ388" s="69"/>
      <c r="AK388" s="69"/>
      <c r="AL388" s="69"/>
      <c r="AM388" s="70"/>
      <c r="AN388" s="70"/>
      <c r="AO388" s="5"/>
      <c r="AP388" s="5"/>
    </row>
    <row r="389" spans="1:42" ht="24.75" thickBot="1" x14ac:dyDescent="0.6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67"/>
      <c r="Y389" s="67"/>
      <c r="Z389" s="67"/>
      <c r="AA389" s="67"/>
      <c r="AB389" s="68"/>
      <c r="AC389" s="68"/>
      <c r="AD389" s="68"/>
      <c r="AE389" s="68"/>
      <c r="AF389" s="68"/>
      <c r="AG389" s="69"/>
      <c r="AH389" s="69"/>
      <c r="AI389" s="69"/>
      <c r="AJ389" s="69"/>
      <c r="AK389" s="69"/>
      <c r="AL389" s="69"/>
      <c r="AM389" s="70"/>
      <c r="AN389" s="70"/>
      <c r="AO389" s="5"/>
      <c r="AP389" s="5"/>
    </row>
    <row r="390" spans="1:42" ht="24.75" thickBot="1" x14ac:dyDescent="0.6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67"/>
      <c r="Y390" s="67"/>
      <c r="Z390" s="67"/>
      <c r="AA390" s="67"/>
      <c r="AB390" s="68"/>
      <c r="AC390" s="68"/>
      <c r="AD390" s="68"/>
      <c r="AE390" s="68"/>
      <c r="AF390" s="68"/>
      <c r="AG390" s="69"/>
      <c r="AH390" s="69"/>
      <c r="AI390" s="69"/>
      <c r="AJ390" s="69"/>
      <c r="AK390" s="69"/>
      <c r="AL390" s="69"/>
      <c r="AM390" s="70"/>
      <c r="AN390" s="70"/>
      <c r="AO390" s="5"/>
      <c r="AP390" s="5"/>
    </row>
    <row r="391" spans="1:42" ht="24.75" thickBot="1" x14ac:dyDescent="0.6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67"/>
      <c r="Y391" s="67"/>
      <c r="Z391" s="67"/>
      <c r="AA391" s="67"/>
      <c r="AB391" s="68"/>
      <c r="AC391" s="68"/>
      <c r="AD391" s="68"/>
      <c r="AE391" s="68"/>
      <c r="AF391" s="68"/>
      <c r="AG391" s="69"/>
      <c r="AH391" s="69"/>
      <c r="AI391" s="69"/>
      <c r="AJ391" s="69"/>
      <c r="AK391" s="69"/>
      <c r="AL391" s="69"/>
      <c r="AM391" s="70"/>
      <c r="AN391" s="70"/>
      <c r="AO391" s="5"/>
      <c r="AP391" s="5"/>
    </row>
    <row r="392" spans="1:42" ht="24.75" thickBot="1" x14ac:dyDescent="0.6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67"/>
      <c r="Y392" s="67"/>
      <c r="Z392" s="67"/>
      <c r="AA392" s="67"/>
      <c r="AB392" s="68"/>
      <c r="AC392" s="68"/>
      <c r="AD392" s="68"/>
      <c r="AE392" s="68"/>
      <c r="AF392" s="68"/>
      <c r="AG392" s="69"/>
      <c r="AH392" s="69"/>
      <c r="AI392" s="69"/>
      <c r="AJ392" s="69"/>
      <c r="AK392" s="69"/>
      <c r="AL392" s="69"/>
      <c r="AM392" s="70"/>
      <c r="AN392" s="70"/>
      <c r="AO392" s="5"/>
      <c r="AP392" s="5"/>
    </row>
    <row r="393" spans="1:42" ht="24.75" thickBot="1" x14ac:dyDescent="0.6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67"/>
      <c r="Y393" s="67"/>
      <c r="Z393" s="67"/>
      <c r="AA393" s="67"/>
      <c r="AB393" s="68"/>
      <c r="AC393" s="68"/>
      <c r="AD393" s="68"/>
      <c r="AE393" s="68"/>
      <c r="AF393" s="68"/>
      <c r="AG393" s="69"/>
      <c r="AH393" s="69"/>
      <c r="AI393" s="69"/>
      <c r="AJ393" s="69"/>
      <c r="AK393" s="69"/>
      <c r="AL393" s="69"/>
      <c r="AM393" s="70"/>
      <c r="AN393" s="70"/>
      <c r="AO393" s="5"/>
      <c r="AP393" s="5"/>
    </row>
    <row r="394" spans="1:42" ht="24.75" thickBot="1" x14ac:dyDescent="0.6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67"/>
      <c r="Y394" s="67"/>
      <c r="Z394" s="67"/>
      <c r="AA394" s="67"/>
      <c r="AB394" s="68"/>
      <c r="AC394" s="68"/>
      <c r="AD394" s="68"/>
      <c r="AE394" s="68"/>
      <c r="AF394" s="68"/>
      <c r="AG394" s="69"/>
      <c r="AH394" s="69"/>
      <c r="AI394" s="69"/>
      <c r="AJ394" s="69"/>
      <c r="AK394" s="69"/>
      <c r="AL394" s="69"/>
      <c r="AM394" s="70"/>
      <c r="AN394" s="70"/>
      <c r="AO394" s="5"/>
      <c r="AP394" s="5"/>
    </row>
    <row r="395" spans="1:42" ht="24.75" thickBot="1" x14ac:dyDescent="0.6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67"/>
      <c r="Y395" s="67"/>
      <c r="Z395" s="67"/>
      <c r="AA395" s="67"/>
      <c r="AB395" s="68"/>
      <c r="AC395" s="68"/>
      <c r="AD395" s="68"/>
      <c r="AE395" s="68"/>
      <c r="AF395" s="68"/>
      <c r="AG395" s="69"/>
      <c r="AH395" s="69"/>
      <c r="AI395" s="69"/>
      <c r="AJ395" s="69"/>
      <c r="AK395" s="69"/>
      <c r="AL395" s="69"/>
      <c r="AM395" s="70"/>
      <c r="AN395" s="70"/>
      <c r="AO395" s="5"/>
      <c r="AP395" s="5"/>
    </row>
    <row r="396" spans="1:42" ht="24.75" thickBot="1" x14ac:dyDescent="0.6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67"/>
      <c r="Y396" s="67"/>
      <c r="Z396" s="67"/>
      <c r="AA396" s="67"/>
      <c r="AB396" s="68"/>
      <c r="AC396" s="68"/>
      <c r="AD396" s="68"/>
      <c r="AE396" s="68"/>
      <c r="AF396" s="68"/>
      <c r="AG396" s="69"/>
      <c r="AH396" s="69"/>
      <c r="AI396" s="69"/>
      <c r="AJ396" s="69"/>
      <c r="AK396" s="69"/>
      <c r="AL396" s="69"/>
      <c r="AM396" s="70"/>
      <c r="AN396" s="70"/>
      <c r="AO396" s="5"/>
      <c r="AP396" s="5"/>
    </row>
    <row r="397" spans="1:42" ht="24.75" thickBot="1" x14ac:dyDescent="0.6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67"/>
      <c r="Y397" s="67"/>
      <c r="Z397" s="67"/>
      <c r="AA397" s="67"/>
      <c r="AB397" s="68"/>
      <c r="AC397" s="68"/>
      <c r="AD397" s="68"/>
      <c r="AE397" s="68"/>
      <c r="AF397" s="68"/>
      <c r="AG397" s="69"/>
      <c r="AH397" s="69"/>
      <c r="AI397" s="69"/>
      <c r="AJ397" s="69"/>
      <c r="AK397" s="69"/>
      <c r="AL397" s="69"/>
      <c r="AM397" s="70"/>
      <c r="AN397" s="70"/>
      <c r="AO397" s="5"/>
      <c r="AP397" s="5"/>
    </row>
    <row r="398" spans="1:42" ht="24.75" thickBot="1" x14ac:dyDescent="0.6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67"/>
      <c r="Y398" s="67"/>
      <c r="Z398" s="67"/>
      <c r="AA398" s="67"/>
      <c r="AB398" s="68"/>
      <c r="AC398" s="68"/>
      <c r="AD398" s="68"/>
      <c r="AE398" s="68"/>
      <c r="AF398" s="68"/>
      <c r="AG398" s="69"/>
      <c r="AH398" s="69"/>
      <c r="AI398" s="69"/>
      <c r="AJ398" s="69"/>
      <c r="AK398" s="69"/>
      <c r="AL398" s="69"/>
      <c r="AM398" s="70"/>
      <c r="AN398" s="70"/>
      <c r="AO398" s="5"/>
      <c r="AP398" s="5"/>
    </row>
    <row r="399" spans="1:42" ht="24.75" thickBot="1" x14ac:dyDescent="0.6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67"/>
      <c r="Y399" s="67"/>
      <c r="Z399" s="67"/>
      <c r="AA399" s="67"/>
      <c r="AB399" s="68"/>
      <c r="AC399" s="68"/>
      <c r="AD399" s="68"/>
      <c r="AE399" s="68"/>
      <c r="AF399" s="68"/>
      <c r="AG399" s="69"/>
      <c r="AH399" s="69"/>
      <c r="AI399" s="69"/>
      <c r="AJ399" s="69"/>
      <c r="AK399" s="69"/>
      <c r="AL399" s="69"/>
      <c r="AM399" s="70"/>
      <c r="AN399" s="70"/>
      <c r="AO399" s="5"/>
      <c r="AP399" s="5"/>
    </row>
    <row r="400" spans="1:42" ht="24.75" thickBot="1" x14ac:dyDescent="0.6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67"/>
      <c r="Y400" s="67"/>
      <c r="Z400" s="67"/>
      <c r="AA400" s="67"/>
      <c r="AB400" s="68"/>
      <c r="AC400" s="68"/>
      <c r="AD400" s="68"/>
      <c r="AE400" s="68"/>
      <c r="AF400" s="68"/>
      <c r="AG400" s="69"/>
      <c r="AH400" s="69"/>
      <c r="AI400" s="69"/>
      <c r="AJ400" s="69"/>
      <c r="AK400" s="69"/>
      <c r="AL400" s="69"/>
      <c r="AM400" s="70"/>
      <c r="AN400" s="70"/>
      <c r="AO400" s="5"/>
      <c r="AP400" s="5"/>
    </row>
    <row r="401" spans="1:42" ht="24.75" thickBot="1" x14ac:dyDescent="0.6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67"/>
      <c r="Y401" s="67"/>
      <c r="Z401" s="67"/>
      <c r="AA401" s="67"/>
      <c r="AB401" s="68"/>
      <c r="AC401" s="68"/>
      <c r="AD401" s="68"/>
      <c r="AE401" s="68"/>
      <c r="AF401" s="68"/>
      <c r="AG401" s="69"/>
      <c r="AH401" s="69"/>
      <c r="AI401" s="69"/>
      <c r="AJ401" s="69"/>
      <c r="AK401" s="69"/>
      <c r="AL401" s="69"/>
      <c r="AM401" s="70"/>
      <c r="AN401" s="70"/>
      <c r="AO401" s="5"/>
      <c r="AP401" s="5"/>
    </row>
    <row r="402" spans="1:42" ht="24.75" thickBot="1" x14ac:dyDescent="0.6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67"/>
      <c r="Y402" s="67"/>
      <c r="Z402" s="67"/>
      <c r="AA402" s="67"/>
      <c r="AB402" s="68"/>
      <c r="AC402" s="68"/>
      <c r="AD402" s="68"/>
      <c r="AE402" s="68"/>
      <c r="AF402" s="68"/>
      <c r="AG402" s="69"/>
      <c r="AH402" s="69"/>
      <c r="AI402" s="69"/>
      <c r="AJ402" s="69"/>
      <c r="AK402" s="69"/>
      <c r="AL402" s="69"/>
      <c r="AM402" s="70"/>
      <c r="AN402" s="70"/>
      <c r="AO402" s="5"/>
      <c r="AP402" s="5"/>
    </row>
    <row r="403" spans="1:42" ht="24.75" thickBot="1" x14ac:dyDescent="0.6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67"/>
      <c r="Y403" s="67"/>
      <c r="Z403" s="67"/>
      <c r="AA403" s="67"/>
      <c r="AB403" s="68"/>
      <c r="AC403" s="68"/>
      <c r="AD403" s="68"/>
      <c r="AE403" s="68"/>
      <c r="AF403" s="68"/>
      <c r="AG403" s="69"/>
      <c r="AH403" s="69"/>
      <c r="AI403" s="69"/>
      <c r="AJ403" s="69"/>
      <c r="AK403" s="69"/>
      <c r="AL403" s="69"/>
      <c r="AM403" s="70"/>
      <c r="AN403" s="70"/>
      <c r="AO403" s="5"/>
      <c r="AP403" s="5"/>
    </row>
    <row r="404" spans="1:42" ht="24.75" thickBot="1" x14ac:dyDescent="0.6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67"/>
      <c r="Y404" s="67"/>
      <c r="Z404" s="67"/>
      <c r="AA404" s="67"/>
      <c r="AB404" s="68"/>
      <c r="AC404" s="68"/>
      <c r="AD404" s="68"/>
      <c r="AE404" s="68"/>
      <c r="AF404" s="68"/>
      <c r="AG404" s="69"/>
      <c r="AH404" s="69"/>
      <c r="AI404" s="69"/>
      <c r="AJ404" s="69"/>
      <c r="AK404" s="69"/>
      <c r="AL404" s="69"/>
      <c r="AM404" s="70"/>
      <c r="AN404" s="70"/>
      <c r="AO404" s="5"/>
      <c r="AP404" s="5"/>
    </row>
    <row r="405" spans="1:42" ht="24.75" thickBot="1" x14ac:dyDescent="0.6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67"/>
      <c r="Y405" s="67"/>
      <c r="Z405" s="67"/>
      <c r="AA405" s="67"/>
      <c r="AB405" s="68"/>
      <c r="AC405" s="68"/>
      <c r="AD405" s="68"/>
      <c r="AE405" s="68"/>
      <c r="AF405" s="68"/>
      <c r="AG405" s="69"/>
      <c r="AH405" s="69"/>
      <c r="AI405" s="69"/>
      <c r="AJ405" s="69"/>
      <c r="AK405" s="69"/>
      <c r="AL405" s="69"/>
      <c r="AM405" s="70"/>
      <c r="AN405" s="70"/>
      <c r="AO405" s="5"/>
      <c r="AP405" s="5"/>
    </row>
    <row r="406" spans="1:42" ht="24.75" thickBot="1" x14ac:dyDescent="0.6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67"/>
      <c r="Y406" s="67"/>
      <c r="Z406" s="67"/>
      <c r="AA406" s="67"/>
      <c r="AB406" s="68"/>
      <c r="AC406" s="68"/>
      <c r="AD406" s="68"/>
      <c r="AE406" s="68"/>
      <c r="AF406" s="68"/>
      <c r="AG406" s="69"/>
      <c r="AH406" s="69"/>
      <c r="AI406" s="69"/>
      <c r="AJ406" s="69"/>
      <c r="AK406" s="69"/>
      <c r="AL406" s="69"/>
      <c r="AM406" s="70"/>
      <c r="AN406" s="70"/>
      <c r="AO406" s="5"/>
      <c r="AP406" s="5"/>
    </row>
    <row r="407" spans="1:42" ht="24.75" thickBot="1" x14ac:dyDescent="0.6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67"/>
      <c r="Y407" s="67"/>
      <c r="Z407" s="67"/>
      <c r="AA407" s="67"/>
      <c r="AB407" s="68"/>
      <c r="AC407" s="68"/>
      <c r="AD407" s="68"/>
      <c r="AE407" s="68"/>
      <c r="AF407" s="68"/>
      <c r="AG407" s="69"/>
      <c r="AH407" s="69"/>
      <c r="AI407" s="69"/>
      <c r="AJ407" s="69"/>
      <c r="AK407" s="69"/>
      <c r="AL407" s="69"/>
      <c r="AM407" s="70"/>
      <c r="AN407" s="70"/>
      <c r="AO407" s="5"/>
      <c r="AP407" s="5"/>
    </row>
    <row r="408" spans="1:42" ht="24.75" thickBot="1" x14ac:dyDescent="0.6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67"/>
      <c r="Y408" s="67"/>
      <c r="Z408" s="67"/>
      <c r="AA408" s="67"/>
      <c r="AB408" s="68"/>
      <c r="AC408" s="68"/>
      <c r="AD408" s="68"/>
      <c r="AE408" s="68"/>
      <c r="AF408" s="68"/>
      <c r="AG408" s="69"/>
      <c r="AH408" s="69"/>
      <c r="AI408" s="69"/>
      <c r="AJ408" s="69"/>
      <c r="AK408" s="69"/>
      <c r="AL408" s="69"/>
      <c r="AM408" s="70"/>
      <c r="AN408" s="70"/>
      <c r="AO408" s="5"/>
      <c r="AP408" s="5"/>
    </row>
    <row r="409" spans="1:42" ht="24.75" thickBot="1" x14ac:dyDescent="0.6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67"/>
      <c r="Y409" s="67"/>
      <c r="Z409" s="67"/>
      <c r="AA409" s="67"/>
      <c r="AB409" s="68"/>
      <c r="AC409" s="68"/>
      <c r="AD409" s="68"/>
      <c r="AE409" s="68"/>
      <c r="AF409" s="68"/>
      <c r="AG409" s="69"/>
      <c r="AH409" s="69"/>
      <c r="AI409" s="69"/>
      <c r="AJ409" s="69"/>
      <c r="AK409" s="69"/>
      <c r="AL409" s="69"/>
      <c r="AM409" s="70"/>
      <c r="AN409" s="70"/>
      <c r="AO409" s="5"/>
      <c r="AP409" s="5"/>
    </row>
    <row r="410" spans="1:42" ht="24.75" thickBot="1" x14ac:dyDescent="0.6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67"/>
      <c r="Y410" s="67"/>
      <c r="Z410" s="67"/>
      <c r="AA410" s="67"/>
      <c r="AB410" s="68"/>
      <c r="AC410" s="68"/>
      <c r="AD410" s="68"/>
      <c r="AE410" s="68"/>
      <c r="AF410" s="68"/>
      <c r="AG410" s="69"/>
      <c r="AH410" s="69"/>
      <c r="AI410" s="69"/>
      <c r="AJ410" s="69"/>
      <c r="AK410" s="69"/>
      <c r="AL410" s="69"/>
      <c r="AM410" s="70"/>
      <c r="AN410" s="70"/>
      <c r="AO410" s="5"/>
      <c r="AP410" s="5"/>
    </row>
    <row r="411" spans="1:42" ht="24.75" thickBot="1" x14ac:dyDescent="0.6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67"/>
      <c r="Y411" s="67"/>
      <c r="Z411" s="67"/>
      <c r="AA411" s="67"/>
      <c r="AB411" s="68"/>
      <c r="AC411" s="68"/>
      <c r="AD411" s="68"/>
      <c r="AE411" s="68"/>
      <c r="AF411" s="68"/>
      <c r="AG411" s="69"/>
      <c r="AH411" s="69"/>
      <c r="AI411" s="69"/>
      <c r="AJ411" s="69"/>
      <c r="AK411" s="69"/>
      <c r="AL411" s="69"/>
      <c r="AM411" s="70"/>
      <c r="AN411" s="70"/>
      <c r="AO411" s="5"/>
      <c r="AP411" s="5"/>
    </row>
    <row r="412" spans="1:42" ht="24.75" thickBot="1" x14ac:dyDescent="0.6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67"/>
      <c r="Y412" s="67"/>
      <c r="Z412" s="67"/>
      <c r="AA412" s="67"/>
      <c r="AB412" s="68"/>
      <c r="AC412" s="68"/>
      <c r="AD412" s="68"/>
      <c r="AE412" s="68"/>
      <c r="AF412" s="68"/>
      <c r="AG412" s="69"/>
      <c r="AH412" s="69"/>
      <c r="AI412" s="69"/>
      <c r="AJ412" s="69"/>
      <c r="AK412" s="69"/>
      <c r="AL412" s="69"/>
      <c r="AM412" s="70"/>
      <c r="AN412" s="70"/>
      <c r="AO412" s="5"/>
      <c r="AP412" s="5"/>
    </row>
    <row r="413" spans="1:42" ht="24.75" thickBot="1" x14ac:dyDescent="0.6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67"/>
      <c r="Y413" s="67"/>
      <c r="Z413" s="67"/>
      <c r="AA413" s="67"/>
      <c r="AB413" s="68"/>
      <c r="AC413" s="68"/>
      <c r="AD413" s="68"/>
      <c r="AE413" s="68"/>
      <c r="AF413" s="68"/>
      <c r="AG413" s="69"/>
      <c r="AH413" s="69"/>
      <c r="AI413" s="69"/>
      <c r="AJ413" s="69"/>
      <c r="AK413" s="69"/>
      <c r="AL413" s="69"/>
      <c r="AM413" s="70"/>
      <c r="AN413" s="70"/>
      <c r="AO413" s="5"/>
      <c r="AP413" s="5"/>
    </row>
    <row r="414" spans="1:42" ht="24.75" thickBot="1" x14ac:dyDescent="0.6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67"/>
      <c r="Y414" s="67"/>
      <c r="Z414" s="67"/>
      <c r="AA414" s="67"/>
      <c r="AB414" s="68"/>
      <c r="AC414" s="68"/>
      <c r="AD414" s="68"/>
      <c r="AE414" s="68"/>
      <c r="AF414" s="68"/>
      <c r="AG414" s="69"/>
      <c r="AH414" s="69"/>
      <c r="AI414" s="69"/>
      <c r="AJ414" s="69"/>
      <c r="AK414" s="69"/>
      <c r="AL414" s="69"/>
      <c r="AM414" s="70"/>
      <c r="AN414" s="70"/>
      <c r="AO414" s="5"/>
      <c r="AP414" s="5"/>
    </row>
    <row r="415" spans="1:42" ht="24.75" thickBot="1" x14ac:dyDescent="0.6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67"/>
      <c r="Y415" s="67"/>
      <c r="Z415" s="67"/>
      <c r="AA415" s="67"/>
      <c r="AB415" s="68"/>
      <c r="AC415" s="68"/>
      <c r="AD415" s="68"/>
      <c r="AE415" s="68"/>
      <c r="AF415" s="68"/>
      <c r="AG415" s="69"/>
      <c r="AH415" s="69"/>
      <c r="AI415" s="69"/>
      <c r="AJ415" s="69"/>
      <c r="AK415" s="69"/>
      <c r="AL415" s="69"/>
      <c r="AM415" s="70"/>
      <c r="AN415" s="70"/>
      <c r="AO415" s="5"/>
      <c r="AP415" s="5"/>
    </row>
    <row r="416" spans="1:42" ht="24.75" thickBot="1" x14ac:dyDescent="0.6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67"/>
      <c r="Y416" s="67"/>
      <c r="Z416" s="67"/>
      <c r="AA416" s="67"/>
      <c r="AB416" s="68"/>
      <c r="AC416" s="68"/>
      <c r="AD416" s="68"/>
      <c r="AE416" s="68"/>
      <c r="AF416" s="68"/>
      <c r="AG416" s="69"/>
      <c r="AH416" s="69"/>
      <c r="AI416" s="69"/>
      <c r="AJ416" s="69"/>
      <c r="AK416" s="69"/>
      <c r="AL416" s="69"/>
      <c r="AM416" s="70"/>
      <c r="AN416" s="70"/>
      <c r="AO416" s="5"/>
      <c r="AP416" s="5"/>
    </row>
    <row r="417" spans="1:42" ht="24.75" thickBot="1" x14ac:dyDescent="0.6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67"/>
      <c r="Y417" s="67"/>
      <c r="Z417" s="67"/>
      <c r="AA417" s="67"/>
      <c r="AB417" s="68"/>
      <c r="AC417" s="68"/>
      <c r="AD417" s="68"/>
      <c r="AE417" s="68"/>
      <c r="AF417" s="68"/>
      <c r="AG417" s="69"/>
      <c r="AH417" s="69"/>
      <c r="AI417" s="69"/>
      <c r="AJ417" s="69"/>
      <c r="AK417" s="69"/>
      <c r="AL417" s="69"/>
      <c r="AM417" s="70"/>
      <c r="AN417" s="70"/>
      <c r="AO417" s="5"/>
      <c r="AP417" s="5"/>
    </row>
    <row r="418" spans="1:42" ht="24.75" thickBot="1" x14ac:dyDescent="0.6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67"/>
      <c r="Y418" s="67"/>
      <c r="Z418" s="67"/>
      <c r="AA418" s="67"/>
      <c r="AB418" s="68"/>
      <c r="AC418" s="68"/>
      <c r="AD418" s="68"/>
      <c r="AE418" s="68"/>
      <c r="AF418" s="68"/>
      <c r="AG418" s="69"/>
      <c r="AH418" s="69"/>
      <c r="AI418" s="69"/>
      <c r="AJ418" s="69"/>
      <c r="AK418" s="69"/>
      <c r="AL418" s="69"/>
      <c r="AM418" s="70"/>
      <c r="AN418" s="70"/>
      <c r="AO418" s="5"/>
      <c r="AP418" s="5"/>
    </row>
    <row r="419" spans="1:42" ht="24.75" thickBot="1" x14ac:dyDescent="0.6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67"/>
      <c r="Y419" s="67"/>
      <c r="Z419" s="67"/>
      <c r="AA419" s="67"/>
      <c r="AB419" s="68"/>
      <c r="AC419" s="68"/>
      <c r="AD419" s="68"/>
      <c r="AE419" s="68"/>
      <c r="AF419" s="68"/>
      <c r="AG419" s="69"/>
      <c r="AH419" s="69"/>
      <c r="AI419" s="69"/>
      <c r="AJ419" s="69"/>
      <c r="AK419" s="69"/>
      <c r="AL419" s="69"/>
      <c r="AM419" s="70"/>
      <c r="AN419" s="70"/>
      <c r="AO419" s="5"/>
      <c r="AP419" s="5"/>
    </row>
    <row r="420" spans="1:42" ht="24.75" thickBot="1" x14ac:dyDescent="0.6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67"/>
      <c r="Y420" s="67"/>
      <c r="Z420" s="67"/>
      <c r="AA420" s="67"/>
      <c r="AB420" s="68"/>
      <c r="AC420" s="68"/>
      <c r="AD420" s="68"/>
      <c r="AE420" s="68"/>
      <c r="AF420" s="68"/>
      <c r="AG420" s="69"/>
      <c r="AH420" s="69"/>
      <c r="AI420" s="69"/>
      <c r="AJ420" s="69"/>
      <c r="AK420" s="69"/>
      <c r="AL420" s="69"/>
      <c r="AM420" s="70"/>
      <c r="AN420" s="70"/>
      <c r="AO420" s="5"/>
      <c r="AP420" s="5"/>
    </row>
    <row r="421" spans="1:42" ht="24.75" thickBot="1" x14ac:dyDescent="0.6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67"/>
      <c r="Y421" s="67"/>
      <c r="Z421" s="67"/>
      <c r="AA421" s="67"/>
      <c r="AB421" s="68"/>
      <c r="AC421" s="68"/>
      <c r="AD421" s="68"/>
      <c r="AE421" s="68"/>
      <c r="AF421" s="68"/>
      <c r="AG421" s="69"/>
      <c r="AH421" s="69"/>
      <c r="AI421" s="69"/>
      <c r="AJ421" s="69"/>
      <c r="AK421" s="69"/>
      <c r="AL421" s="69"/>
      <c r="AM421" s="70"/>
      <c r="AN421" s="70"/>
      <c r="AO421" s="5"/>
      <c r="AP421" s="5"/>
    </row>
    <row r="422" spans="1:42" ht="24.75" thickBot="1" x14ac:dyDescent="0.6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67"/>
      <c r="Y422" s="67"/>
      <c r="Z422" s="67"/>
      <c r="AA422" s="67"/>
      <c r="AB422" s="68"/>
      <c r="AC422" s="68"/>
      <c r="AD422" s="68"/>
      <c r="AE422" s="68"/>
      <c r="AF422" s="68"/>
      <c r="AG422" s="69"/>
      <c r="AH422" s="69"/>
      <c r="AI422" s="69"/>
      <c r="AJ422" s="69"/>
      <c r="AK422" s="69"/>
      <c r="AL422" s="69"/>
      <c r="AM422" s="70"/>
      <c r="AN422" s="70"/>
      <c r="AO422" s="5"/>
      <c r="AP422" s="5"/>
    </row>
    <row r="423" spans="1:42" ht="24.75" thickBot="1" x14ac:dyDescent="0.6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67"/>
      <c r="Y423" s="67"/>
      <c r="Z423" s="67"/>
      <c r="AA423" s="67"/>
      <c r="AB423" s="68"/>
      <c r="AC423" s="68"/>
      <c r="AD423" s="68"/>
      <c r="AE423" s="68"/>
      <c r="AF423" s="68"/>
      <c r="AG423" s="69"/>
      <c r="AH423" s="69"/>
      <c r="AI423" s="69"/>
      <c r="AJ423" s="69"/>
      <c r="AK423" s="69"/>
      <c r="AL423" s="69"/>
      <c r="AM423" s="70"/>
      <c r="AN423" s="70"/>
      <c r="AO423" s="5"/>
      <c r="AP423" s="5"/>
    </row>
    <row r="424" spans="1:42" ht="24.75" thickBot="1" x14ac:dyDescent="0.6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67"/>
      <c r="Y424" s="67"/>
      <c r="Z424" s="67"/>
      <c r="AA424" s="67"/>
      <c r="AB424" s="68"/>
      <c r="AC424" s="68"/>
      <c r="AD424" s="68"/>
      <c r="AE424" s="68"/>
      <c r="AF424" s="68"/>
      <c r="AG424" s="69"/>
      <c r="AH424" s="69"/>
      <c r="AI424" s="69"/>
      <c r="AJ424" s="69"/>
      <c r="AK424" s="69"/>
      <c r="AL424" s="69"/>
      <c r="AM424" s="70"/>
      <c r="AN424" s="70"/>
      <c r="AO424" s="5"/>
      <c r="AP424" s="5"/>
    </row>
    <row r="425" spans="1:42" ht="24.75" thickBot="1" x14ac:dyDescent="0.6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67"/>
      <c r="Y425" s="67"/>
      <c r="Z425" s="67"/>
      <c r="AA425" s="67"/>
      <c r="AB425" s="68"/>
      <c r="AC425" s="68"/>
      <c r="AD425" s="68"/>
      <c r="AE425" s="68"/>
      <c r="AF425" s="68"/>
      <c r="AG425" s="69"/>
      <c r="AH425" s="69"/>
      <c r="AI425" s="69"/>
      <c r="AJ425" s="69"/>
      <c r="AK425" s="69"/>
      <c r="AL425" s="69"/>
      <c r="AM425" s="70"/>
      <c r="AN425" s="70"/>
      <c r="AO425" s="5"/>
      <c r="AP425" s="5"/>
    </row>
    <row r="426" spans="1:42" ht="24.75" thickBot="1" x14ac:dyDescent="0.6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67"/>
      <c r="Y426" s="67"/>
      <c r="Z426" s="67"/>
      <c r="AA426" s="67"/>
      <c r="AB426" s="68"/>
      <c r="AC426" s="68"/>
      <c r="AD426" s="68"/>
      <c r="AE426" s="68"/>
      <c r="AF426" s="68"/>
      <c r="AG426" s="69"/>
      <c r="AH426" s="69"/>
      <c r="AI426" s="69"/>
      <c r="AJ426" s="69"/>
      <c r="AK426" s="69"/>
      <c r="AL426" s="69"/>
      <c r="AM426" s="70"/>
      <c r="AN426" s="70"/>
      <c r="AO426" s="5"/>
      <c r="AP426" s="5"/>
    </row>
    <row r="427" spans="1:42" ht="24.75" thickBot="1" x14ac:dyDescent="0.6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67"/>
      <c r="Y427" s="67"/>
      <c r="Z427" s="67"/>
      <c r="AA427" s="67"/>
      <c r="AB427" s="68"/>
      <c r="AC427" s="68"/>
      <c r="AD427" s="68"/>
      <c r="AE427" s="68"/>
      <c r="AF427" s="68"/>
      <c r="AG427" s="69"/>
      <c r="AH427" s="69"/>
      <c r="AI427" s="69"/>
      <c r="AJ427" s="69"/>
      <c r="AK427" s="69"/>
      <c r="AL427" s="69"/>
      <c r="AM427" s="70"/>
      <c r="AN427" s="70"/>
      <c r="AO427" s="5"/>
      <c r="AP427" s="5"/>
    </row>
    <row r="428" spans="1:42" ht="24.75" thickBot="1" x14ac:dyDescent="0.6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67"/>
      <c r="Y428" s="67"/>
      <c r="Z428" s="67"/>
      <c r="AA428" s="67"/>
      <c r="AB428" s="68"/>
      <c r="AC428" s="68"/>
      <c r="AD428" s="68"/>
      <c r="AE428" s="68"/>
      <c r="AF428" s="68"/>
      <c r="AG428" s="69"/>
      <c r="AH428" s="69"/>
      <c r="AI428" s="69"/>
      <c r="AJ428" s="69"/>
      <c r="AK428" s="69"/>
      <c r="AL428" s="69"/>
      <c r="AM428" s="70"/>
      <c r="AN428" s="70"/>
      <c r="AO428" s="5"/>
      <c r="AP428" s="5"/>
    </row>
    <row r="429" spans="1:42" ht="24.75" thickBot="1" x14ac:dyDescent="0.6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67"/>
      <c r="Y429" s="67"/>
      <c r="Z429" s="67"/>
      <c r="AA429" s="67"/>
      <c r="AB429" s="68"/>
      <c r="AC429" s="68"/>
      <c r="AD429" s="68"/>
      <c r="AE429" s="68"/>
      <c r="AF429" s="68"/>
      <c r="AG429" s="69"/>
      <c r="AH429" s="69"/>
      <c r="AI429" s="69"/>
      <c r="AJ429" s="69"/>
      <c r="AK429" s="69"/>
      <c r="AL429" s="69"/>
      <c r="AM429" s="70"/>
      <c r="AN429" s="70"/>
      <c r="AO429" s="5"/>
      <c r="AP429" s="5"/>
    </row>
    <row r="430" spans="1:42" ht="24.75" thickBot="1" x14ac:dyDescent="0.6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67"/>
      <c r="Y430" s="67"/>
      <c r="Z430" s="67"/>
      <c r="AA430" s="67"/>
      <c r="AB430" s="68"/>
      <c r="AC430" s="68"/>
      <c r="AD430" s="68"/>
      <c r="AE430" s="68"/>
      <c r="AF430" s="68"/>
      <c r="AG430" s="69"/>
      <c r="AH430" s="69"/>
      <c r="AI430" s="69"/>
      <c r="AJ430" s="69"/>
      <c r="AK430" s="69"/>
      <c r="AL430" s="69"/>
      <c r="AM430" s="70"/>
      <c r="AN430" s="70"/>
      <c r="AO430" s="5"/>
      <c r="AP430" s="5"/>
    </row>
    <row r="431" spans="1:42" ht="24.75" thickBot="1" x14ac:dyDescent="0.6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67"/>
      <c r="Y431" s="67"/>
      <c r="Z431" s="67"/>
      <c r="AA431" s="67"/>
      <c r="AB431" s="68"/>
      <c r="AC431" s="68"/>
      <c r="AD431" s="68"/>
      <c r="AE431" s="68"/>
      <c r="AF431" s="68"/>
      <c r="AG431" s="69"/>
      <c r="AH431" s="69"/>
      <c r="AI431" s="69"/>
      <c r="AJ431" s="69"/>
      <c r="AK431" s="69"/>
      <c r="AL431" s="69"/>
      <c r="AM431" s="70"/>
      <c r="AN431" s="70"/>
      <c r="AO431" s="5"/>
      <c r="AP431" s="5"/>
    </row>
    <row r="432" spans="1:42" ht="24.75" thickBot="1" x14ac:dyDescent="0.6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67"/>
      <c r="Y432" s="67"/>
      <c r="Z432" s="67"/>
      <c r="AA432" s="67"/>
      <c r="AB432" s="68"/>
      <c r="AC432" s="68"/>
      <c r="AD432" s="68"/>
      <c r="AE432" s="68"/>
      <c r="AF432" s="68"/>
      <c r="AG432" s="69"/>
      <c r="AH432" s="69"/>
      <c r="AI432" s="69"/>
      <c r="AJ432" s="69"/>
      <c r="AK432" s="69"/>
      <c r="AL432" s="69"/>
      <c r="AM432" s="70"/>
      <c r="AN432" s="70"/>
      <c r="AO432" s="5"/>
      <c r="AP432" s="5"/>
    </row>
    <row r="433" spans="1:42" ht="24.75" thickBot="1" x14ac:dyDescent="0.6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67"/>
      <c r="Y433" s="67"/>
      <c r="Z433" s="67"/>
      <c r="AA433" s="67"/>
      <c r="AB433" s="68"/>
      <c r="AC433" s="68"/>
      <c r="AD433" s="68"/>
      <c r="AE433" s="68"/>
      <c r="AF433" s="68"/>
      <c r="AG433" s="69"/>
      <c r="AH433" s="69"/>
      <c r="AI433" s="69"/>
      <c r="AJ433" s="69"/>
      <c r="AK433" s="69"/>
      <c r="AL433" s="69"/>
      <c r="AM433" s="70"/>
      <c r="AN433" s="70"/>
      <c r="AO433" s="5"/>
      <c r="AP433" s="5"/>
    </row>
    <row r="434" spans="1:42" ht="24.75" thickBot="1" x14ac:dyDescent="0.6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67"/>
      <c r="Y434" s="67"/>
      <c r="Z434" s="67"/>
      <c r="AA434" s="67"/>
      <c r="AB434" s="68"/>
      <c r="AC434" s="68"/>
      <c r="AD434" s="68"/>
      <c r="AE434" s="68"/>
      <c r="AF434" s="68"/>
      <c r="AG434" s="69"/>
      <c r="AH434" s="69"/>
      <c r="AI434" s="69"/>
      <c r="AJ434" s="69"/>
      <c r="AK434" s="69"/>
      <c r="AL434" s="69"/>
      <c r="AM434" s="70"/>
      <c r="AN434" s="70"/>
      <c r="AO434" s="5"/>
      <c r="AP434" s="5"/>
    </row>
    <row r="435" spans="1:42" ht="24.75" thickBot="1" x14ac:dyDescent="0.6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67"/>
      <c r="Y435" s="67"/>
      <c r="Z435" s="67"/>
      <c r="AA435" s="67"/>
      <c r="AB435" s="68"/>
      <c r="AC435" s="68"/>
      <c r="AD435" s="68"/>
      <c r="AE435" s="68"/>
      <c r="AF435" s="68"/>
      <c r="AG435" s="69"/>
      <c r="AH435" s="69"/>
      <c r="AI435" s="69"/>
      <c r="AJ435" s="69"/>
      <c r="AK435" s="69"/>
      <c r="AL435" s="69"/>
      <c r="AM435" s="70"/>
      <c r="AN435" s="70"/>
      <c r="AO435" s="5"/>
      <c r="AP435" s="5"/>
    </row>
    <row r="436" spans="1:42" ht="24.75" thickBot="1" x14ac:dyDescent="0.6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67"/>
      <c r="Y436" s="67"/>
      <c r="Z436" s="67"/>
      <c r="AA436" s="67"/>
      <c r="AB436" s="68"/>
      <c r="AC436" s="68"/>
      <c r="AD436" s="68"/>
      <c r="AE436" s="68"/>
      <c r="AF436" s="68"/>
      <c r="AG436" s="69"/>
      <c r="AH436" s="69"/>
      <c r="AI436" s="69"/>
      <c r="AJ436" s="69"/>
      <c r="AK436" s="69"/>
      <c r="AL436" s="69"/>
      <c r="AM436" s="70"/>
      <c r="AN436" s="70"/>
      <c r="AO436" s="5"/>
      <c r="AP436" s="5"/>
    </row>
    <row r="437" spans="1:42" ht="24.75" thickBot="1" x14ac:dyDescent="0.6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67"/>
      <c r="Y437" s="67"/>
      <c r="Z437" s="67"/>
      <c r="AA437" s="67"/>
      <c r="AB437" s="68"/>
      <c r="AC437" s="68"/>
      <c r="AD437" s="68"/>
      <c r="AE437" s="68"/>
      <c r="AF437" s="68"/>
      <c r="AG437" s="69"/>
      <c r="AH437" s="69"/>
      <c r="AI437" s="69"/>
      <c r="AJ437" s="69"/>
      <c r="AK437" s="69"/>
      <c r="AL437" s="69"/>
      <c r="AM437" s="70"/>
      <c r="AN437" s="70"/>
      <c r="AO437" s="5"/>
      <c r="AP437" s="5"/>
    </row>
    <row r="438" spans="1:42" ht="24.75" thickBot="1" x14ac:dyDescent="0.6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67"/>
      <c r="Y438" s="67"/>
      <c r="Z438" s="67"/>
      <c r="AA438" s="67"/>
      <c r="AB438" s="68"/>
      <c r="AC438" s="68"/>
      <c r="AD438" s="68"/>
      <c r="AE438" s="68"/>
      <c r="AF438" s="68"/>
      <c r="AG438" s="69"/>
      <c r="AH438" s="69"/>
      <c r="AI438" s="69"/>
      <c r="AJ438" s="69"/>
      <c r="AK438" s="69"/>
      <c r="AL438" s="69"/>
      <c r="AM438" s="70"/>
      <c r="AN438" s="70"/>
      <c r="AO438" s="5"/>
      <c r="AP438" s="5"/>
    </row>
    <row r="439" spans="1:42" ht="24.75" thickBot="1" x14ac:dyDescent="0.6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67"/>
      <c r="Y439" s="67"/>
      <c r="Z439" s="67"/>
      <c r="AA439" s="67"/>
      <c r="AB439" s="68"/>
      <c r="AC439" s="68"/>
      <c r="AD439" s="68"/>
      <c r="AE439" s="68"/>
      <c r="AF439" s="68"/>
      <c r="AG439" s="69"/>
      <c r="AH439" s="69"/>
      <c r="AI439" s="69"/>
      <c r="AJ439" s="69"/>
      <c r="AK439" s="69"/>
      <c r="AL439" s="69"/>
      <c r="AM439" s="70"/>
      <c r="AN439" s="70"/>
      <c r="AO439" s="5"/>
      <c r="AP439" s="5"/>
    </row>
    <row r="440" spans="1:42" ht="24.75" thickBot="1" x14ac:dyDescent="0.6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67"/>
      <c r="Y440" s="67"/>
      <c r="Z440" s="67"/>
      <c r="AA440" s="67"/>
      <c r="AB440" s="68"/>
      <c r="AC440" s="68"/>
      <c r="AD440" s="68"/>
      <c r="AE440" s="68"/>
      <c r="AF440" s="68"/>
      <c r="AG440" s="69"/>
      <c r="AH440" s="69"/>
      <c r="AI440" s="69"/>
      <c r="AJ440" s="69"/>
      <c r="AK440" s="69"/>
      <c r="AL440" s="69"/>
      <c r="AM440" s="70"/>
      <c r="AN440" s="70"/>
      <c r="AO440" s="5"/>
      <c r="AP440" s="5"/>
    </row>
    <row r="441" spans="1:42" ht="24.75" thickBot="1" x14ac:dyDescent="0.6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67"/>
      <c r="Y441" s="67"/>
      <c r="Z441" s="67"/>
      <c r="AA441" s="67"/>
      <c r="AB441" s="68"/>
      <c r="AC441" s="68"/>
      <c r="AD441" s="68"/>
      <c r="AE441" s="68"/>
      <c r="AF441" s="68"/>
      <c r="AG441" s="69"/>
      <c r="AH441" s="69"/>
      <c r="AI441" s="69"/>
      <c r="AJ441" s="69"/>
      <c r="AK441" s="69"/>
      <c r="AL441" s="69"/>
      <c r="AM441" s="70"/>
      <c r="AN441" s="70"/>
      <c r="AO441" s="5"/>
      <c r="AP441" s="5"/>
    </row>
    <row r="442" spans="1:42" ht="24.75" thickBot="1" x14ac:dyDescent="0.6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67"/>
      <c r="Y442" s="67"/>
      <c r="Z442" s="67"/>
      <c r="AA442" s="67"/>
      <c r="AB442" s="68"/>
      <c r="AC442" s="68"/>
      <c r="AD442" s="68"/>
      <c r="AE442" s="68"/>
      <c r="AF442" s="68"/>
      <c r="AG442" s="69"/>
      <c r="AH442" s="69"/>
      <c r="AI442" s="69"/>
      <c r="AJ442" s="69"/>
      <c r="AK442" s="69"/>
      <c r="AL442" s="69"/>
      <c r="AM442" s="70"/>
      <c r="AN442" s="70"/>
      <c r="AO442" s="5"/>
      <c r="AP442" s="5"/>
    </row>
    <row r="443" spans="1:42" ht="24.75" thickBot="1" x14ac:dyDescent="0.6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67"/>
      <c r="Y443" s="67"/>
      <c r="Z443" s="67"/>
      <c r="AA443" s="67"/>
      <c r="AB443" s="68"/>
      <c r="AC443" s="68"/>
      <c r="AD443" s="68"/>
      <c r="AE443" s="68"/>
      <c r="AF443" s="68"/>
      <c r="AG443" s="69"/>
      <c r="AH443" s="69"/>
      <c r="AI443" s="69"/>
      <c r="AJ443" s="69"/>
      <c r="AK443" s="69"/>
      <c r="AL443" s="69"/>
      <c r="AM443" s="70"/>
      <c r="AN443" s="70"/>
      <c r="AO443" s="5"/>
      <c r="AP443" s="5"/>
    </row>
    <row r="444" spans="1:42" ht="24.75" thickBot="1" x14ac:dyDescent="0.6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67"/>
      <c r="Y444" s="67"/>
      <c r="Z444" s="67"/>
      <c r="AA444" s="67"/>
      <c r="AB444" s="68"/>
      <c r="AC444" s="68"/>
      <c r="AD444" s="68"/>
      <c r="AE444" s="68"/>
      <c r="AF444" s="68"/>
      <c r="AG444" s="69"/>
      <c r="AH444" s="69"/>
      <c r="AI444" s="69"/>
      <c r="AJ444" s="69"/>
      <c r="AK444" s="69"/>
      <c r="AL444" s="69"/>
      <c r="AM444" s="70"/>
      <c r="AN444" s="70"/>
      <c r="AO444" s="5"/>
      <c r="AP444" s="5"/>
    </row>
    <row r="445" spans="1:42" ht="24.75" thickBot="1" x14ac:dyDescent="0.6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67"/>
      <c r="Y445" s="67"/>
      <c r="Z445" s="67"/>
      <c r="AA445" s="67"/>
      <c r="AB445" s="68"/>
      <c r="AC445" s="68"/>
      <c r="AD445" s="68"/>
      <c r="AE445" s="68"/>
      <c r="AF445" s="68"/>
      <c r="AG445" s="69"/>
      <c r="AH445" s="69"/>
      <c r="AI445" s="69"/>
      <c r="AJ445" s="69"/>
      <c r="AK445" s="69"/>
      <c r="AL445" s="69"/>
      <c r="AM445" s="70"/>
      <c r="AN445" s="70"/>
      <c r="AO445" s="5"/>
      <c r="AP445" s="5"/>
    </row>
    <row r="446" spans="1:42" ht="24.75" thickBot="1" x14ac:dyDescent="0.6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67"/>
      <c r="Y446" s="67"/>
      <c r="Z446" s="67"/>
      <c r="AA446" s="67"/>
      <c r="AB446" s="68"/>
      <c r="AC446" s="68"/>
      <c r="AD446" s="68"/>
      <c r="AE446" s="68"/>
      <c r="AF446" s="68"/>
      <c r="AG446" s="69"/>
      <c r="AH446" s="69"/>
      <c r="AI446" s="69"/>
      <c r="AJ446" s="69"/>
      <c r="AK446" s="69"/>
      <c r="AL446" s="69"/>
      <c r="AM446" s="70"/>
      <c r="AN446" s="70"/>
      <c r="AO446" s="5"/>
      <c r="AP446" s="5"/>
    </row>
    <row r="447" spans="1:42" ht="24.75" thickBot="1" x14ac:dyDescent="0.6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67"/>
      <c r="Y447" s="67"/>
      <c r="Z447" s="67"/>
      <c r="AA447" s="67"/>
      <c r="AB447" s="68"/>
      <c r="AC447" s="68"/>
      <c r="AD447" s="68"/>
      <c r="AE447" s="68"/>
      <c r="AF447" s="68"/>
      <c r="AG447" s="69"/>
      <c r="AH447" s="69"/>
      <c r="AI447" s="69"/>
      <c r="AJ447" s="69"/>
      <c r="AK447" s="69"/>
      <c r="AL447" s="69"/>
      <c r="AM447" s="70"/>
      <c r="AN447" s="70"/>
      <c r="AO447" s="5"/>
      <c r="AP447" s="5"/>
    </row>
    <row r="448" spans="1:42" ht="24.75" thickBot="1" x14ac:dyDescent="0.6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67"/>
      <c r="Y448" s="67"/>
      <c r="Z448" s="67"/>
      <c r="AA448" s="67"/>
      <c r="AB448" s="68"/>
      <c r="AC448" s="68"/>
      <c r="AD448" s="68"/>
      <c r="AE448" s="68"/>
      <c r="AF448" s="68"/>
      <c r="AG448" s="69"/>
      <c r="AH448" s="69"/>
      <c r="AI448" s="69"/>
      <c r="AJ448" s="69"/>
      <c r="AK448" s="69"/>
      <c r="AL448" s="69"/>
      <c r="AM448" s="70"/>
      <c r="AN448" s="70"/>
      <c r="AO448" s="5"/>
      <c r="AP448" s="5"/>
    </row>
    <row r="449" spans="1:42" ht="24.75" thickBot="1" x14ac:dyDescent="0.6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67"/>
      <c r="Y449" s="67"/>
      <c r="Z449" s="67"/>
      <c r="AA449" s="67"/>
      <c r="AB449" s="68"/>
      <c r="AC449" s="68"/>
      <c r="AD449" s="68"/>
      <c r="AE449" s="68"/>
      <c r="AF449" s="68"/>
      <c r="AG449" s="69"/>
      <c r="AH449" s="69"/>
      <c r="AI449" s="69"/>
      <c r="AJ449" s="69"/>
      <c r="AK449" s="69"/>
      <c r="AL449" s="69"/>
      <c r="AM449" s="70"/>
      <c r="AN449" s="70"/>
      <c r="AO449" s="5"/>
      <c r="AP449" s="5"/>
    </row>
    <row r="450" spans="1:42" ht="24.75" thickBot="1" x14ac:dyDescent="0.6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67"/>
      <c r="Y450" s="67"/>
      <c r="Z450" s="67"/>
      <c r="AA450" s="67"/>
      <c r="AB450" s="68"/>
      <c r="AC450" s="68"/>
      <c r="AD450" s="68"/>
      <c r="AE450" s="68"/>
      <c r="AF450" s="68"/>
      <c r="AG450" s="69"/>
      <c r="AH450" s="69"/>
      <c r="AI450" s="69"/>
      <c r="AJ450" s="69"/>
      <c r="AK450" s="69"/>
      <c r="AL450" s="69"/>
      <c r="AM450" s="70"/>
      <c r="AN450" s="70"/>
      <c r="AO450" s="5"/>
      <c r="AP450" s="5"/>
    </row>
    <row r="451" spans="1:42" ht="24.75" thickBot="1" x14ac:dyDescent="0.6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67"/>
      <c r="Y451" s="67"/>
      <c r="Z451" s="67"/>
      <c r="AA451" s="67"/>
      <c r="AB451" s="68"/>
      <c r="AC451" s="68"/>
      <c r="AD451" s="68"/>
      <c r="AE451" s="68"/>
      <c r="AF451" s="68"/>
      <c r="AG451" s="69"/>
      <c r="AH451" s="69"/>
      <c r="AI451" s="69"/>
      <c r="AJ451" s="69"/>
      <c r="AK451" s="69"/>
      <c r="AL451" s="69"/>
      <c r="AM451" s="70"/>
      <c r="AN451" s="70"/>
      <c r="AO451" s="5"/>
      <c r="AP451" s="5"/>
    </row>
    <row r="452" spans="1:42" ht="24.75" thickBot="1" x14ac:dyDescent="0.6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67"/>
      <c r="Y452" s="67"/>
      <c r="Z452" s="67"/>
      <c r="AA452" s="67"/>
      <c r="AB452" s="68"/>
      <c r="AC452" s="68"/>
      <c r="AD452" s="68"/>
      <c r="AE452" s="68"/>
      <c r="AF452" s="68"/>
      <c r="AG452" s="69"/>
      <c r="AH452" s="69"/>
      <c r="AI452" s="69"/>
      <c r="AJ452" s="69"/>
      <c r="AK452" s="69"/>
      <c r="AL452" s="69"/>
      <c r="AM452" s="70"/>
      <c r="AN452" s="70"/>
      <c r="AO452" s="5"/>
      <c r="AP452" s="5"/>
    </row>
    <row r="453" spans="1:42" ht="24.75" thickBot="1" x14ac:dyDescent="0.6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67"/>
      <c r="Y453" s="67"/>
      <c r="Z453" s="67"/>
      <c r="AA453" s="67"/>
      <c r="AB453" s="68"/>
      <c r="AC453" s="68"/>
      <c r="AD453" s="68"/>
      <c r="AE453" s="68"/>
      <c r="AF453" s="68"/>
      <c r="AG453" s="69"/>
      <c r="AH453" s="69"/>
      <c r="AI453" s="69"/>
      <c r="AJ453" s="69"/>
      <c r="AK453" s="69"/>
      <c r="AL453" s="69"/>
      <c r="AM453" s="70"/>
      <c r="AN453" s="70"/>
      <c r="AO453" s="5"/>
      <c r="AP453" s="5"/>
    </row>
    <row r="454" spans="1:42" ht="24.75" thickBot="1" x14ac:dyDescent="0.6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67"/>
      <c r="Y454" s="67"/>
      <c r="Z454" s="67"/>
      <c r="AA454" s="67"/>
      <c r="AB454" s="68"/>
      <c r="AC454" s="68"/>
      <c r="AD454" s="68"/>
      <c r="AE454" s="68"/>
      <c r="AF454" s="68"/>
      <c r="AG454" s="69"/>
      <c r="AH454" s="69"/>
      <c r="AI454" s="69"/>
      <c r="AJ454" s="69"/>
      <c r="AK454" s="69"/>
      <c r="AL454" s="69"/>
      <c r="AM454" s="70"/>
      <c r="AN454" s="70"/>
      <c r="AO454" s="5"/>
      <c r="AP454" s="5"/>
    </row>
    <row r="455" spans="1:42" ht="24.75" thickBot="1" x14ac:dyDescent="0.6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67"/>
      <c r="Y455" s="67"/>
      <c r="Z455" s="67"/>
      <c r="AA455" s="67"/>
      <c r="AB455" s="68"/>
      <c r="AC455" s="68"/>
      <c r="AD455" s="68"/>
      <c r="AE455" s="68"/>
      <c r="AF455" s="68"/>
      <c r="AG455" s="69"/>
      <c r="AH455" s="69"/>
      <c r="AI455" s="69"/>
      <c r="AJ455" s="69"/>
      <c r="AK455" s="69"/>
      <c r="AL455" s="69"/>
      <c r="AM455" s="70"/>
      <c r="AN455" s="70"/>
      <c r="AO455" s="5"/>
      <c r="AP455" s="5"/>
    </row>
    <row r="456" spans="1:42" ht="24.75" thickBot="1" x14ac:dyDescent="0.6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67"/>
      <c r="Y456" s="67"/>
      <c r="Z456" s="67"/>
      <c r="AA456" s="67"/>
      <c r="AB456" s="68"/>
      <c r="AC456" s="68"/>
      <c r="AD456" s="68"/>
      <c r="AE456" s="68"/>
      <c r="AF456" s="68"/>
      <c r="AG456" s="69"/>
      <c r="AH456" s="69"/>
      <c r="AI456" s="69"/>
      <c r="AJ456" s="69"/>
      <c r="AK456" s="69"/>
      <c r="AL456" s="69"/>
      <c r="AM456" s="70"/>
      <c r="AN456" s="70"/>
      <c r="AO456" s="5"/>
      <c r="AP456" s="5"/>
    </row>
    <row r="457" spans="1:42" ht="24.75" thickBot="1" x14ac:dyDescent="0.6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67"/>
      <c r="Y457" s="67"/>
      <c r="Z457" s="67"/>
      <c r="AA457" s="67"/>
      <c r="AB457" s="68"/>
      <c r="AC457" s="68"/>
      <c r="AD457" s="68"/>
      <c r="AE457" s="68"/>
      <c r="AF457" s="68"/>
      <c r="AG457" s="69"/>
      <c r="AH457" s="69"/>
      <c r="AI457" s="69"/>
      <c r="AJ457" s="69"/>
      <c r="AK457" s="69"/>
      <c r="AL457" s="69"/>
      <c r="AM457" s="70"/>
      <c r="AN457" s="70"/>
      <c r="AO457" s="5"/>
      <c r="AP457" s="5"/>
    </row>
    <row r="458" spans="1:42" ht="24.75" thickBot="1" x14ac:dyDescent="0.6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67"/>
      <c r="Y458" s="67"/>
      <c r="Z458" s="67"/>
      <c r="AA458" s="67"/>
      <c r="AB458" s="68"/>
      <c r="AC458" s="68"/>
      <c r="AD458" s="68"/>
      <c r="AE458" s="68"/>
      <c r="AF458" s="68"/>
      <c r="AG458" s="69"/>
      <c r="AH458" s="69"/>
      <c r="AI458" s="69"/>
      <c r="AJ458" s="69"/>
      <c r="AK458" s="69"/>
      <c r="AL458" s="69"/>
      <c r="AM458" s="70"/>
      <c r="AN458" s="70"/>
      <c r="AO458" s="5"/>
      <c r="AP458" s="5"/>
    </row>
    <row r="459" spans="1:42" ht="24.75" thickBot="1" x14ac:dyDescent="0.6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67"/>
      <c r="Y459" s="67"/>
      <c r="Z459" s="67"/>
      <c r="AA459" s="67"/>
      <c r="AB459" s="68"/>
      <c r="AC459" s="68"/>
      <c r="AD459" s="68"/>
      <c r="AE459" s="68"/>
      <c r="AF459" s="68"/>
      <c r="AG459" s="69"/>
      <c r="AH459" s="69"/>
      <c r="AI459" s="69"/>
      <c r="AJ459" s="69"/>
      <c r="AK459" s="69"/>
      <c r="AL459" s="69"/>
      <c r="AM459" s="70"/>
      <c r="AN459" s="70"/>
      <c r="AO459" s="5"/>
      <c r="AP459" s="5"/>
    </row>
    <row r="460" spans="1:42" ht="24.75" thickBot="1" x14ac:dyDescent="0.6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67"/>
      <c r="Y460" s="67"/>
      <c r="Z460" s="67"/>
      <c r="AA460" s="67"/>
      <c r="AB460" s="68"/>
      <c r="AC460" s="68"/>
      <c r="AD460" s="68"/>
      <c r="AE460" s="68"/>
      <c r="AF460" s="68"/>
      <c r="AG460" s="69"/>
      <c r="AH460" s="69"/>
      <c r="AI460" s="69"/>
      <c r="AJ460" s="69"/>
      <c r="AK460" s="69"/>
      <c r="AL460" s="69"/>
      <c r="AM460" s="70"/>
      <c r="AN460" s="70"/>
      <c r="AO460" s="5"/>
      <c r="AP460" s="5"/>
    </row>
    <row r="461" spans="1:42" ht="24.75" thickBot="1" x14ac:dyDescent="0.6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67"/>
      <c r="Y461" s="67"/>
      <c r="Z461" s="67"/>
      <c r="AA461" s="67"/>
      <c r="AB461" s="68"/>
      <c r="AC461" s="68"/>
      <c r="AD461" s="68"/>
      <c r="AE461" s="68"/>
      <c r="AF461" s="68"/>
      <c r="AG461" s="69"/>
      <c r="AH461" s="69"/>
      <c r="AI461" s="69"/>
      <c r="AJ461" s="69"/>
      <c r="AK461" s="69"/>
      <c r="AL461" s="69"/>
      <c r="AM461" s="70"/>
      <c r="AN461" s="70"/>
      <c r="AO461" s="5"/>
      <c r="AP461" s="5"/>
    </row>
    <row r="462" spans="1:42" ht="24.75" thickBot="1" x14ac:dyDescent="0.6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67"/>
      <c r="Y462" s="67"/>
      <c r="Z462" s="67"/>
      <c r="AA462" s="67"/>
      <c r="AB462" s="68"/>
      <c r="AC462" s="68"/>
      <c r="AD462" s="68"/>
      <c r="AE462" s="68"/>
      <c r="AF462" s="68"/>
      <c r="AG462" s="69"/>
      <c r="AH462" s="69"/>
      <c r="AI462" s="69"/>
      <c r="AJ462" s="69"/>
      <c r="AK462" s="69"/>
      <c r="AL462" s="69"/>
      <c r="AM462" s="70"/>
      <c r="AN462" s="70"/>
      <c r="AO462" s="5"/>
      <c r="AP462" s="5"/>
    </row>
    <row r="463" spans="1:42" ht="24.75" thickBot="1" x14ac:dyDescent="0.6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67"/>
      <c r="Y463" s="67"/>
      <c r="Z463" s="67"/>
      <c r="AA463" s="67"/>
      <c r="AB463" s="68"/>
      <c r="AC463" s="68"/>
      <c r="AD463" s="68"/>
      <c r="AE463" s="68"/>
      <c r="AF463" s="68"/>
      <c r="AG463" s="69"/>
      <c r="AH463" s="69"/>
      <c r="AI463" s="69"/>
      <c r="AJ463" s="69"/>
      <c r="AK463" s="69"/>
      <c r="AL463" s="69"/>
      <c r="AM463" s="70"/>
      <c r="AN463" s="70"/>
      <c r="AO463" s="5"/>
      <c r="AP463" s="5"/>
    </row>
    <row r="464" spans="1:42" ht="24.75" thickBot="1" x14ac:dyDescent="0.6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67"/>
      <c r="Y464" s="67"/>
      <c r="Z464" s="67"/>
      <c r="AA464" s="67"/>
      <c r="AB464" s="68"/>
      <c r="AC464" s="68"/>
      <c r="AD464" s="68"/>
      <c r="AE464" s="68"/>
      <c r="AF464" s="68"/>
      <c r="AG464" s="69"/>
      <c r="AH464" s="69"/>
      <c r="AI464" s="69"/>
      <c r="AJ464" s="69"/>
      <c r="AK464" s="69"/>
      <c r="AL464" s="69"/>
      <c r="AM464" s="70"/>
      <c r="AN464" s="70"/>
      <c r="AO464" s="5"/>
      <c r="AP464" s="5"/>
    </row>
    <row r="465" spans="1:42" ht="24.75" thickBot="1" x14ac:dyDescent="0.6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67"/>
      <c r="Y465" s="67"/>
      <c r="Z465" s="67"/>
      <c r="AA465" s="67"/>
      <c r="AB465" s="68"/>
      <c r="AC465" s="68"/>
      <c r="AD465" s="68"/>
      <c r="AE465" s="68"/>
      <c r="AF465" s="68"/>
      <c r="AG465" s="69"/>
      <c r="AH465" s="69"/>
      <c r="AI465" s="69"/>
      <c r="AJ465" s="69"/>
      <c r="AK465" s="69"/>
      <c r="AL465" s="69"/>
      <c r="AM465" s="70"/>
      <c r="AN465" s="70"/>
      <c r="AO465" s="5"/>
      <c r="AP465" s="5"/>
    </row>
    <row r="466" spans="1:42" ht="24.75" thickBot="1" x14ac:dyDescent="0.6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67"/>
      <c r="Y466" s="67"/>
      <c r="Z466" s="67"/>
      <c r="AA466" s="67"/>
      <c r="AB466" s="68"/>
      <c r="AC466" s="68"/>
      <c r="AD466" s="68"/>
      <c r="AE466" s="68"/>
      <c r="AF466" s="68"/>
      <c r="AG466" s="69"/>
      <c r="AH466" s="69"/>
      <c r="AI466" s="69"/>
      <c r="AJ466" s="69"/>
      <c r="AK466" s="69"/>
      <c r="AL466" s="69"/>
      <c r="AM466" s="70"/>
      <c r="AN466" s="70"/>
      <c r="AO466" s="5"/>
      <c r="AP466" s="5"/>
    </row>
    <row r="467" spans="1:42" ht="24.75" thickBot="1" x14ac:dyDescent="0.6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67"/>
      <c r="Y467" s="67"/>
      <c r="Z467" s="67"/>
      <c r="AA467" s="67"/>
      <c r="AB467" s="68"/>
      <c r="AC467" s="68"/>
      <c r="AD467" s="68"/>
      <c r="AE467" s="68"/>
      <c r="AF467" s="68"/>
      <c r="AG467" s="69"/>
      <c r="AH467" s="69"/>
      <c r="AI467" s="69"/>
      <c r="AJ467" s="69"/>
      <c r="AK467" s="69"/>
      <c r="AL467" s="69"/>
      <c r="AM467" s="70"/>
      <c r="AN467" s="70"/>
      <c r="AO467" s="5"/>
      <c r="AP467" s="5"/>
    </row>
    <row r="468" spans="1:42" ht="24.75" thickBot="1" x14ac:dyDescent="0.6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67"/>
      <c r="Y468" s="67"/>
      <c r="Z468" s="67"/>
      <c r="AA468" s="67"/>
      <c r="AB468" s="68"/>
      <c r="AC468" s="68"/>
      <c r="AD468" s="68"/>
      <c r="AE468" s="68"/>
      <c r="AF468" s="68"/>
      <c r="AG468" s="69"/>
      <c r="AH468" s="69"/>
      <c r="AI468" s="69"/>
      <c r="AJ468" s="69"/>
      <c r="AK468" s="69"/>
      <c r="AL468" s="69"/>
      <c r="AM468" s="70"/>
      <c r="AN468" s="70"/>
      <c r="AO468" s="5"/>
      <c r="AP468" s="5"/>
    </row>
    <row r="469" spans="1:42" ht="24.75" thickBot="1" x14ac:dyDescent="0.6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67"/>
      <c r="Y469" s="67"/>
      <c r="Z469" s="67"/>
      <c r="AA469" s="67"/>
      <c r="AB469" s="68"/>
      <c r="AC469" s="68"/>
      <c r="AD469" s="68"/>
      <c r="AE469" s="68"/>
      <c r="AF469" s="68"/>
      <c r="AG469" s="69"/>
      <c r="AH469" s="69"/>
      <c r="AI469" s="69"/>
      <c r="AJ469" s="69"/>
      <c r="AK469" s="69"/>
      <c r="AL469" s="69"/>
      <c r="AM469" s="70"/>
      <c r="AN469" s="70"/>
      <c r="AO469" s="5"/>
      <c r="AP469" s="5"/>
    </row>
    <row r="470" spans="1:42" ht="24.75" thickBot="1" x14ac:dyDescent="0.6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67"/>
      <c r="Y470" s="67"/>
      <c r="Z470" s="67"/>
      <c r="AA470" s="67"/>
      <c r="AB470" s="68"/>
      <c r="AC470" s="68"/>
      <c r="AD470" s="68"/>
      <c r="AE470" s="68"/>
      <c r="AF470" s="68"/>
      <c r="AG470" s="69"/>
      <c r="AH470" s="69"/>
      <c r="AI470" s="69"/>
      <c r="AJ470" s="69"/>
      <c r="AK470" s="69"/>
      <c r="AL470" s="69"/>
      <c r="AM470" s="70"/>
      <c r="AN470" s="70"/>
      <c r="AO470" s="5"/>
      <c r="AP470" s="5"/>
    </row>
    <row r="471" spans="1:42" ht="24.75" thickBot="1" x14ac:dyDescent="0.6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67"/>
      <c r="Y471" s="67"/>
      <c r="Z471" s="67"/>
      <c r="AA471" s="67"/>
      <c r="AB471" s="68"/>
      <c r="AC471" s="68"/>
      <c r="AD471" s="68"/>
      <c r="AE471" s="68"/>
      <c r="AF471" s="68"/>
      <c r="AG471" s="69"/>
      <c r="AH471" s="69"/>
      <c r="AI471" s="69"/>
      <c r="AJ471" s="69"/>
      <c r="AK471" s="69"/>
      <c r="AL471" s="69"/>
      <c r="AM471" s="70"/>
      <c r="AN471" s="70"/>
      <c r="AO471" s="5"/>
      <c r="AP471" s="5"/>
    </row>
    <row r="472" spans="1:42" ht="24.75" thickBot="1" x14ac:dyDescent="0.6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67"/>
      <c r="Y472" s="67"/>
      <c r="Z472" s="67"/>
      <c r="AA472" s="67"/>
      <c r="AB472" s="68"/>
      <c r="AC472" s="68"/>
      <c r="AD472" s="68"/>
      <c r="AE472" s="68"/>
      <c r="AF472" s="68"/>
      <c r="AG472" s="69"/>
      <c r="AH472" s="69"/>
      <c r="AI472" s="69"/>
      <c r="AJ472" s="69"/>
      <c r="AK472" s="69"/>
      <c r="AL472" s="69"/>
      <c r="AM472" s="70"/>
      <c r="AN472" s="70"/>
      <c r="AO472" s="5"/>
      <c r="AP472" s="5"/>
    </row>
    <row r="473" spans="1:42" ht="24.75" thickBot="1" x14ac:dyDescent="0.6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67"/>
      <c r="Y473" s="67"/>
      <c r="Z473" s="67"/>
      <c r="AA473" s="67"/>
      <c r="AB473" s="68"/>
      <c r="AC473" s="68"/>
      <c r="AD473" s="68"/>
      <c r="AE473" s="68"/>
      <c r="AF473" s="68"/>
      <c r="AG473" s="69"/>
      <c r="AH473" s="69"/>
      <c r="AI473" s="69"/>
      <c r="AJ473" s="69"/>
      <c r="AK473" s="69"/>
      <c r="AL473" s="69"/>
      <c r="AM473" s="70"/>
      <c r="AN473" s="70"/>
      <c r="AO473" s="5"/>
      <c r="AP473" s="5"/>
    </row>
    <row r="474" spans="1:42" ht="24.75" thickBot="1" x14ac:dyDescent="0.6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67"/>
      <c r="Y474" s="67"/>
      <c r="Z474" s="67"/>
      <c r="AA474" s="67"/>
      <c r="AB474" s="68"/>
      <c r="AC474" s="68"/>
      <c r="AD474" s="68"/>
      <c r="AE474" s="68"/>
      <c r="AF474" s="68"/>
      <c r="AG474" s="69"/>
      <c r="AH474" s="69"/>
      <c r="AI474" s="69"/>
      <c r="AJ474" s="69"/>
      <c r="AK474" s="69"/>
      <c r="AL474" s="69"/>
      <c r="AM474" s="70"/>
      <c r="AN474" s="70"/>
      <c r="AO474" s="5"/>
      <c r="AP474" s="5"/>
    </row>
    <row r="475" spans="1:42" ht="24.75" thickBot="1" x14ac:dyDescent="0.6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67"/>
      <c r="Y475" s="67"/>
      <c r="Z475" s="67"/>
      <c r="AA475" s="67"/>
      <c r="AB475" s="68"/>
      <c r="AC475" s="68"/>
      <c r="AD475" s="68"/>
      <c r="AE475" s="68"/>
      <c r="AF475" s="68"/>
      <c r="AG475" s="69"/>
      <c r="AH475" s="69"/>
      <c r="AI475" s="69"/>
      <c r="AJ475" s="69"/>
      <c r="AK475" s="69"/>
      <c r="AL475" s="69"/>
      <c r="AM475" s="70"/>
      <c r="AN475" s="70"/>
      <c r="AO475" s="5"/>
      <c r="AP475" s="5"/>
    </row>
    <row r="476" spans="1:42" ht="24.75" thickBot="1" x14ac:dyDescent="0.6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67"/>
      <c r="Y476" s="67"/>
      <c r="Z476" s="67"/>
      <c r="AA476" s="67"/>
      <c r="AB476" s="68"/>
      <c r="AC476" s="68"/>
      <c r="AD476" s="68"/>
      <c r="AE476" s="68"/>
      <c r="AF476" s="68"/>
      <c r="AG476" s="69"/>
      <c r="AH476" s="69"/>
      <c r="AI476" s="69"/>
      <c r="AJ476" s="69"/>
      <c r="AK476" s="69"/>
      <c r="AL476" s="69"/>
      <c r="AM476" s="70"/>
      <c r="AN476" s="70"/>
      <c r="AO476" s="5"/>
      <c r="AP476" s="5"/>
    </row>
    <row r="477" spans="1:42" ht="24.75" thickBot="1" x14ac:dyDescent="0.6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67"/>
      <c r="Y477" s="67"/>
      <c r="Z477" s="67"/>
      <c r="AA477" s="67"/>
      <c r="AB477" s="68"/>
      <c r="AC477" s="68"/>
      <c r="AD477" s="68"/>
      <c r="AE477" s="68"/>
      <c r="AF477" s="68"/>
      <c r="AG477" s="69"/>
      <c r="AH477" s="69"/>
      <c r="AI477" s="69"/>
      <c r="AJ477" s="69"/>
      <c r="AK477" s="69"/>
      <c r="AL477" s="69"/>
      <c r="AM477" s="70"/>
      <c r="AN477" s="70"/>
      <c r="AO477" s="5"/>
      <c r="AP477" s="5"/>
    </row>
    <row r="478" spans="1:42" ht="24.75" thickBot="1" x14ac:dyDescent="0.6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67"/>
      <c r="Y478" s="67"/>
      <c r="Z478" s="67"/>
      <c r="AA478" s="67"/>
      <c r="AB478" s="68"/>
      <c r="AC478" s="68"/>
      <c r="AD478" s="68"/>
      <c r="AE478" s="68"/>
      <c r="AF478" s="68"/>
      <c r="AG478" s="69"/>
      <c r="AH478" s="69"/>
      <c r="AI478" s="69"/>
      <c r="AJ478" s="69"/>
      <c r="AK478" s="69"/>
      <c r="AL478" s="69"/>
      <c r="AM478" s="70"/>
      <c r="AN478" s="70"/>
      <c r="AO478" s="5"/>
      <c r="AP478" s="5"/>
    </row>
    <row r="479" spans="1:42" ht="24.75" thickBot="1" x14ac:dyDescent="0.6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67"/>
      <c r="Y479" s="67"/>
      <c r="Z479" s="67"/>
      <c r="AA479" s="67"/>
      <c r="AB479" s="68"/>
      <c r="AC479" s="68"/>
      <c r="AD479" s="68"/>
      <c r="AE479" s="68"/>
      <c r="AF479" s="68"/>
      <c r="AG479" s="69"/>
      <c r="AH479" s="69"/>
      <c r="AI479" s="69"/>
      <c r="AJ479" s="69"/>
      <c r="AK479" s="69"/>
      <c r="AL479" s="69"/>
      <c r="AM479" s="70"/>
      <c r="AN479" s="70"/>
      <c r="AO479" s="5"/>
      <c r="AP479" s="5"/>
    </row>
    <row r="480" spans="1:42" ht="24.75" thickBot="1" x14ac:dyDescent="0.6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67"/>
      <c r="Y480" s="67"/>
      <c r="Z480" s="67"/>
      <c r="AA480" s="67"/>
      <c r="AB480" s="68"/>
      <c r="AC480" s="68"/>
      <c r="AD480" s="68"/>
      <c r="AE480" s="68"/>
      <c r="AF480" s="68"/>
      <c r="AG480" s="69"/>
      <c r="AH480" s="69"/>
      <c r="AI480" s="69"/>
      <c r="AJ480" s="69"/>
      <c r="AK480" s="69"/>
      <c r="AL480" s="69"/>
      <c r="AM480" s="70"/>
      <c r="AN480" s="70"/>
      <c r="AO480" s="5"/>
      <c r="AP480" s="5"/>
    </row>
    <row r="481" spans="1:42" ht="24.75" thickBot="1" x14ac:dyDescent="0.6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67"/>
      <c r="Y481" s="67"/>
      <c r="Z481" s="67"/>
      <c r="AA481" s="67"/>
      <c r="AB481" s="68"/>
      <c r="AC481" s="68"/>
      <c r="AD481" s="68"/>
      <c r="AE481" s="68"/>
      <c r="AF481" s="68"/>
      <c r="AG481" s="69"/>
      <c r="AH481" s="69"/>
      <c r="AI481" s="69"/>
      <c r="AJ481" s="69"/>
      <c r="AK481" s="69"/>
      <c r="AL481" s="69"/>
      <c r="AM481" s="70"/>
      <c r="AN481" s="70"/>
      <c r="AO481" s="5"/>
      <c r="AP481" s="5"/>
    </row>
    <row r="482" spans="1:42" ht="24.75" thickBot="1" x14ac:dyDescent="0.6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67"/>
      <c r="Y482" s="67"/>
      <c r="Z482" s="67"/>
      <c r="AA482" s="67"/>
      <c r="AB482" s="68"/>
      <c r="AC482" s="68"/>
      <c r="AD482" s="68"/>
      <c r="AE482" s="68"/>
      <c r="AF482" s="68"/>
      <c r="AG482" s="69"/>
      <c r="AH482" s="69"/>
      <c r="AI482" s="69"/>
      <c r="AJ482" s="69"/>
      <c r="AK482" s="69"/>
      <c r="AL482" s="69"/>
      <c r="AM482" s="70"/>
      <c r="AN482" s="70"/>
      <c r="AO482" s="5"/>
      <c r="AP482" s="5"/>
    </row>
    <row r="483" spans="1:42" ht="24.75" thickBot="1" x14ac:dyDescent="0.6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67"/>
      <c r="Y483" s="67"/>
      <c r="Z483" s="67"/>
      <c r="AA483" s="67"/>
      <c r="AB483" s="68"/>
      <c r="AC483" s="68"/>
      <c r="AD483" s="68"/>
      <c r="AE483" s="68"/>
      <c r="AF483" s="68"/>
      <c r="AG483" s="69"/>
      <c r="AH483" s="69"/>
      <c r="AI483" s="69"/>
      <c r="AJ483" s="69"/>
      <c r="AK483" s="69"/>
      <c r="AL483" s="69"/>
      <c r="AM483" s="70"/>
      <c r="AN483" s="70"/>
      <c r="AO483" s="5"/>
      <c r="AP483" s="5"/>
    </row>
    <row r="484" spans="1:42" ht="24.75" thickBot="1" x14ac:dyDescent="0.6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67"/>
      <c r="Y484" s="67"/>
      <c r="Z484" s="67"/>
      <c r="AA484" s="67"/>
      <c r="AB484" s="68"/>
      <c r="AC484" s="68"/>
      <c r="AD484" s="68"/>
      <c r="AE484" s="68"/>
      <c r="AF484" s="68"/>
      <c r="AG484" s="69"/>
      <c r="AH484" s="69"/>
      <c r="AI484" s="69"/>
      <c r="AJ484" s="69"/>
      <c r="AK484" s="69"/>
      <c r="AL484" s="69"/>
      <c r="AM484" s="70"/>
      <c r="AN484" s="70"/>
      <c r="AO484" s="5"/>
      <c r="AP484" s="5"/>
    </row>
    <row r="485" spans="1:42" ht="24.75" thickBot="1" x14ac:dyDescent="0.6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67"/>
      <c r="Y485" s="67"/>
      <c r="Z485" s="67"/>
      <c r="AA485" s="67"/>
      <c r="AB485" s="68"/>
      <c r="AC485" s="68"/>
      <c r="AD485" s="68"/>
      <c r="AE485" s="68"/>
      <c r="AF485" s="68"/>
      <c r="AG485" s="69"/>
      <c r="AH485" s="69"/>
      <c r="AI485" s="69"/>
      <c r="AJ485" s="69"/>
      <c r="AK485" s="69"/>
      <c r="AL485" s="69"/>
      <c r="AM485" s="70"/>
      <c r="AN485" s="70"/>
      <c r="AO485" s="5"/>
      <c r="AP485" s="5"/>
    </row>
    <row r="486" spans="1:42" ht="24.75" thickBot="1" x14ac:dyDescent="0.6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67"/>
      <c r="Y486" s="67"/>
      <c r="Z486" s="67"/>
      <c r="AA486" s="67"/>
      <c r="AB486" s="68"/>
      <c r="AC486" s="68"/>
      <c r="AD486" s="68"/>
      <c r="AE486" s="68"/>
      <c r="AF486" s="68"/>
      <c r="AG486" s="69"/>
      <c r="AH486" s="69"/>
      <c r="AI486" s="69"/>
      <c r="AJ486" s="69"/>
      <c r="AK486" s="69"/>
      <c r="AL486" s="69"/>
      <c r="AM486" s="70"/>
      <c r="AN486" s="70"/>
      <c r="AO486" s="5"/>
      <c r="AP486" s="5"/>
    </row>
    <row r="487" spans="1:42" ht="24.75" thickBot="1" x14ac:dyDescent="0.6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67"/>
      <c r="Y487" s="67"/>
      <c r="Z487" s="67"/>
      <c r="AA487" s="67"/>
      <c r="AB487" s="68"/>
      <c r="AC487" s="68"/>
      <c r="AD487" s="68"/>
      <c r="AE487" s="68"/>
      <c r="AF487" s="68"/>
      <c r="AG487" s="69"/>
      <c r="AH487" s="69"/>
      <c r="AI487" s="69"/>
      <c r="AJ487" s="69"/>
      <c r="AK487" s="69"/>
      <c r="AL487" s="69"/>
      <c r="AM487" s="70"/>
      <c r="AN487" s="70"/>
      <c r="AO487" s="5"/>
      <c r="AP487" s="5"/>
    </row>
    <row r="488" spans="1:42" ht="24.75" thickBot="1" x14ac:dyDescent="0.6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67"/>
      <c r="Y488" s="67"/>
      <c r="Z488" s="67"/>
      <c r="AA488" s="67"/>
      <c r="AB488" s="68"/>
      <c r="AC488" s="68"/>
      <c r="AD488" s="68"/>
      <c r="AE488" s="68"/>
      <c r="AF488" s="68"/>
      <c r="AG488" s="69"/>
      <c r="AH488" s="69"/>
      <c r="AI488" s="69"/>
      <c r="AJ488" s="69"/>
      <c r="AK488" s="69"/>
      <c r="AL488" s="69"/>
      <c r="AM488" s="70"/>
      <c r="AN488" s="70"/>
      <c r="AO488" s="5"/>
      <c r="AP488" s="5"/>
    </row>
    <row r="489" spans="1:42" ht="24.75" thickBot="1" x14ac:dyDescent="0.6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67"/>
      <c r="Y489" s="67"/>
      <c r="Z489" s="67"/>
      <c r="AA489" s="67"/>
      <c r="AB489" s="68"/>
      <c r="AC489" s="68"/>
      <c r="AD489" s="68"/>
      <c r="AE489" s="68"/>
      <c r="AF489" s="68"/>
      <c r="AG489" s="69"/>
      <c r="AH489" s="69"/>
      <c r="AI489" s="69"/>
      <c r="AJ489" s="69"/>
      <c r="AK489" s="69"/>
      <c r="AL489" s="69"/>
      <c r="AM489" s="70"/>
      <c r="AN489" s="70"/>
      <c r="AO489" s="5"/>
      <c r="AP489" s="5"/>
    </row>
    <row r="490" spans="1:42" ht="24.75" thickBot="1" x14ac:dyDescent="0.6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67"/>
      <c r="Y490" s="67"/>
      <c r="Z490" s="67"/>
      <c r="AA490" s="67"/>
      <c r="AB490" s="68"/>
      <c r="AC490" s="68"/>
      <c r="AD490" s="68"/>
      <c r="AE490" s="68"/>
      <c r="AF490" s="68"/>
      <c r="AG490" s="69"/>
      <c r="AH490" s="69"/>
      <c r="AI490" s="69"/>
      <c r="AJ490" s="69"/>
      <c r="AK490" s="69"/>
      <c r="AL490" s="69"/>
      <c r="AM490" s="70"/>
      <c r="AN490" s="70"/>
      <c r="AO490" s="5"/>
      <c r="AP490" s="5"/>
    </row>
    <row r="491" spans="1:42" ht="24.75" thickBot="1" x14ac:dyDescent="0.6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67"/>
      <c r="Y491" s="67"/>
      <c r="Z491" s="67"/>
      <c r="AA491" s="67"/>
      <c r="AB491" s="68"/>
      <c r="AC491" s="68"/>
      <c r="AD491" s="68"/>
      <c r="AE491" s="68"/>
      <c r="AF491" s="68"/>
      <c r="AG491" s="69"/>
      <c r="AH491" s="69"/>
      <c r="AI491" s="69"/>
      <c r="AJ491" s="69"/>
      <c r="AK491" s="69"/>
      <c r="AL491" s="69"/>
      <c r="AM491" s="70"/>
      <c r="AN491" s="70"/>
      <c r="AO491" s="5"/>
      <c r="AP491" s="5"/>
    </row>
    <row r="492" spans="1:42" ht="24.75" thickBot="1" x14ac:dyDescent="0.6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67"/>
      <c r="Y492" s="67"/>
      <c r="Z492" s="67"/>
      <c r="AA492" s="67"/>
      <c r="AB492" s="68"/>
      <c r="AC492" s="68"/>
      <c r="AD492" s="68"/>
      <c r="AE492" s="68"/>
      <c r="AF492" s="68"/>
      <c r="AG492" s="69"/>
      <c r="AH492" s="69"/>
      <c r="AI492" s="69"/>
      <c r="AJ492" s="69"/>
      <c r="AK492" s="69"/>
      <c r="AL492" s="69"/>
      <c r="AM492" s="70"/>
      <c r="AN492" s="70"/>
      <c r="AO492" s="5"/>
      <c r="AP492" s="5"/>
    </row>
    <row r="493" spans="1:42" ht="24.75" thickBot="1" x14ac:dyDescent="0.6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67"/>
      <c r="Y493" s="67"/>
      <c r="Z493" s="67"/>
      <c r="AA493" s="67"/>
      <c r="AB493" s="68"/>
      <c r="AC493" s="68"/>
      <c r="AD493" s="68"/>
      <c r="AE493" s="68"/>
      <c r="AF493" s="68"/>
      <c r="AG493" s="69"/>
      <c r="AH493" s="69"/>
      <c r="AI493" s="69"/>
      <c r="AJ493" s="69"/>
      <c r="AK493" s="69"/>
      <c r="AL493" s="69"/>
      <c r="AM493" s="70"/>
      <c r="AN493" s="70"/>
      <c r="AO493" s="5"/>
      <c r="AP493" s="5"/>
    </row>
    <row r="494" spans="1:42" ht="24.75" thickBot="1" x14ac:dyDescent="0.6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67"/>
      <c r="Y494" s="67"/>
      <c r="Z494" s="67"/>
      <c r="AA494" s="67"/>
      <c r="AB494" s="68"/>
      <c r="AC494" s="68"/>
      <c r="AD494" s="68"/>
      <c r="AE494" s="68"/>
      <c r="AF494" s="68"/>
      <c r="AG494" s="69"/>
      <c r="AH494" s="69"/>
      <c r="AI494" s="69"/>
      <c r="AJ494" s="69"/>
      <c r="AK494" s="69"/>
      <c r="AL494" s="69"/>
      <c r="AM494" s="70"/>
      <c r="AN494" s="70"/>
      <c r="AO494" s="5"/>
      <c r="AP494" s="5"/>
    </row>
    <row r="495" spans="1:42" ht="24.75" thickBot="1" x14ac:dyDescent="0.6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67"/>
      <c r="Y495" s="67"/>
      <c r="Z495" s="67"/>
      <c r="AA495" s="67"/>
      <c r="AB495" s="68"/>
      <c r="AC495" s="68"/>
      <c r="AD495" s="68"/>
      <c r="AE495" s="68"/>
      <c r="AF495" s="68"/>
      <c r="AG495" s="69"/>
      <c r="AH495" s="69"/>
      <c r="AI495" s="69"/>
      <c r="AJ495" s="69"/>
      <c r="AK495" s="69"/>
      <c r="AL495" s="69"/>
      <c r="AM495" s="70"/>
      <c r="AN495" s="70"/>
      <c r="AO495" s="5"/>
      <c r="AP495" s="5"/>
    </row>
    <row r="496" spans="1:42" ht="24.75" thickBot="1" x14ac:dyDescent="0.6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67"/>
      <c r="Y496" s="67"/>
      <c r="Z496" s="67"/>
      <c r="AA496" s="67"/>
      <c r="AB496" s="68"/>
      <c r="AC496" s="68"/>
      <c r="AD496" s="68"/>
      <c r="AE496" s="68"/>
      <c r="AF496" s="68"/>
      <c r="AG496" s="69"/>
      <c r="AH496" s="69"/>
      <c r="AI496" s="69"/>
      <c r="AJ496" s="69"/>
      <c r="AK496" s="69"/>
      <c r="AL496" s="69"/>
      <c r="AM496" s="70"/>
      <c r="AN496" s="70"/>
      <c r="AO496" s="5"/>
      <c r="AP496" s="5"/>
    </row>
    <row r="497" spans="1:42" ht="24.75" thickBot="1" x14ac:dyDescent="0.6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67"/>
      <c r="Y497" s="67"/>
      <c r="Z497" s="67"/>
      <c r="AA497" s="67"/>
      <c r="AB497" s="68"/>
      <c r="AC497" s="68"/>
      <c r="AD497" s="68"/>
      <c r="AE497" s="68"/>
      <c r="AF497" s="68"/>
      <c r="AG497" s="69"/>
      <c r="AH497" s="69"/>
      <c r="AI497" s="69"/>
      <c r="AJ497" s="69"/>
      <c r="AK497" s="69"/>
      <c r="AL497" s="69"/>
      <c r="AM497" s="70"/>
      <c r="AN497" s="70"/>
      <c r="AO497" s="5"/>
      <c r="AP497" s="5"/>
    </row>
    <row r="498" spans="1:42" ht="24.75" thickBot="1" x14ac:dyDescent="0.6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67"/>
      <c r="Y498" s="67"/>
      <c r="Z498" s="67"/>
      <c r="AA498" s="67"/>
      <c r="AB498" s="68"/>
      <c r="AC498" s="68"/>
      <c r="AD498" s="68"/>
      <c r="AE498" s="68"/>
      <c r="AF498" s="68"/>
      <c r="AG498" s="69"/>
      <c r="AH498" s="69"/>
      <c r="AI498" s="69"/>
      <c r="AJ498" s="69"/>
      <c r="AK498" s="69"/>
      <c r="AL498" s="69"/>
      <c r="AM498" s="70"/>
      <c r="AN498" s="70"/>
      <c r="AO498" s="5"/>
      <c r="AP498" s="5"/>
    </row>
    <row r="499" spans="1:42" ht="24.75" thickBot="1" x14ac:dyDescent="0.6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67"/>
      <c r="Y499" s="67"/>
      <c r="Z499" s="67"/>
      <c r="AA499" s="67"/>
      <c r="AB499" s="68"/>
      <c r="AC499" s="68"/>
      <c r="AD499" s="68"/>
      <c r="AE499" s="68"/>
      <c r="AF499" s="68"/>
      <c r="AG499" s="69"/>
      <c r="AH499" s="69"/>
      <c r="AI499" s="69"/>
      <c r="AJ499" s="69"/>
      <c r="AK499" s="69"/>
      <c r="AL499" s="69"/>
      <c r="AM499" s="70"/>
      <c r="AN499" s="70"/>
      <c r="AO499" s="5"/>
      <c r="AP499" s="5"/>
    </row>
    <row r="500" spans="1:42" ht="24.75" thickBot="1" x14ac:dyDescent="0.6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67"/>
      <c r="Y500" s="67"/>
      <c r="Z500" s="67"/>
      <c r="AA500" s="67"/>
      <c r="AB500" s="68"/>
      <c r="AC500" s="68"/>
      <c r="AD500" s="68"/>
      <c r="AE500" s="68"/>
      <c r="AF500" s="68"/>
      <c r="AG500" s="69"/>
      <c r="AH500" s="69"/>
      <c r="AI500" s="69"/>
      <c r="AJ500" s="69"/>
      <c r="AK500" s="69"/>
      <c r="AL500" s="69"/>
      <c r="AM500" s="70"/>
      <c r="AN500" s="70"/>
      <c r="AO500" s="5"/>
      <c r="AP500" s="5"/>
    </row>
    <row r="501" spans="1:42" ht="24.75" thickBot="1" x14ac:dyDescent="0.6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67"/>
      <c r="Y501" s="67"/>
      <c r="Z501" s="67"/>
      <c r="AA501" s="67"/>
      <c r="AB501" s="68"/>
      <c r="AC501" s="68"/>
      <c r="AD501" s="68"/>
      <c r="AE501" s="68"/>
      <c r="AF501" s="68"/>
      <c r="AG501" s="69"/>
      <c r="AH501" s="69"/>
      <c r="AI501" s="69"/>
      <c r="AJ501" s="69"/>
      <c r="AK501" s="69"/>
      <c r="AL501" s="69"/>
      <c r="AM501" s="70"/>
      <c r="AN501" s="70"/>
      <c r="AO501" s="5"/>
      <c r="AP501" s="5"/>
    </row>
    <row r="502" spans="1:42" ht="24.75" thickBot="1" x14ac:dyDescent="0.6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67"/>
      <c r="Y502" s="67"/>
      <c r="Z502" s="67"/>
      <c r="AA502" s="67"/>
      <c r="AB502" s="68"/>
      <c r="AC502" s="68"/>
      <c r="AD502" s="68"/>
      <c r="AE502" s="68"/>
      <c r="AF502" s="68"/>
      <c r="AG502" s="69"/>
      <c r="AH502" s="69"/>
      <c r="AI502" s="69"/>
      <c r="AJ502" s="69"/>
      <c r="AK502" s="69"/>
      <c r="AL502" s="69"/>
      <c r="AM502" s="70"/>
      <c r="AN502" s="70"/>
      <c r="AO502" s="5"/>
      <c r="AP502" s="5"/>
    </row>
    <row r="503" spans="1:42" ht="24.75" thickBot="1" x14ac:dyDescent="0.6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67"/>
      <c r="Y503" s="67"/>
      <c r="Z503" s="67"/>
      <c r="AA503" s="67"/>
      <c r="AB503" s="68"/>
      <c r="AC503" s="68"/>
      <c r="AD503" s="68"/>
      <c r="AE503" s="68"/>
      <c r="AF503" s="68"/>
      <c r="AG503" s="69"/>
      <c r="AH503" s="69"/>
      <c r="AI503" s="69"/>
      <c r="AJ503" s="69"/>
      <c r="AK503" s="69"/>
      <c r="AL503" s="69"/>
      <c r="AM503" s="70"/>
      <c r="AN503" s="70"/>
      <c r="AO503" s="5"/>
      <c r="AP503" s="5"/>
    </row>
    <row r="504" spans="1:42" ht="24.75" thickBot="1" x14ac:dyDescent="0.6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67"/>
      <c r="Y504" s="67"/>
      <c r="Z504" s="67"/>
      <c r="AA504" s="67"/>
      <c r="AB504" s="68"/>
      <c r="AC504" s="68"/>
      <c r="AD504" s="68"/>
      <c r="AE504" s="68"/>
      <c r="AF504" s="68"/>
      <c r="AG504" s="69"/>
      <c r="AH504" s="69"/>
      <c r="AI504" s="69"/>
      <c r="AJ504" s="69"/>
      <c r="AK504" s="69"/>
      <c r="AL504" s="69"/>
      <c r="AM504" s="70"/>
      <c r="AN504" s="70"/>
      <c r="AO504" s="5"/>
      <c r="AP504" s="5"/>
    </row>
    <row r="505" spans="1:42" ht="24.75" thickBot="1" x14ac:dyDescent="0.6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67"/>
      <c r="Y505" s="67"/>
      <c r="Z505" s="67"/>
      <c r="AA505" s="67"/>
      <c r="AB505" s="68"/>
      <c r="AC505" s="68"/>
      <c r="AD505" s="68"/>
      <c r="AE505" s="68"/>
      <c r="AF505" s="68"/>
      <c r="AG505" s="69"/>
      <c r="AH505" s="69"/>
      <c r="AI505" s="69"/>
      <c r="AJ505" s="69"/>
      <c r="AK505" s="69"/>
      <c r="AL505" s="69"/>
      <c r="AM505" s="70"/>
      <c r="AN505" s="70"/>
      <c r="AO505" s="5"/>
      <c r="AP505" s="5"/>
    </row>
    <row r="506" spans="1:42" ht="24.75" thickBot="1" x14ac:dyDescent="0.6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67"/>
      <c r="Y506" s="67"/>
      <c r="Z506" s="67"/>
      <c r="AA506" s="67"/>
      <c r="AB506" s="68"/>
      <c r="AC506" s="68"/>
      <c r="AD506" s="68"/>
      <c r="AE506" s="68"/>
      <c r="AF506" s="68"/>
      <c r="AG506" s="69"/>
      <c r="AH506" s="69"/>
      <c r="AI506" s="69"/>
      <c r="AJ506" s="69"/>
      <c r="AK506" s="69"/>
      <c r="AL506" s="69"/>
      <c r="AM506" s="70"/>
      <c r="AN506" s="70"/>
      <c r="AO506" s="5"/>
      <c r="AP506" s="5"/>
    </row>
    <row r="507" spans="1:42" ht="24.75" thickBot="1" x14ac:dyDescent="0.6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67"/>
      <c r="Y507" s="67"/>
      <c r="Z507" s="67"/>
      <c r="AA507" s="67"/>
      <c r="AB507" s="68"/>
      <c r="AC507" s="68"/>
      <c r="AD507" s="68"/>
      <c r="AE507" s="68"/>
      <c r="AF507" s="68"/>
      <c r="AG507" s="69"/>
      <c r="AH507" s="69"/>
      <c r="AI507" s="69"/>
      <c r="AJ507" s="69"/>
      <c r="AK507" s="69"/>
      <c r="AL507" s="69"/>
      <c r="AM507" s="70"/>
      <c r="AN507" s="70"/>
      <c r="AO507" s="5"/>
      <c r="AP507" s="5"/>
    </row>
    <row r="508" spans="1:42" ht="24.75" thickBot="1" x14ac:dyDescent="0.6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67"/>
      <c r="Y508" s="67"/>
      <c r="Z508" s="67"/>
      <c r="AA508" s="67"/>
      <c r="AB508" s="68"/>
      <c r="AC508" s="68"/>
      <c r="AD508" s="68"/>
      <c r="AE508" s="68"/>
      <c r="AF508" s="68"/>
      <c r="AG508" s="69"/>
      <c r="AH508" s="69"/>
      <c r="AI508" s="69"/>
      <c r="AJ508" s="69"/>
      <c r="AK508" s="69"/>
      <c r="AL508" s="69"/>
      <c r="AM508" s="70"/>
      <c r="AN508" s="70"/>
      <c r="AO508" s="5"/>
      <c r="AP508" s="5"/>
    </row>
    <row r="509" spans="1:42" ht="24.75" thickBot="1" x14ac:dyDescent="0.6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67"/>
      <c r="Y509" s="67"/>
      <c r="Z509" s="67"/>
      <c r="AA509" s="67"/>
      <c r="AB509" s="68"/>
      <c r="AC509" s="68"/>
      <c r="AD509" s="68"/>
      <c r="AE509" s="68"/>
      <c r="AF509" s="68"/>
      <c r="AG509" s="69"/>
      <c r="AH509" s="69"/>
      <c r="AI509" s="69"/>
      <c r="AJ509" s="69"/>
      <c r="AK509" s="69"/>
      <c r="AL509" s="69"/>
      <c r="AM509" s="70"/>
      <c r="AN509" s="70"/>
      <c r="AO509" s="5"/>
      <c r="AP509" s="5"/>
    </row>
    <row r="510" spans="1:42" ht="24.75" thickBot="1" x14ac:dyDescent="0.6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67"/>
      <c r="Y510" s="67"/>
      <c r="Z510" s="67"/>
      <c r="AA510" s="67"/>
      <c r="AB510" s="68"/>
      <c r="AC510" s="68"/>
      <c r="AD510" s="68"/>
      <c r="AE510" s="68"/>
      <c r="AF510" s="68"/>
      <c r="AG510" s="69"/>
      <c r="AH510" s="69"/>
      <c r="AI510" s="69"/>
      <c r="AJ510" s="69"/>
      <c r="AK510" s="69"/>
      <c r="AL510" s="69"/>
      <c r="AM510" s="70"/>
      <c r="AN510" s="70"/>
      <c r="AO510" s="5"/>
      <c r="AP510" s="5"/>
    </row>
    <row r="511" spans="1:42" ht="24.75" thickBot="1" x14ac:dyDescent="0.6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67"/>
      <c r="Y511" s="67"/>
      <c r="Z511" s="67"/>
      <c r="AA511" s="67"/>
      <c r="AB511" s="68"/>
      <c r="AC511" s="68"/>
      <c r="AD511" s="68"/>
      <c r="AE511" s="68"/>
      <c r="AF511" s="68"/>
      <c r="AG511" s="69"/>
      <c r="AH511" s="69"/>
      <c r="AI511" s="69"/>
      <c r="AJ511" s="69"/>
      <c r="AK511" s="69"/>
      <c r="AL511" s="69"/>
      <c r="AM511" s="70"/>
      <c r="AN511" s="70"/>
      <c r="AO511" s="5"/>
      <c r="AP511" s="5"/>
    </row>
    <row r="512" spans="1:42" ht="24.75" thickBot="1" x14ac:dyDescent="0.6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67"/>
      <c r="Y512" s="67"/>
      <c r="Z512" s="67"/>
      <c r="AA512" s="67"/>
      <c r="AB512" s="68"/>
      <c r="AC512" s="68"/>
      <c r="AD512" s="68"/>
      <c r="AE512" s="68"/>
      <c r="AF512" s="68"/>
      <c r="AG512" s="69"/>
      <c r="AH512" s="69"/>
      <c r="AI512" s="69"/>
      <c r="AJ512" s="69"/>
      <c r="AK512" s="69"/>
      <c r="AL512" s="69"/>
      <c r="AM512" s="70"/>
      <c r="AN512" s="70"/>
      <c r="AO512" s="5"/>
      <c r="AP512" s="5"/>
    </row>
    <row r="513" spans="1:42" ht="24.75" thickBot="1" x14ac:dyDescent="0.6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67"/>
      <c r="Y513" s="67"/>
      <c r="Z513" s="67"/>
      <c r="AA513" s="67"/>
      <c r="AB513" s="68"/>
      <c r="AC513" s="68"/>
      <c r="AD513" s="68"/>
      <c r="AE513" s="68"/>
      <c r="AF513" s="68"/>
      <c r="AG513" s="69"/>
      <c r="AH513" s="69"/>
      <c r="AI513" s="69"/>
      <c r="AJ513" s="69"/>
      <c r="AK513" s="69"/>
      <c r="AL513" s="69"/>
      <c r="AM513" s="70"/>
      <c r="AN513" s="70"/>
      <c r="AO513" s="5"/>
      <c r="AP513" s="5"/>
    </row>
    <row r="514" spans="1:42" ht="24.75" thickBot="1" x14ac:dyDescent="0.6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67"/>
      <c r="Y514" s="67"/>
      <c r="Z514" s="67"/>
      <c r="AA514" s="67"/>
      <c r="AB514" s="68"/>
      <c r="AC514" s="68"/>
      <c r="AD514" s="68"/>
      <c r="AE514" s="68"/>
      <c r="AF514" s="68"/>
      <c r="AG514" s="69"/>
      <c r="AH514" s="69"/>
      <c r="AI514" s="69"/>
      <c r="AJ514" s="69"/>
      <c r="AK514" s="69"/>
      <c r="AL514" s="69"/>
      <c r="AM514" s="70"/>
      <c r="AN514" s="70"/>
      <c r="AO514" s="5"/>
      <c r="AP514" s="5"/>
    </row>
    <row r="515" spans="1:42" ht="24.75" thickBot="1" x14ac:dyDescent="0.6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67"/>
      <c r="Y515" s="67"/>
      <c r="Z515" s="67"/>
      <c r="AA515" s="67"/>
      <c r="AB515" s="68"/>
      <c r="AC515" s="68"/>
      <c r="AD515" s="68"/>
      <c r="AE515" s="68"/>
      <c r="AF515" s="68"/>
      <c r="AG515" s="69"/>
      <c r="AH515" s="69"/>
      <c r="AI515" s="69"/>
      <c r="AJ515" s="69"/>
      <c r="AK515" s="69"/>
      <c r="AL515" s="69"/>
      <c r="AM515" s="70"/>
      <c r="AN515" s="70"/>
      <c r="AO515" s="5"/>
      <c r="AP515" s="5"/>
    </row>
    <row r="516" spans="1:42" ht="24.75" thickBot="1" x14ac:dyDescent="0.6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67"/>
      <c r="Y516" s="67"/>
      <c r="Z516" s="67"/>
      <c r="AA516" s="67"/>
      <c r="AB516" s="68"/>
      <c r="AC516" s="68"/>
      <c r="AD516" s="68"/>
      <c r="AE516" s="68"/>
      <c r="AF516" s="68"/>
      <c r="AG516" s="69"/>
      <c r="AH516" s="69"/>
      <c r="AI516" s="69"/>
      <c r="AJ516" s="69"/>
      <c r="AK516" s="69"/>
      <c r="AL516" s="69"/>
      <c r="AM516" s="70"/>
      <c r="AN516" s="70"/>
      <c r="AO516" s="5"/>
      <c r="AP516" s="5"/>
    </row>
    <row r="517" spans="1:42" ht="24.75" thickBot="1" x14ac:dyDescent="0.6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67"/>
      <c r="Y517" s="67"/>
      <c r="Z517" s="67"/>
      <c r="AA517" s="67"/>
      <c r="AB517" s="68"/>
      <c r="AC517" s="68"/>
      <c r="AD517" s="68"/>
      <c r="AE517" s="68"/>
      <c r="AF517" s="68"/>
      <c r="AG517" s="69"/>
      <c r="AH517" s="69"/>
      <c r="AI517" s="69"/>
      <c r="AJ517" s="69"/>
      <c r="AK517" s="69"/>
      <c r="AL517" s="69"/>
      <c r="AM517" s="70"/>
      <c r="AN517" s="70"/>
      <c r="AO517" s="5"/>
      <c r="AP517" s="5"/>
    </row>
    <row r="518" spans="1:42" ht="24.75" thickBot="1" x14ac:dyDescent="0.6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67"/>
      <c r="Y518" s="67"/>
      <c r="Z518" s="67"/>
      <c r="AA518" s="67"/>
      <c r="AB518" s="68"/>
      <c r="AC518" s="68"/>
      <c r="AD518" s="68"/>
      <c r="AE518" s="68"/>
      <c r="AF518" s="68"/>
      <c r="AG518" s="69"/>
      <c r="AH518" s="69"/>
      <c r="AI518" s="69"/>
      <c r="AJ518" s="69"/>
      <c r="AK518" s="69"/>
      <c r="AL518" s="69"/>
      <c r="AM518" s="70"/>
      <c r="AN518" s="70"/>
      <c r="AO518" s="5"/>
      <c r="AP518" s="5"/>
    </row>
    <row r="519" spans="1:42" ht="24.75" thickBot="1" x14ac:dyDescent="0.6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67"/>
      <c r="Y519" s="67"/>
      <c r="Z519" s="67"/>
      <c r="AA519" s="67"/>
      <c r="AB519" s="68"/>
      <c r="AC519" s="68"/>
      <c r="AD519" s="68"/>
      <c r="AE519" s="68"/>
      <c r="AF519" s="68"/>
      <c r="AG519" s="69"/>
      <c r="AH519" s="69"/>
      <c r="AI519" s="69"/>
      <c r="AJ519" s="69"/>
      <c r="AK519" s="69"/>
      <c r="AL519" s="69"/>
      <c r="AM519" s="70"/>
      <c r="AN519" s="70"/>
      <c r="AO519" s="5"/>
      <c r="AP519" s="5"/>
    </row>
    <row r="520" spans="1:42" ht="24.75" thickBot="1" x14ac:dyDescent="0.6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67"/>
      <c r="Y520" s="67"/>
      <c r="Z520" s="67"/>
      <c r="AA520" s="67"/>
      <c r="AB520" s="68"/>
      <c r="AC520" s="68"/>
      <c r="AD520" s="68"/>
      <c r="AE520" s="68"/>
      <c r="AF520" s="68"/>
      <c r="AG520" s="69"/>
      <c r="AH520" s="69"/>
      <c r="AI520" s="69"/>
      <c r="AJ520" s="69"/>
      <c r="AK520" s="69"/>
      <c r="AL520" s="69"/>
      <c r="AM520" s="70"/>
      <c r="AN520" s="70"/>
      <c r="AO520" s="5"/>
      <c r="AP520" s="5"/>
    </row>
    <row r="521" spans="1:42" ht="24.75" thickBot="1" x14ac:dyDescent="0.6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67"/>
      <c r="Y521" s="67"/>
      <c r="Z521" s="67"/>
      <c r="AA521" s="67"/>
      <c r="AB521" s="68"/>
      <c r="AC521" s="68"/>
      <c r="AD521" s="68"/>
      <c r="AE521" s="68"/>
      <c r="AF521" s="68"/>
      <c r="AG521" s="69"/>
      <c r="AH521" s="69"/>
      <c r="AI521" s="69"/>
      <c r="AJ521" s="69"/>
      <c r="AK521" s="69"/>
      <c r="AL521" s="69"/>
      <c r="AM521" s="70"/>
      <c r="AN521" s="70"/>
      <c r="AO521" s="5"/>
      <c r="AP521" s="5"/>
    </row>
    <row r="522" spans="1:42" ht="24.75" thickBot="1" x14ac:dyDescent="0.6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67"/>
      <c r="Y522" s="67"/>
      <c r="Z522" s="67"/>
      <c r="AA522" s="67"/>
      <c r="AB522" s="68"/>
      <c r="AC522" s="68"/>
      <c r="AD522" s="68"/>
      <c r="AE522" s="68"/>
      <c r="AF522" s="68"/>
      <c r="AG522" s="69"/>
      <c r="AH522" s="69"/>
      <c r="AI522" s="69"/>
      <c r="AJ522" s="69"/>
      <c r="AK522" s="69"/>
      <c r="AL522" s="69"/>
      <c r="AM522" s="70"/>
      <c r="AN522" s="70"/>
      <c r="AO522" s="5"/>
      <c r="AP522" s="5"/>
    </row>
    <row r="523" spans="1:42" ht="24.75" thickBot="1" x14ac:dyDescent="0.6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67"/>
      <c r="Y523" s="67"/>
      <c r="Z523" s="67"/>
      <c r="AA523" s="67"/>
      <c r="AB523" s="68"/>
      <c r="AC523" s="68"/>
      <c r="AD523" s="68"/>
      <c r="AE523" s="68"/>
      <c r="AF523" s="68"/>
      <c r="AG523" s="69"/>
      <c r="AH523" s="69"/>
      <c r="AI523" s="69"/>
      <c r="AJ523" s="69"/>
      <c r="AK523" s="69"/>
      <c r="AL523" s="69"/>
      <c r="AM523" s="70"/>
      <c r="AN523" s="70"/>
      <c r="AO523" s="5"/>
      <c r="AP523" s="5"/>
    </row>
    <row r="524" spans="1:42" ht="24.75" thickBot="1" x14ac:dyDescent="0.6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67"/>
      <c r="Y524" s="67"/>
      <c r="Z524" s="67"/>
      <c r="AA524" s="67"/>
      <c r="AB524" s="68"/>
      <c r="AC524" s="68"/>
      <c r="AD524" s="68"/>
      <c r="AE524" s="68"/>
      <c r="AF524" s="68"/>
      <c r="AG524" s="69"/>
      <c r="AH524" s="69"/>
      <c r="AI524" s="69"/>
      <c r="AJ524" s="69"/>
      <c r="AK524" s="69"/>
      <c r="AL524" s="69"/>
      <c r="AM524" s="70"/>
      <c r="AN524" s="70"/>
      <c r="AO524" s="5"/>
      <c r="AP524" s="5"/>
    </row>
    <row r="525" spans="1:42" ht="24.75" thickBot="1" x14ac:dyDescent="0.6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67"/>
      <c r="Y525" s="67"/>
      <c r="Z525" s="67"/>
      <c r="AA525" s="67"/>
      <c r="AB525" s="68"/>
      <c r="AC525" s="68"/>
      <c r="AD525" s="68"/>
      <c r="AE525" s="68"/>
      <c r="AF525" s="68"/>
      <c r="AG525" s="69"/>
      <c r="AH525" s="69"/>
      <c r="AI525" s="69"/>
      <c r="AJ525" s="69"/>
      <c r="AK525" s="69"/>
      <c r="AL525" s="69"/>
      <c r="AM525" s="70"/>
      <c r="AN525" s="70"/>
      <c r="AO525" s="5"/>
      <c r="AP525" s="5"/>
    </row>
    <row r="526" spans="1:42" ht="24.75" thickBot="1" x14ac:dyDescent="0.6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67"/>
      <c r="Y526" s="67"/>
      <c r="Z526" s="67"/>
      <c r="AA526" s="67"/>
      <c r="AB526" s="68"/>
      <c r="AC526" s="68"/>
      <c r="AD526" s="68"/>
      <c r="AE526" s="68"/>
      <c r="AF526" s="68"/>
      <c r="AG526" s="69"/>
      <c r="AH526" s="69"/>
      <c r="AI526" s="69"/>
      <c r="AJ526" s="69"/>
      <c r="AK526" s="69"/>
      <c r="AL526" s="69"/>
      <c r="AM526" s="70"/>
      <c r="AN526" s="70"/>
      <c r="AO526" s="5"/>
      <c r="AP526" s="5"/>
    </row>
    <row r="527" spans="1:42" ht="24.75" thickBot="1" x14ac:dyDescent="0.6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67"/>
      <c r="Y527" s="67"/>
      <c r="Z527" s="67"/>
      <c r="AA527" s="67"/>
      <c r="AB527" s="68"/>
      <c r="AC527" s="68"/>
      <c r="AD527" s="68"/>
      <c r="AE527" s="68"/>
      <c r="AF527" s="68"/>
      <c r="AG527" s="69"/>
      <c r="AH527" s="69"/>
      <c r="AI527" s="69"/>
      <c r="AJ527" s="69"/>
      <c r="AK527" s="69"/>
      <c r="AL527" s="69"/>
      <c r="AM527" s="70"/>
      <c r="AN527" s="70"/>
      <c r="AO527" s="5"/>
      <c r="AP527" s="5"/>
    </row>
    <row r="528" spans="1:42" ht="24.75" thickBot="1" x14ac:dyDescent="0.6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67"/>
      <c r="Y528" s="67"/>
      <c r="Z528" s="67"/>
      <c r="AA528" s="67"/>
      <c r="AB528" s="68"/>
      <c r="AC528" s="68"/>
      <c r="AD528" s="68"/>
      <c r="AE528" s="68"/>
      <c r="AF528" s="68"/>
      <c r="AG528" s="69"/>
      <c r="AH528" s="69"/>
      <c r="AI528" s="69"/>
      <c r="AJ528" s="69"/>
      <c r="AK528" s="69"/>
      <c r="AL528" s="69"/>
      <c r="AM528" s="70"/>
      <c r="AN528" s="70"/>
      <c r="AO528" s="5"/>
      <c r="AP528" s="5"/>
    </row>
    <row r="529" spans="1:42" ht="24.75" thickBot="1" x14ac:dyDescent="0.6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67"/>
      <c r="Y529" s="67"/>
      <c r="Z529" s="67"/>
      <c r="AA529" s="67"/>
      <c r="AB529" s="68"/>
      <c r="AC529" s="68"/>
      <c r="AD529" s="68"/>
      <c r="AE529" s="68"/>
      <c r="AF529" s="68"/>
      <c r="AG529" s="69"/>
      <c r="AH529" s="69"/>
      <c r="AI529" s="69"/>
      <c r="AJ529" s="69"/>
      <c r="AK529" s="69"/>
      <c r="AL529" s="69"/>
      <c r="AM529" s="70"/>
      <c r="AN529" s="70"/>
      <c r="AO529" s="5"/>
      <c r="AP529" s="5"/>
    </row>
    <row r="530" spans="1:42" ht="24.75" thickBot="1" x14ac:dyDescent="0.6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67"/>
      <c r="Y530" s="67"/>
      <c r="Z530" s="67"/>
      <c r="AA530" s="67"/>
      <c r="AB530" s="68"/>
      <c r="AC530" s="68"/>
      <c r="AD530" s="68"/>
      <c r="AE530" s="68"/>
      <c r="AF530" s="68"/>
      <c r="AG530" s="69"/>
      <c r="AH530" s="69"/>
      <c r="AI530" s="69"/>
      <c r="AJ530" s="69"/>
      <c r="AK530" s="69"/>
      <c r="AL530" s="69"/>
      <c r="AM530" s="70"/>
      <c r="AN530" s="70"/>
      <c r="AO530" s="5"/>
      <c r="AP530" s="5"/>
    </row>
    <row r="531" spans="1:42" ht="24.75" thickBot="1" x14ac:dyDescent="0.6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67"/>
      <c r="Y531" s="67"/>
      <c r="Z531" s="67"/>
      <c r="AA531" s="67"/>
      <c r="AB531" s="68"/>
      <c r="AC531" s="68"/>
      <c r="AD531" s="68"/>
      <c r="AE531" s="68"/>
      <c r="AF531" s="68"/>
      <c r="AG531" s="69"/>
      <c r="AH531" s="69"/>
      <c r="AI531" s="69"/>
      <c r="AJ531" s="69"/>
      <c r="AK531" s="69"/>
      <c r="AL531" s="69"/>
      <c r="AM531" s="70"/>
      <c r="AN531" s="70"/>
      <c r="AO531" s="5"/>
      <c r="AP531" s="5"/>
    </row>
    <row r="532" spans="1:42" ht="24.75" thickBot="1" x14ac:dyDescent="0.6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67"/>
      <c r="Y532" s="67"/>
      <c r="Z532" s="67"/>
      <c r="AA532" s="67"/>
      <c r="AB532" s="68"/>
      <c r="AC532" s="68"/>
      <c r="AD532" s="68"/>
      <c r="AE532" s="68"/>
      <c r="AF532" s="68"/>
      <c r="AG532" s="69"/>
      <c r="AH532" s="69"/>
      <c r="AI532" s="69"/>
      <c r="AJ532" s="69"/>
      <c r="AK532" s="69"/>
      <c r="AL532" s="69"/>
      <c r="AM532" s="70"/>
      <c r="AN532" s="70"/>
      <c r="AO532" s="5"/>
      <c r="AP532" s="5"/>
    </row>
    <row r="533" spans="1:42" ht="24.75" thickBot="1" x14ac:dyDescent="0.6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67"/>
      <c r="Y533" s="67"/>
      <c r="Z533" s="67"/>
      <c r="AA533" s="67"/>
      <c r="AB533" s="68"/>
      <c r="AC533" s="68"/>
      <c r="AD533" s="68"/>
      <c r="AE533" s="68"/>
      <c r="AF533" s="68"/>
      <c r="AG533" s="69"/>
      <c r="AH533" s="69"/>
      <c r="AI533" s="69"/>
      <c r="AJ533" s="69"/>
      <c r="AK533" s="69"/>
      <c r="AL533" s="69"/>
      <c r="AM533" s="70"/>
      <c r="AN533" s="70"/>
      <c r="AO533" s="5"/>
      <c r="AP533" s="5"/>
    </row>
    <row r="534" spans="1:42" ht="24.75" thickBot="1" x14ac:dyDescent="0.6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67"/>
      <c r="Y534" s="67"/>
      <c r="Z534" s="67"/>
      <c r="AA534" s="67"/>
      <c r="AB534" s="68"/>
      <c r="AC534" s="68"/>
      <c r="AD534" s="68"/>
      <c r="AE534" s="68"/>
      <c r="AF534" s="68"/>
      <c r="AG534" s="69"/>
      <c r="AH534" s="69"/>
      <c r="AI534" s="69"/>
      <c r="AJ534" s="69"/>
      <c r="AK534" s="69"/>
      <c r="AL534" s="69"/>
      <c r="AM534" s="70"/>
      <c r="AN534" s="70"/>
      <c r="AO534" s="5"/>
      <c r="AP534" s="5"/>
    </row>
    <row r="535" spans="1:42" ht="24.75" thickBot="1" x14ac:dyDescent="0.6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67"/>
      <c r="Y535" s="67"/>
      <c r="Z535" s="67"/>
      <c r="AA535" s="67"/>
      <c r="AB535" s="68"/>
      <c r="AC535" s="68"/>
      <c r="AD535" s="68"/>
      <c r="AE535" s="68"/>
      <c r="AF535" s="68"/>
      <c r="AG535" s="69"/>
      <c r="AH535" s="69"/>
      <c r="AI535" s="69"/>
      <c r="AJ535" s="69"/>
      <c r="AK535" s="69"/>
      <c r="AL535" s="69"/>
      <c r="AM535" s="70"/>
      <c r="AN535" s="70"/>
      <c r="AO535" s="5"/>
      <c r="AP535" s="5"/>
    </row>
    <row r="536" spans="1:42" ht="24.75" thickBot="1" x14ac:dyDescent="0.6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67"/>
      <c r="Y536" s="67"/>
      <c r="Z536" s="67"/>
      <c r="AA536" s="67"/>
      <c r="AB536" s="68"/>
      <c r="AC536" s="68"/>
      <c r="AD536" s="68"/>
      <c r="AE536" s="68"/>
      <c r="AF536" s="68"/>
      <c r="AG536" s="69"/>
      <c r="AH536" s="69"/>
      <c r="AI536" s="69"/>
      <c r="AJ536" s="69"/>
      <c r="AK536" s="69"/>
      <c r="AL536" s="69"/>
      <c r="AM536" s="70"/>
      <c r="AN536" s="70"/>
      <c r="AO536" s="5"/>
      <c r="AP536" s="5"/>
    </row>
    <row r="537" spans="1:42" ht="24.75" thickBot="1" x14ac:dyDescent="0.6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67"/>
      <c r="Y537" s="67"/>
      <c r="Z537" s="67"/>
      <c r="AA537" s="67"/>
      <c r="AB537" s="68"/>
      <c r="AC537" s="68"/>
      <c r="AD537" s="68"/>
      <c r="AE537" s="68"/>
      <c r="AF537" s="68"/>
      <c r="AG537" s="69"/>
      <c r="AH537" s="69"/>
      <c r="AI537" s="69"/>
      <c r="AJ537" s="69"/>
      <c r="AK537" s="69"/>
      <c r="AL537" s="69"/>
      <c r="AM537" s="70"/>
      <c r="AN537" s="70"/>
      <c r="AO537" s="5"/>
      <c r="AP537" s="5"/>
    </row>
    <row r="538" spans="1:42" ht="24.75" thickBot="1" x14ac:dyDescent="0.6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67"/>
      <c r="Y538" s="67"/>
      <c r="Z538" s="67"/>
      <c r="AA538" s="67"/>
      <c r="AB538" s="68"/>
      <c r="AC538" s="68"/>
      <c r="AD538" s="68"/>
      <c r="AE538" s="68"/>
      <c r="AF538" s="68"/>
      <c r="AG538" s="69"/>
      <c r="AH538" s="69"/>
      <c r="AI538" s="69"/>
      <c r="AJ538" s="69"/>
      <c r="AK538" s="69"/>
      <c r="AL538" s="69"/>
      <c r="AM538" s="70"/>
      <c r="AN538" s="70"/>
      <c r="AO538" s="5"/>
      <c r="AP538" s="5"/>
    </row>
    <row r="539" spans="1:42" ht="24.75" thickBot="1" x14ac:dyDescent="0.6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67"/>
      <c r="Y539" s="67"/>
      <c r="Z539" s="67"/>
      <c r="AA539" s="67"/>
      <c r="AB539" s="68"/>
      <c r="AC539" s="68"/>
      <c r="AD539" s="68"/>
      <c r="AE539" s="68"/>
      <c r="AF539" s="68"/>
      <c r="AG539" s="69"/>
      <c r="AH539" s="69"/>
      <c r="AI539" s="69"/>
      <c r="AJ539" s="69"/>
      <c r="AK539" s="69"/>
      <c r="AL539" s="69"/>
      <c r="AM539" s="70"/>
      <c r="AN539" s="70"/>
      <c r="AO539" s="5"/>
      <c r="AP539" s="5"/>
    </row>
    <row r="540" spans="1:42" ht="24.75" thickBot="1" x14ac:dyDescent="0.6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67"/>
      <c r="Y540" s="67"/>
      <c r="Z540" s="67"/>
      <c r="AA540" s="67"/>
      <c r="AB540" s="68"/>
      <c r="AC540" s="68"/>
      <c r="AD540" s="68"/>
      <c r="AE540" s="68"/>
      <c r="AF540" s="68"/>
      <c r="AG540" s="69"/>
      <c r="AH540" s="69"/>
      <c r="AI540" s="69"/>
      <c r="AJ540" s="69"/>
      <c r="AK540" s="69"/>
      <c r="AL540" s="69"/>
      <c r="AM540" s="70"/>
      <c r="AN540" s="70"/>
      <c r="AO540" s="5"/>
      <c r="AP540" s="5"/>
    </row>
    <row r="541" spans="1:42" ht="24.75" thickBot="1" x14ac:dyDescent="0.6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67"/>
      <c r="Y541" s="67"/>
      <c r="Z541" s="67"/>
      <c r="AA541" s="67"/>
      <c r="AB541" s="68"/>
      <c r="AC541" s="68"/>
      <c r="AD541" s="68"/>
      <c r="AE541" s="68"/>
      <c r="AF541" s="68"/>
      <c r="AG541" s="69"/>
      <c r="AH541" s="69"/>
      <c r="AI541" s="69"/>
      <c r="AJ541" s="69"/>
      <c r="AK541" s="69"/>
      <c r="AL541" s="69"/>
      <c r="AM541" s="70"/>
      <c r="AN541" s="70"/>
      <c r="AO541" s="5"/>
      <c r="AP541" s="5"/>
    </row>
    <row r="542" spans="1:42" ht="24.75" thickBot="1" x14ac:dyDescent="0.6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67"/>
      <c r="Y542" s="67"/>
      <c r="Z542" s="67"/>
      <c r="AA542" s="67"/>
      <c r="AB542" s="68"/>
      <c r="AC542" s="68"/>
      <c r="AD542" s="68"/>
      <c r="AE542" s="68"/>
      <c r="AF542" s="68"/>
      <c r="AG542" s="69"/>
      <c r="AH542" s="69"/>
      <c r="AI542" s="69"/>
      <c r="AJ542" s="69"/>
      <c r="AK542" s="69"/>
      <c r="AL542" s="69"/>
      <c r="AM542" s="70"/>
      <c r="AN542" s="70"/>
      <c r="AO542" s="5"/>
      <c r="AP542" s="5"/>
    </row>
    <row r="543" spans="1:42" ht="24.75" thickBot="1" x14ac:dyDescent="0.6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67"/>
      <c r="Y543" s="67"/>
      <c r="Z543" s="67"/>
      <c r="AA543" s="67"/>
      <c r="AB543" s="68"/>
      <c r="AC543" s="68"/>
      <c r="AD543" s="68"/>
      <c r="AE543" s="68"/>
      <c r="AF543" s="68"/>
      <c r="AG543" s="69"/>
      <c r="AH543" s="69"/>
      <c r="AI543" s="69"/>
      <c r="AJ543" s="69"/>
      <c r="AK543" s="69"/>
      <c r="AL543" s="69"/>
      <c r="AM543" s="70"/>
      <c r="AN543" s="70"/>
      <c r="AO543" s="5"/>
      <c r="AP543" s="5"/>
    </row>
    <row r="544" spans="1:42" ht="24.75" thickBot="1" x14ac:dyDescent="0.6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67"/>
      <c r="Y544" s="67"/>
      <c r="Z544" s="67"/>
      <c r="AA544" s="67"/>
      <c r="AB544" s="68"/>
      <c r="AC544" s="68"/>
      <c r="AD544" s="68"/>
      <c r="AE544" s="68"/>
      <c r="AF544" s="68"/>
      <c r="AG544" s="69"/>
      <c r="AH544" s="69"/>
      <c r="AI544" s="69"/>
      <c r="AJ544" s="69"/>
      <c r="AK544" s="69"/>
      <c r="AL544" s="69"/>
      <c r="AM544" s="70"/>
      <c r="AN544" s="70"/>
      <c r="AO544" s="5"/>
      <c r="AP544" s="5"/>
    </row>
    <row r="545" spans="1:42" ht="24.75" thickBot="1" x14ac:dyDescent="0.6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67"/>
      <c r="Y545" s="67"/>
      <c r="Z545" s="67"/>
      <c r="AA545" s="67"/>
      <c r="AB545" s="68"/>
      <c r="AC545" s="68"/>
      <c r="AD545" s="68"/>
      <c r="AE545" s="68"/>
      <c r="AF545" s="68"/>
      <c r="AG545" s="69"/>
      <c r="AH545" s="69"/>
      <c r="AI545" s="69"/>
      <c r="AJ545" s="69"/>
      <c r="AK545" s="69"/>
      <c r="AL545" s="69"/>
      <c r="AM545" s="70"/>
      <c r="AN545" s="70"/>
      <c r="AO545" s="5"/>
      <c r="AP545" s="5"/>
    </row>
    <row r="546" spans="1:42" ht="24.75" thickBot="1" x14ac:dyDescent="0.6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67"/>
      <c r="Y546" s="67"/>
      <c r="Z546" s="67"/>
      <c r="AA546" s="67"/>
      <c r="AB546" s="68"/>
      <c r="AC546" s="68"/>
      <c r="AD546" s="68"/>
      <c r="AE546" s="68"/>
      <c r="AF546" s="68"/>
      <c r="AG546" s="69"/>
      <c r="AH546" s="69"/>
      <c r="AI546" s="69"/>
      <c r="AJ546" s="69"/>
      <c r="AK546" s="69"/>
      <c r="AL546" s="69"/>
      <c r="AM546" s="70"/>
      <c r="AN546" s="70"/>
      <c r="AO546" s="5"/>
      <c r="AP546" s="5"/>
    </row>
    <row r="547" spans="1:42" ht="24.75" thickBot="1" x14ac:dyDescent="0.6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67"/>
      <c r="Y547" s="67"/>
      <c r="Z547" s="67"/>
      <c r="AA547" s="67"/>
      <c r="AB547" s="68"/>
      <c r="AC547" s="68"/>
      <c r="AD547" s="68"/>
      <c r="AE547" s="68"/>
      <c r="AF547" s="68"/>
      <c r="AG547" s="69"/>
      <c r="AH547" s="69"/>
      <c r="AI547" s="69"/>
      <c r="AJ547" s="69"/>
      <c r="AK547" s="69"/>
      <c r="AL547" s="69"/>
      <c r="AM547" s="70"/>
      <c r="AN547" s="70"/>
      <c r="AO547" s="5"/>
      <c r="AP547" s="5"/>
    </row>
    <row r="548" spans="1:42" ht="24.75" thickBot="1" x14ac:dyDescent="0.6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67"/>
      <c r="Y548" s="67"/>
      <c r="Z548" s="67"/>
      <c r="AA548" s="67"/>
      <c r="AB548" s="68"/>
      <c r="AC548" s="68"/>
      <c r="AD548" s="68"/>
      <c r="AE548" s="68"/>
      <c r="AF548" s="68"/>
      <c r="AG548" s="69"/>
      <c r="AH548" s="69"/>
      <c r="AI548" s="69"/>
      <c r="AJ548" s="69"/>
      <c r="AK548" s="69"/>
      <c r="AL548" s="69"/>
      <c r="AM548" s="70"/>
      <c r="AN548" s="70"/>
      <c r="AO548" s="5"/>
      <c r="AP548" s="5"/>
    </row>
    <row r="549" spans="1:42" ht="24.75" thickBot="1" x14ac:dyDescent="0.6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67"/>
      <c r="Y549" s="67"/>
      <c r="Z549" s="67"/>
      <c r="AA549" s="67"/>
      <c r="AB549" s="68"/>
      <c r="AC549" s="68"/>
      <c r="AD549" s="68"/>
      <c r="AE549" s="68"/>
      <c r="AF549" s="68"/>
      <c r="AG549" s="69"/>
      <c r="AH549" s="69"/>
      <c r="AI549" s="69"/>
      <c r="AJ549" s="69"/>
      <c r="AK549" s="69"/>
      <c r="AL549" s="69"/>
      <c r="AM549" s="70"/>
      <c r="AN549" s="70"/>
      <c r="AO549" s="5"/>
      <c r="AP549" s="5"/>
    </row>
    <row r="550" spans="1:42" ht="24.75" thickBot="1" x14ac:dyDescent="0.6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67"/>
      <c r="Y550" s="67"/>
      <c r="Z550" s="67"/>
      <c r="AA550" s="67"/>
      <c r="AB550" s="68"/>
      <c r="AC550" s="68"/>
      <c r="AD550" s="68"/>
      <c r="AE550" s="68"/>
      <c r="AF550" s="68"/>
      <c r="AG550" s="69"/>
      <c r="AH550" s="69"/>
      <c r="AI550" s="69"/>
      <c r="AJ550" s="69"/>
      <c r="AK550" s="69"/>
      <c r="AL550" s="69"/>
      <c r="AM550" s="70"/>
      <c r="AN550" s="70"/>
      <c r="AO550" s="5"/>
      <c r="AP550" s="5"/>
    </row>
    <row r="551" spans="1:42" ht="24.75" thickBot="1" x14ac:dyDescent="0.6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67"/>
      <c r="Y551" s="67"/>
      <c r="Z551" s="67"/>
      <c r="AA551" s="67"/>
      <c r="AB551" s="68"/>
      <c r="AC551" s="68"/>
      <c r="AD551" s="68"/>
      <c r="AE551" s="68"/>
      <c r="AF551" s="68"/>
      <c r="AG551" s="69"/>
      <c r="AH551" s="69"/>
      <c r="AI551" s="69"/>
      <c r="AJ551" s="69"/>
      <c r="AK551" s="69"/>
      <c r="AL551" s="69"/>
      <c r="AM551" s="70"/>
      <c r="AN551" s="70"/>
      <c r="AO551" s="5"/>
      <c r="AP551" s="5"/>
    </row>
    <row r="552" spans="1:42" ht="24.75" thickBot="1" x14ac:dyDescent="0.6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67"/>
      <c r="Y552" s="67"/>
      <c r="Z552" s="67"/>
      <c r="AA552" s="67"/>
      <c r="AB552" s="68"/>
      <c r="AC552" s="68"/>
      <c r="AD552" s="68"/>
      <c r="AE552" s="68"/>
      <c r="AF552" s="68"/>
      <c r="AG552" s="69"/>
      <c r="AH552" s="69"/>
      <c r="AI552" s="69"/>
      <c r="AJ552" s="69"/>
      <c r="AK552" s="69"/>
      <c r="AL552" s="69"/>
      <c r="AM552" s="70"/>
      <c r="AN552" s="70"/>
      <c r="AO552" s="5"/>
      <c r="AP552" s="5"/>
    </row>
    <row r="553" spans="1:42" ht="24.75" thickBot="1" x14ac:dyDescent="0.6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67"/>
      <c r="Y553" s="67"/>
      <c r="Z553" s="67"/>
      <c r="AA553" s="67"/>
      <c r="AB553" s="68"/>
      <c r="AC553" s="68"/>
      <c r="AD553" s="68"/>
      <c r="AE553" s="68"/>
      <c r="AF553" s="68"/>
      <c r="AG553" s="69"/>
      <c r="AH553" s="69"/>
      <c r="AI553" s="69"/>
      <c r="AJ553" s="69"/>
      <c r="AK553" s="69"/>
      <c r="AL553" s="69"/>
      <c r="AM553" s="70"/>
      <c r="AN553" s="70"/>
      <c r="AO553" s="5"/>
      <c r="AP553" s="5"/>
    </row>
    <row r="554" spans="1:42" ht="24.75" thickBot="1" x14ac:dyDescent="0.6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67"/>
      <c r="Y554" s="67"/>
      <c r="Z554" s="67"/>
      <c r="AA554" s="67"/>
      <c r="AB554" s="68"/>
      <c r="AC554" s="68"/>
      <c r="AD554" s="68"/>
      <c r="AE554" s="68"/>
      <c r="AF554" s="68"/>
      <c r="AG554" s="69"/>
      <c r="AH554" s="69"/>
      <c r="AI554" s="69"/>
      <c r="AJ554" s="69"/>
      <c r="AK554" s="69"/>
      <c r="AL554" s="69"/>
      <c r="AM554" s="70"/>
      <c r="AN554" s="70"/>
      <c r="AO554" s="5"/>
      <c r="AP554" s="5"/>
    </row>
    <row r="555" spans="1:42" ht="24.75" thickBot="1" x14ac:dyDescent="0.6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67"/>
      <c r="Y555" s="67"/>
      <c r="Z555" s="67"/>
      <c r="AA555" s="67"/>
      <c r="AB555" s="68"/>
      <c r="AC555" s="68"/>
      <c r="AD555" s="68"/>
      <c r="AE555" s="68"/>
      <c r="AF555" s="68"/>
      <c r="AG555" s="69"/>
      <c r="AH555" s="69"/>
      <c r="AI555" s="69"/>
      <c r="AJ555" s="69"/>
      <c r="AK555" s="69"/>
      <c r="AL555" s="69"/>
      <c r="AM555" s="70"/>
      <c r="AN555" s="70"/>
      <c r="AO555" s="5"/>
      <c r="AP555" s="5"/>
    </row>
    <row r="556" spans="1:42" ht="24.75" thickBot="1" x14ac:dyDescent="0.6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67"/>
      <c r="Y556" s="67"/>
      <c r="Z556" s="67"/>
      <c r="AA556" s="67"/>
      <c r="AB556" s="68"/>
      <c r="AC556" s="68"/>
      <c r="AD556" s="68"/>
      <c r="AE556" s="68"/>
      <c r="AF556" s="68"/>
      <c r="AG556" s="69"/>
      <c r="AH556" s="69"/>
      <c r="AI556" s="69"/>
      <c r="AJ556" s="69"/>
      <c r="AK556" s="69"/>
      <c r="AL556" s="69"/>
      <c r="AM556" s="70"/>
      <c r="AN556" s="70"/>
      <c r="AO556" s="5"/>
      <c r="AP556" s="5"/>
    </row>
    <row r="557" spans="1:42" ht="24.75" thickBot="1" x14ac:dyDescent="0.6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67"/>
      <c r="Y557" s="67"/>
      <c r="Z557" s="67"/>
      <c r="AA557" s="67"/>
      <c r="AB557" s="68"/>
      <c r="AC557" s="68"/>
      <c r="AD557" s="68"/>
      <c r="AE557" s="68"/>
      <c r="AF557" s="68"/>
      <c r="AG557" s="69"/>
      <c r="AH557" s="69"/>
      <c r="AI557" s="69"/>
      <c r="AJ557" s="69"/>
      <c r="AK557" s="69"/>
      <c r="AL557" s="69"/>
      <c r="AM557" s="70"/>
      <c r="AN557" s="70"/>
      <c r="AO557" s="5"/>
      <c r="AP557" s="5"/>
    </row>
    <row r="558" spans="1:42" ht="24.75" thickBot="1" x14ac:dyDescent="0.6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67"/>
      <c r="Y558" s="67"/>
      <c r="Z558" s="67"/>
      <c r="AA558" s="67"/>
      <c r="AB558" s="68"/>
      <c r="AC558" s="68"/>
      <c r="AD558" s="68"/>
      <c r="AE558" s="68"/>
      <c r="AF558" s="68"/>
      <c r="AG558" s="69"/>
      <c r="AH558" s="69"/>
      <c r="AI558" s="69"/>
      <c r="AJ558" s="69"/>
      <c r="AK558" s="69"/>
      <c r="AL558" s="69"/>
      <c r="AM558" s="70"/>
      <c r="AN558" s="70"/>
      <c r="AO558" s="5"/>
      <c r="AP558" s="5"/>
    </row>
    <row r="559" spans="1:42" ht="24.75" thickBot="1" x14ac:dyDescent="0.6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67"/>
      <c r="Y559" s="67"/>
      <c r="Z559" s="67"/>
      <c r="AA559" s="67"/>
      <c r="AB559" s="68"/>
      <c r="AC559" s="68"/>
      <c r="AD559" s="68"/>
      <c r="AE559" s="68"/>
      <c r="AF559" s="68"/>
      <c r="AG559" s="69"/>
      <c r="AH559" s="69"/>
      <c r="AI559" s="69"/>
      <c r="AJ559" s="69"/>
      <c r="AK559" s="69"/>
      <c r="AL559" s="69"/>
      <c r="AM559" s="70"/>
      <c r="AN559" s="70"/>
      <c r="AO559" s="5"/>
      <c r="AP559" s="5"/>
    </row>
    <row r="560" spans="1:42" ht="24.75" thickBot="1" x14ac:dyDescent="0.6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67"/>
      <c r="Y560" s="67"/>
      <c r="Z560" s="67"/>
      <c r="AA560" s="67"/>
      <c r="AB560" s="68"/>
      <c r="AC560" s="68"/>
      <c r="AD560" s="68"/>
      <c r="AE560" s="68"/>
      <c r="AF560" s="68"/>
      <c r="AG560" s="69"/>
      <c r="AH560" s="69"/>
      <c r="AI560" s="69"/>
      <c r="AJ560" s="69"/>
      <c r="AK560" s="69"/>
      <c r="AL560" s="69"/>
      <c r="AM560" s="70"/>
      <c r="AN560" s="70"/>
      <c r="AO560" s="5"/>
      <c r="AP560" s="5"/>
    </row>
    <row r="561" spans="1:42" ht="24.75" thickBot="1" x14ac:dyDescent="0.6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67"/>
      <c r="Y561" s="67"/>
      <c r="Z561" s="67"/>
      <c r="AA561" s="67"/>
      <c r="AB561" s="68"/>
      <c r="AC561" s="68"/>
      <c r="AD561" s="68"/>
      <c r="AE561" s="68"/>
      <c r="AF561" s="68"/>
      <c r="AG561" s="69"/>
      <c r="AH561" s="69"/>
      <c r="AI561" s="69"/>
      <c r="AJ561" s="69"/>
      <c r="AK561" s="69"/>
      <c r="AL561" s="69"/>
      <c r="AM561" s="70"/>
      <c r="AN561" s="70"/>
      <c r="AO561" s="5"/>
      <c r="AP561" s="5"/>
    </row>
    <row r="562" spans="1:42" ht="24.75" thickBot="1" x14ac:dyDescent="0.6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67"/>
      <c r="Y562" s="67"/>
      <c r="Z562" s="67"/>
      <c r="AA562" s="67"/>
      <c r="AB562" s="68"/>
      <c r="AC562" s="68"/>
      <c r="AD562" s="68"/>
      <c r="AE562" s="68"/>
      <c r="AF562" s="68"/>
      <c r="AG562" s="69"/>
      <c r="AH562" s="69"/>
      <c r="AI562" s="69"/>
      <c r="AJ562" s="69"/>
      <c r="AK562" s="69"/>
      <c r="AL562" s="69"/>
      <c r="AM562" s="70"/>
      <c r="AN562" s="70"/>
      <c r="AO562" s="5"/>
      <c r="AP562" s="5"/>
    </row>
    <row r="563" spans="1:42" ht="24.75" thickBot="1" x14ac:dyDescent="0.6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67"/>
      <c r="Y563" s="67"/>
      <c r="Z563" s="67"/>
      <c r="AA563" s="67"/>
      <c r="AB563" s="68"/>
      <c r="AC563" s="68"/>
      <c r="AD563" s="68"/>
      <c r="AE563" s="68"/>
      <c r="AF563" s="68"/>
      <c r="AG563" s="69"/>
      <c r="AH563" s="69"/>
      <c r="AI563" s="69"/>
      <c r="AJ563" s="69"/>
      <c r="AK563" s="69"/>
      <c r="AL563" s="69"/>
      <c r="AM563" s="70"/>
      <c r="AN563" s="70"/>
      <c r="AO563" s="5"/>
      <c r="AP563" s="5"/>
    </row>
    <row r="564" spans="1:42" ht="24.75" thickBot="1" x14ac:dyDescent="0.6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67"/>
      <c r="Y564" s="67"/>
      <c r="Z564" s="67"/>
      <c r="AA564" s="67"/>
      <c r="AB564" s="68"/>
      <c r="AC564" s="68"/>
      <c r="AD564" s="68"/>
      <c r="AE564" s="68"/>
      <c r="AF564" s="68"/>
      <c r="AG564" s="69"/>
      <c r="AH564" s="69"/>
      <c r="AI564" s="69"/>
      <c r="AJ564" s="69"/>
      <c r="AK564" s="69"/>
      <c r="AL564" s="69"/>
      <c r="AM564" s="70"/>
      <c r="AN564" s="70"/>
      <c r="AO564" s="5"/>
      <c r="AP564" s="5"/>
    </row>
    <row r="565" spans="1:42" ht="24.75" thickBot="1" x14ac:dyDescent="0.6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67"/>
      <c r="Y565" s="67"/>
      <c r="Z565" s="67"/>
      <c r="AA565" s="67"/>
      <c r="AB565" s="68"/>
      <c r="AC565" s="68"/>
      <c r="AD565" s="68"/>
      <c r="AE565" s="68"/>
      <c r="AF565" s="68"/>
      <c r="AG565" s="69"/>
      <c r="AH565" s="69"/>
      <c r="AI565" s="69"/>
      <c r="AJ565" s="69"/>
      <c r="AK565" s="69"/>
      <c r="AL565" s="69"/>
      <c r="AM565" s="70"/>
      <c r="AN565" s="70"/>
      <c r="AO565" s="5"/>
      <c r="AP565" s="5"/>
    </row>
    <row r="566" spans="1:42" ht="24.75" thickBot="1" x14ac:dyDescent="0.6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67"/>
      <c r="Y566" s="67"/>
      <c r="Z566" s="67"/>
      <c r="AA566" s="67"/>
      <c r="AB566" s="68"/>
      <c r="AC566" s="68"/>
      <c r="AD566" s="68"/>
      <c r="AE566" s="68"/>
      <c r="AF566" s="68"/>
      <c r="AG566" s="69"/>
      <c r="AH566" s="69"/>
      <c r="AI566" s="69"/>
      <c r="AJ566" s="69"/>
      <c r="AK566" s="69"/>
      <c r="AL566" s="69"/>
      <c r="AM566" s="70"/>
      <c r="AN566" s="70"/>
      <c r="AO566" s="5"/>
      <c r="AP566" s="5"/>
    </row>
    <row r="567" spans="1:42" ht="24.75" thickBot="1" x14ac:dyDescent="0.6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67"/>
      <c r="Y567" s="67"/>
      <c r="Z567" s="67"/>
      <c r="AA567" s="67"/>
      <c r="AB567" s="68"/>
      <c r="AC567" s="68"/>
      <c r="AD567" s="68"/>
      <c r="AE567" s="68"/>
      <c r="AF567" s="68"/>
      <c r="AG567" s="69"/>
      <c r="AH567" s="69"/>
      <c r="AI567" s="69"/>
      <c r="AJ567" s="69"/>
      <c r="AK567" s="69"/>
      <c r="AL567" s="69"/>
      <c r="AM567" s="70"/>
      <c r="AN567" s="70"/>
      <c r="AO567" s="5"/>
      <c r="AP567" s="5"/>
    </row>
    <row r="568" spans="1:42" ht="24.75" thickBot="1" x14ac:dyDescent="0.6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67"/>
      <c r="Y568" s="67"/>
      <c r="Z568" s="67"/>
      <c r="AA568" s="67"/>
      <c r="AB568" s="68"/>
      <c r="AC568" s="68"/>
      <c r="AD568" s="68"/>
      <c r="AE568" s="68"/>
      <c r="AF568" s="68"/>
      <c r="AG568" s="69"/>
      <c r="AH568" s="69"/>
      <c r="AI568" s="69"/>
      <c r="AJ568" s="69"/>
      <c r="AK568" s="69"/>
      <c r="AL568" s="69"/>
      <c r="AM568" s="70"/>
      <c r="AN568" s="70"/>
      <c r="AO568" s="5"/>
      <c r="AP568" s="5"/>
    </row>
    <row r="569" spans="1:42" ht="24.75" thickBot="1" x14ac:dyDescent="0.6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67"/>
      <c r="Y569" s="67"/>
      <c r="Z569" s="67"/>
      <c r="AA569" s="67"/>
      <c r="AB569" s="68"/>
      <c r="AC569" s="68"/>
      <c r="AD569" s="68"/>
      <c r="AE569" s="68"/>
      <c r="AF569" s="68"/>
      <c r="AG569" s="69"/>
      <c r="AH569" s="69"/>
      <c r="AI569" s="69"/>
      <c r="AJ569" s="69"/>
      <c r="AK569" s="69"/>
      <c r="AL569" s="69"/>
      <c r="AM569" s="70"/>
      <c r="AN569" s="70"/>
      <c r="AO569" s="5"/>
      <c r="AP569" s="5"/>
    </row>
    <row r="570" spans="1:42" ht="24.75" thickBot="1" x14ac:dyDescent="0.6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67"/>
      <c r="Y570" s="67"/>
      <c r="Z570" s="67"/>
      <c r="AA570" s="67"/>
      <c r="AB570" s="68"/>
      <c r="AC570" s="68"/>
      <c r="AD570" s="68"/>
      <c r="AE570" s="68"/>
      <c r="AF570" s="68"/>
      <c r="AG570" s="69"/>
      <c r="AH570" s="69"/>
      <c r="AI570" s="69"/>
      <c r="AJ570" s="69"/>
      <c r="AK570" s="69"/>
      <c r="AL570" s="69"/>
      <c r="AM570" s="70"/>
      <c r="AN570" s="70"/>
      <c r="AO570" s="5"/>
      <c r="AP570" s="5"/>
    </row>
    <row r="571" spans="1:42" ht="24.75" thickBot="1" x14ac:dyDescent="0.6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67"/>
      <c r="Y571" s="67"/>
      <c r="Z571" s="67"/>
      <c r="AA571" s="67"/>
      <c r="AB571" s="68"/>
      <c r="AC571" s="68"/>
      <c r="AD571" s="68"/>
      <c r="AE571" s="68"/>
      <c r="AF571" s="68"/>
      <c r="AG571" s="69"/>
      <c r="AH571" s="69"/>
      <c r="AI571" s="69"/>
      <c r="AJ571" s="69"/>
      <c r="AK571" s="69"/>
      <c r="AL571" s="69"/>
      <c r="AM571" s="70"/>
      <c r="AN571" s="70"/>
      <c r="AO571" s="5"/>
      <c r="AP571" s="5"/>
    </row>
    <row r="572" spans="1:42" ht="24.75" thickBot="1" x14ac:dyDescent="0.6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67"/>
      <c r="Y572" s="67"/>
      <c r="Z572" s="67"/>
      <c r="AA572" s="67"/>
      <c r="AB572" s="68"/>
      <c r="AC572" s="68"/>
      <c r="AD572" s="68"/>
      <c r="AE572" s="68"/>
      <c r="AF572" s="68"/>
      <c r="AG572" s="69"/>
      <c r="AH572" s="69"/>
      <c r="AI572" s="69"/>
      <c r="AJ572" s="69"/>
      <c r="AK572" s="69"/>
      <c r="AL572" s="69"/>
      <c r="AM572" s="70"/>
      <c r="AN572" s="70"/>
      <c r="AO572" s="5"/>
      <c r="AP572" s="5"/>
    </row>
    <row r="573" spans="1:42" ht="24.75" thickBot="1" x14ac:dyDescent="0.6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67"/>
      <c r="Y573" s="67"/>
      <c r="Z573" s="67"/>
      <c r="AA573" s="67"/>
      <c r="AB573" s="68"/>
      <c r="AC573" s="68"/>
      <c r="AD573" s="68"/>
      <c r="AE573" s="68"/>
      <c r="AF573" s="68"/>
      <c r="AG573" s="69"/>
      <c r="AH573" s="69"/>
      <c r="AI573" s="69"/>
      <c r="AJ573" s="69"/>
      <c r="AK573" s="69"/>
      <c r="AL573" s="69"/>
      <c r="AM573" s="70"/>
      <c r="AN573" s="70"/>
      <c r="AO573" s="5"/>
      <c r="AP573" s="5"/>
    </row>
    <row r="574" spans="1:42" ht="24.75" thickBot="1" x14ac:dyDescent="0.6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67"/>
      <c r="Y574" s="67"/>
      <c r="Z574" s="67"/>
      <c r="AA574" s="67"/>
      <c r="AB574" s="68"/>
      <c r="AC574" s="68"/>
      <c r="AD574" s="68"/>
      <c r="AE574" s="68"/>
      <c r="AF574" s="68"/>
      <c r="AG574" s="69"/>
      <c r="AH574" s="69"/>
      <c r="AI574" s="69"/>
      <c r="AJ574" s="69"/>
      <c r="AK574" s="69"/>
      <c r="AL574" s="69"/>
      <c r="AM574" s="70"/>
      <c r="AN574" s="70"/>
      <c r="AO574" s="5"/>
      <c r="AP574" s="5"/>
    </row>
    <row r="575" spans="1:42" ht="24.75" thickBot="1" x14ac:dyDescent="0.6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67"/>
      <c r="Y575" s="67"/>
      <c r="Z575" s="67"/>
      <c r="AA575" s="67"/>
      <c r="AB575" s="68"/>
      <c r="AC575" s="68"/>
      <c r="AD575" s="68"/>
      <c r="AE575" s="68"/>
      <c r="AF575" s="68"/>
      <c r="AG575" s="69"/>
      <c r="AH575" s="69"/>
      <c r="AI575" s="69"/>
      <c r="AJ575" s="69"/>
      <c r="AK575" s="69"/>
      <c r="AL575" s="69"/>
      <c r="AM575" s="70"/>
      <c r="AN575" s="70"/>
      <c r="AO575" s="5"/>
      <c r="AP575" s="5"/>
    </row>
    <row r="576" spans="1:42" ht="24.75" thickBot="1" x14ac:dyDescent="0.6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67"/>
      <c r="Y576" s="67"/>
      <c r="Z576" s="67"/>
      <c r="AA576" s="67"/>
      <c r="AB576" s="68"/>
      <c r="AC576" s="68"/>
      <c r="AD576" s="68"/>
      <c r="AE576" s="68"/>
      <c r="AF576" s="68"/>
      <c r="AG576" s="69"/>
      <c r="AH576" s="69"/>
      <c r="AI576" s="69"/>
      <c r="AJ576" s="69"/>
      <c r="AK576" s="69"/>
      <c r="AL576" s="69"/>
      <c r="AM576" s="70"/>
      <c r="AN576" s="70"/>
      <c r="AO576" s="5"/>
      <c r="AP576" s="5"/>
    </row>
    <row r="577" spans="1:42" ht="24.75" thickBot="1" x14ac:dyDescent="0.6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67"/>
      <c r="Y577" s="67"/>
      <c r="Z577" s="67"/>
      <c r="AA577" s="67"/>
      <c r="AB577" s="68"/>
      <c r="AC577" s="68"/>
      <c r="AD577" s="68"/>
      <c r="AE577" s="68"/>
      <c r="AF577" s="68"/>
      <c r="AG577" s="69"/>
      <c r="AH577" s="69"/>
      <c r="AI577" s="69"/>
      <c r="AJ577" s="69"/>
      <c r="AK577" s="69"/>
      <c r="AL577" s="69"/>
      <c r="AM577" s="70"/>
      <c r="AN577" s="70"/>
      <c r="AO577" s="5"/>
      <c r="AP577" s="5"/>
    </row>
    <row r="578" spans="1:42" ht="24.75" thickBot="1" x14ac:dyDescent="0.6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67"/>
      <c r="Y578" s="67"/>
      <c r="Z578" s="67"/>
      <c r="AA578" s="67"/>
      <c r="AB578" s="68"/>
      <c r="AC578" s="68"/>
      <c r="AD578" s="68"/>
      <c r="AE578" s="68"/>
      <c r="AF578" s="68"/>
      <c r="AG578" s="69"/>
      <c r="AH578" s="69"/>
      <c r="AI578" s="69"/>
      <c r="AJ578" s="69"/>
      <c r="AK578" s="69"/>
      <c r="AL578" s="69"/>
      <c r="AM578" s="70"/>
      <c r="AN578" s="70"/>
      <c r="AO578" s="5"/>
      <c r="AP578" s="5"/>
    </row>
    <row r="579" spans="1:42" ht="24.75" thickBot="1" x14ac:dyDescent="0.6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67"/>
      <c r="Y579" s="67"/>
      <c r="Z579" s="67"/>
      <c r="AA579" s="67"/>
      <c r="AB579" s="68"/>
      <c r="AC579" s="68"/>
      <c r="AD579" s="68"/>
      <c r="AE579" s="68"/>
      <c r="AF579" s="68"/>
      <c r="AG579" s="69"/>
      <c r="AH579" s="69"/>
      <c r="AI579" s="69"/>
      <c r="AJ579" s="69"/>
      <c r="AK579" s="69"/>
      <c r="AL579" s="69"/>
      <c r="AM579" s="70"/>
      <c r="AN579" s="70"/>
      <c r="AO579" s="5"/>
      <c r="AP579" s="5"/>
    </row>
    <row r="580" spans="1:42" ht="24.75" thickBot="1" x14ac:dyDescent="0.6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67"/>
      <c r="Y580" s="67"/>
      <c r="Z580" s="67"/>
      <c r="AA580" s="67"/>
      <c r="AB580" s="68"/>
      <c r="AC580" s="68"/>
      <c r="AD580" s="68"/>
      <c r="AE580" s="68"/>
      <c r="AF580" s="68"/>
      <c r="AG580" s="69"/>
      <c r="AH580" s="69"/>
      <c r="AI580" s="69"/>
      <c r="AJ580" s="69"/>
      <c r="AK580" s="69"/>
      <c r="AL580" s="69"/>
      <c r="AM580" s="70"/>
      <c r="AN580" s="70"/>
      <c r="AO580" s="5"/>
      <c r="AP580" s="5"/>
    </row>
    <row r="581" spans="1:42" ht="24.75" thickBot="1" x14ac:dyDescent="0.6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67"/>
      <c r="Y581" s="67"/>
      <c r="Z581" s="67"/>
      <c r="AA581" s="67"/>
      <c r="AB581" s="68"/>
      <c r="AC581" s="68"/>
      <c r="AD581" s="68"/>
      <c r="AE581" s="68"/>
      <c r="AF581" s="68"/>
      <c r="AG581" s="69"/>
      <c r="AH581" s="69"/>
      <c r="AI581" s="69"/>
      <c r="AJ581" s="69"/>
      <c r="AK581" s="69"/>
      <c r="AL581" s="69"/>
      <c r="AM581" s="70"/>
      <c r="AN581" s="70"/>
      <c r="AO581" s="5"/>
      <c r="AP581" s="5"/>
    </row>
    <row r="582" spans="1:42" ht="24.75" thickBot="1" x14ac:dyDescent="0.6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67"/>
      <c r="Y582" s="67"/>
      <c r="Z582" s="67"/>
      <c r="AA582" s="67"/>
      <c r="AB582" s="68"/>
      <c r="AC582" s="68"/>
      <c r="AD582" s="68"/>
      <c r="AE582" s="68"/>
      <c r="AF582" s="68"/>
      <c r="AG582" s="69"/>
      <c r="AH582" s="69"/>
      <c r="AI582" s="69"/>
      <c r="AJ582" s="69"/>
      <c r="AK582" s="69"/>
      <c r="AL582" s="69"/>
      <c r="AM582" s="70"/>
      <c r="AN582" s="70"/>
      <c r="AO582" s="5"/>
      <c r="AP582" s="5"/>
    </row>
    <row r="583" spans="1:42" ht="24.75" thickBot="1" x14ac:dyDescent="0.6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67"/>
      <c r="Y583" s="67"/>
      <c r="Z583" s="67"/>
      <c r="AA583" s="67"/>
      <c r="AB583" s="68"/>
      <c r="AC583" s="68"/>
      <c r="AD583" s="68"/>
      <c r="AE583" s="68"/>
      <c r="AF583" s="68"/>
      <c r="AG583" s="69"/>
      <c r="AH583" s="69"/>
      <c r="AI583" s="69"/>
      <c r="AJ583" s="69"/>
      <c r="AK583" s="69"/>
      <c r="AL583" s="69"/>
      <c r="AM583" s="70"/>
      <c r="AN583" s="70"/>
      <c r="AO583" s="5"/>
      <c r="AP583" s="5"/>
    </row>
    <row r="584" spans="1:42" ht="24.75" thickBot="1" x14ac:dyDescent="0.6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67"/>
      <c r="Y584" s="67"/>
      <c r="Z584" s="67"/>
      <c r="AA584" s="67"/>
      <c r="AB584" s="68"/>
      <c r="AC584" s="68"/>
      <c r="AD584" s="68"/>
      <c r="AE584" s="68"/>
      <c r="AF584" s="68"/>
      <c r="AG584" s="69"/>
      <c r="AH584" s="69"/>
      <c r="AI584" s="69"/>
      <c r="AJ584" s="69"/>
      <c r="AK584" s="69"/>
      <c r="AL584" s="69"/>
      <c r="AM584" s="70"/>
      <c r="AN584" s="70"/>
      <c r="AO584" s="5"/>
      <c r="AP584" s="5"/>
    </row>
    <row r="585" spans="1:42" ht="24.75" thickBot="1" x14ac:dyDescent="0.6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67"/>
      <c r="Y585" s="67"/>
      <c r="Z585" s="67"/>
      <c r="AA585" s="67"/>
      <c r="AB585" s="68"/>
      <c r="AC585" s="68"/>
      <c r="AD585" s="68"/>
      <c r="AE585" s="68"/>
      <c r="AF585" s="68"/>
      <c r="AG585" s="69"/>
      <c r="AH585" s="69"/>
      <c r="AI585" s="69"/>
      <c r="AJ585" s="69"/>
      <c r="AK585" s="69"/>
      <c r="AL585" s="69"/>
      <c r="AM585" s="70"/>
      <c r="AN585" s="70"/>
      <c r="AO585" s="5"/>
      <c r="AP585" s="5"/>
    </row>
    <row r="586" spans="1:42" ht="24.75" thickBot="1" x14ac:dyDescent="0.6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67"/>
      <c r="Y586" s="67"/>
      <c r="Z586" s="67"/>
      <c r="AA586" s="67"/>
      <c r="AB586" s="68"/>
      <c r="AC586" s="68"/>
      <c r="AD586" s="68"/>
      <c r="AE586" s="68"/>
      <c r="AF586" s="68"/>
      <c r="AG586" s="69"/>
      <c r="AH586" s="69"/>
      <c r="AI586" s="69"/>
      <c r="AJ586" s="69"/>
      <c r="AK586" s="69"/>
      <c r="AL586" s="69"/>
      <c r="AM586" s="70"/>
      <c r="AN586" s="70"/>
      <c r="AO586" s="5"/>
      <c r="AP586" s="5"/>
    </row>
    <row r="587" spans="1:42" ht="24.75" thickBot="1" x14ac:dyDescent="0.6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67"/>
      <c r="Y587" s="67"/>
      <c r="Z587" s="67"/>
      <c r="AA587" s="67"/>
      <c r="AB587" s="68"/>
      <c r="AC587" s="68"/>
      <c r="AD587" s="68"/>
      <c r="AE587" s="68"/>
      <c r="AF587" s="68"/>
      <c r="AG587" s="69"/>
      <c r="AH587" s="69"/>
      <c r="AI587" s="69"/>
      <c r="AJ587" s="69"/>
      <c r="AK587" s="69"/>
      <c r="AL587" s="69"/>
      <c r="AM587" s="70"/>
      <c r="AN587" s="70"/>
      <c r="AO587" s="5"/>
      <c r="AP587" s="5"/>
    </row>
    <row r="588" spans="1:42" ht="24.75" thickBot="1" x14ac:dyDescent="0.6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67"/>
      <c r="Y588" s="67"/>
      <c r="Z588" s="67"/>
      <c r="AA588" s="67"/>
      <c r="AB588" s="68"/>
      <c r="AC588" s="68"/>
      <c r="AD588" s="68"/>
      <c r="AE588" s="68"/>
      <c r="AF588" s="68"/>
      <c r="AG588" s="69"/>
      <c r="AH588" s="69"/>
      <c r="AI588" s="69"/>
      <c r="AJ588" s="69"/>
      <c r="AK588" s="69"/>
      <c r="AL588" s="69"/>
      <c r="AM588" s="70"/>
      <c r="AN588" s="70"/>
      <c r="AO588" s="5"/>
      <c r="AP588" s="5"/>
    </row>
    <row r="589" spans="1:42" ht="24.75" thickBot="1" x14ac:dyDescent="0.6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67"/>
      <c r="Y589" s="67"/>
      <c r="Z589" s="67"/>
      <c r="AA589" s="67"/>
      <c r="AB589" s="68"/>
      <c r="AC589" s="68"/>
      <c r="AD589" s="68"/>
      <c r="AE589" s="68"/>
      <c r="AF589" s="68"/>
      <c r="AG589" s="69"/>
      <c r="AH589" s="69"/>
      <c r="AI589" s="69"/>
      <c r="AJ589" s="69"/>
      <c r="AK589" s="69"/>
      <c r="AL589" s="69"/>
      <c r="AM589" s="70"/>
      <c r="AN589" s="70"/>
      <c r="AO589" s="5"/>
      <c r="AP589" s="5"/>
    </row>
    <row r="590" spans="1:42" ht="24.75" thickBot="1" x14ac:dyDescent="0.6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67"/>
      <c r="Y590" s="67"/>
      <c r="Z590" s="67"/>
      <c r="AA590" s="67"/>
      <c r="AB590" s="68"/>
      <c r="AC590" s="68"/>
      <c r="AD590" s="68"/>
      <c r="AE590" s="68"/>
      <c r="AF590" s="68"/>
      <c r="AG590" s="69"/>
      <c r="AH590" s="69"/>
      <c r="AI590" s="69"/>
      <c r="AJ590" s="69"/>
      <c r="AK590" s="69"/>
      <c r="AL590" s="69"/>
      <c r="AM590" s="70"/>
      <c r="AN590" s="70"/>
      <c r="AO590" s="5"/>
      <c r="AP590" s="5"/>
    </row>
    <row r="591" spans="1:42" ht="24.75" thickBot="1" x14ac:dyDescent="0.6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67"/>
      <c r="Y591" s="67"/>
      <c r="Z591" s="67"/>
      <c r="AA591" s="67"/>
      <c r="AB591" s="68"/>
      <c r="AC591" s="68"/>
      <c r="AD591" s="68"/>
      <c r="AE591" s="68"/>
      <c r="AF591" s="68"/>
      <c r="AG591" s="69"/>
      <c r="AH591" s="69"/>
      <c r="AI591" s="69"/>
      <c r="AJ591" s="69"/>
      <c r="AK591" s="69"/>
      <c r="AL591" s="69"/>
      <c r="AM591" s="70"/>
      <c r="AN591" s="70"/>
      <c r="AO591" s="5"/>
      <c r="AP591" s="5"/>
    </row>
    <row r="592" spans="1:42" ht="24.75" thickBot="1" x14ac:dyDescent="0.6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67"/>
      <c r="Y592" s="67"/>
      <c r="Z592" s="67"/>
      <c r="AA592" s="67"/>
      <c r="AB592" s="68"/>
      <c r="AC592" s="68"/>
      <c r="AD592" s="68"/>
      <c r="AE592" s="68"/>
      <c r="AF592" s="68"/>
      <c r="AG592" s="69"/>
      <c r="AH592" s="69"/>
      <c r="AI592" s="69"/>
      <c r="AJ592" s="69"/>
      <c r="AK592" s="69"/>
      <c r="AL592" s="69"/>
      <c r="AM592" s="70"/>
      <c r="AN592" s="70"/>
      <c r="AO592" s="5"/>
      <c r="AP592" s="5"/>
    </row>
    <row r="593" spans="1:42" ht="24.75" thickBot="1" x14ac:dyDescent="0.6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67"/>
      <c r="Y593" s="67"/>
      <c r="Z593" s="67"/>
      <c r="AA593" s="67"/>
      <c r="AB593" s="68"/>
      <c r="AC593" s="68"/>
      <c r="AD593" s="68"/>
      <c r="AE593" s="68"/>
      <c r="AF593" s="68"/>
      <c r="AG593" s="69"/>
      <c r="AH593" s="69"/>
      <c r="AI593" s="69"/>
      <c r="AJ593" s="69"/>
      <c r="AK593" s="69"/>
      <c r="AL593" s="69"/>
      <c r="AM593" s="70"/>
      <c r="AN593" s="70"/>
      <c r="AO593" s="5"/>
      <c r="AP593" s="5"/>
    </row>
    <row r="594" spans="1:42" ht="24.75" thickBot="1" x14ac:dyDescent="0.6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67"/>
      <c r="Y594" s="67"/>
      <c r="Z594" s="67"/>
      <c r="AA594" s="67"/>
      <c r="AB594" s="68"/>
      <c r="AC594" s="68"/>
      <c r="AD594" s="68"/>
      <c r="AE594" s="68"/>
      <c r="AF594" s="68"/>
      <c r="AG594" s="69"/>
      <c r="AH594" s="69"/>
      <c r="AI594" s="69"/>
      <c r="AJ594" s="69"/>
      <c r="AK594" s="69"/>
      <c r="AL594" s="69"/>
      <c r="AM594" s="70"/>
      <c r="AN594" s="70"/>
      <c r="AO594" s="5"/>
      <c r="AP594" s="5"/>
    </row>
    <row r="595" spans="1:42" ht="24.75" thickBot="1" x14ac:dyDescent="0.6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67"/>
      <c r="Y595" s="67"/>
      <c r="Z595" s="67"/>
      <c r="AA595" s="67"/>
      <c r="AB595" s="68"/>
      <c r="AC595" s="68"/>
      <c r="AD595" s="68"/>
      <c r="AE595" s="68"/>
      <c r="AF595" s="68"/>
      <c r="AG595" s="69"/>
      <c r="AH595" s="69"/>
      <c r="AI595" s="69"/>
      <c r="AJ595" s="69"/>
      <c r="AK595" s="69"/>
      <c r="AL595" s="69"/>
      <c r="AM595" s="70"/>
      <c r="AN595" s="70"/>
      <c r="AO595" s="5"/>
      <c r="AP595" s="5"/>
    </row>
    <row r="596" spans="1:42" ht="24.75" thickBot="1" x14ac:dyDescent="0.6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67"/>
      <c r="Y596" s="67"/>
      <c r="Z596" s="67"/>
      <c r="AA596" s="67"/>
      <c r="AB596" s="68"/>
      <c r="AC596" s="68"/>
      <c r="AD596" s="68"/>
      <c r="AE596" s="68"/>
      <c r="AF596" s="68"/>
      <c r="AG596" s="69"/>
      <c r="AH596" s="69"/>
      <c r="AI596" s="69"/>
      <c r="AJ596" s="69"/>
      <c r="AK596" s="69"/>
      <c r="AL596" s="69"/>
      <c r="AM596" s="70"/>
      <c r="AN596" s="70"/>
      <c r="AO596" s="5"/>
      <c r="AP596" s="5"/>
    </row>
    <row r="597" spans="1:42" ht="24.75" thickBot="1" x14ac:dyDescent="0.6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67"/>
      <c r="Y597" s="67"/>
      <c r="Z597" s="67"/>
      <c r="AA597" s="67"/>
      <c r="AB597" s="68"/>
      <c r="AC597" s="68"/>
      <c r="AD597" s="68"/>
      <c r="AE597" s="68"/>
      <c r="AF597" s="68"/>
      <c r="AG597" s="69"/>
      <c r="AH597" s="69"/>
      <c r="AI597" s="69"/>
      <c r="AJ597" s="69"/>
      <c r="AK597" s="69"/>
      <c r="AL597" s="69"/>
      <c r="AM597" s="70"/>
      <c r="AN597" s="70"/>
      <c r="AO597" s="5"/>
      <c r="AP597" s="5"/>
    </row>
    <row r="598" spans="1:42" ht="24.75" thickBot="1" x14ac:dyDescent="0.6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67"/>
      <c r="Y598" s="67"/>
      <c r="Z598" s="67"/>
      <c r="AA598" s="67"/>
      <c r="AB598" s="68"/>
      <c r="AC598" s="68"/>
      <c r="AD598" s="68"/>
      <c r="AE598" s="68"/>
      <c r="AF598" s="68"/>
      <c r="AG598" s="69"/>
      <c r="AH598" s="69"/>
      <c r="AI598" s="69"/>
      <c r="AJ598" s="69"/>
      <c r="AK598" s="69"/>
      <c r="AL598" s="69"/>
      <c r="AM598" s="70"/>
      <c r="AN598" s="70"/>
      <c r="AO598" s="5"/>
      <c r="AP598" s="5"/>
    </row>
    <row r="599" spans="1:42" ht="24.75" thickBot="1" x14ac:dyDescent="0.6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67"/>
      <c r="Y599" s="67"/>
      <c r="Z599" s="67"/>
      <c r="AA599" s="67"/>
      <c r="AB599" s="68"/>
      <c r="AC599" s="68"/>
      <c r="AD599" s="68"/>
      <c r="AE599" s="68"/>
      <c r="AF599" s="68"/>
      <c r="AG599" s="69"/>
      <c r="AH599" s="69"/>
      <c r="AI599" s="69"/>
      <c r="AJ599" s="69"/>
      <c r="AK599" s="69"/>
      <c r="AL599" s="69"/>
      <c r="AM599" s="70"/>
      <c r="AN599" s="70"/>
      <c r="AO599" s="5"/>
      <c r="AP599" s="5"/>
    </row>
    <row r="600" spans="1:42" ht="24.75" thickBot="1" x14ac:dyDescent="0.6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67"/>
      <c r="Y600" s="67"/>
      <c r="Z600" s="67"/>
      <c r="AA600" s="67"/>
      <c r="AB600" s="68"/>
      <c r="AC600" s="68"/>
      <c r="AD600" s="68"/>
      <c r="AE600" s="68"/>
      <c r="AF600" s="68"/>
      <c r="AG600" s="69"/>
      <c r="AH600" s="69"/>
      <c r="AI600" s="69"/>
      <c r="AJ600" s="69"/>
      <c r="AK600" s="69"/>
      <c r="AL600" s="69"/>
      <c r="AM600" s="70"/>
      <c r="AN600" s="70"/>
      <c r="AO600" s="5"/>
      <c r="AP600" s="5"/>
    </row>
    <row r="601" spans="1:42" ht="24.75" thickBot="1" x14ac:dyDescent="0.6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67"/>
      <c r="Y601" s="67"/>
      <c r="Z601" s="67"/>
      <c r="AA601" s="67"/>
      <c r="AB601" s="68"/>
      <c r="AC601" s="68"/>
      <c r="AD601" s="68"/>
      <c r="AE601" s="68"/>
      <c r="AF601" s="68"/>
      <c r="AG601" s="69"/>
      <c r="AH601" s="69"/>
      <c r="AI601" s="69"/>
      <c r="AJ601" s="69"/>
      <c r="AK601" s="69"/>
      <c r="AL601" s="69"/>
      <c r="AM601" s="70"/>
      <c r="AN601" s="70"/>
      <c r="AO601" s="5"/>
      <c r="AP601" s="5"/>
    </row>
    <row r="602" spans="1:42" ht="24.75" thickBot="1" x14ac:dyDescent="0.6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67"/>
      <c r="Y602" s="67"/>
      <c r="Z602" s="67"/>
      <c r="AA602" s="67"/>
      <c r="AB602" s="68"/>
      <c r="AC602" s="68"/>
      <c r="AD602" s="68"/>
      <c r="AE602" s="68"/>
      <c r="AF602" s="68"/>
      <c r="AG602" s="69"/>
      <c r="AH602" s="69"/>
      <c r="AI602" s="69"/>
      <c r="AJ602" s="69"/>
      <c r="AK602" s="69"/>
      <c r="AL602" s="69"/>
      <c r="AM602" s="70"/>
      <c r="AN602" s="70"/>
      <c r="AO602" s="5"/>
      <c r="AP602" s="5"/>
    </row>
    <row r="603" spans="1:42" ht="24.75" thickBot="1" x14ac:dyDescent="0.6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67"/>
      <c r="Y603" s="67"/>
      <c r="Z603" s="67"/>
      <c r="AA603" s="67"/>
      <c r="AB603" s="68"/>
      <c r="AC603" s="68"/>
      <c r="AD603" s="68"/>
      <c r="AE603" s="68"/>
      <c r="AF603" s="68"/>
      <c r="AG603" s="69"/>
      <c r="AH603" s="69"/>
      <c r="AI603" s="69"/>
      <c r="AJ603" s="69"/>
      <c r="AK603" s="69"/>
      <c r="AL603" s="69"/>
      <c r="AM603" s="70"/>
      <c r="AN603" s="70"/>
      <c r="AO603" s="5"/>
      <c r="AP603" s="5"/>
    </row>
    <row r="604" spans="1:42" ht="24.75" thickBot="1" x14ac:dyDescent="0.6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67"/>
      <c r="Y604" s="67"/>
      <c r="Z604" s="67"/>
      <c r="AA604" s="67"/>
      <c r="AB604" s="68"/>
      <c r="AC604" s="68"/>
      <c r="AD604" s="68"/>
      <c r="AE604" s="68"/>
      <c r="AF604" s="68"/>
      <c r="AG604" s="69"/>
      <c r="AH604" s="69"/>
      <c r="AI604" s="69"/>
      <c r="AJ604" s="69"/>
      <c r="AK604" s="69"/>
      <c r="AL604" s="69"/>
      <c r="AM604" s="70"/>
      <c r="AN604" s="70"/>
      <c r="AO604" s="5"/>
      <c r="AP604" s="5"/>
    </row>
    <row r="605" spans="1:42" ht="24.75" thickBot="1" x14ac:dyDescent="0.6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67"/>
      <c r="Y605" s="67"/>
      <c r="Z605" s="67"/>
      <c r="AA605" s="67"/>
      <c r="AB605" s="68"/>
      <c r="AC605" s="68"/>
      <c r="AD605" s="68"/>
      <c r="AE605" s="68"/>
      <c r="AF605" s="68"/>
      <c r="AG605" s="69"/>
      <c r="AH605" s="69"/>
      <c r="AI605" s="69"/>
      <c r="AJ605" s="69"/>
      <c r="AK605" s="69"/>
      <c r="AL605" s="69"/>
      <c r="AM605" s="70"/>
      <c r="AN605" s="70"/>
      <c r="AO605" s="5"/>
      <c r="AP605" s="5"/>
    </row>
    <row r="606" spans="1:42" ht="24.75" thickBot="1" x14ac:dyDescent="0.6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67"/>
      <c r="Y606" s="67"/>
      <c r="Z606" s="67"/>
      <c r="AA606" s="67"/>
      <c r="AB606" s="68"/>
      <c r="AC606" s="68"/>
      <c r="AD606" s="68"/>
      <c r="AE606" s="68"/>
      <c r="AF606" s="68"/>
      <c r="AG606" s="69"/>
      <c r="AH606" s="69"/>
      <c r="AI606" s="69"/>
      <c r="AJ606" s="69"/>
      <c r="AK606" s="69"/>
      <c r="AL606" s="69"/>
      <c r="AM606" s="70"/>
      <c r="AN606" s="70"/>
      <c r="AO606" s="5"/>
      <c r="AP606" s="5"/>
    </row>
    <row r="607" spans="1:42" ht="24.75" thickBot="1" x14ac:dyDescent="0.6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67"/>
      <c r="Y607" s="67"/>
      <c r="Z607" s="67"/>
      <c r="AA607" s="67"/>
      <c r="AB607" s="68"/>
      <c r="AC607" s="68"/>
      <c r="AD607" s="68"/>
      <c r="AE607" s="68"/>
      <c r="AF607" s="68"/>
      <c r="AG607" s="69"/>
      <c r="AH607" s="69"/>
      <c r="AI607" s="69"/>
      <c r="AJ607" s="69"/>
      <c r="AK607" s="69"/>
      <c r="AL607" s="69"/>
      <c r="AM607" s="70"/>
      <c r="AN607" s="70"/>
      <c r="AO607" s="5"/>
      <c r="AP607" s="5"/>
    </row>
    <row r="608" spans="1:42" ht="24.75" thickBot="1" x14ac:dyDescent="0.6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67"/>
      <c r="Y608" s="67"/>
      <c r="Z608" s="67"/>
      <c r="AA608" s="67"/>
      <c r="AB608" s="68"/>
      <c r="AC608" s="68"/>
      <c r="AD608" s="68"/>
      <c r="AE608" s="68"/>
      <c r="AF608" s="68"/>
      <c r="AG608" s="69"/>
      <c r="AH608" s="69"/>
      <c r="AI608" s="69"/>
      <c r="AJ608" s="69"/>
      <c r="AK608" s="69"/>
      <c r="AL608" s="69"/>
      <c r="AM608" s="70"/>
      <c r="AN608" s="70"/>
      <c r="AO608" s="5"/>
      <c r="AP608" s="5"/>
    </row>
    <row r="609" spans="1:42" ht="24.75" thickBot="1" x14ac:dyDescent="0.6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67"/>
      <c r="Y609" s="67"/>
      <c r="Z609" s="67"/>
      <c r="AA609" s="67"/>
      <c r="AB609" s="68"/>
      <c r="AC609" s="68"/>
      <c r="AD609" s="68"/>
      <c r="AE609" s="68"/>
      <c r="AF609" s="68"/>
      <c r="AG609" s="69"/>
      <c r="AH609" s="69"/>
      <c r="AI609" s="69"/>
      <c r="AJ609" s="69"/>
      <c r="AK609" s="69"/>
      <c r="AL609" s="69"/>
      <c r="AM609" s="70"/>
      <c r="AN609" s="70"/>
      <c r="AO609" s="5"/>
      <c r="AP609" s="5"/>
    </row>
    <row r="610" spans="1:42" ht="24.75" thickBot="1" x14ac:dyDescent="0.6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67"/>
      <c r="Y610" s="67"/>
      <c r="Z610" s="67"/>
      <c r="AA610" s="67"/>
      <c r="AB610" s="68"/>
      <c r="AC610" s="68"/>
      <c r="AD610" s="68"/>
      <c r="AE610" s="68"/>
      <c r="AF610" s="68"/>
      <c r="AG610" s="69"/>
      <c r="AH610" s="69"/>
      <c r="AI610" s="69"/>
      <c r="AJ610" s="69"/>
      <c r="AK610" s="69"/>
      <c r="AL610" s="69"/>
      <c r="AM610" s="70"/>
      <c r="AN610" s="70"/>
      <c r="AO610" s="5"/>
      <c r="AP610" s="5"/>
    </row>
    <row r="611" spans="1:42" ht="24.75" thickBot="1" x14ac:dyDescent="0.6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67"/>
      <c r="Y611" s="67"/>
      <c r="Z611" s="67"/>
      <c r="AA611" s="67"/>
      <c r="AB611" s="68"/>
      <c r="AC611" s="68"/>
      <c r="AD611" s="68"/>
      <c r="AE611" s="68"/>
      <c r="AF611" s="68"/>
      <c r="AG611" s="69"/>
      <c r="AH611" s="69"/>
      <c r="AI611" s="69"/>
      <c r="AJ611" s="69"/>
      <c r="AK611" s="69"/>
      <c r="AL611" s="69"/>
      <c r="AM611" s="70"/>
      <c r="AN611" s="70"/>
      <c r="AO611" s="5"/>
      <c r="AP611" s="5"/>
    </row>
    <row r="612" spans="1:42" ht="24.75" thickBot="1" x14ac:dyDescent="0.6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67"/>
      <c r="Y612" s="67"/>
      <c r="Z612" s="67"/>
      <c r="AA612" s="67"/>
      <c r="AB612" s="68"/>
      <c r="AC612" s="68"/>
      <c r="AD612" s="68"/>
      <c r="AE612" s="68"/>
      <c r="AF612" s="68"/>
      <c r="AG612" s="69"/>
      <c r="AH612" s="69"/>
      <c r="AI612" s="69"/>
      <c r="AJ612" s="69"/>
      <c r="AK612" s="69"/>
      <c r="AL612" s="69"/>
      <c r="AM612" s="70"/>
      <c r="AN612" s="70"/>
      <c r="AO612" s="5"/>
      <c r="AP612" s="5"/>
    </row>
    <row r="613" spans="1:42" ht="24.75" thickBot="1" x14ac:dyDescent="0.6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67"/>
      <c r="Y613" s="67"/>
      <c r="Z613" s="67"/>
      <c r="AA613" s="67"/>
      <c r="AB613" s="68"/>
      <c r="AC613" s="68"/>
      <c r="AD613" s="68"/>
      <c r="AE613" s="68"/>
      <c r="AF613" s="68"/>
      <c r="AG613" s="69"/>
      <c r="AH613" s="69"/>
      <c r="AI613" s="69"/>
      <c r="AJ613" s="69"/>
      <c r="AK613" s="69"/>
      <c r="AL613" s="69"/>
      <c r="AM613" s="70"/>
      <c r="AN613" s="70"/>
      <c r="AO613" s="5"/>
      <c r="AP613" s="5"/>
    </row>
    <row r="614" spans="1:42" ht="24.75" thickBot="1" x14ac:dyDescent="0.6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67"/>
      <c r="Y614" s="67"/>
      <c r="Z614" s="67"/>
      <c r="AA614" s="67"/>
      <c r="AB614" s="68"/>
      <c r="AC614" s="68"/>
      <c r="AD614" s="68"/>
      <c r="AE614" s="68"/>
      <c r="AF614" s="68"/>
      <c r="AG614" s="69"/>
      <c r="AH614" s="69"/>
      <c r="AI614" s="69"/>
      <c r="AJ614" s="69"/>
      <c r="AK614" s="69"/>
      <c r="AL614" s="69"/>
      <c r="AM614" s="70"/>
      <c r="AN614" s="70"/>
      <c r="AO614" s="5"/>
      <c r="AP614" s="5"/>
    </row>
    <row r="615" spans="1:42" ht="24.75" thickBot="1" x14ac:dyDescent="0.6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67"/>
      <c r="Y615" s="67"/>
      <c r="Z615" s="67"/>
      <c r="AA615" s="67"/>
      <c r="AB615" s="68"/>
      <c r="AC615" s="68"/>
      <c r="AD615" s="68"/>
      <c r="AE615" s="68"/>
      <c r="AF615" s="68"/>
      <c r="AG615" s="69"/>
      <c r="AH615" s="69"/>
      <c r="AI615" s="69"/>
      <c r="AJ615" s="69"/>
      <c r="AK615" s="69"/>
      <c r="AL615" s="69"/>
      <c r="AM615" s="70"/>
      <c r="AN615" s="70"/>
      <c r="AO615" s="5"/>
      <c r="AP615" s="5"/>
    </row>
    <row r="616" spans="1:42" ht="24.75" thickBot="1" x14ac:dyDescent="0.6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67"/>
      <c r="Y616" s="67"/>
      <c r="Z616" s="67"/>
      <c r="AA616" s="67"/>
      <c r="AB616" s="68"/>
      <c r="AC616" s="68"/>
      <c r="AD616" s="68"/>
      <c r="AE616" s="68"/>
      <c r="AF616" s="68"/>
      <c r="AG616" s="69"/>
      <c r="AH616" s="69"/>
      <c r="AI616" s="69"/>
      <c r="AJ616" s="69"/>
      <c r="AK616" s="69"/>
      <c r="AL616" s="69"/>
      <c r="AM616" s="70"/>
      <c r="AN616" s="70"/>
      <c r="AO616" s="5"/>
      <c r="AP616" s="5"/>
    </row>
    <row r="617" spans="1:42" ht="24.75" thickBot="1" x14ac:dyDescent="0.6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67"/>
      <c r="Y617" s="67"/>
      <c r="Z617" s="67"/>
      <c r="AA617" s="67"/>
      <c r="AB617" s="68"/>
      <c r="AC617" s="68"/>
      <c r="AD617" s="68"/>
      <c r="AE617" s="68"/>
      <c r="AF617" s="68"/>
      <c r="AG617" s="69"/>
      <c r="AH617" s="69"/>
      <c r="AI617" s="69"/>
      <c r="AJ617" s="69"/>
      <c r="AK617" s="69"/>
      <c r="AL617" s="69"/>
      <c r="AM617" s="70"/>
      <c r="AN617" s="70"/>
      <c r="AO617" s="5"/>
      <c r="AP617" s="5"/>
    </row>
    <row r="618" spans="1:42" ht="24.75" thickBot="1" x14ac:dyDescent="0.6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67"/>
      <c r="Y618" s="67"/>
      <c r="Z618" s="67"/>
      <c r="AA618" s="67"/>
      <c r="AB618" s="68"/>
      <c r="AC618" s="68"/>
      <c r="AD618" s="68"/>
      <c r="AE618" s="68"/>
      <c r="AF618" s="68"/>
      <c r="AG618" s="69"/>
      <c r="AH618" s="69"/>
      <c r="AI618" s="69"/>
      <c r="AJ618" s="69"/>
      <c r="AK618" s="69"/>
      <c r="AL618" s="69"/>
      <c r="AM618" s="70"/>
      <c r="AN618" s="70"/>
      <c r="AO618" s="5"/>
      <c r="AP618" s="5"/>
    </row>
    <row r="619" spans="1:42" ht="24.75" thickBot="1" x14ac:dyDescent="0.6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67"/>
      <c r="Y619" s="67"/>
      <c r="Z619" s="67"/>
      <c r="AA619" s="67"/>
      <c r="AB619" s="68"/>
      <c r="AC619" s="68"/>
      <c r="AD619" s="68"/>
      <c r="AE619" s="68"/>
      <c r="AF619" s="68"/>
      <c r="AG619" s="69"/>
      <c r="AH619" s="69"/>
      <c r="AI619" s="69"/>
      <c r="AJ619" s="69"/>
      <c r="AK619" s="69"/>
      <c r="AL619" s="69"/>
      <c r="AM619" s="70"/>
      <c r="AN619" s="70"/>
      <c r="AO619" s="5"/>
      <c r="AP619" s="5"/>
    </row>
    <row r="620" spans="1:42" ht="24.75" thickBot="1" x14ac:dyDescent="0.6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67"/>
      <c r="Y620" s="67"/>
      <c r="Z620" s="67"/>
      <c r="AA620" s="67"/>
      <c r="AB620" s="68"/>
      <c r="AC620" s="68"/>
      <c r="AD620" s="68"/>
      <c r="AE620" s="68"/>
      <c r="AF620" s="68"/>
      <c r="AG620" s="69"/>
      <c r="AH620" s="69"/>
      <c r="AI620" s="69"/>
      <c r="AJ620" s="69"/>
      <c r="AK620" s="69"/>
      <c r="AL620" s="69"/>
      <c r="AM620" s="70"/>
      <c r="AN620" s="70"/>
      <c r="AO620" s="5"/>
      <c r="AP620" s="5"/>
    </row>
    <row r="621" spans="1:42" ht="24.75" thickBot="1" x14ac:dyDescent="0.6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67"/>
      <c r="Y621" s="67"/>
      <c r="Z621" s="67"/>
      <c r="AA621" s="67"/>
      <c r="AB621" s="68"/>
      <c r="AC621" s="68"/>
      <c r="AD621" s="68"/>
      <c r="AE621" s="68"/>
      <c r="AF621" s="68"/>
      <c r="AG621" s="69"/>
      <c r="AH621" s="69"/>
      <c r="AI621" s="69"/>
      <c r="AJ621" s="69"/>
      <c r="AK621" s="69"/>
      <c r="AL621" s="69"/>
      <c r="AM621" s="70"/>
      <c r="AN621" s="70"/>
      <c r="AO621" s="5"/>
      <c r="AP621" s="5"/>
    </row>
    <row r="622" spans="1:42" ht="24.75" thickBot="1" x14ac:dyDescent="0.6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67"/>
      <c r="Y622" s="67"/>
      <c r="Z622" s="67"/>
      <c r="AA622" s="67"/>
      <c r="AB622" s="68"/>
      <c r="AC622" s="68"/>
      <c r="AD622" s="68"/>
      <c r="AE622" s="68"/>
      <c r="AF622" s="68"/>
      <c r="AG622" s="69"/>
      <c r="AH622" s="69"/>
      <c r="AI622" s="69"/>
      <c r="AJ622" s="69"/>
      <c r="AK622" s="69"/>
      <c r="AL622" s="69"/>
      <c r="AM622" s="70"/>
      <c r="AN622" s="70"/>
      <c r="AO622" s="5"/>
      <c r="AP622" s="5"/>
    </row>
    <row r="623" spans="1:42" ht="24.75" thickBot="1" x14ac:dyDescent="0.6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67"/>
      <c r="Y623" s="67"/>
      <c r="Z623" s="67"/>
      <c r="AA623" s="67"/>
      <c r="AB623" s="68"/>
      <c r="AC623" s="68"/>
      <c r="AD623" s="68"/>
      <c r="AE623" s="68"/>
      <c r="AF623" s="68"/>
      <c r="AG623" s="69"/>
      <c r="AH623" s="69"/>
      <c r="AI623" s="69"/>
      <c r="AJ623" s="69"/>
      <c r="AK623" s="69"/>
      <c r="AL623" s="69"/>
      <c r="AM623" s="70"/>
      <c r="AN623" s="70"/>
      <c r="AO623" s="5"/>
      <c r="AP623" s="5"/>
    </row>
    <row r="624" spans="1:42" ht="24.75" thickBot="1" x14ac:dyDescent="0.6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67"/>
      <c r="Y624" s="67"/>
      <c r="Z624" s="67"/>
      <c r="AA624" s="67"/>
      <c r="AB624" s="68"/>
      <c r="AC624" s="68"/>
      <c r="AD624" s="68"/>
      <c r="AE624" s="68"/>
      <c r="AF624" s="68"/>
      <c r="AG624" s="69"/>
      <c r="AH624" s="69"/>
      <c r="AI624" s="69"/>
      <c r="AJ624" s="69"/>
      <c r="AK624" s="69"/>
      <c r="AL624" s="69"/>
      <c r="AM624" s="70"/>
      <c r="AN624" s="70"/>
      <c r="AO624" s="5"/>
      <c r="AP624" s="5"/>
    </row>
    <row r="625" spans="1:42" ht="24.75" thickBot="1" x14ac:dyDescent="0.6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67"/>
      <c r="Y625" s="67"/>
      <c r="Z625" s="67"/>
      <c r="AA625" s="67"/>
      <c r="AB625" s="68"/>
      <c r="AC625" s="68"/>
      <c r="AD625" s="68"/>
      <c r="AE625" s="68"/>
      <c r="AF625" s="68"/>
      <c r="AG625" s="69"/>
      <c r="AH625" s="69"/>
      <c r="AI625" s="69"/>
      <c r="AJ625" s="69"/>
      <c r="AK625" s="69"/>
      <c r="AL625" s="69"/>
      <c r="AM625" s="70"/>
      <c r="AN625" s="70"/>
      <c r="AO625" s="5"/>
      <c r="AP625" s="5"/>
    </row>
    <row r="626" spans="1:42" ht="24.75" thickBot="1" x14ac:dyDescent="0.6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67"/>
      <c r="Y626" s="67"/>
      <c r="Z626" s="67"/>
      <c r="AA626" s="67"/>
      <c r="AB626" s="68"/>
      <c r="AC626" s="68"/>
      <c r="AD626" s="68"/>
      <c r="AE626" s="68"/>
      <c r="AF626" s="68"/>
      <c r="AG626" s="69"/>
      <c r="AH626" s="69"/>
      <c r="AI626" s="69"/>
      <c r="AJ626" s="69"/>
      <c r="AK626" s="69"/>
      <c r="AL626" s="69"/>
      <c r="AM626" s="70"/>
      <c r="AN626" s="70"/>
      <c r="AO626" s="5"/>
      <c r="AP626" s="5"/>
    </row>
    <row r="627" spans="1:42" ht="24.75" thickBot="1" x14ac:dyDescent="0.6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67"/>
      <c r="Y627" s="67"/>
      <c r="Z627" s="67"/>
      <c r="AA627" s="67"/>
      <c r="AB627" s="68"/>
      <c r="AC627" s="68"/>
      <c r="AD627" s="68"/>
      <c r="AE627" s="68"/>
      <c r="AF627" s="68"/>
      <c r="AG627" s="69"/>
      <c r="AH627" s="69"/>
      <c r="AI627" s="69"/>
      <c r="AJ627" s="69"/>
      <c r="AK627" s="69"/>
      <c r="AL627" s="69"/>
      <c r="AM627" s="70"/>
      <c r="AN627" s="70"/>
      <c r="AO627" s="5"/>
      <c r="AP627" s="5"/>
    </row>
    <row r="628" spans="1:42" ht="24.75" thickBot="1" x14ac:dyDescent="0.6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67"/>
      <c r="Y628" s="67"/>
      <c r="Z628" s="67"/>
      <c r="AA628" s="67"/>
      <c r="AB628" s="68"/>
      <c r="AC628" s="68"/>
      <c r="AD628" s="68"/>
      <c r="AE628" s="68"/>
      <c r="AF628" s="68"/>
      <c r="AG628" s="69"/>
      <c r="AH628" s="69"/>
      <c r="AI628" s="69"/>
      <c r="AJ628" s="69"/>
      <c r="AK628" s="69"/>
      <c r="AL628" s="69"/>
      <c r="AM628" s="70"/>
      <c r="AN628" s="70"/>
      <c r="AO628" s="5"/>
      <c r="AP628" s="5"/>
    </row>
    <row r="629" spans="1:42" ht="24.75" thickBot="1" x14ac:dyDescent="0.6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67"/>
      <c r="Y629" s="67"/>
      <c r="Z629" s="67"/>
      <c r="AA629" s="67"/>
      <c r="AB629" s="68"/>
      <c r="AC629" s="68"/>
      <c r="AD629" s="68"/>
      <c r="AE629" s="68"/>
      <c r="AF629" s="68"/>
      <c r="AG629" s="69"/>
      <c r="AH629" s="69"/>
      <c r="AI629" s="69"/>
      <c r="AJ629" s="69"/>
      <c r="AK629" s="69"/>
      <c r="AL629" s="69"/>
      <c r="AM629" s="70"/>
      <c r="AN629" s="70"/>
      <c r="AO629" s="5"/>
      <c r="AP629" s="5"/>
    </row>
    <row r="630" spans="1:42" ht="24.75" thickBot="1" x14ac:dyDescent="0.6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67"/>
      <c r="Y630" s="67"/>
      <c r="Z630" s="67"/>
      <c r="AA630" s="67"/>
      <c r="AB630" s="68"/>
      <c r="AC630" s="68"/>
      <c r="AD630" s="68"/>
      <c r="AE630" s="68"/>
      <c r="AF630" s="68"/>
      <c r="AG630" s="69"/>
      <c r="AH630" s="69"/>
      <c r="AI630" s="69"/>
      <c r="AJ630" s="69"/>
      <c r="AK630" s="69"/>
      <c r="AL630" s="69"/>
      <c r="AM630" s="70"/>
      <c r="AN630" s="70"/>
      <c r="AO630" s="5"/>
      <c r="AP630" s="5"/>
    </row>
    <row r="631" spans="1:42" ht="24.75" thickBot="1" x14ac:dyDescent="0.6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67"/>
      <c r="Y631" s="67"/>
      <c r="Z631" s="67"/>
      <c r="AA631" s="67"/>
      <c r="AB631" s="68"/>
      <c r="AC631" s="68"/>
      <c r="AD631" s="68"/>
      <c r="AE631" s="68"/>
      <c r="AF631" s="68"/>
      <c r="AG631" s="69"/>
      <c r="AH631" s="69"/>
      <c r="AI631" s="69"/>
      <c r="AJ631" s="69"/>
      <c r="AK631" s="69"/>
      <c r="AL631" s="69"/>
      <c r="AM631" s="70"/>
      <c r="AN631" s="70"/>
      <c r="AO631" s="5"/>
      <c r="AP631" s="5"/>
    </row>
    <row r="632" spans="1:42" ht="24.75" thickBot="1" x14ac:dyDescent="0.6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67"/>
      <c r="Y632" s="67"/>
      <c r="Z632" s="67"/>
      <c r="AA632" s="67"/>
      <c r="AB632" s="68"/>
      <c r="AC632" s="68"/>
      <c r="AD632" s="68"/>
      <c r="AE632" s="68"/>
      <c r="AF632" s="68"/>
      <c r="AG632" s="69"/>
      <c r="AH632" s="69"/>
      <c r="AI632" s="69"/>
      <c r="AJ632" s="69"/>
      <c r="AK632" s="69"/>
      <c r="AL632" s="69"/>
      <c r="AM632" s="70"/>
      <c r="AN632" s="70"/>
      <c r="AO632" s="5"/>
      <c r="AP632" s="5"/>
    </row>
    <row r="633" spans="1:42" ht="24.75" thickBot="1" x14ac:dyDescent="0.6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67"/>
      <c r="Y633" s="67"/>
      <c r="Z633" s="67"/>
      <c r="AA633" s="67"/>
      <c r="AB633" s="68"/>
      <c r="AC633" s="68"/>
      <c r="AD633" s="68"/>
      <c r="AE633" s="68"/>
      <c r="AF633" s="68"/>
      <c r="AG633" s="69"/>
      <c r="AH633" s="69"/>
      <c r="AI633" s="69"/>
      <c r="AJ633" s="69"/>
      <c r="AK633" s="69"/>
      <c r="AL633" s="69"/>
      <c r="AM633" s="70"/>
      <c r="AN633" s="70"/>
      <c r="AO633" s="5"/>
      <c r="AP633" s="5"/>
    </row>
    <row r="634" spans="1:42" ht="24.75" thickBot="1" x14ac:dyDescent="0.6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67"/>
      <c r="Y634" s="67"/>
      <c r="Z634" s="67"/>
      <c r="AA634" s="67"/>
      <c r="AB634" s="68"/>
      <c r="AC634" s="68"/>
      <c r="AD634" s="68"/>
      <c r="AE634" s="68"/>
      <c r="AF634" s="68"/>
      <c r="AG634" s="69"/>
      <c r="AH634" s="69"/>
      <c r="AI634" s="69"/>
      <c r="AJ634" s="69"/>
      <c r="AK634" s="69"/>
      <c r="AL634" s="69"/>
      <c r="AM634" s="70"/>
      <c r="AN634" s="70"/>
      <c r="AO634" s="5"/>
      <c r="AP634" s="5"/>
    </row>
    <row r="635" spans="1:42" ht="24.75" thickBot="1" x14ac:dyDescent="0.6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67"/>
      <c r="Y635" s="67"/>
      <c r="Z635" s="67"/>
      <c r="AA635" s="67"/>
      <c r="AB635" s="68"/>
      <c r="AC635" s="68"/>
      <c r="AD635" s="68"/>
      <c r="AE635" s="68"/>
      <c r="AF635" s="68"/>
      <c r="AG635" s="69"/>
      <c r="AH635" s="69"/>
      <c r="AI635" s="69"/>
      <c r="AJ635" s="69"/>
      <c r="AK635" s="69"/>
      <c r="AL635" s="69"/>
      <c r="AM635" s="70"/>
      <c r="AN635" s="70"/>
      <c r="AO635" s="5"/>
      <c r="AP635" s="5"/>
    </row>
    <row r="636" spans="1:42" ht="24.75" thickBot="1" x14ac:dyDescent="0.6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67"/>
      <c r="Y636" s="67"/>
      <c r="Z636" s="67"/>
      <c r="AA636" s="67"/>
      <c r="AB636" s="68"/>
      <c r="AC636" s="68"/>
      <c r="AD636" s="68"/>
      <c r="AE636" s="68"/>
      <c r="AF636" s="68"/>
      <c r="AG636" s="69"/>
      <c r="AH636" s="69"/>
      <c r="AI636" s="69"/>
      <c r="AJ636" s="69"/>
      <c r="AK636" s="69"/>
      <c r="AL636" s="69"/>
      <c r="AM636" s="70"/>
      <c r="AN636" s="70"/>
      <c r="AO636" s="5"/>
      <c r="AP636" s="5"/>
    </row>
    <row r="637" spans="1:42" ht="24.75" thickBot="1" x14ac:dyDescent="0.6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67"/>
      <c r="Y637" s="67"/>
      <c r="Z637" s="67"/>
      <c r="AA637" s="67"/>
      <c r="AB637" s="68"/>
      <c r="AC637" s="68"/>
      <c r="AD637" s="68"/>
      <c r="AE637" s="68"/>
      <c r="AF637" s="68"/>
      <c r="AG637" s="69"/>
      <c r="AH637" s="69"/>
      <c r="AI637" s="69"/>
      <c r="AJ637" s="69"/>
      <c r="AK637" s="69"/>
      <c r="AL637" s="69"/>
      <c r="AM637" s="70"/>
      <c r="AN637" s="70"/>
      <c r="AO637" s="5"/>
      <c r="AP637" s="5"/>
    </row>
    <row r="638" spans="1:42" ht="24.75" thickBot="1" x14ac:dyDescent="0.6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67"/>
      <c r="Y638" s="67"/>
      <c r="Z638" s="67"/>
      <c r="AA638" s="67"/>
      <c r="AB638" s="68"/>
      <c r="AC638" s="68"/>
      <c r="AD638" s="68"/>
      <c r="AE638" s="68"/>
      <c r="AF638" s="68"/>
      <c r="AG638" s="69"/>
      <c r="AH638" s="69"/>
      <c r="AI638" s="69"/>
      <c r="AJ638" s="69"/>
      <c r="AK638" s="69"/>
      <c r="AL638" s="69"/>
      <c r="AM638" s="70"/>
      <c r="AN638" s="70"/>
      <c r="AO638" s="5"/>
      <c r="AP638" s="5"/>
    </row>
    <row r="639" spans="1:42" ht="24.75" thickBot="1" x14ac:dyDescent="0.6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67"/>
      <c r="Y639" s="67"/>
      <c r="Z639" s="67"/>
      <c r="AA639" s="67"/>
      <c r="AB639" s="68"/>
      <c r="AC639" s="68"/>
      <c r="AD639" s="68"/>
      <c r="AE639" s="68"/>
      <c r="AF639" s="68"/>
      <c r="AG639" s="69"/>
      <c r="AH639" s="69"/>
      <c r="AI639" s="69"/>
      <c r="AJ639" s="69"/>
      <c r="AK639" s="69"/>
      <c r="AL639" s="69"/>
      <c r="AM639" s="70"/>
      <c r="AN639" s="70"/>
      <c r="AO639" s="5"/>
      <c r="AP639" s="5"/>
    </row>
    <row r="640" spans="1:42" ht="24.75" thickBot="1" x14ac:dyDescent="0.6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67"/>
      <c r="Y640" s="67"/>
      <c r="Z640" s="67"/>
      <c r="AA640" s="67"/>
      <c r="AB640" s="68"/>
      <c r="AC640" s="68"/>
      <c r="AD640" s="68"/>
      <c r="AE640" s="68"/>
      <c r="AF640" s="68"/>
      <c r="AG640" s="69"/>
      <c r="AH640" s="69"/>
      <c r="AI640" s="69"/>
      <c r="AJ640" s="69"/>
      <c r="AK640" s="69"/>
      <c r="AL640" s="69"/>
      <c r="AM640" s="70"/>
      <c r="AN640" s="70"/>
      <c r="AO640" s="5"/>
      <c r="AP640" s="5"/>
    </row>
    <row r="641" spans="1:42" ht="24.75" thickBot="1" x14ac:dyDescent="0.6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67"/>
      <c r="Y641" s="67"/>
      <c r="Z641" s="67"/>
      <c r="AA641" s="67"/>
      <c r="AB641" s="68"/>
      <c r="AC641" s="68"/>
      <c r="AD641" s="68"/>
      <c r="AE641" s="68"/>
      <c r="AF641" s="68"/>
      <c r="AG641" s="69"/>
      <c r="AH641" s="69"/>
      <c r="AI641" s="69"/>
      <c r="AJ641" s="69"/>
      <c r="AK641" s="69"/>
      <c r="AL641" s="69"/>
      <c r="AM641" s="70"/>
      <c r="AN641" s="70"/>
      <c r="AO641" s="5"/>
      <c r="AP641" s="5"/>
    </row>
    <row r="642" spans="1:42" ht="24.75" thickBot="1" x14ac:dyDescent="0.6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67"/>
      <c r="Y642" s="67"/>
      <c r="Z642" s="67"/>
      <c r="AA642" s="67"/>
      <c r="AB642" s="68"/>
      <c r="AC642" s="68"/>
      <c r="AD642" s="68"/>
      <c r="AE642" s="68"/>
      <c r="AF642" s="68"/>
      <c r="AG642" s="69"/>
      <c r="AH642" s="69"/>
      <c r="AI642" s="69"/>
      <c r="AJ642" s="69"/>
      <c r="AK642" s="69"/>
      <c r="AL642" s="69"/>
      <c r="AM642" s="70"/>
      <c r="AN642" s="70"/>
      <c r="AO642" s="5"/>
      <c r="AP642" s="5"/>
    </row>
    <row r="643" spans="1:42" ht="24.75" thickBot="1" x14ac:dyDescent="0.6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67"/>
      <c r="Y643" s="67"/>
      <c r="Z643" s="67"/>
      <c r="AA643" s="67"/>
      <c r="AB643" s="68"/>
      <c r="AC643" s="68"/>
      <c r="AD643" s="68"/>
      <c r="AE643" s="68"/>
      <c r="AF643" s="68"/>
      <c r="AG643" s="69"/>
      <c r="AH643" s="69"/>
      <c r="AI643" s="69"/>
      <c r="AJ643" s="69"/>
      <c r="AK643" s="69"/>
      <c r="AL643" s="69"/>
      <c r="AM643" s="70"/>
      <c r="AN643" s="70"/>
      <c r="AO643" s="5"/>
      <c r="AP643" s="5"/>
    </row>
    <row r="644" spans="1:42" ht="24.75" thickBot="1" x14ac:dyDescent="0.6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67"/>
      <c r="Y644" s="67"/>
      <c r="Z644" s="67"/>
      <c r="AA644" s="67"/>
      <c r="AB644" s="68"/>
      <c r="AC644" s="68"/>
      <c r="AD644" s="68"/>
      <c r="AE644" s="68"/>
      <c r="AF644" s="68"/>
      <c r="AG644" s="69"/>
      <c r="AH644" s="69"/>
      <c r="AI644" s="69"/>
      <c r="AJ644" s="69"/>
      <c r="AK644" s="69"/>
      <c r="AL644" s="69"/>
      <c r="AM644" s="70"/>
      <c r="AN644" s="70"/>
      <c r="AO644" s="5"/>
      <c r="AP644" s="5"/>
    </row>
    <row r="645" spans="1:42" ht="24.75" thickBot="1" x14ac:dyDescent="0.6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67"/>
      <c r="Y645" s="67"/>
      <c r="Z645" s="67"/>
      <c r="AA645" s="67"/>
      <c r="AB645" s="68"/>
      <c r="AC645" s="68"/>
      <c r="AD645" s="68"/>
      <c r="AE645" s="68"/>
      <c r="AF645" s="68"/>
      <c r="AG645" s="69"/>
      <c r="AH645" s="69"/>
      <c r="AI645" s="69"/>
      <c r="AJ645" s="69"/>
      <c r="AK645" s="69"/>
      <c r="AL645" s="69"/>
      <c r="AM645" s="70"/>
      <c r="AN645" s="70"/>
      <c r="AO645" s="5"/>
      <c r="AP645" s="5"/>
    </row>
    <row r="646" spans="1:42" ht="24.75" thickBot="1" x14ac:dyDescent="0.6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67"/>
      <c r="Y646" s="67"/>
      <c r="Z646" s="67"/>
      <c r="AA646" s="67"/>
      <c r="AB646" s="68"/>
      <c r="AC646" s="68"/>
      <c r="AD646" s="68"/>
      <c r="AE646" s="68"/>
      <c r="AF646" s="68"/>
      <c r="AG646" s="69"/>
      <c r="AH646" s="69"/>
      <c r="AI646" s="69"/>
      <c r="AJ646" s="69"/>
      <c r="AK646" s="69"/>
      <c r="AL646" s="69"/>
      <c r="AM646" s="70"/>
      <c r="AN646" s="70"/>
      <c r="AO646" s="5"/>
      <c r="AP646" s="5"/>
    </row>
    <row r="647" spans="1:42" ht="24.75" thickBot="1" x14ac:dyDescent="0.6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67"/>
      <c r="Y647" s="67"/>
      <c r="Z647" s="67"/>
      <c r="AA647" s="67"/>
      <c r="AB647" s="68"/>
      <c r="AC647" s="68"/>
      <c r="AD647" s="68"/>
      <c r="AE647" s="68"/>
      <c r="AF647" s="68"/>
      <c r="AG647" s="69"/>
      <c r="AH647" s="69"/>
      <c r="AI647" s="69"/>
      <c r="AJ647" s="69"/>
      <c r="AK647" s="69"/>
      <c r="AL647" s="69"/>
      <c r="AM647" s="70"/>
      <c r="AN647" s="70"/>
      <c r="AO647" s="5"/>
      <c r="AP647" s="5"/>
    </row>
    <row r="648" spans="1:42" ht="24.75" thickBot="1" x14ac:dyDescent="0.6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67"/>
      <c r="Y648" s="67"/>
      <c r="Z648" s="67"/>
      <c r="AA648" s="67"/>
      <c r="AB648" s="68"/>
      <c r="AC648" s="68"/>
      <c r="AD648" s="68"/>
      <c r="AE648" s="68"/>
      <c r="AF648" s="68"/>
      <c r="AG648" s="69"/>
      <c r="AH648" s="69"/>
      <c r="AI648" s="69"/>
      <c r="AJ648" s="69"/>
      <c r="AK648" s="69"/>
      <c r="AL648" s="69"/>
      <c r="AM648" s="70"/>
      <c r="AN648" s="70"/>
      <c r="AO648" s="5"/>
      <c r="AP648" s="5"/>
    </row>
    <row r="649" spans="1:42" ht="24.75" thickBot="1" x14ac:dyDescent="0.6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67"/>
      <c r="Y649" s="67"/>
      <c r="Z649" s="67"/>
      <c r="AA649" s="67"/>
      <c r="AB649" s="68"/>
      <c r="AC649" s="68"/>
      <c r="AD649" s="68"/>
      <c r="AE649" s="68"/>
      <c r="AF649" s="68"/>
      <c r="AG649" s="69"/>
      <c r="AH649" s="69"/>
      <c r="AI649" s="69"/>
      <c r="AJ649" s="69"/>
      <c r="AK649" s="69"/>
      <c r="AL649" s="69"/>
      <c r="AM649" s="70"/>
      <c r="AN649" s="70"/>
      <c r="AO649" s="5"/>
      <c r="AP649" s="5"/>
    </row>
    <row r="650" spans="1:42" ht="24.75" thickBot="1" x14ac:dyDescent="0.6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67"/>
      <c r="Y650" s="67"/>
      <c r="Z650" s="67"/>
      <c r="AA650" s="67"/>
      <c r="AB650" s="68"/>
      <c r="AC650" s="68"/>
      <c r="AD650" s="68"/>
      <c r="AE650" s="68"/>
      <c r="AF650" s="68"/>
      <c r="AG650" s="69"/>
      <c r="AH650" s="69"/>
      <c r="AI650" s="69"/>
      <c r="AJ650" s="69"/>
      <c r="AK650" s="69"/>
      <c r="AL650" s="69"/>
      <c r="AM650" s="70"/>
      <c r="AN650" s="70"/>
      <c r="AO650" s="5"/>
      <c r="AP650" s="5"/>
    </row>
    <row r="651" spans="1:42" ht="24.75" thickBot="1" x14ac:dyDescent="0.6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67"/>
      <c r="Y651" s="67"/>
      <c r="Z651" s="67"/>
      <c r="AA651" s="67"/>
      <c r="AB651" s="68"/>
      <c r="AC651" s="68"/>
      <c r="AD651" s="68"/>
      <c r="AE651" s="68"/>
      <c r="AF651" s="68"/>
      <c r="AG651" s="69"/>
      <c r="AH651" s="69"/>
      <c r="AI651" s="69"/>
      <c r="AJ651" s="69"/>
      <c r="AK651" s="69"/>
      <c r="AL651" s="69"/>
      <c r="AM651" s="70"/>
      <c r="AN651" s="70"/>
      <c r="AO651" s="5"/>
      <c r="AP651" s="5"/>
    </row>
    <row r="652" spans="1:42" ht="24.75" thickBot="1" x14ac:dyDescent="0.6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67"/>
      <c r="Y652" s="67"/>
      <c r="Z652" s="67"/>
      <c r="AA652" s="67"/>
      <c r="AB652" s="68"/>
      <c r="AC652" s="68"/>
      <c r="AD652" s="68"/>
      <c r="AE652" s="68"/>
      <c r="AF652" s="68"/>
      <c r="AG652" s="69"/>
      <c r="AH652" s="69"/>
      <c r="AI652" s="69"/>
      <c r="AJ652" s="69"/>
      <c r="AK652" s="69"/>
      <c r="AL652" s="69"/>
      <c r="AM652" s="70"/>
      <c r="AN652" s="70"/>
      <c r="AO652" s="5"/>
      <c r="AP652" s="5"/>
    </row>
    <row r="653" spans="1:42" ht="24.75" thickBot="1" x14ac:dyDescent="0.6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67"/>
      <c r="Y653" s="67"/>
      <c r="Z653" s="67"/>
      <c r="AA653" s="67"/>
      <c r="AB653" s="68"/>
      <c r="AC653" s="68"/>
      <c r="AD653" s="68"/>
      <c r="AE653" s="68"/>
      <c r="AF653" s="68"/>
      <c r="AG653" s="69"/>
      <c r="AH653" s="69"/>
      <c r="AI653" s="69"/>
      <c r="AJ653" s="69"/>
      <c r="AK653" s="69"/>
      <c r="AL653" s="69"/>
      <c r="AM653" s="70"/>
      <c r="AN653" s="70"/>
      <c r="AO653" s="5"/>
      <c r="AP653" s="5"/>
    </row>
    <row r="654" spans="1:42" ht="24.75" thickBot="1" x14ac:dyDescent="0.6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67"/>
      <c r="Y654" s="67"/>
      <c r="Z654" s="67"/>
      <c r="AA654" s="67"/>
      <c r="AB654" s="68"/>
      <c r="AC654" s="68"/>
      <c r="AD654" s="68"/>
      <c r="AE654" s="68"/>
      <c r="AF654" s="68"/>
      <c r="AG654" s="69"/>
      <c r="AH654" s="69"/>
      <c r="AI654" s="69"/>
      <c r="AJ654" s="69"/>
      <c r="AK654" s="69"/>
      <c r="AL654" s="69"/>
      <c r="AM654" s="70"/>
      <c r="AN654" s="70"/>
      <c r="AO654" s="5"/>
      <c r="AP654" s="5"/>
    </row>
    <row r="655" spans="1:42" ht="24.75" thickBot="1" x14ac:dyDescent="0.6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67"/>
      <c r="Y655" s="67"/>
      <c r="Z655" s="67"/>
      <c r="AA655" s="67"/>
      <c r="AB655" s="68"/>
      <c r="AC655" s="68"/>
      <c r="AD655" s="68"/>
      <c r="AE655" s="68"/>
      <c r="AF655" s="68"/>
      <c r="AG655" s="69"/>
      <c r="AH655" s="69"/>
      <c r="AI655" s="69"/>
      <c r="AJ655" s="69"/>
      <c r="AK655" s="69"/>
      <c r="AL655" s="69"/>
      <c r="AM655" s="70"/>
      <c r="AN655" s="70"/>
      <c r="AO655" s="5"/>
      <c r="AP655" s="5"/>
    </row>
    <row r="656" spans="1:42" ht="24.75" thickBot="1" x14ac:dyDescent="0.6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67"/>
      <c r="Y656" s="67"/>
      <c r="Z656" s="67"/>
      <c r="AA656" s="67"/>
      <c r="AB656" s="68"/>
      <c r="AC656" s="68"/>
      <c r="AD656" s="68"/>
      <c r="AE656" s="68"/>
      <c r="AF656" s="68"/>
      <c r="AG656" s="69"/>
      <c r="AH656" s="69"/>
      <c r="AI656" s="69"/>
      <c r="AJ656" s="69"/>
      <c r="AK656" s="69"/>
      <c r="AL656" s="69"/>
      <c r="AM656" s="70"/>
      <c r="AN656" s="70"/>
      <c r="AO656" s="5"/>
      <c r="AP656" s="5"/>
    </row>
    <row r="657" spans="1:42" ht="24.75" thickBot="1" x14ac:dyDescent="0.6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67"/>
      <c r="Y657" s="67"/>
      <c r="Z657" s="67"/>
      <c r="AA657" s="67"/>
      <c r="AB657" s="68"/>
      <c r="AC657" s="68"/>
      <c r="AD657" s="68"/>
      <c r="AE657" s="68"/>
      <c r="AF657" s="68"/>
      <c r="AG657" s="69"/>
      <c r="AH657" s="69"/>
      <c r="AI657" s="69"/>
      <c r="AJ657" s="69"/>
      <c r="AK657" s="69"/>
      <c r="AL657" s="69"/>
      <c r="AM657" s="70"/>
      <c r="AN657" s="70"/>
      <c r="AO657" s="5"/>
      <c r="AP657" s="5"/>
    </row>
    <row r="658" spans="1:42" ht="24.75" thickBot="1" x14ac:dyDescent="0.6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67"/>
      <c r="Y658" s="67"/>
      <c r="Z658" s="67"/>
      <c r="AA658" s="67"/>
      <c r="AB658" s="68"/>
      <c r="AC658" s="68"/>
      <c r="AD658" s="68"/>
      <c r="AE658" s="68"/>
      <c r="AF658" s="68"/>
      <c r="AG658" s="69"/>
      <c r="AH658" s="69"/>
      <c r="AI658" s="69"/>
      <c r="AJ658" s="69"/>
      <c r="AK658" s="69"/>
      <c r="AL658" s="69"/>
      <c r="AM658" s="70"/>
      <c r="AN658" s="70"/>
      <c r="AO658" s="5"/>
      <c r="AP658" s="5"/>
    </row>
    <row r="659" spans="1:42" ht="24.75" thickBot="1" x14ac:dyDescent="0.6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67"/>
      <c r="Y659" s="67"/>
      <c r="Z659" s="67"/>
      <c r="AA659" s="67"/>
      <c r="AB659" s="68"/>
      <c r="AC659" s="68"/>
      <c r="AD659" s="68"/>
      <c r="AE659" s="68"/>
      <c r="AF659" s="68"/>
      <c r="AG659" s="69"/>
      <c r="AH659" s="69"/>
      <c r="AI659" s="69"/>
      <c r="AJ659" s="69"/>
      <c r="AK659" s="69"/>
      <c r="AL659" s="69"/>
      <c r="AM659" s="70"/>
      <c r="AN659" s="70"/>
      <c r="AO659" s="5"/>
      <c r="AP659" s="5"/>
    </row>
    <row r="660" spans="1:42" ht="24.75" thickBot="1" x14ac:dyDescent="0.6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67"/>
      <c r="Y660" s="67"/>
      <c r="Z660" s="67"/>
      <c r="AA660" s="67"/>
      <c r="AB660" s="68"/>
      <c r="AC660" s="68"/>
      <c r="AD660" s="68"/>
      <c r="AE660" s="68"/>
      <c r="AF660" s="68"/>
      <c r="AG660" s="69"/>
      <c r="AH660" s="69"/>
      <c r="AI660" s="69"/>
      <c r="AJ660" s="69"/>
      <c r="AK660" s="69"/>
      <c r="AL660" s="69"/>
      <c r="AM660" s="70"/>
      <c r="AN660" s="70"/>
      <c r="AO660" s="5"/>
      <c r="AP660" s="5"/>
    </row>
    <row r="661" spans="1:42" ht="24.75" thickBot="1" x14ac:dyDescent="0.6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67"/>
      <c r="Y661" s="67"/>
      <c r="Z661" s="67"/>
      <c r="AA661" s="67"/>
      <c r="AB661" s="68"/>
      <c r="AC661" s="68"/>
      <c r="AD661" s="68"/>
      <c r="AE661" s="68"/>
      <c r="AF661" s="68"/>
      <c r="AG661" s="69"/>
      <c r="AH661" s="69"/>
      <c r="AI661" s="69"/>
      <c r="AJ661" s="69"/>
      <c r="AK661" s="69"/>
      <c r="AL661" s="69"/>
      <c r="AM661" s="70"/>
      <c r="AN661" s="70"/>
      <c r="AO661" s="5"/>
      <c r="AP661" s="5"/>
    </row>
    <row r="662" spans="1:42" ht="24.75" thickBot="1" x14ac:dyDescent="0.6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67"/>
      <c r="Y662" s="67"/>
      <c r="Z662" s="67"/>
      <c r="AA662" s="67"/>
      <c r="AB662" s="68"/>
      <c r="AC662" s="68"/>
      <c r="AD662" s="68"/>
      <c r="AE662" s="68"/>
      <c r="AF662" s="68"/>
      <c r="AG662" s="69"/>
      <c r="AH662" s="69"/>
      <c r="AI662" s="69"/>
      <c r="AJ662" s="69"/>
      <c r="AK662" s="69"/>
      <c r="AL662" s="69"/>
      <c r="AM662" s="70"/>
      <c r="AN662" s="70"/>
      <c r="AO662" s="5"/>
      <c r="AP662" s="5"/>
    </row>
    <row r="663" spans="1:42" ht="24.75" thickBot="1" x14ac:dyDescent="0.6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67"/>
      <c r="Y663" s="67"/>
      <c r="Z663" s="67"/>
      <c r="AA663" s="67"/>
      <c r="AB663" s="68"/>
      <c r="AC663" s="68"/>
      <c r="AD663" s="68"/>
      <c r="AE663" s="68"/>
      <c r="AF663" s="68"/>
      <c r="AG663" s="69"/>
      <c r="AH663" s="69"/>
      <c r="AI663" s="69"/>
      <c r="AJ663" s="69"/>
      <c r="AK663" s="69"/>
      <c r="AL663" s="69"/>
      <c r="AM663" s="70"/>
      <c r="AN663" s="70"/>
      <c r="AO663" s="5"/>
      <c r="AP663" s="5"/>
    </row>
    <row r="664" spans="1:42" ht="24.75" thickBot="1" x14ac:dyDescent="0.6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67"/>
      <c r="Y664" s="67"/>
      <c r="Z664" s="67"/>
      <c r="AA664" s="67"/>
      <c r="AB664" s="68"/>
      <c r="AC664" s="68"/>
      <c r="AD664" s="68"/>
      <c r="AE664" s="68"/>
      <c r="AF664" s="68"/>
      <c r="AG664" s="69"/>
      <c r="AH664" s="69"/>
      <c r="AI664" s="69"/>
      <c r="AJ664" s="69"/>
      <c r="AK664" s="69"/>
      <c r="AL664" s="69"/>
      <c r="AM664" s="70"/>
      <c r="AN664" s="70"/>
      <c r="AO664" s="5"/>
      <c r="AP664" s="5"/>
    </row>
    <row r="665" spans="1:42" ht="24.75" thickBot="1" x14ac:dyDescent="0.6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67"/>
      <c r="Y665" s="67"/>
      <c r="Z665" s="67"/>
      <c r="AA665" s="67"/>
      <c r="AB665" s="68"/>
      <c r="AC665" s="68"/>
      <c r="AD665" s="68"/>
      <c r="AE665" s="68"/>
      <c r="AF665" s="68"/>
      <c r="AG665" s="69"/>
      <c r="AH665" s="69"/>
      <c r="AI665" s="69"/>
      <c r="AJ665" s="69"/>
      <c r="AK665" s="69"/>
      <c r="AL665" s="69"/>
      <c r="AM665" s="70"/>
      <c r="AN665" s="70"/>
      <c r="AO665" s="5"/>
      <c r="AP665" s="5"/>
    </row>
    <row r="666" spans="1:42" ht="24.75" thickBot="1" x14ac:dyDescent="0.6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67"/>
      <c r="Y666" s="67"/>
      <c r="Z666" s="67"/>
      <c r="AA666" s="67"/>
      <c r="AB666" s="68"/>
      <c r="AC666" s="68"/>
      <c r="AD666" s="68"/>
      <c r="AE666" s="68"/>
      <c r="AF666" s="68"/>
      <c r="AG666" s="69"/>
      <c r="AH666" s="69"/>
      <c r="AI666" s="69"/>
      <c r="AJ666" s="69"/>
      <c r="AK666" s="69"/>
      <c r="AL666" s="69"/>
      <c r="AM666" s="70"/>
      <c r="AN666" s="70"/>
      <c r="AO666" s="5"/>
      <c r="AP666" s="5"/>
    </row>
    <row r="667" spans="1:42" ht="24.75" thickBot="1" x14ac:dyDescent="0.6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67"/>
      <c r="Y667" s="67"/>
      <c r="Z667" s="67"/>
      <c r="AA667" s="67"/>
      <c r="AB667" s="68"/>
      <c r="AC667" s="68"/>
      <c r="AD667" s="68"/>
      <c r="AE667" s="68"/>
      <c r="AF667" s="68"/>
      <c r="AG667" s="69"/>
      <c r="AH667" s="69"/>
      <c r="AI667" s="69"/>
      <c r="AJ667" s="69"/>
      <c r="AK667" s="69"/>
      <c r="AL667" s="69"/>
      <c r="AM667" s="70"/>
      <c r="AN667" s="70"/>
      <c r="AO667" s="5"/>
      <c r="AP667" s="5"/>
    </row>
    <row r="668" spans="1:42" ht="24.75" thickBot="1" x14ac:dyDescent="0.6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67"/>
      <c r="Y668" s="67"/>
      <c r="Z668" s="67"/>
      <c r="AA668" s="67"/>
      <c r="AB668" s="68"/>
      <c r="AC668" s="68"/>
      <c r="AD668" s="68"/>
      <c r="AE668" s="68"/>
      <c r="AF668" s="68"/>
      <c r="AG668" s="69"/>
      <c r="AH668" s="69"/>
      <c r="AI668" s="69"/>
      <c r="AJ668" s="69"/>
      <c r="AK668" s="69"/>
      <c r="AL668" s="69"/>
      <c r="AM668" s="70"/>
      <c r="AN668" s="70"/>
      <c r="AO668" s="5"/>
      <c r="AP668" s="5"/>
    </row>
    <row r="669" spans="1:42" ht="24.75" thickBot="1" x14ac:dyDescent="0.6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67"/>
      <c r="Y669" s="67"/>
      <c r="Z669" s="67"/>
      <c r="AA669" s="67"/>
      <c r="AB669" s="68"/>
      <c r="AC669" s="68"/>
      <c r="AD669" s="68"/>
      <c r="AE669" s="68"/>
      <c r="AF669" s="68"/>
      <c r="AG669" s="69"/>
      <c r="AH669" s="69"/>
      <c r="AI669" s="69"/>
      <c r="AJ669" s="69"/>
      <c r="AK669" s="69"/>
      <c r="AL669" s="69"/>
      <c r="AM669" s="70"/>
      <c r="AN669" s="70"/>
      <c r="AO669" s="5"/>
      <c r="AP669" s="5"/>
    </row>
    <row r="670" spans="1:42" ht="24.75" thickBot="1" x14ac:dyDescent="0.6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67"/>
      <c r="Y670" s="67"/>
      <c r="Z670" s="67"/>
      <c r="AA670" s="67"/>
      <c r="AB670" s="68"/>
      <c r="AC670" s="68"/>
      <c r="AD670" s="68"/>
      <c r="AE670" s="68"/>
      <c r="AF670" s="68"/>
      <c r="AG670" s="69"/>
      <c r="AH670" s="69"/>
      <c r="AI670" s="69"/>
      <c r="AJ670" s="69"/>
      <c r="AK670" s="69"/>
      <c r="AL670" s="69"/>
      <c r="AM670" s="70"/>
      <c r="AN670" s="70"/>
      <c r="AO670" s="5"/>
      <c r="AP670" s="5"/>
    </row>
    <row r="671" spans="1:42" ht="24.75" thickBot="1" x14ac:dyDescent="0.6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67"/>
      <c r="Y671" s="67"/>
      <c r="Z671" s="67"/>
      <c r="AA671" s="67"/>
      <c r="AB671" s="68"/>
      <c r="AC671" s="68"/>
      <c r="AD671" s="68"/>
      <c r="AE671" s="68"/>
      <c r="AF671" s="68"/>
      <c r="AG671" s="69"/>
      <c r="AH671" s="69"/>
      <c r="AI671" s="69"/>
      <c r="AJ671" s="69"/>
      <c r="AK671" s="69"/>
      <c r="AL671" s="69"/>
      <c r="AM671" s="70"/>
      <c r="AN671" s="70"/>
      <c r="AO671" s="5"/>
      <c r="AP671" s="5"/>
    </row>
    <row r="672" spans="1:42" ht="24.75" thickBot="1" x14ac:dyDescent="0.6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67"/>
      <c r="Y672" s="67"/>
      <c r="Z672" s="67"/>
      <c r="AA672" s="67"/>
      <c r="AB672" s="68"/>
      <c r="AC672" s="68"/>
      <c r="AD672" s="68"/>
      <c r="AE672" s="68"/>
      <c r="AF672" s="68"/>
      <c r="AG672" s="69"/>
      <c r="AH672" s="69"/>
      <c r="AI672" s="69"/>
      <c r="AJ672" s="69"/>
      <c r="AK672" s="69"/>
      <c r="AL672" s="69"/>
      <c r="AM672" s="70"/>
      <c r="AN672" s="70"/>
      <c r="AO672" s="5"/>
      <c r="AP672" s="5"/>
    </row>
    <row r="673" spans="1:42" ht="24.75" thickBot="1" x14ac:dyDescent="0.6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67"/>
      <c r="Y673" s="67"/>
      <c r="Z673" s="67"/>
      <c r="AA673" s="67"/>
      <c r="AB673" s="68"/>
      <c r="AC673" s="68"/>
      <c r="AD673" s="68"/>
      <c r="AE673" s="68"/>
      <c r="AF673" s="68"/>
      <c r="AG673" s="69"/>
      <c r="AH673" s="69"/>
      <c r="AI673" s="69"/>
      <c r="AJ673" s="69"/>
      <c r="AK673" s="69"/>
      <c r="AL673" s="69"/>
      <c r="AM673" s="70"/>
      <c r="AN673" s="70"/>
      <c r="AO673" s="5"/>
      <c r="AP673" s="5"/>
    </row>
    <row r="674" spans="1:42" ht="24.75" thickBot="1" x14ac:dyDescent="0.6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67"/>
      <c r="Y674" s="67"/>
      <c r="Z674" s="67"/>
      <c r="AA674" s="67"/>
      <c r="AB674" s="68"/>
      <c r="AC674" s="68"/>
      <c r="AD674" s="68"/>
      <c r="AE674" s="68"/>
      <c r="AF674" s="68"/>
      <c r="AG674" s="69"/>
      <c r="AH674" s="69"/>
      <c r="AI674" s="69"/>
      <c r="AJ674" s="69"/>
      <c r="AK674" s="69"/>
      <c r="AL674" s="69"/>
      <c r="AM674" s="70"/>
      <c r="AN674" s="70"/>
      <c r="AO674" s="5"/>
      <c r="AP674" s="5"/>
    </row>
    <row r="675" spans="1:42" ht="24.75" thickBot="1" x14ac:dyDescent="0.6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67"/>
      <c r="Y675" s="67"/>
      <c r="Z675" s="67"/>
      <c r="AA675" s="67"/>
      <c r="AB675" s="68"/>
      <c r="AC675" s="68"/>
      <c r="AD675" s="68"/>
      <c r="AE675" s="68"/>
      <c r="AF675" s="68"/>
      <c r="AG675" s="69"/>
      <c r="AH675" s="69"/>
      <c r="AI675" s="69"/>
      <c r="AJ675" s="69"/>
      <c r="AK675" s="69"/>
      <c r="AL675" s="69"/>
      <c r="AM675" s="70"/>
      <c r="AN675" s="70"/>
      <c r="AO675" s="5"/>
      <c r="AP675" s="5"/>
    </row>
    <row r="676" spans="1:42" ht="24.75" thickBot="1" x14ac:dyDescent="0.6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67"/>
      <c r="Y676" s="67"/>
      <c r="Z676" s="67"/>
      <c r="AA676" s="67"/>
      <c r="AB676" s="68"/>
      <c r="AC676" s="68"/>
      <c r="AD676" s="68"/>
      <c r="AE676" s="68"/>
      <c r="AF676" s="68"/>
      <c r="AG676" s="69"/>
      <c r="AH676" s="69"/>
      <c r="AI676" s="69"/>
      <c r="AJ676" s="69"/>
      <c r="AK676" s="69"/>
      <c r="AL676" s="69"/>
      <c r="AM676" s="70"/>
      <c r="AN676" s="70"/>
      <c r="AO676" s="5"/>
      <c r="AP676" s="5"/>
    </row>
    <row r="677" spans="1:42" ht="24.75" thickBot="1" x14ac:dyDescent="0.6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67"/>
      <c r="Y677" s="67"/>
      <c r="Z677" s="67"/>
      <c r="AA677" s="67"/>
      <c r="AB677" s="68"/>
      <c r="AC677" s="68"/>
      <c r="AD677" s="68"/>
      <c r="AE677" s="68"/>
      <c r="AF677" s="68"/>
      <c r="AG677" s="69"/>
      <c r="AH677" s="69"/>
      <c r="AI677" s="69"/>
      <c r="AJ677" s="69"/>
      <c r="AK677" s="69"/>
      <c r="AL677" s="69"/>
      <c r="AM677" s="70"/>
      <c r="AN677" s="70"/>
      <c r="AO677" s="5"/>
      <c r="AP677" s="5"/>
    </row>
    <row r="678" spans="1:42" ht="24.75" thickBot="1" x14ac:dyDescent="0.6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67"/>
      <c r="Y678" s="67"/>
      <c r="Z678" s="67"/>
      <c r="AA678" s="67"/>
      <c r="AB678" s="68"/>
      <c r="AC678" s="68"/>
      <c r="AD678" s="68"/>
      <c r="AE678" s="68"/>
      <c r="AF678" s="68"/>
      <c r="AG678" s="69"/>
      <c r="AH678" s="69"/>
      <c r="AI678" s="69"/>
      <c r="AJ678" s="69"/>
      <c r="AK678" s="69"/>
      <c r="AL678" s="69"/>
      <c r="AM678" s="70"/>
      <c r="AN678" s="70"/>
      <c r="AO678" s="5"/>
      <c r="AP678" s="5"/>
    </row>
    <row r="679" spans="1:42" ht="24.75" thickBot="1" x14ac:dyDescent="0.6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67"/>
      <c r="Y679" s="67"/>
      <c r="Z679" s="67"/>
      <c r="AA679" s="67"/>
      <c r="AB679" s="68"/>
      <c r="AC679" s="68"/>
      <c r="AD679" s="68"/>
      <c r="AE679" s="68"/>
      <c r="AF679" s="68"/>
      <c r="AG679" s="69"/>
      <c r="AH679" s="69"/>
      <c r="AI679" s="69"/>
      <c r="AJ679" s="69"/>
      <c r="AK679" s="69"/>
      <c r="AL679" s="69"/>
      <c r="AM679" s="70"/>
      <c r="AN679" s="70"/>
      <c r="AO679" s="5"/>
      <c r="AP679" s="5"/>
    </row>
    <row r="680" spans="1:42" ht="24.75" thickBot="1" x14ac:dyDescent="0.6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67"/>
      <c r="Y680" s="67"/>
      <c r="Z680" s="67"/>
      <c r="AA680" s="67"/>
      <c r="AB680" s="68"/>
      <c r="AC680" s="68"/>
      <c r="AD680" s="68"/>
      <c r="AE680" s="68"/>
      <c r="AF680" s="68"/>
      <c r="AG680" s="69"/>
      <c r="AH680" s="69"/>
      <c r="AI680" s="69"/>
      <c r="AJ680" s="69"/>
      <c r="AK680" s="69"/>
      <c r="AL680" s="69"/>
      <c r="AM680" s="70"/>
      <c r="AN680" s="70"/>
      <c r="AO680" s="5"/>
      <c r="AP680" s="5"/>
    </row>
    <row r="681" spans="1:42" ht="24.75" thickBot="1" x14ac:dyDescent="0.6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67"/>
      <c r="Y681" s="67"/>
      <c r="Z681" s="67"/>
      <c r="AA681" s="67"/>
      <c r="AB681" s="68"/>
      <c r="AC681" s="68"/>
      <c r="AD681" s="68"/>
      <c r="AE681" s="68"/>
      <c r="AF681" s="68"/>
      <c r="AG681" s="69"/>
      <c r="AH681" s="69"/>
      <c r="AI681" s="69"/>
      <c r="AJ681" s="69"/>
      <c r="AK681" s="69"/>
      <c r="AL681" s="69"/>
      <c r="AM681" s="70"/>
      <c r="AN681" s="70"/>
      <c r="AO681" s="5"/>
      <c r="AP681" s="5"/>
    </row>
    <row r="682" spans="1:42" ht="24.75" thickBot="1" x14ac:dyDescent="0.6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67"/>
      <c r="Y682" s="67"/>
      <c r="Z682" s="67"/>
      <c r="AA682" s="67"/>
      <c r="AB682" s="68"/>
      <c r="AC682" s="68"/>
      <c r="AD682" s="68"/>
      <c r="AE682" s="68"/>
      <c r="AF682" s="68"/>
      <c r="AG682" s="69"/>
      <c r="AH682" s="69"/>
      <c r="AI682" s="69"/>
      <c r="AJ682" s="69"/>
      <c r="AK682" s="69"/>
      <c r="AL682" s="69"/>
      <c r="AM682" s="70"/>
      <c r="AN682" s="70"/>
      <c r="AO682" s="5"/>
      <c r="AP682" s="5"/>
    </row>
    <row r="683" spans="1:42" ht="24.75" thickBot="1" x14ac:dyDescent="0.6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67"/>
      <c r="Y683" s="67"/>
      <c r="Z683" s="67"/>
      <c r="AA683" s="67"/>
      <c r="AB683" s="68"/>
      <c r="AC683" s="68"/>
      <c r="AD683" s="68"/>
      <c r="AE683" s="68"/>
      <c r="AF683" s="68"/>
      <c r="AG683" s="69"/>
      <c r="AH683" s="69"/>
      <c r="AI683" s="69"/>
      <c r="AJ683" s="69"/>
      <c r="AK683" s="69"/>
      <c r="AL683" s="69"/>
      <c r="AM683" s="70"/>
      <c r="AN683" s="70"/>
      <c r="AO683" s="5"/>
      <c r="AP683" s="5"/>
    </row>
    <row r="684" spans="1:42" ht="24.75" thickBot="1" x14ac:dyDescent="0.6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67"/>
      <c r="Y684" s="67"/>
      <c r="Z684" s="67"/>
      <c r="AA684" s="67"/>
      <c r="AB684" s="68"/>
      <c r="AC684" s="68"/>
      <c r="AD684" s="68"/>
      <c r="AE684" s="68"/>
      <c r="AF684" s="68"/>
      <c r="AG684" s="69"/>
      <c r="AH684" s="69"/>
      <c r="AI684" s="69"/>
      <c r="AJ684" s="69"/>
      <c r="AK684" s="69"/>
      <c r="AL684" s="69"/>
      <c r="AM684" s="70"/>
      <c r="AN684" s="70"/>
      <c r="AO684" s="5"/>
      <c r="AP684" s="5"/>
    </row>
    <row r="685" spans="1:42" ht="24.75" thickBot="1" x14ac:dyDescent="0.6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67"/>
      <c r="Y685" s="67"/>
      <c r="Z685" s="67"/>
      <c r="AA685" s="67"/>
      <c r="AB685" s="68"/>
      <c r="AC685" s="68"/>
      <c r="AD685" s="68"/>
      <c r="AE685" s="68"/>
      <c r="AF685" s="68"/>
      <c r="AG685" s="69"/>
      <c r="AH685" s="69"/>
      <c r="AI685" s="69"/>
      <c r="AJ685" s="69"/>
      <c r="AK685" s="69"/>
      <c r="AL685" s="69"/>
      <c r="AM685" s="70"/>
      <c r="AN685" s="70"/>
      <c r="AO685" s="5"/>
      <c r="AP685" s="5"/>
    </row>
    <row r="686" spans="1:42" ht="24.75" thickBot="1" x14ac:dyDescent="0.6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67"/>
      <c r="Y686" s="67"/>
      <c r="Z686" s="67"/>
      <c r="AA686" s="67"/>
      <c r="AB686" s="68"/>
      <c r="AC686" s="68"/>
      <c r="AD686" s="68"/>
      <c r="AE686" s="68"/>
      <c r="AF686" s="68"/>
      <c r="AG686" s="69"/>
      <c r="AH686" s="69"/>
      <c r="AI686" s="69"/>
      <c r="AJ686" s="69"/>
      <c r="AK686" s="69"/>
      <c r="AL686" s="69"/>
      <c r="AM686" s="70"/>
      <c r="AN686" s="70"/>
      <c r="AO686" s="5"/>
      <c r="AP686" s="5"/>
    </row>
    <row r="687" spans="1:42" ht="24.75" thickBot="1" x14ac:dyDescent="0.6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67"/>
      <c r="Y687" s="67"/>
      <c r="Z687" s="67"/>
      <c r="AA687" s="67"/>
      <c r="AB687" s="68"/>
      <c r="AC687" s="68"/>
      <c r="AD687" s="68"/>
      <c r="AE687" s="68"/>
      <c r="AF687" s="68"/>
      <c r="AG687" s="69"/>
      <c r="AH687" s="69"/>
      <c r="AI687" s="69"/>
      <c r="AJ687" s="69"/>
      <c r="AK687" s="69"/>
      <c r="AL687" s="69"/>
      <c r="AM687" s="70"/>
      <c r="AN687" s="70"/>
      <c r="AO687" s="5"/>
      <c r="AP687" s="5"/>
    </row>
    <row r="688" spans="1:42" ht="24.75" thickBot="1" x14ac:dyDescent="0.6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67"/>
      <c r="Y688" s="67"/>
      <c r="Z688" s="67"/>
      <c r="AA688" s="67"/>
      <c r="AB688" s="68"/>
      <c r="AC688" s="68"/>
      <c r="AD688" s="68"/>
      <c r="AE688" s="68"/>
      <c r="AF688" s="68"/>
      <c r="AG688" s="69"/>
      <c r="AH688" s="69"/>
      <c r="AI688" s="69"/>
      <c r="AJ688" s="69"/>
      <c r="AK688" s="69"/>
      <c r="AL688" s="69"/>
      <c r="AM688" s="70"/>
      <c r="AN688" s="70"/>
      <c r="AO688" s="5"/>
      <c r="AP688" s="5"/>
    </row>
    <row r="689" spans="1:42" ht="24.75" thickBot="1" x14ac:dyDescent="0.6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67"/>
      <c r="Y689" s="67"/>
      <c r="Z689" s="67"/>
      <c r="AA689" s="67"/>
      <c r="AB689" s="68"/>
      <c r="AC689" s="68"/>
      <c r="AD689" s="68"/>
      <c r="AE689" s="68"/>
      <c r="AF689" s="68"/>
      <c r="AG689" s="69"/>
      <c r="AH689" s="69"/>
      <c r="AI689" s="69"/>
      <c r="AJ689" s="69"/>
      <c r="AK689" s="69"/>
      <c r="AL689" s="69"/>
      <c r="AM689" s="70"/>
      <c r="AN689" s="70"/>
      <c r="AO689" s="5"/>
      <c r="AP689" s="5"/>
    </row>
    <row r="690" spans="1:42" ht="24.75" thickBot="1" x14ac:dyDescent="0.6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67"/>
      <c r="Y690" s="67"/>
      <c r="Z690" s="67"/>
      <c r="AA690" s="67"/>
      <c r="AB690" s="68"/>
      <c r="AC690" s="68"/>
      <c r="AD690" s="68"/>
      <c r="AE690" s="68"/>
      <c r="AF690" s="68"/>
      <c r="AG690" s="69"/>
      <c r="AH690" s="69"/>
      <c r="AI690" s="69"/>
      <c r="AJ690" s="69"/>
      <c r="AK690" s="69"/>
      <c r="AL690" s="69"/>
      <c r="AM690" s="70"/>
      <c r="AN690" s="70"/>
      <c r="AO690" s="5"/>
      <c r="AP690" s="5"/>
    </row>
    <row r="691" spans="1:42" ht="24.75" thickBot="1" x14ac:dyDescent="0.6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67"/>
      <c r="Y691" s="67"/>
      <c r="Z691" s="67"/>
      <c r="AA691" s="67"/>
      <c r="AB691" s="68"/>
      <c r="AC691" s="68"/>
      <c r="AD691" s="68"/>
      <c r="AE691" s="68"/>
      <c r="AF691" s="68"/>
      <c r="AG691" s="69"/>
      <c r="AH691" s="69"/>
      <c r="AI691" s="69"/>
      <c r="AJ691" s="69"/>
      <c r="AK691" s="69"/>
      <c r="AL691" s="69"/>
      <c r="AM691" s="70"/>
      <c r="AN691" s="70"/>
      <c r="AO691" s="5"/>
      <c r="AP691" s="5"/>
    </row>
    <row r="692" spans="1:42" ht="24.75" thickBot="1" x14ac:dyDescent="0.6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67"/>
      <c r="Y692" s="67"/>
      <c r="Z692" s="67"/>
      <c r="AA692" s="67"/>
      <c r="AB692" s="68"/>
      <c r="AC692" s="68"/>
      <c r="AD692" s="68"/>
      <c r="AE692" s="68"/>
      <c r="AF692" s="68"/>
      <c r="AG692" s="69"/>
      <c r="AH692" s="69"/>
      <c r="AI692" s="69"/>
      <c r="AJ692" s="69"/>
      <c r="AK692" s="69"/>
      <c r="AL692" s="69"/>
      <c r="AM692" s="70"/>
      <c r="AN692" s="70"/>
      <c r="AO692" s="5"/>
      <c r="AP692" s="5"/>
    </row>
    <row r="693" spans="1:42" ht="24.75" thickBot="1" x14ac:dyDescent="0.6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67"/>
      <c r="Y693" s="67"/>
      <c r="Z693" s="67"/>
      <c r="AA693" s="67"/>
      <c r="AB693" s="68"/>
      <c r="AC693" s="68"/>
      <c r="AD693" s="68"/>
      <c r="AE693" s="68"/>
      <c r="AF693" s="68"/>
      <c r="AG693" s="69"/>
      <c r="AH693" s="69"/>
      <c r="AI693" s="69"/>
      <c r="AJ693" s="69"/>
      <c r="AK693" s="69"/>
      <c r="AL693" s="69"/>
      <c r="AM693" s="70"/>
      <c r="AN693" s="70"/>
      <c r="AO693" s="5"/>
      <c r="AP693" s="5"/>
    </row>
    <row r="694" spans="1:42" ht="24.75" thickBot="1" x14ac:dyDescent="0.6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67"/>
      <c r="Y694" s="67"/>
      <c r="Z694" s="67"/>
      <c r="AA694" s="67"/>
      <c r="AB694" s="68"/>
      <c r="AC694" s="68"/>
      <c r="AD694" s="68"/>
      <c r="AE694" s="68"/>
      <c r="AF694" s="68"/>
      <c r="AG694" s="69"/>
      <c r="AH694" s="69"/>
      <c r="AI694" s="69"/>
      <c r="AJ694" s="69"/>
      <c r="AK694" s="69"/>
      <c r="AL694" s="69"/>
      <c r="AM694" s="70"/>
      <c r="AN694" s="70"/>
      <c r="AO694" s="5"/>
      <c r="AP694" s="5"/>
    </row>
    <row r="695" spans="1:42" ht="24.75" thickBot="1" x14ac:dyDescent="0.6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67"/>
      <c r="Y695" s="67"/>
      <c r="Z695" s="67"/>
      <c r="AA695" s="67"/>
      <c r="AB695" s="68"/>
      <c r="AC695" s="68"/>
      <c r="AD695" s="68"/>
      <c r="AE695" s="68"/>
      <c r="AF695" s="68"/>
      <c r="AG695" s="69"/>
      <c r="AH695" s="69"/>
      <c r="AI695" s="69"/>
      <c r="AJ695" s="69"/>
      <c r="AK695" s="69"/>
      <c r="AL695" s="69"/>
      <c r="AM695" s="70"/>
      <c r="AN695" s="70"/>
      <c r="AO695" s="5"/>
      <c r="AP695" s="5"/>
    </row>
    <row r="696" spans="1:42" ht="24.75" thickBot="1" x14ac:dyDescent="0.6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67"/>
      <c r="Y696" s="67"/>
      <c r="Z696" s="67"/>
      <c r="AA696" s="67"/>
      <c r="AB696" s="68"/>
      <c r="AC696" s="68"/>
      <c r="AD696" s="68"/>
      <c r="AE696" s="68"/>
      <c r="AF696" s="68"/>
      <c r="AG696" s="69"/>
      <c r="AH696" s="69"/>
      <c r="AI696" s="69"/>
      <c r="AJ696" s="69"/>
      <c r="AK696" s="69"/>
      <c r="AL696" s="69"/>
      <c r="AM696" s="70"/>
      <c r="AN696" s="70"/>
      <c r="AO696" s="5"/>
      <c r="AP696" s="5"/>
    </row>
    <row r="697" spans="1:42" ht="24.75" thickBot="1" x14ac:dyDescent="0.6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67"/>
      <c r="Y697" s="67"/>
      <c r="Z697" s="67"/>
      <c r="AA697" s="67"/>
      <c r="AB697" s="68"/>
      <c r="AC697" s="68"/>
      <c r="AD697" s="68"/>
      <c r="AE697" s="68"/>
      <c r="AF697" s="68"/>
      <c r="AG697" s="69"/>
      <c r="AH697" s="69"/>
      <c r="AI697" s="69"/>
      <c r="AJ697" s="69"/>
      <c r="AK697" s="69"/>
      <c r="AL697" s="69"/>
      <c r="AM697" s="70"/>
      <c r="AN697" s="70"/>
      <c r="AO697" s="5"/>
      <c r="AP697" s="5"/>
    </row>
    <row r="698" spans="1:42" ht="24.75" thickBot="1" x14ac:dyDescent="0.6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67"/>
      <c r="Y698" s="67"/>
      <c r="Z698" s="67"/>
      <c r="AA698" s="67"/>
      <c r="AB698" s="68"/>
      <c r="AC698" s="68"/>
      <c r="AD698" s="68"/>
      <c r="AE698" s="68"/>
      <c r="AF698" s="68"/>
      <c r="AG698" s="69"/>
      <c r="AH698" s="69"/>
      <c r="AI698" s="69"/>
      <c r="AJ698" s="69"/>
      <c r="AK698" s="69"/>
      <c r="AL698" s="69"/>
      <c r="AM698" s="70"/>
      <c r="AN698" s="70"/>
      <c r="AO698" s="5"/>
      <c r="AP698" s="5"/>
    </row>
    <row r="699" spans="1:42" ht="24.75" thickBot="1" x14ac:dyDescent="0.6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67"/>
      <c r="Y699" s="67"/>
      <c r="Z699" s="67"/>
      <c r="AA699" s="67"/>
      <c r="AB699" s="68"/>
      <c r="AC699" s="68"/>
      <c r="AD699" s="68"/>
      <c r="AE699" s="68"/>
      <c r="AF699" s="68"/>
      <c r="AG699" s="69"/>
      <c r="AH699" s="69"/>
      <c r="AI699" s="69"/>
      <c r="AJ699" s="69"/>
      <c r="AK699" s="69"/>
      <c r="AL699" s="69"/>
      <c r="AM699" s="70"/>
      <c r="AN699" s="70"/>
      <c r="AO699" s="5"/>
      <c r="AP699" s="5"/>
    </row>
    <row r="700" spans="1:42" ht="24.75" thickBot="1" x14ac:dyDescent="0.6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67"/>
      <c r="Y700" s="67"/>
      <c r="Z700" s="67"/>
      <c r="AA700" s="67"/>
      <c r="AB700" s="68"/>
      <c r="AC700" s="68"/>
      <c r="AD700" s="68"/>
      <c r="AE700" s="68"/>
      <c r="AF700" s="68"/>
      <c r="AG700" s="69"/>
      <c r="AH700" s="69"/>
      <c r="AI700" s="69"/>
      <c r="AJ700" s="69"/>
      <c r="AK700" s="69"/>
      <c r="AL700" s="69"/>
      <c r="AM700" s="70"/>
      <c r="AN700" s="70"/>
      <c r="AO700" s="5"/>
      <c r="AP700" s="5"/>
    </row>
    <row r="701" spans="1:42" ht="24.75" thickBot="1" x14ac:dyDescent="0.6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67"/>
      <c r="Y701" s="67"/>
      <c r="Z701" s="67"/>
      <c r="AA701" s="67"/>
      <c r="AB701" s="68"/>
      <c r="AC701" s="68"/>
      <c r="AD701" s="68"/>
      <c r="AE701" s="68"/>
      <c r="AF701" s="68"/>
      <c r="AG701" s="69"/>
      <c r="AH701" s="69"/>
      <c r="AI701" s="69"/>
      <c r="AJ701" s="69"/>
      <c r="AK701" s="69"/>
      <c r="AL701" s="69"/>
      <c r="AM701" s="70"/>
      <c r="AN701" s="70"/>
      <c r="AO701" s="5"/>
      <c r="AP701" s="5"/>
    </row>
    <row r="702" spans="1:42" ht="24.75" thickBot="1" x14ac:dyDescent="0.6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67"/>
      <c r="Y702" s="67"/>
      <c r="Z702" s="67"/>
      <c r="AA702" s="67"/>
      <c r="AB702" s="68"/>
      <c r="AC702" s="68"/>
      <c r="AD702" s="68"/>
      <c r="AE702" s="68"/>
      <c r="AF702" s="68"/>
      <c r="AG702" s="69"/>
      <c r="AH702" s="69"/>
      <c r="AI702" s="69"/>
      <c r="AJ702" s="69"/>
      <c r="AK702" s="69"/>
      <c r="AL702" s="69"/>
      <c r="AM702" s="70"/>
      <c r="AN702" s="70"/>
      <c r="AO702" s="5"/>
      <c r="AP702" s="5"/>
    </row>
    <row r="703" spans="1:42" ht="24.75" thickBot="1" x14ac:dyDescent="0.6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67"/>
      <c r="Y703" s="67"/>
      <c r="Z703" s="67"/>
      <c r="AA703" s="67"/>
      <c r="AB703" s="68"/>
      <c r="AC703" s="68"/>
      <c r="AD703" s="68"/>
      <c r="AE703" s="68"/>
      <c r="AF703" s="68"/>
      <c r="AG703" s="69"/>
      <c r="AH703" s="69"/>
      <c r="AI703" s="69"/>
      <c r="AJ703" s="69"/>
      <c r="AK703" s="69"/>
      <c r="AL703" s="69"/>
      <c r="AM703" s="70"/>
      <c r="AN703" s="70"/>
      <c r="AO703" s="5"/>
      <c r="AP703" s="5"/>
    </row>
    <row r="704" spans="1:42" ht="24.75" thickBot="1" x14ac:dyDescent="0.6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67"/>
      <c r="Y704" s="67"/>
      <c r="Z704" s="67"/>
      <c r="AA704" s="67"/>
      <c r="AB704" s="68"/>
      <c r="AC704" s="68"/>
      <c r="AD704" s="68"/>
      <c r="AE704" s="68"/>
      <c r="AF704" s="68"/>
      <c r="AG704" s="69"/>
      <c r="AH704" s="69"/>
      <c r="AI704" s="69"/>
      <c r="AJ704" s="69"/>
      <c r="AK704" s="69"/>
      <c r="AL704" s="69"/>
      <c r="AM704" s="70"/>
      <c r="AN704" s="70"/>
      <c r="AO704" s="5"/>
      <c r="AP704" s="5"/>
    </row>
    <row r="705" spans="1:42" ht="24.75" thickBot="1" x14ac:dyDescent="0.6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67"/>
      <c r="Y705" s="67"/>
      <c r="Z705" s="67"/>
      <c r="AA705" s="67"/>
      <c r="AB705" s="68"/>
      <c r="AC705" s="68"/>
      <c r="AD705" s="68"/>
      <c r="AE705" s="68"/>
      <c r="AF705" s="68"/>
      <c r="AG705" s="69"/>
      <c r="AH705" s="69"/>
      <c r="AI705" s="69"/>
      <c r="AJ705" s="69"/>
      <c r="AK705" s="69"/>
      <c r="AL705" s="69"/>
      <c r="AM705" s="70"/>
      <c r="AN705" s="70"/>
      <c r="AO705" s="5"/>
      <c r="AP705" s="5"/>
    </row>
    <row r="706" spans="1:42" ht="24.75" thickBot="1" x14ac:dyDescent="0.6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67"/>
      <c r="Y706" s="67"/>
      <c r="Z706" s="67"/>
      <c r="AA706" s="67"/>
      <c r="AB706" s="68"/>
      <c r="AC706" s="68"/>
      <c r="AD706" s="68"/>
      <c r="AE706" s="68"/>
      <c r="AF706" s="68"/>
      <c r="AG706" s="69"/>
      <c r="AH706" s="69"/>
      <c r="AI706" s="69"/>
      <c r="AJ706" s="69"/>
      <c r="AK706" s="69"/>
      <c r="AL706" s="69"/>
      <c r="AM706" s="70"/>
      <c r="AN706" s="70"/>
      <c r="AO706" s="5"/>
      <c r="AP706" s="5"/>
    </row>
    <row r="707" spans="1:42" ht="24.75" thickBot="1" x14ac:dyDescent="0.6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67"/>
      <c r="Y707" s="67"/>
      <c r="Z707" s="67"/>
      <c r="AA707" s="67"/>
      <c r="AB707" s="68"/>
      <c r="AC707" s="68"/>
      <c r="AD707" s="68"/>
      <c r="AE707" s="68"/>
      <c r="AF707" s="68"/>
      <c r="AG707" s="69"/>
      <c r="AH707" s="69"/>
      <c r="AI707" s="69"/>
      <c r="AJ707" s="69"/>
      <c r="AK707" s="69"/>
      <c r="AL707" s="69"/>
      <c r="AM707" s="70"/>
      <c r="AN707" s="70"/>
      <c r="AO707" s="5"/>
      <c r="AP707" s="5"/>
    </row>
    <row r="708" spans="1:42" ht="24.75" thickBot="1" x14ac:dyDescent="0.6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67"/>
      <c r="Y708" s="67"/>
      <c r="Z708" s="67"/>
      <c r="AA708" s="67"/>
      <c r="AB708" s="68"/>
      <c r="AC708" s="68"/>
      <c r="AD708" s="68"/>
      <c r="AE708" s="68"/>
      <c r="AF708" s="68"/>
      <c r="AG708" s="69"/>
      <c r="AH708" s="69"/>
      <c r="AI708" s="69"/>
      <c r="AJ708" s="69"/>
      <c r="AK708" s="69"/>
      <c r="AL708" s="69"/>
      <c r="AM708" s="70"/>
      <c r="AN708" s="70"/>
      <c r="AO708" s="5"/>
      <c r="AP708" s="5"/>
    </row>
    <row r="709" spans="1:42" ht="24.75" thickBot="1" x14ac:dyDescent="0.6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67"/>
      <c r="Y709" s="67"/>
      <c r="Z709" s="67"/>
      <c r="AA709" s="67"/>
      <c r="AB709" s="68"/>
      <c r="AC709" s="68"/>
      <c r="AD709" s="68"/>
      <c r="AE709" s="68"/>
      <c r="AF709" s="68"/>
      <c r="AG709" s="69"/>
      <c r="AH709" s="69"/>
      <c r="AI709" s="69"/>
      <c r="AJ709" s="69"/>
      <c r="AK709" s="69"/>
      <c r="AL709" s="69"/>
      <c r="AM709" s="70"/>
      <c r="AN709" s="70"/>
      <c r="AO709" s="5"/>
      <c r="AP709" s="5"/>
    </row>
    <row r="710" spans="1:42" ht="24.75" thickBot="1" x14ac:dyDescent="0.6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67"/>
      <c r="Y710" s="67"/>
      <c r="Z710" s="67"/>
      <c r="AA710" s="67"/>
      <c r="AB710" s="68"/>
      <c r="AC710" s="68"/>
      <c r="AD710" s="68"/>
      <c r="AE710" s="68"/>
      <c r="AF710" s="68"/>
      <c r="AG710" s="69"/>
      <c r="AH710" s="69"/>
      <c r="AI710" s="69"/>
      <c r="AJ710" s="69"/>
      <c r="AK710" s="69"/>
      <c r="AL710" s="69"/>
      <c r="AM710" s="70"/>
      <c r="AN710" s="70"/>
      <c r="AO710" s="5"/>
      <c r="AP710" s="5"/>
    </row>
    <row r="711" spans="1:42" ht="24.75" thickBot="1" x14ac:dyDescent="0.6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67"/>
      <c r="Y711" s="67"/>
      <c r="Z711" s="67"/>
      <c r="AA711" s="67"/>
      <c r="AB711" s="68"/>
      <c r="AC711" s="68"/>
      <c r="AD711" s="68"/>
      <c r="AE711" s="68"/>
      <c r="AF711" s="68"/>
      <c r="AG711" s="69"/>
      <c r="AH711" s="69"/>
      <c r="AI711" s="69"/>
      <c r="AJ711" s="69"/>
      <c r="AK711" s="69"/>
      <c r="AL711" s="69"/>
      <c r="AM711" s="70"/>
      <c r="AN711" s="70"/>
      <c r="AO711" s="5"/>
      <c r="AP711" s="5"/>
    </row>
    <row r="712" spans="1:42" ht="24.75" thickBot="1" x14ac:dyDescent="0.6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67"/>
      <c r="Y712" s="67"/>
      <c r="Z712" s="67"/>
      <c r="AA712" s="67"/>
      <c r="AB712" s="68"/>
      <c r="AC712" s="68"/>
      <c r="AD712" s="68"/>
      <c r="AE712" s="68"/>
      <c r="AF712" s="68"/>
      <c r="AG712" s="69"/>
      <c r="AH712" s="69"/>
      <c r="AI712" s="69"/>
      <c r="AJ712" s="69"/>
      <c r="AK712" s="69"/>
      <c r="AL712" s="69"/>
      <c r="AM712" s="70"/>
      <c r="AN712" s="70"/>
      <c r="AO712" s="5"/>
      <c r="AP712" s="5"/>
    </row>
    <row r="713" spans="1:42" ht="24.75" thickBot="1" x14ac:dyDescent="0.6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67"/>
      <c r="Y713" s="67"/>
      <c r="Z713" s="67"/>
      <c r="AA713" s="67"/>
      <c r="AB713" s="68"/>
      <c r="AC713" s="68"/>
      <c r="AD713" s="68"/>
      <c r="AE713" s="68"/>
      <c r="AF713" s="68"/>
      <c r="AG713" s="69"/>
      <c r="AH713" s="69"/>
      <c r="AI713" s="69"/>
      <c r="AJ713" s="69"/>
      <c r="AK713" s="69"/>
      <c r="AL713" s="69"/>
      <c r="AM713" s="70"/>
      <c r="AN713" s="70"/>
      <c r="AO713" s="5"/>
      <c r="AP713" s="5"/>
    </row>
    <row r="714" spans="1:42" x14ac:dyDescent="0.55000000000000004">
      <c r="H714" s="65">
        <f t="shared" ref="H714:T714" si="7">COUNTIF(H2:H25,1)</f>
        <v>5</v>
      </c>
      <c r="I714" s="65">
        <f t="shared" si="7"/>
        <v>17</v>
      </c>
      <c r="J714" s="65">
        <f t="shared" si="7"/>
        <v>4</v>
      </c>
      <c r="K714" s="65">
        <f t="shared" si="7"/>
        <v>12</v>
      </c>
      <c r="L714" s="65">
        <f t="shared" si="7"/>
        <v>13</v>
      </c>
      <c r="M714" s="65">
        <f t="shared" si="7"/>
        <v>0</v>
      </c>
      <c r="N714" s="65">
        <f t="shared" si="7"/>
        <v>0</v>
      </c>
      <c r="O714" s="65">
        <f t="shared" si="7"/>
        <v>0</v>
      </c>
      <c r="P714" s="65">
        <f t="shared" si="7"/>
        <v>0</v>
      </c>
      <c r="Q714" s="65">
        <f t="shared" si="7"/>
        <v>1</v>
      </c>
      <c r="R714" s="65">
        <f t="shared" si="7"/>
        <v>5</v>
      </c>
      <c r="S714" s="65">
        <f t="shared" si="7"/>
        <v>2</v>
      </c>
      <c r="T714" s="65">
        <f t="shared" si="7"/>
        <v>3</v>
      </c>
      <c r="U714" s="65"/>
      <c r="V714" s="65"/>
    </row>
    <row r="715" spans="1:42" x14ac:dyDescent="0.55000000000000004">
      <c r="H715" s="66">
        <f t="shared" ref="H715:T715" si="8">STDEV(H2:H25)</f>
        <v>0.41485111699905342</v>
      </c>
      <c r="I715" s="66">
        <f t="shared" si="8"/>
        <v>0.46430562148753651</v>
      </c>
      <c r="J715" s="66">
        <f t="shared" si="8"/>
        <v>0.38069349381344053</v>
      </c>
      <c r="K715" s="66">
        <f t="shared" si="8"/>
        <v>0.5107539184552492</v>
      </c>
      <c r="L715" s="66">
        <f t="shared" si="8"/>
        <v>0.50897737770405149</v>
      </c>
      <c r="M715" s="66">
        <f t="shared" si="8"/>
        <v>1.6500988112705621</v>
      </c>
      <c r="N715" s="66">
        <f t="shared" si="8"/>
        <v>1.7398775569112552</v>
      </c>
      <c r="O715" s="66">
        <f t="shared" si="8"/>
        <v>1.4645571126562063</v>
      </c>
      <c r="P715" s="66">
        <f t="shared" si="8"/>
        <v>1.4039282363260674</v>
      </c>
      <c r="Q715" s="66">
        <f t="shared" si="8"/>
        <v>1.4421200175184918</v>
      </c>
      <c r="R715" s="66">
        <f t="shared" si="8"/>
        <v>2.0425722629261767</v>
      </c>
      <c r="S715" s="66">
        <f t="shared" si="8"/>
        <v>1.962972457668527</v>
      </c>
      <c r="T715" s="66">
        <f t="shared" si="8"/>
        <v>1.9555754555421381</v>
      </c>
      <c r="U715" s="66"/>
      <c r="V715" s="66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6" zoomScale="140" zoomScaleNormal="140" workbookViewId="0">
      <selection activeCell="I27" sqref="I27"/>
    </sheetView>
  </sheetViews>
  <sheetFormatPr defaultColWidth="9" defaultRowHeight="24" x14ac:dyDescent="0.55000000000000004"/>
  <cols>
    <col min="1" max="1" width="9" style="126" customWidth="1"/>
    <col min="2" max="8" width="9" style="126"/>
    <col min="9" max="9" width="11.140625" style="126" customWidth="1"/>
    <col min="10" max="10" width="3.42578125" style="126" customWidth="1"/>
    <col min="11" max="264" width="9" style="126"/>
    <col min="265" max="265" width="11.140625" style="126" customWidth="1"/>
    <col min="266" max="266" width="2.140625" style="126" customWidth="1"/>
    <col min="267" max="520" width="9" style="126"/>
    <col min="521" max="521" width="11.140625" style="126" customWidth="1"/>
    <col min="522" max="522" width="2.140625" style="126" customWidth="1"/>
    <col min="523" max="776" width="9" style="126"/>
    <col min="777" max="777" width="11.140625" style="126" customWidth="1"/>
    <col min="778" max="778" width="2.140625" style="126" customWidth="1"/>
    <col min="779" max="1032" width="9" style="126"/>
    <col min="1033" max="1033" width="11.140625" style="126" customWidth="1"/>
    <col min="1034" max="1034" width="2.140625" style="126" customWidth="1"/>
    <col min="1035" max="1288" width="9" style="126"/>
    <col min="1289" max="1289" width="11.140625" style="126" customWidth="1"/>
    <col min="1290" max="1290" width="2.140625" style="126" customWidth="1"/>
    <col min="1291" max="1544" width="9" style="126"/>
    <col min="1545" max="1545" width="11.140625" style="126" customWidth="1"/>
    <col min="1546" max="1546" width="2.140625" style="126" customWidth="1"/>
    <col min="1547" max="1800" width="9" style="126"/>
    <col min="1801" max="1801" width="11.140625" style="126" customWidth="1"/>
    <col min="1802" max="1802" width="2.140625" style="126" customWidth="1"/>
    <col min="1803" max="2056" width="9" style="126"/>
    <col min="2057" max="2057" width="11.140625" style="126" customWidth="1"/>
    <col min="2058" max="2058" width="2.140625" style="126" customWidth="1"/>
    <col min="2059" max="2312" width="9" style="126"/>
    <col min="2313" max="2313" width="11.140625" style="126" customWidth="1"/>
    <col min="2314" max="2314" width="2.140625" style="126" customWidth="1"/>
    <col min="2315" max="2568" width="9" style="126"/>
    <col min="2569" max="2569" width="11.140625" style="126" customWidth="1"/>
    <col min="2570" max="2570" width="2.140625" style="126" customWidth="1"/>
    <col min="2571" max="2824" width="9" style="126"/>
    <col min="2825" max="2825" width="11.140625" style="126" customWidth="1"/>
    <col min="2826" max="2826" width="2.140625" style="126" customWidth="1"/>
    <col min="2827" max="3080" width="9" style="126"/>
    <col min="3081" max="3081" width="11.140625" style="126" customWidth="1"/>
    <col min="3082" max="3082" width="2.140625" style="126" customWidth="1"/>
    <col min="3083" max="3336" width="9" style="126"/>
    <col min="3337" max="3337" width="11.140625" style="126" customWidth="1"/>
    <col min="3338" max="3338" width="2.140625" style="126" customWidth="1"/>
    <col min="3339" max="3592" width="9" style="126"/>
    <col min="3593" max="3593" width="11.140625" style="126" customWidth="1"/>
    <col min="3594" max="3594" width="2.140625" style="126" customWidth="1"/>
    <col min="3595" max="3848" width="9" style="126"/>
    <col min="3849" max="3849" width="11.140625" style="126" customWidth="1"/>
    <col min="3850" max="3850" width="2.140625" style="126" customWidth="1"/>
    <col min="3851" max="4104" width="9" style="126"/>
    <col min="4105" max="4105" width="11.140625" style="126" customWidth="1"/>
    <col min="4106" max="4106" width="2.140625" style="126" customWidth="1"/>
    <col min="4107" max="4360" width="9" style="126"/>
    <col min="4361" max="4361" width="11.140625" style="126" customWidth="1"/>
    <col min="4362" max="4362" width="2.140625" style="126" customWidth="1"/>
    <col min="4363" max="4616" width="9" style="126"/>
    <col min="4617" max="4617" width="11.140625" style="126" customWidth="1"/>
    <col min="4618" max="4618" width="2.140625" style="126" customWidth="1"/>
    <col min="4619" max="4872" width="9" style="126"/>
    <col min="4873" max="4873" width="11.140625" style="126" customWidth="1"/>
    <col min="4874" max="4874" width="2.140625" style="126" customWidth="1"/>
    <col min="4875" max="5128" width="9" style="126"/>
    <col min="5129" max="5129" width="11.140625" style="126" customWidth="1"/>
    <col min="5130" max="5130" width="2.140625" style="126" customWidth="1"/>
    <col min="5131" max="5384" width="9" style="126"/>
    <col min="5385" max="5385" width="11.140625" style="126" customWidth="1"/>
    <col min="5386" max="5386" width="2.140625" style="126" customWidth="1"/>
    <col min="5387" max="5640" width="9" style="126"/>
    <col min="5641" max="5641" width="11.140625" style="126" customWidth="1"/>
    <col min="5642" max="5642" width="2.140625" style="126" customWidth="1"/>
    <col min="5643" max="5896" width="9" style="126"/>
    <col min="5897" max="5897" width="11.140625" style="126" customWidth="1"/>
    <col min="5898" max="5898" width="2.140625" style="126" customWidth="1"/>
    <col min="5899" max="6152" width="9" style="126"/>
    <col min="6153" max="6153" width="11.140625" style="126" customWidth="1"/>
    <col min="6154" max="6154" width="2.140625" style="126" customWidth="1"/>
    <col min="6155" max="6408" width="9" style="126"/>
    <col min="6409" max="6409" width="11.140625" style="126" customWidth="1"/>
    <col min="6410" max="6410" width="2.140625" style="126" customWidth="1"/>
    <col min="6411" max="6664" width="9" style="126"/>
    <col min="6665" max="6665" width="11.140625" style="126" customWidth="1"/>
    <col min="6666" max="6666" width="2.140625" style="126" customWidth="1"/>
    <col min="6667" max="6920" width="9" style="126"/>
    <col min="6921" max="6921" width="11.140625" style="126" customWidth="1"/>
    <col min="6922" max="6922" width="2.140625" style="126" customWidth="1"/>
    <col min="6923" max="7176" width="9" style="126"/>
    <col min="7177" max="7177" width="11.140625" style="126" customWidth="1"/>
    <col min="7178" max="7178" width="2.140625" style="126" customWidth="1"/>
    <col min="7179" max="7432" width="9" style="126"/>
    <col min="7433" max="7433" width="11.140625" style="126" customWidth="1"/>
    <col min="7434" max="7434" width="2.140625" style="126" customWidth="1"/>
    <col min="7435" max="7688" width="9" style="126"/>
    <col min="7689" max="7689" width="11.140625" style="126" customWidth="1"/>
    <col min="7690" max="7690" width="2.140625" style="126" customWidth="1"/>
    <col min="7691" max="7944" width="9" style="126"/>
    <col min="7945" max="7945" width="11.140625" style="126" customWidth="1"/>
    <col min="7946" max="7946" width="2.140625" style="126" customWidth="1"/>
    <col min="7947" max="8200" width="9" style="126"/>
    <col min="8201" max="8201" width="11.140625" style="126" customWidth="1"/>
    <col min="8202" max="8202" width="2.140625" style="126" customWidth="1"/>
    <col min="8203" max="8456" width="9" style="126"/>
    <col min="8457" max="8457" width="11.140625" style="126" customWidth="1"/>
    <col min="8458" max="8458" width="2.140625" style="126" customWidth="1"/>
    <col min="8459" max="8712" width="9" style="126"/>
    <col min="8713" max="8713" width="11.140625" style="126" customWidth="1"/>
    <col min="8714" max="8714" width="2.140625" style="126" customWidth="1"/>
    <col min="8715" max="8968" width="9" style="126"/>
    <col min="8969" max="8969" width="11.140625" style="126" customWidth="1"/>
    <col min="8970" max="8970" width="2.140625" style="126" customWidth="1"/>
    <col min="8971" max="9224" width="9" style="126"/>
    <col min="9225" max="9225" width="11.140625" style="126" customWidth="1"/>
    <col min="9226" max="9226" width="2.140625" style="126" customWidth="1"/>
    <col min="9227" max="9480" width="9" style="126"/>
    <col min="9481" max="9481" width="11.140625" style="126" customWidth="1"/>
    <col min="9482" max="9482" width="2.140625" style="126" customWidth="1"/>
    <col min="9483" max="9736" width="9" style="126"/>
    <col min="9737" max="9737" width="11.140625" style="126" customWidth="1"/>
    <col min="9738" max="9738" width="2.140625" style="126" customWidth="1"/>
    <col min="9739" max="9992" width="9" style="126"/>
    <col min="9993" max="9993" width="11.140625" style="126" customWidth="1"/>
    <col min="9994" max="9994" width="2.140625" style="126" customWidth="1"/>
    <col min="9995" max="10248" width="9" style="126"/>
    <col min="10249" max="10249" width="11.140625" style="126" customWidth="1"/>
    <col min="10250" max="10250" width="2.140625" style="126" customWidth="1"/>
    <col min="10251" max="10504" width="9" style="126"/>
    <col min="10505" max="10505" width="11.140625" style="126" customWidth="1"/>
    <col min="10506" max="10506" width="2.140625" style="126" customWidth="1"/>
    <col min="10507" max="10760" width="9" style="126"/>
    <col min="10761" max="10761" width="11.140625" style="126" customWidth="1"/>
    <col min="10762" max="10762" width="2.140625" style="126" customWidth="1"/>
    <col min="10763" max="11016" width="9" style="126"/>
    <col min="11017" max="11017" width="11.140625" style="126" customWidth="1"/>
    <col min="11018" max="11018" width="2.140625" style="126" customWidth="1"/>
    <col min="11019" max="11272" width="9" style="126"/>
    <col min="11273" max="11273" width="11.140625" style="126" customWidth="1"/>
    <col min="11274" max="11274" width="2.140625" style="126" customWidth="1"/>
    <col min="11275" max="11528" width="9" style="126"/>
    <col min="11529" max="11529" width="11.140625" style="126" customWidth="1"/>
    <col min="11530" max="11530" width="2.140625" style="126" customWidth="1"/>
    <col min="11531" max="11784" width="9" style="126"/>
    <col min="11785" max="11785" width="11.140625" style="126" customWidth="1"/>
    <col min="11786" max="11786" width="2.140625" style="126" customWidth="1"/>
    <col min="11787" max="12040" width="9" style="126"/>
    <col min="12041" max="12041" width="11.140625" style="126" customWidth="1"/>
    <col min="12042" max="12042" width="2.140625" style="126" customWidth="1"/>
    <col min="12043" max="12296" width="9" style="126"/>
    <col min="12297" max="12297" width="11.140625" style="126" customWidth="1"/>
    <col min="12298" max="12298" width="2.140625" style="126" customWidth="1"/>
    <col min="12299" max="12552" width="9" style="126"/>
    <col min="12553" max="12553" width="11.140625" style="126" customWidth="1"/>
    <col min="12554" max="12554" width="2.140625" style="126" customWidth="1"/>
    <col min="12555" max="12808" width="9" style="126"/>
    <col min="12809" max="12809" width="11.140625" style="126" customWidth="1"/>
    <col min="12810" max="12810" width="2.140625" style="126" customWidth="1"/>
    <col min="12811" max="13064" width="9" style="126"/>
    <col min="13065" max="13065" width="11.140625" style="126" customWidth="1"/>
    <col min="13066" max="13066" width="2.140625" style="126" customWidth="1"/>
    <col min="13067" max="13320" width="9" style="126"/>
    <col min="13321" max="13321" width="11.140625" style="126" customWidth="1"/>
    <col min="13322" max="13322" width="2.140625" style="126" customWidth="1"/>
    <col min="13323" max="13576" width="9" style="126"/>
    <col min="13577" max="13577" width="11.140625" style="126" customWidth="1"/>
    <col min="13578" max="13578" width="2.140625" style="126" customWidth="1"/>
    <col min="13579" max="13832" width="9" style="126"/>
    <col min="13833" max="13833" width="11.140625" style="126" customWidth="1"/>
    <col min="13834" max="13834" width="2.140625" style="126" customWidth="1"/>
    <col min="13835" max="14088" width="9" style="126"/>
    <col min="14089" max="14089" width="11.140625" style="126" customWidth="1"/>
    <col min="14090" max="14090" width="2.140625" style="126" customWidth="1"/>
    <col min="14091" max="14344" width="9" style="126"/>
    <col min="14345" max="14345" width="11.140625" style="126" customWidth="1"/>
    <col min="14346" max="14346" width="2.140625" style="126" customWidth="1"/>
    <col min="14347" max="14600" width="9" style="126"/>
    <col min="14601" max="14601" width="11.140625" style="126" customWidth="1"/>
    <col min="14602" max="14602" width="2.140625" style="126" customWidth="1"/>
    <col min="14603" max="14856" width="9" style="126"/>
    <col min="14857" max="14857" width="11.140625" style="126" customWidth="1"/>
    <col min="14858" max="14858" width="2.140625" style="126" customWidth="1"/>
    <col min="14859" max="15112" width="9" style="126"/>
    <col min="15113" max="15113" width="11.140625" style="126" customWidth="1"/>
    <col min="15114" max="15114" width="2.140625" style="126" customWidth="1"/>
    <col min="15115" max="15368" width="9" style="126"/>
    <col min="15369" max="15369" width="11.140625" style="126" customWidth="1"/>
    <col min="15370" max="15370" width="2.140625" style="126" customWidth="1"/>
    <col min="15371" max="15624" width="9" style="126"/>
    <col min="15625" max="15625" width="11.140625" style="126" customWidth="1"/>
    <col min="15626" max="15626" width="2.140625" style="126" customWidth="1"/>
    <col min="15627" max="15880" width="9" style="126"/>
    <col min="15881" max="15881" width="11.140625" style="126" customWidth="1"/>
    <col min="15882" max="15882" width="2.140625" style="126" customWidth="1"/>
    <col min="15883" max="16136" width="9" style="126"/>
    <col min="16137" max="16137" width="11.140625" style="126" customWidth="1"/>
    <col min="16138" max="16138" width="2.140625" style="126" customWidth="1"/>
    <col min="16139" max="16384" width="9" style="126"/>
  </cols>
  <sheetData>
    <row r="1" spans="1:10" s="2" customFormat="1" x14ac:dyDescent="0.55000000000000004"/>
    <row r="2" spans="1:10" s="2" customFormat="1" x14ac:dyDescent="0.55000000000000004">
      <c r="A2" s="367" t="s">
        <v>63</v>
      </c>
      <c r="B2" s="367"/>
      <c r="C2" s="367"/>
      <c r="D2" s="367"/>
      <c r="E2" s="367"/>
      <c r="F2" s="367"/>
      <c r="G2" s="367"/>
      <c r="H2" s="367"/>
      <c r="I2" s="367"/>
    </row>
    <row r="3" spans="1:10" s="2" customFormat="1" x14ac:dyDescent="0.55000000000000004">
      <c r="A3" s="367" t="s">
        <v>119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s="2" customFormat="1" x14ac:dyDescent="0.55000000000000004">
      <c r="A4" s="276"/>
      <c r="B4" s="276"/>
      <c r="C4" s="276"/>
      <c r="D4" s="276"/>
      <c r="E4" s="276"/>
      <c r="F4" s="276"/>
      <c r="G4" s="276"/>
      <c r="H4" s="276"/>
      <c r="I4" s="276"/>
      <c r="J4" s="276"/>
    </row>
    <row r="5" spans="1:10" s="2" customFormat="1" x14ac:dyDescent="0.55000000000000004">
      <c r="A5" s="2" t="s">
        <v>64</v>
      </c>
    </row>
    <row r="6" spans="1:10" s="2" customFormat="1" x14ac:dyDescent="0.55000000000000004">
      <c r="A6" s="2" t="s">
        <v>523</v>
      </c>
    </row>
    <row r="7" spans="1:10" s="2" customFormat="1" x14ac:dyDescent="0.55000000000000004">
      <c r="A7" s="2" t="s">
        <v>534</v>
      </c>
    </row>
    <row r="8" spans="1:10" s="2" customFormat="1" x14ac:dyDescent="0.55000000000000004">
      <c r="A8" s="2" t="s">
        <v>535</v>
      </c>
    </row>
    <row r="9" spans="1:10" s="2" customFormat="1" x14ac:dyDescent="0.55000000000000004">
      <c r="A9" s="2" t="s">
        <v>536</v>
      </c>
    </row>
    <row r="10" spans="1:10" s="2" customFormat="1" x14ac:dyDescent="0.55000000000000004">
      <c r="A10" s="2" t="s">
        <v>537</v>
      </c>
    </row>
    <row r="11" spans="1:10" s="2" customFormat="1" x14ac:dyDescent="0.55000000000000004">
      <c r="A11" s="2" t="s">
        <v>538</v>
      </c>
    </row>
    <row r="12" spans="1:10" s="2" customFormat="1" x14ac:dyDescent="0.55000000000000004">
      <c r="A12" s="2" t="s">
        <v>539</v>
      </c>
    </row>
    <row r="13" spans="1:10" s="2" customFormat="1" x14ac:dyDescent="0.55000000000000004">
      <c r="A13" s="2" t="s">
        <v>540</v>
      </c>
    </row>
    <row r="14" spans="1:10" s="2" customFormat="1" x14ac:dyDescent="0.55000000000000004">
      <c r="A14" s="2" t="s">
        <v>541</v>
      </c>
    </row>
    <row r="15" spans="1:10" s="2" customFormat="1" x14ac:dyDescent="0.55000000000000004">
      <c r="A15" s="2" t="s">
        <v>542</v>
      </c>
    </row>
    <row r="16" spans="1:10" s="2" customFormat="1" x14ac:dyDescent="0.55000000000000004">
      <c r="A16" s="2" t="s">
        <v>544</v>
      </c>
    </row>
    <row r="17" spans="1:2" s="2" customFormat="1" x14ac:dyDescent="0.55000000000000004">
      <c r="A17" s="2" t="s">
        <v>543</v>
      </c>
    </row>
    <row r="18" spans="1:2" s="2" customFormat="1" x14ac:dyDescent="0.55000000000000004">
      <c r="B18" s="2" t="s">
        <v>137</v>
      </c>
    </row>
    <row r="19" spans="1:2" s="2" customFormat="1" x14ac:dyDescent="0.55000000000000004">
      <c r="A19" s="2" t="s">
        <v>531</v>
      </c>
    </row>
    <row r="20" spans="1:2" s="2" customFormat="1" x14ac:dyDescent="0.55000000000000004">
      <c r="A20" s="2" t="s">
        <v>532</v>
      </c>
    </row>
    <row r="21" spans="1:2" s="2" customFormat="1" x14ac:dyDescent="0.55000000000000004">
      <c r="A21" s="2" t="s">
        <v>533</v>
      </c>
    </row>
    <row r="22" spans="1:2" s="2" customFormat="1" x14ac:dyDescent="0.55000000000000004">
      <c r="A22" s="2" t="s">
        <v>138</v>
      </c>
    </row>
    <row r="23" spans="1:2" s="2" customFormat="1" x14ac:dyDescent="0.55000000000000004">
      <c r="A23" s="2" t="s">
        <v>524</v>
      </c>
    </row>
    <row r="24" spans="1:2" s="2" customFormat="1" x14ac:dyDescent="0.55000000000000004">
      <c r="A24" s="2" t="s">
        <v>525</v>
      </c>
    </row>
    <row r="25" spans="1:2" s="2" customFormat="1" x14ac:dyDescent="0.55000000000000004">
      <c r="A25" s="2" t="s">
        <v>597</v>
      </c>
    </row>
    <row r="26" spans="1:2" s="2" customFormat="1" x14ac:dyDescent="0.55000000000000004">
      <c r="A26" s="2" t="s">
        <v>568</v>
      </c>
    </row>
    <row r="27" spans="1:2" s="2" customFormat="1" x14ac:dyDescent="0.55000000000000004">
      <c r="A27" s="2" t="s">
        <v>592</v>
      </c>
    </row>
    <row r="28" spans="1:2" s="2" customFormat="1" x14ac:dyDescent="0.55000000000000004">
      <c r="A28" s="2" t="s">
        <v>593</v>
      </c>
    </row>
    <row r="29" spans="1:2" s="2" customFormat="1" x14ac:dyDescent="0.55000000000000004">
      <c r="A29" s="2" t="s">
        <v>598</v>
      </c>
    </row>
  </sheetData>
  <mergeCells count="2">
    <mergeCell ref="A2:I2"/>
    <mergeCell ref="A3:J3"/>
  </mergeCells>
  <pageMargins left="1.2" right="0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2" zoomScale="120" zoomScaleNormal="120" workbookViewId="0">
      <selection activeCell="A65" sqref="A65"/>
    </sheetView>
  </sheetViews>
  <sheetFormatPr defaultColWidth="9" defaultRowHeight="24" x14ac:dyDescent="0.55000000000000004"/>
  <cols>
    <col min="1" max="1" width="5.85546875" style="13" customWidth="1"/>
    <col min="2" max="2" width="10.28515625" style="13" customWidth="1"/>
    <col min="3" max="3" width="33.5703125" style="13" customWidth="1"/>
    <col min="4" max="4" width="14.7109375" style="13" customWidth="1"/>
    <col min="5" max="5" width="8.5703125" style="13" customWidth="1"/>
    <col min="6" max="6" width="9.28515625" style="13" customWidth="1"/>
    <col min="7" max="7" width="9.85546875" style="13" customWidth="1"/>
    <col min="8" max="9" width="9" style="13"/>
    <col min="10" max="10" width="12.42578125" style="13" customWidth="1"/>
    <col min="11" max="11" width="3.42578125" style="13" customWidth="1"/>
    <col min="12" max="265" width="9" style="13"/>
    <col min="266" max="266" width="12.42578125" style="13" customWidth="1"/>
    <col min="267" max="267" width="3.42578125" style="13" customWidth="1"/>
    <col min="268" max="521" width="9" style="13"/>
    <col min="522" max="522" width="12.42578125" style="13" customWidth="1"/>
    <col min="523" max="523" width="3.42578125" style="13" customWidth="1"/>
    <col min="524" max="777" width="9" style="13"/>
    <col min="778" max="778" width="12.42578125" style="13" customWidth="1"/>
    <col min="779" max="779" width="3.42578125" style="13" customWidth="1"/>
    <col min="780" max="1033" width="9" style="13"/>
    <col min="1034" max="1034" width="12.42578125" style="13" customWidth="1"/>
    <col min="1035" max="1035" width="3.42578125" style="13" customWidth="1"/>
    <col min="1036" max="1289" width="9" style="13"/>
    <col min="1290" max="1290" width="12.42578125" style="13" customWidth="1"/>
    <col min="1291" max="1291" width="3.42578125" style="13" customWidth="1"/>
    <col min="1292" max="1545" width="9" style="13"/>
    <col min="1546" max="1546" width="12.42578125" style="13" customWidth="1"/>
    <col min="1547" max="1547" width="3.42578125" style="13" customWidth="1"/>
    <col min="1548" max="1801" width="9" style="13"/>
    <col min="1802" max="1802" width="12.42578125" style="13" customWidth="1"/>
    <col min="1803" max="1803" width="3.42578125" style="13" customWidth="1"/>
    <col min="1804" max="2057" width="9" style="13"/>
    <col min="2058" max="2058" width="12.42578125" style="13" customWidth="1"/>
    <col min="2059" max="2059" width="3.42578125" style="13" customWidth="1"/>
    <col min="2060" max="2313" width="9" style="13"/>
    <col min="2314" max="2314" width="12.42578125" style="13" customWidth="1"/>
    <col min="2315" max="2315" width="3.42578125" style="13" customWidth="1"/>
    <col min="2316" max="2569" width="9" style="13"/>
    <col min="2570" max="2570" width="12.42578125" style="13" customWidth="1"/>
    <col min="2571" max="2571" width="3.42578125" style="13" customWidth="1"/>
    <col min="2572" max="2825" width="9" style="13"/>
    <col min="2826" max="2826" width="12.42578125" style="13" customWidth="1"/>
    <col min="2827" max="2827" width="3.42578125" style="13" customWidth="1"/>
    <col min="2828" max="3081" width="9" style="13"/>
    <col min="3082" max="3082" width="12.42578125" style="13" customWidth="1"/>
    <col min="3083" max="3083" width="3.42578125" style="13" customWidth="1"/>
    <col min="3084" max="3337" width="9" style="13"/>
    <col min="3338" max="3338" width="12.42578125" style="13" customWidth="1"/>
    <col min="3339" max="3339" width="3.42578125" style="13" customWidth="1"/>
    <col min="3340" max="3593" width="9" style="13"/>
    <col min="3594" max="3594" width="12.42578125" style="13" customWidth="1"/>
    <col min="3595" max="3595" width="3.42578125" style="13" customWidth="1"/>
    <col min="3596" max="3849" width="9" style="13"/>
    <col min="3850" max="3850" width="12.42578125" style="13" customWidth="1"/>
    <col min="3851" max="3851" width="3.42578125" style="13" customWidth="1"/>
    <col min="3852" max="4105" width="9" style="13"/>
    <col min="4106" max="4106" width="12.42578125" style="13" customWidth="1"/>
    <col min="4107" max="4107" width="3.42578125" style="13" customWidth="1"/>
    <col min="4108" max="4361" width="9" style="13"/>
    <col min="4362" max="4362" width="12.42578125" style="13" customWidth="1"/>
    <col min="4363" max="4363" width="3.42578125" style="13" customWidth="1"/>
    <col min="4364" max="4617" width="9" style="13"/>
    <col min="4618" max="4618" width="12.42578125" style="13" customWidth="1"/>
    <col min="4619" max="4619" width="3.42578125" style="13" customWidth="1"/>
    <col min="4620" max="4873" width="9" style="13"/>
    <col min="4874" max="4874" width="12.42578125" style="13" customWidth="1"/>
    <col min="4875" max="4875" width="3.42578125" style="13" customWidth="1"/>
    <col min="4876" max="5129" width="9" style="13"/>
    <col min="5130" max="5130" width="12.42578125" style="13" customWidth="1"/>
    <col min="5131" max="5131" width="3.42578125" style="13" customWidth="1"/>
    <col min="5132" max="5385" width="9" style="13"/>
    <col min="5386" max="5386" width="12.42578125" style="13" customWidth="1"/>
    <col min="5387" max="5387" width="3.42578125" style="13" customWidth="1"/>
    <col min="5388" max="5641" width="9" style="13"/>
    <col min="5642" max="5642" width="12.42578125" style="13" customWidth="1"/>
    <col min="5643" max="5643" width="3.42578125" style="13" customWidth="1"/>
    <col min="5644" max="5897" width="9" style="13"/>
    <col min="5898" max="5898" width="12.42578125" style="13" customWidth="1"/>
    <col min="5899" max="5899" width="3.42578125" style="13" customWidth="1"/>
    <col min="5900" max="6153" width="9" style="13"/>
    <col min="6154" max="6154" width="12.42578125" style="13" customWidth="1"/>
    <col min="6155" max="6155" width="3.42578125" style="13" customWidth="1"/>
    <col min="6156" max="6409" width="9" style="13"/>
    <col min="6410" max="6410" width="12.42578125" style="13" customWidth="1"/>
    <col min="6411" max="6411" width="3.42578125" style="13" customWidth="1"/>
    <col min="6412" max="6665" width="9" style="13"/>
    <col min="6666" max="6666" width="12.42578125" style="13" customWidth="1"/>
    <col min="6667" max="6667" width="3.42578125" style="13" customWidth="1"/>
    <col min="6668" max="6921" width="9" style="13"/>
    <col min="6922" max="6922" width="12.42578125" style="13" customWidth="1"/>
    <col min="6923" max="6923" width="3.42578125" style="13" customWidth="1"/>
    <col min="6924" max="7177" width="9" style="13"/>
    <col min="7178" max="7178" width="12.42578125" style="13" customWidth="1"/>
    <col min="7179" max="7179" width="3.42578125" style="13" customWidth="1"/>
    <col min="7180" max="7433" width="9" style="13"/>
    <col min="7434" max="7434" width="12.42578125" style="13" customWidth="1"/>
    <col min="7435" max="7435" width="3.42578125" style="13" customWidth="1"/>
    <col min="7436" max="7689" width="9" style="13"/>
    <col min="7690" max="7690" width="12.42578125" style="13" customWidth="1"/>
    <col min="7691" max="7691" width="3.42578125" style="13" customWidth="1"/>
    <col min="7692" max="7945" width="9" style="13"/>
    <col min="7946" max="7946" width="12.42578125" style="13" customWidth="1"/>
    <col min="7947" max="7947" width="3.42578125" style="13" customWidth="1"/>
    <col min="7948" max="8201" width="9" style="13"/>
    <col min="8202" max="8202" width="12.42578125" style="13" customWidth="1"/>
    <col min="8203" max="8203" width="3.42578125" style="13" customWidth="1"/>
    <col min="8204" max="8457" width="9" style="13"/>
    <col min="8458" max="8458" width="12.42578125" style="13" customWidth="1"/>
    <col min="8459" max="8459" width="3.42578125" style="13" customWidth="1"/>
    <col min="8460" max="8713" width="9" style="13"/>
    <col min="8714" max="8714" width="12.42578125" style="13" customWidth="1"/>
    <col min="8715" max="8715" width="3.42578125" style="13" customWidth="1"/>
    <col min="8716" max="8969" width="9" style="13"/>
    <col min="8970" max="8970" width="12.42578125" style="13" customWidth="1"/>
    <col min="8971" max="8971" width="3.42578125" style="13" customWidth="1"/>
    <col min="8972" max="9225" width="9" style="13"/>
    <col min="9226" max="9226" width="12.42578125" style="13" customWidth="1"/>
    <col min="9227" max="9227" width="3.42578125" style="13" customWidth="1"/>
    <col min="9228" max="9481" width="9" style="13"/>
    <col min="9482" max="9482" width="12.42578125" style="13" customWidth="1"/>
    <col min="9483" max="9483" width="3.42578125" style="13" customWidth="1"/>
    <col min="9484" max="9737" width="9" style="13"/>
    <col min="9738" max="9738" width="12.42578125" style="13" customWidth="1"/>
    <col min="9739" max="9739" width="3.42578125" style="13" customWidth="1"/>
    <col min="9740" max="9993" width="9" style="13"/>
    <col min="9994" max="9994" width="12.42578125" style="13" customWidth="1"/>
    <col min="9995" max="9995" width="3.42578125" style="13" customWidth="1"/>
    <col min="9996" max="10249" width="9" style="13"/>
    <col min="10250" max="10250" width="12.42578125" style="13" customWidth="1"/>
    <col min="10251" max="10251" width="3.42578125" style="13" customWidth="1"/>
    <col min="10252" max="10505" width="9" style="13"/>
    <col min="10506" max="10506" width="12.42578125" style="13" customWidth="1"/>
    <col min="10507" max="10507" width="3.42578125" style="13" customWidth="1"/>
    <col min="10508" max="10761" width="9" style="13"/>
    <col min="10762" max="10762" width="12.42578125" style="13" customWidth="1"/>
    <col min="10763" max="10763" width="3.42578125" style="13" customWidth="1"/>
    <col min="10764" max="11017" width="9" style="13"/>
    <col min="11018" max="11018" width="12.42578125" style="13" customWidth="1"/>
    <col min="11019" max="11019" width="3.42578125" style="13" customWidth="1"/>
    <col min="11020" max="11273" width="9" style="13"/>
    <col min="11274" max="11274" width="12.42578125" style="13" customWidth="1"/>
    <col min="11275" max="11275" width="3.42578125" style="13" customWidth="1"/>
    <col min="11276" max="11529" width="9" style="13"/>
    <col min="11530" max="11530" width="12.42578125" style="13" customWidth="1"/>
    <col min="11531" max="11531" width="3.42578125" style="13" customWidth="1"/>
    <col min="11532" max="11785" width="9" style="13"/>
    <col min="11786" max="11786" width="12.42578125" style="13" customWidth="1"/>
    <col min="11787" max="11787" width="3.42578125" style="13" customWidth="1"/>
    <col min="11788" max="12041" width="9" style="13"/>
    <col min="12042" max="12042" width="12.42578125" style="13" customWidth="1"/>
    <col min="12043" max="12043" width="3.42578125" style="13" customWidth="1"/>
    <col min="12044" max="12297" width="9" style="13"/>
    <col min="12298" max="12298" width="12.42578125" style="13" customWidth="1"/>
    <col min="12299" max="12299" width="3.42578125" style="13" customWidth="1"/>
    <col min="12300" max="12553" width="9" style="13"/>
    <col min="12554" max="12554" width="12.42578125" style="13" customWidth="1"/>
    <col min="12555" max="12555" width="3.42578125" style="13" customWidth="1"/>
    <col min="12556" max="12809" width="9" style="13"/>
    <col min="12810" max="12810" width="12.42578125" style="13" customWidth="1"/>
    <col min="12811" max="12811" width="3.42578125" style="13" customWidth="1"/>
    <col min="12812" max="13065" width="9" style="13"/>
    <col min="13066" max="13066" width="12.42578125" style="13" customWidth="1"/>
    <col min="13067" max="13067" width="3.42578125" style="13" customWidth="1"/>
    <col min="13068" max="13321" width="9" style="13"/>
    <col min="13322" max="13322" width="12.42578125" style="13" customWidth="1"/>
    <col min="13323" max="13323" width="3.42578125" style="13" customWidth="1"/>
    <col min="13324" max="13577" width="9" style="13"/>
    <col min="13578" max="13578" width="12.42578125" style="13" customWidth="1"/>
    <col min="13579" max="13579" width="3.42578125" style="13" customWidth="1"/>
    <col min="13580" max="13833" width="9" style="13"/>
    <col min="13834" max="13834" width="12.42578125" style="13" customWidth="1"/>
    <col min="13835" max="13835" width="3.42578125" style="13" customWidth="1"/>
    <col min="13836" max="14089" width="9" style="13"/>
    <col min="14090" max="14090" width="12.42578125" style="13" customWidth="1"/>
    <col min="14091" max="14091" width="3.42578125" style="13" customWidth="1"/>
    <col min="14092" max="14345" width="9" style="13"/>
    <col min="14346" max="14346" width="12.42578125" style="13" customWidth="1"/>
    <col min="14347" max="14347" width="3.42578125" style="13" customWidth="1"/>
    <col min="14348" max="14601" width="9" style="13"/>
    <col min="14602" max="14602" width="12.42578125" style="13" customWidth="1"/>
    <col min="14603" max="14603" width="3.42578125" style="13" customWidth="1"/>
    <col min="14604" max="14857" width="9" style="13"/>
    <col min="14858" max="14858" width="12.42578125" style="13" customWidth="1"/>
    <col min="14859" max="14859" width="3.42578125" style="13" customWidth="1"/>
    <col min="14860" max="15113" width="9" style="13"/>
    <col min="15114" max="15114" width="12.42578125" style="13" customWidth="1"/>
    <col min="15115" max="15115" width="3.42578125" style="13" customWidth="1"/>
    <col min="15116" max="15369" width="9" style="13"/>
    <col min="15370" max="15370" width="12.42578125" style="13" customWidth="1"/>
    <col min="15371" max="15371" width="3.42578125" style="13" customWidth="1"/>
    <col min="15372" max="15625" width="9" style="13"/>
    <col min="15626" max="15626" width="12.42578125" style="13" customWidth="1"/>
    <col min="15627" max="15627" width="3.42578125" style="13" customWidth="1"/>
    <col min="15628" max="15881" width="9" style="13"/>
    <col min="15882" max="15882" width="12.42578125" style="13" customWidth="1"/>
    <col min="15883" max="15883" width="3.42578125" style="13" customWidth="1"/>
    <col min="15884" max="16137" width="9" style="13"/>
    <col min="16138" max="16138" width="12.42578125" style="13" customWidth="1"/>
    <col min="16139" max="16139" width="3.42578125" style="13" customWidth="1"/>
    <col min="16140" max="16384" width="9" style="13"/>
  </cols>
  <sheetData>
    <row r="1" spans="1:11" s="27" customFormat="1" x14ac:dyDescent="0.55000000000000004">
      <c r="A1" s="368" t="s">
        <v>105</v>
      </c>
      <c r="B1" s="368"/>
      <c r="C1" s="368"/>
      <c r="D1" s="368"/>
      <c r="E1" s="368"/>
      <c r="F1" s="368"/>
      <c r="G1" s="368"/>
      <c r="H1" s="95"/>
      <c r="I1" s="95"/>
      <c r="J1" s="95"/>
    </row>
    <row r="2" spans="1:11" s="27" customFormat="1" x14ac:dyDescent="0.55000000000000004">
      <c r="B2" s="155"/>
      <c r="C2" s="155"/>
      <c r="D2" s="155"/>
      <c r="E2" s="155"/>
      <c r="F2" s="155"/>
      <c r="G2" s="155"/>
      <c r="H2" s="155"/>
      <c r="I2" s="155"/>
      <c r="J2" s="155"/>
    </row>
    <row r="3" spans="1:11" x14ac:dyDescent="0.55000000000000004">
      <c r="A3" s="445" t="s">
        <v>250</v>
      </c>
      <c r="B3" s="445"/>
      <c r="C3" s="445"/>
      <c r="D3" s="445"/>
      <c r="E3" s="445"/>
      <c r="F3" s="445"/>
      <c r="G3" s="445"/>
      <c r="H3" s="15"/>
      <c r="I3" s="15"/>
      <c r="J3" s="15"/>
      <c r="K3" s="15"/>
    </row>
    <row r="4" spans="1:11" x14ac:dyDescent="0.55000000000000004">
      <c r="A4" s="445" t="s">
        <v>221</v>
      </c>
      <c r="B4" s="445"/>
      <c r="C4" s="445"/>
      <c r="D4" s="445"/>
      <c r="E4" s="445"/>
      <c r="F4" s="445"/>
      <c r="G4" s="445"/>
      <c r="H4" s="15"/>
      <c r="I4" s="15"/>
      <c r="J4" s="15"/>
      <c r="K4" s="15"/>
    </row>
    <row r="5" spans="1:11" x14ac:dyDescent="0.55000000000000004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55000000000000004">
      <c r="B6" s="2" t="s">
        <v>251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55000000000000004">
      <c r="B7" s="2" t="s">
        <v>299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55000000000000004">
      <c r="B8" s="2" t="s">
        <v>256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55000000000000004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55000000000000004">
      <c r="B10" s="15" t="s">
        <v>67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24.75" thickBot="1" x14ac:dyDescent="0.6">
      <c r="B11" s="16" t="s">
        <v>226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25.5" thickTop="1" thickBot="1" x14ac:dyDescent="0.6">
      <c r="B12" s="38"/>
      <c r="C12" s="265" t="s">
        <v>4</v>
      </c>
      <c r="D12" s="253" t="s">
        <v>68</v>
      </c>
      <c r="E12" s="253" t="s">
        <v>69</v>
      </c>
      <c r="F12" s="272"/>
      <c r="G12" s="2"/>
      <c r="H12" s="2"/>
      <c r="I12" s="2"/>
      <c r="J12" s="2"/>
      <c r="K12" s="2"/>
    </row>
    <row r="13" spans="1:11" ht="24.75" thickTop="1" x14ac:dyDescent="0.55000000000000004">
      <c r="B13" s="20"/>
      <c r="C13" s="266" t="s">
        <v>56</v>
      </c>
      <c r="D13" s="209">
        <v>33</v>
      </c>
      <c r="E13" s="273">
        <f>D13*100/D$15</f>
        <v>68.75</v>
      </c>
      <c r="F13" s="272"/>
      <c r="G13" s="2"/>
      <c r="H13" s="2"/>
      <c r="I13" s="2"/>
      <c r="J13" s="2"/>
      <c r="K13" s="2"/>
    </row>
    <row r="14" spans="1:11" x14ac:dyDescent="0.55000000000000004">
      <c r="B14" s="20"/>
      <c r="C14" s="274" t="s">
        <v>55</v>
      </c>
      <c r="D14" s="210">
        <v>15</v>
      </c>
      <c r="E14" s="275">
        <f>D14*100/D$15</f>
        <v>31.25</v>
      </c>
      <c r="F14" s="272"/>
      <c r="G14" s="2"/>
      <c r="H14" s="2"/>
      <c r="I14" s="2"/>
      <c r="J14" s="2"/>
      <c r="K14" s="2"/>
    </row>
    <row r="15" spans="1:11" ht="24.75" thickBot="1" x14ac:dyDescent="0.6">
      <c r="B15" s="97"/>
      <c r="C15" s="268" t="s">
        <v>70</v>
      </c>
      <c r="D15" s="268">
        <f>SUM(D13:D14)</f>
        <v>48</v>
      </c>
      <c r="E15" s="271">
        <f>D15*100/D$15</f>
        <v>100</v>
      </c>
      <c r="F15" s="272"/>
      <c r="G15" s="2"/>
      <c r="H15" s="2"/>
      <c r="I15" s="2"/>
      <c r="J15" s="2"/>
      <c r="K15" s="2"/>
    </row>
    <row r="16" spans="1:11" ht="24.75" thickTop="1" x14ac:dyDescent="0.55000000000000004">
      <c r="B16" s="15"/>
      <c r="C16" s="2"/>
      <c r="D16" s="18"/>
      <c r="E16" s="18"/>
      <c r="F16" s="2"/>
      <c r="G16" s="2"/>
      <c r="H16" s="2"/>
      <c r="I16" s="2"/>
      <c r="J16" s="2"/>
      <c r="K16" s="2"/>
    </row>
    <row r="17" spans="1:11" x14ac:dyDescent="0.55000000000000004">
      <c r="B17" s="16" t="s">
        <v>300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55000000000000004">
      <c r="B18" s="16" t="s">
        <v>301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55000000000000004">
      <c r="B19" s="16"/>
      <c r="C19" s="2"/>
      <c r="D19" s="2"/>
      <c r="E19" s="2"/>
      <c r="F19" s="2"/>
      <c r="G19" s="2"/>
      <c r="H19" s="2"/>
      <c r="I19" s="2"/>
      <c r="J19" s="2"/>
      <c r="K19" s="2"/>
    </row>
    <row r="20" spans="1:11" ht="24.75" thickBot="1" x14ac:dyDescent="0.6">
      <c r="B20" s="16" t="s">
        <v>229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24.75" thickTop="1" x14ac:dyDescent="0.55000000000000004">
      <c r="B21" s="38"/>
      <c r="C21" s="346" t="s">
        <v>58</v>
      </c>
      <c r="D21" s="343" t="s">
        <v>68</v>
      </c>
      <c r="E21" s="341" t="s">
        <v>69</v>
      </c>
      <c r="F21" s="272"/>
      <c r="G21" s="2"/>
      <c r="H21" s="2"/>
      <c r="I21" s="2"/>
      <c r="J21" s="2"/>
      <c r="K21" s="2"/>
    </row>
    <row r="22" spans="1:11" x14ac:dyDescent="0.55000000000000004">
      <c r="B22" s="20"/>
      <c r="C22" s="260" t="s">
        <v>60</v>
      </c>
      <c r="D22" s="210">
        <v>27</v>
      </c>
      <c r="E22" s="87">
        <f>D22*100/D$28</f>
        <v>56.25</v>
      </c>
      <c r="F22" s="272"/>
      <c r="G22" s="2"/>
      <c r="H22" s="2"/>
      <c r="I22" s="2"/>
      <c r="J22" s="2"/>
      <c r="K22" s="2"/>
    </row>
    <row r="23" spans="1:11" x14ac:dyDescent="0.55000000000000004">
      <c r="B23" s="20"/>
      <c r="C23" s="260" t="s">
        <v>62</v>
      </c>
      <c r="D23" s="255">
        <v>12</v>
      </c>
      <c r="E23" s="87">
        <f t="shared" ref="E23:E28" si="0">D23*100/D$28</f>
        <v>25</v>
      </c>
      <c r="F23" s="272"/>
      <c r="G23" s="2"/>
      <c r="H23" s="2"/>
      <c r="I23" s="2"/>
      <c r="J23" s="2"/>
      <c r="K23" s="2"/>
    </row>
    <row r="24" spans="1:11" x14ac:dyDescent="0.55000000000000004">
      <c r="B24" s="20"/>
      <c r="C24" s="260" t="s">
        <v>59</v>
      </c>
      <c r="D24" s="255">
        <v>3</v>
      </c>
      <c r="E24" s="87">
        <f t="shared" si="0"/>
        <v>6.25</v>
      </c>
      <c r="F24" s="272"/>
      <c r="G24" s="2"/>
      <c r="H24" s="2"/>
      <c r="I24" s="2"/>
      <c r="J24" s="2"/>
      <c r="K24" s="2"/>
    </row>
    <row r="25" spans="1:11" x14ac:dyDescent="0.55000000000000004">
      <c r="B25" s="20"/>
      <c r="C25" s="347" t="s">
        <v>184</v>
      </c>
      <c r="D25" s="255">
        <v>3</v>
      </c>
      <c r="E25" s="87">
        <f t="shared" si="0"/>
        <v>6.25</v>
      </c>
      <c r="F25" s="272"/>
      <c r="G25" s="2"/>
      <c r="H25" s="2"/>
      <c r="I25" s="2"/>
      <c r="J25" s="2"/>
      <c r="K25" s="2"/>
    </row>
    <row r="26" spans="1:11" x14ac:dyDescent="0.55000000000000004">
      <c r="B26" s="20"/>
      <c r="C26" s="260" t="s">
        <v>169</v>
      </c>
      <c r="D26" s="255">
        <v>2</v>
      </c>
      <c r="E26" s="87">
        <f t="shared" si="0"/>
        <v>4.166666666666667</v>
      </c>
      <c r="F26" s="272"/>
      <c r="G26" s="2"/>
      <c r="H26" s="2"/>
      <c r="I26" s="2"/>
      <c r="J26" s="2"/>
      <c r="K26" s="2"/>
    </row>
    <row r="27" spans="1:11" x14ac:dyDescent="0.55000000000000004">
      <c r="B27" s="20"/>
      <c r="C27" s="260" t="s">
        <v>259</v>
      </c>
      <c r="D27" s="255">
        <v>1</v>
      </c>
      <c r="E27" s="87">
        <f t="shared" si="0"/>
        <v>2.0833333333333335</v>
      </c>
      <c r="F27" s="272"/>
      <c r="G27" s="2"/>
      <c r="H27" s="2"/>
      <c r="I27" s="2"/>
      <c r="J27" s="2"/>
      <c r="K27" s="2"/>
    </row>
    <row r="28" spans="1:11" ht="24.75" thickBot="1" x14ac:dyDescent="0.6">
      <c r="B28" s="97"/>
      <c r="C28" s="268" t="s">
        <v>70</v>
      </c>
      <c r="D28" s="268">
        <f>SUM(D22:D27)</f>
        <v>48</v>
      </c>
      <c r="E28" s="89">
        <f t="shared" si="0"/>
        <v>100</v>
      </c>
      <c r="F28" s="272"/>
      <c r="G28" s="2"/>
      <c r="H28" s="2"/>
      <c r="I28" s="2"/>
      <c r="J28" s="2"/>
      <c r="K28" s="2"/>
    </row>
    <row r="29" spans="1:11" ht="24.75" thickTop="1" x14ac:dyDescent="0.55000000000000004">
      <c r="B29" s="97"/>
      <c r="C29" s="18"/>
      <c r="D29" s="18"/>
      <c r="E29" s="208"/>
      <c r="F29" s="20"/>
      <c r="G29" s="2"/>
      <c r="H29" s="2"/>
      <c r="I29" s="2"/>
      <c r="J29" s="2"/>
      <c r="K29" s="2"/>
    </row>
    <row r="30" spans="1:11" x14ac:dyDescent="0.55000000000000004">
      <c r="A30" s="368" t="s">
        <v>106</v>
      </c>
      <c r="B30" s="368"/>
      <c r="C30" s="368"/>
      <c r="D30" s="368"/>
      <c r="E30" s="368"/>
      <c r="F30" s="368"/>
      <c r="G30" s="368"/>
      <c r="H30" s="2"/>
      <c r="I30" s="2"/>
      <c r="J30" s="2"/>
      <c r="K30" s="2"/>
    </row>
    <row r="31" spans="1:11" x14ac:dyDescent="0.55000000000000004">
      <c r="B31" s="97"/>
      <c r="C31" s="18"/>
      <c r="D31" s="18"/>
      <c r="E31" s="208"/>
      <c r="F31" s="20"/>
      <c r="G31" s="2"/>
      <c r="H31" s="2"/>
      <c r="I31" s="2"/>
      <c r="J31" s="2"/>
      <c r="K31" s="2"/>
    </row>
    <row r="32" spans="1:11" x14ac:dyDescent="0.55000000000000004">
      <c r="B32" s="16" t="s">
        <v>302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55000000000000004">
      <c r="B33" s="16" t="s">
        <v>305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55000000000000004">
      <c r="B34" s="16" t="s">
        <v>306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55000000000000004">
      <c r="B35" s="16"/>
      <c r="C35" s="2"/>
      <c r="D35" s="2"/>
      <c r="E35" s="2"/>
      <c r="F35" s="2"/>
      <c r="G35" s="2"/>
      <c r="H35" s="2"/>
      <c r="I35" s="2"/>
      <c r="J35" s="2"/>
      <c r="K35" s="2"/>
    </row>
    <row r="36" spans="2:11" s="2" customFormat="1" ht="24.75" thickBot="1" x14ac:dyDescent="0.6">
      <c r="B36" s="85" t="s">
        <v>225</v>
      </c>
      <c r="F36" s="156"/>
      <c r="G36" s="156"/>
      <c r="H36" s="156"/>
    </row>
    <row r="37" spans="2:11" s="2" customFormat="1" ht="25.5" thickTop="1" thickBot="1" x14ac:dyDescent="0.6">
      <c r="B37" s="384" t="s">
        <v>110</v>
      </c>
      <c r="C37" s="384"/>
      <c r="D37" s="384"/>
      <c r="E37" s="361" t="s">
        <v>68</v>
      </c>
      <c r="F37" s="361" t="s">
        <v>69</v>
      </c>
      <c r="G37" s="360"/>
      <c r="H37" s="360"/>
    </row>
    <row r="38" spans="2:11" s="2" customFormat="1" ht="24.75" thickTop="1" x14ac:dyDescent="0.55000000000000004">
      <c r="B38" s="380" t="s">
        <v>115</v>
      </c>
      <c r="C38" s="381"/>
      <c r="D38" s="382"/>
      <c r="E38" s="86">
        <v>10</v>
      </c>
      <c r="F38" s="87">
        <f>E38*100/E$55</f>
        <v>20.833333333333332</v>
      </c>
      <c r="G38" s="360"/>
      <c r="H38" s="360"/>
    </row>
    <row r="39" spans="2:11" s="2" customFormat="1" x14ac:dyDescent="0.55000000000000004">
      <c r="B39" s="377" t="s">
        <v>208</v>
      </c>
      <c r="C39" s="378"/>
      <c r="D39" s="379"/>
      <c r="E39" s="104">
        <v>7</v>
      </c>
      <c r="F39" s="87">
        <f t="shared" ref="F39:F55" si="1">E39*100/E$55</f>
        <v>14.583333333333334</v>
      </c>
      <c r="G39" s="360"/>
      <c r="H39" s="360"/>
    </row>
    <row r="40" spans="2:11" s="2" customFormat="1" x14ac:dyDescent="0.55000000000000004">
      <c r="B40" s="377" t="s">
        <v>260</v>
      </c>
      <c r="C40" s="378"/>
      <c r="D40" s="379"/>
      <c r="E40" s="104">
        <v>4</v>
      </c>
      <c r="F40" s="87">
        <f t="shared" si="1"/>
        <v>8.3333333333333339</v>
      </c>
      <c r="G40" s="360"/>
      <c r="H40" s="360"/>
    </row>
    <row r="41" spans="2:11" s="2" customFormat="1" x14ac:dyDescent="0.55000000000000004">
      <c r="B41" s="377" t="s">
        <v>117</v>
      </c>
      <c r="C41" s="378"/>
      <c r="D41" s="379"/>
      <c r="E41" s="104">
        <v>3</v>
      </c>
      <c r="F41" s="87">
        <f t="shared" si="1"/>
        <v>6.25</v>
      </c>
      <c r="G41" s="360"/>
      <c r="H41" s="360"/>
    </row>
    <row r="42" spans="2:11" s="2" customFormat="1" x14ac:dyDescent="0.55000000000000004">
      <c r="B42" s="377" t="s">
        <v>210</v>
      </c>
      <c r="C42" s="378"/>
      <c r="D42" s="379"/>
      <c r="E42" s="104">
        <v>3</v>
      </c>
      <c r="F42" s="87">
        <f t="shared" si="1"/>
        <v>6.25</v>
      </c>
      <c r="G42" s="360"/>
      <c r="H42" s="360"/>
    </row>
    <row r="43" spans="2:11" s="2" customFormat="1" x14ac:dyDescent="0.55000000000000004">
      <c r="B43" s="467" t="s">
        <v>180</v>
      </c>
      <c r="C43" s="468" t="s">
        <v>115</v>
      </c>
      <c r="D43" s="469" t="s">
        <v>115</v>
      </c>
      <c r="E43" s="104">
        <v>3</v>
      </c>
      <c r="F43" s="87">
        <f t="shared" si="1"/>
        <v>6.25</v>
      </c>
      <c r="G43" s="360"/>
      <c r="H43" s="360"/>
    </row>
    <row r="44" spans="2:11" s="2" customFormat="1" x14ac:dyDescent="0.55000000000000004">
      <c r="B44" s="377" t="s">
        <v>213</v>
      </c>
      <c r="C44" s="378"/>
      <c r="D44" s="379"/>
      <c r="E44" s="104">
        <v>3</v>
      </c>
      <c r="F44" s="87">
        <f t="shared" si="1"/>
        <v>6.25</v>
      </c>
      <c r="G44" s="360"/>
      <c r="H44" s="360"/>
    </row>
    <row r="45" spans="2:11" s="2" customFormat="1" x14ac:dyDescent="0.55000000000000004">
      <c r="B45" s="377" t="s">
        <v>209</v>
      </c>
      <c r="C45" s="378"/>
      <c r="D45" s="379"/>
      <c r="E45" s="104">
        <v>3</v>
      </c>
      <c r="F45" s="87">
        <f t="shared" si="1"/>
        <v>6.25</v>
      </c>
      <c r="G45" s="360"/>
      <c r="H45" s="360"/>
    </row>
    <row r="46" spans="2:11" s="2" customFormat="1" x14ac:dyDescent="0.55000000000000004">
      <c r="B46" s="442" t="s">
        <v>198</v>
      </c>
      <c r="C46" s="443"/>
      <c r="D46" s="444"/>
      <c r="E46" s="104">
        <v>2</v>
      </c>
      <c r="F46" s="87">
        <f t="shared" si="1"/>
        <v>4.166666666666667</v>
      </c>
      <c r="G46" s="360"/>
      <c r="H46" s="360"/>
    </row>
    <row r="47" spans="2:11" s="2" customFormat="1" x14ac:dyDescent="0.55000000000000004">
      <c r="B47" s="377" t="s">
        <v>203</v>
      </c>
      <c r="C47" s="378"/>
      <c r="D47" s="379"/>
      <c r="E47" s="104">
        <v>2</v>
      </c>
      <c r="F47" s="87">
        <f t="shared" si="1"/>
        <v>4.166666666666667</v>
      </c>
      <c r="G47" s="360"/>
      <c r="H47" s="360"/>
    </row>
    <row r="48" spans="2:11" s="2" customFormat="1" x14ac:dyDescent="0.55000000000000004">
      <c r="B48" s="377" t="s">
        <v>116</v>
      </c>
      <c r="C48" s="378"/>
      <c r="D48" s="379"/>
      <c r="E48" s="104">
        <v>2</v>
      </c>
      <c r="F48" s="87">
        <f t="shared" si="1"/>
        <v>4.166666666666667</v>
      </c>
      <c r="G48" s="360"/>
      <c r="H48" s="360"/>
    </row>
    <row r="49" spans="1:8" s="2" customFormat="1" x14ac:dyDescent="0.55000000000000004">
      <c r="B49" s="377" t="s">
        <v>236</v>
      </c>
      <c r="C49" s="378"/>
      <c r="D49" s="379"/>
      <c r="E49" s="104">
        <v>1</v>
      </c>
      <c r="F49" s="87">
        <f t="shared" si="1"/>
        <v>2.0833333333333335</v>
      </c>
      <c r="G49" s="360"/>
      <c r="H49" s="360"/>
    </row>
    <row r="50" spans="1:8" s="2" customFormat="1" x14ac:dyDescent="0.55000000000000004">
      <c r="B50" s="377" t="s">
        <v>214</v>
      </c>
      <c r="C50" s="378"/>
      <c r="D50" s="379"/>
      <c r="E50" s="104">
        <v>1</v>
      </c>
      <c r="F50" s="87">
        <f t="shared" si="1"/>
        <v>2.0833333333333335</v>
      </c>
      <c r="G50" s="360"/>
      <c r="H50" s="360"/>
    </row>
    <row r="51" spans="1:8" s="2" customFormat="1" x14ac:dyDescent="0.55000000000000004">
      <c r="B51" s="377" t="s">
        <v>199</v>
      </c>
      <c r="C51" s="378"/>
      <c r="D51" s="379"/>
      <c r="E51" s="104">
        <v>1</v>
      </c>
      <c r="F51" s="87">
        <f t="shared" si="1"/>
        <v>2.0833333333333335</v>
      </c>
      <c r="G51" s="360"/>
      <c r="H51" s="360"/>
    </row>
    <row r="52" spans="1:8" s="2" customFormat="1" x14ac:dyDescent="0.55000000000000004">
      <c r="B52" s="377" t="s">
        <v>54</v>
      </c>
      <c r="C52" s="378"/>
      <c r="D52" s="379"/>
      <c r="E52" s="104">
        <v>1</v>
      </c>
      <c r="F52" s="87">
        <f t="shared" si="1"/>
        <v>2.0833333333333335</v>
      </c>
      <c r="G52" s="360"/>
      <c r="H52" s="360"/>
    </row>
    <row r="53" spans="1:8" s="2" customFormat="1" x14ac:dyDescent="0.55000000000000004">
      <c r="B53" s="377" t="s">
        <v>114</v>
      </c>
      <c r="C53" s="378"/>
      <c r="D53" s="379"/>
      <c r="E53" s="104">
        <v>1</v>
      </c>
      <c r="F53" s="87">
        <f t="shared" si="1"/>
        <v>2.0833333333333335</v>
      </c>
      <c r="G53" s="360"/>
      <c r="H53" s="360"/>
    </row>
    <row r="54" spans="1:8" s="2" customFormat="1" x14ac:dyDescent="0.55000000000000004">
      <c r="B54" s="377" t="s">
        <v>212</v>
      </c>
      <c r="C54" s="378"/>
      <c r="D54" s="379"/>
      <c r="E54" s="104">
        <v>1</v>
      </c>
      <c r="F54" s="87">
        <f t="shared" si="1"/>
        <v>2.0833333333333335</v>
      </c>
      <c r="G54" s="360"/>
      <c r="H54" s="360"/>
    </row>
    <row r="55" spans="1:8" s="2" customFormat="1" ht="24.75" thickBot="1" x14ac:dyDescent="0.6">
      <c r="B55" s="374" t="s">
        <v>70</v>
      </c>
      <c r="C55" s="375"/>
      <c r="D55" s="376"/>
      <c r="E55" s="88">
        <f>SUM(E38:E54)</f>
        <v>48</v>
      </c>
      <c r="F55" s="89">
        <f t="shared" si="1"/>
        <v>100</v>
      </c>
      <c r="G55" s="360"/>
      <c r="H55" s="360"/>
    </row>
    <row r="56" spans="1:8" s="1" customFormat="1" thickTop="1" x14ac:dyDescent="0.55000000000000004">
      <c r="D56" s="90"/>
      <c r="E56" s="90"/>
      <c r="F56" s="91"/>
      <c r="G56" s="92"/>
    </row>
    <row r="57" spans="1:8" s="1" customFormat="1" ht="23.25" x14ac:dyDescent="0.55000000000000004">
      <c r="D57" s="90"/>
      <c r="E57" s="90"/>
      <c r="F57" s="91"/>
      <c r="G57" s="92"/>
    </row>
    <row r="58" spans="1:8" s="1" customFormat="1" ht="23.25" x14ac:dyDescent="0.55000000000000004">
      <c r="D58" s="90"/>
      <c r="E58" s="90"/>
      <c r="F58" s="91"/>
      <c r="G58" s="92"/>
    </row>
    <row r="59" spans="1:8" s="1" customFormat="1" x14ac:dyDescent="0.55000000000000004">
      <c r="A59" s="368" t="s">
        <v>71</v>
      </c>
      <c r="B59" s="368"/>
      <c r="C59" s="368"/>
      <c r="D59" s="368"/>
      <c r="E59" s="368"/>
      <c r="F59" s="368"/>
      <c r="G59" s="368"/>
    </row>
    <row r="60" spans="1:8" s="1" customFormat="1" ht="23.25" x14ac:dyDescent="0.55000000000000004">
      <c r="D60" s="90"/>
      <c r="E60" s="90"/>
      <c r="F60" s="91"/>
      <c r="G60" s="92"/>
    </row>
    <row r="61" spans="1:8" s="2" customFormat="1" x14ac:dyDescent="0.55000000000000004">
      <c r="B61" s="93"/>
      <c r="C61" s="2" t="s">
        <v>112</v>
      </c>
      <c r="F61" s="156"/>
      <c r="G61" s="156"/>
      <c r="H61" s="156"/>
    </row>
    <row r="62" spans="1:8" s="2" customFormat="1" x14ac:dyDescent="0.55000000000000004">
      <c r="B62" s="2" t="s">
        <v>307</v>
      </c>
      <c r="F62" s="156"/>
      <c r="G62" s="156"/>
      <c r="H62" s="156"/>
    </row>
    <row r="63" spans="1:8" s="2" customFormat="1" x14ac:dyDescent="0.55000000000000004">
      <c r="B63" s="2" t="s">
        <v>308</v>
      </c>
      <c r="F63" s="156"/>
      <c r="G63" s="156"/>
      <c r="H63" s="156"/>
    </row>
    <row r="64" spans="1:8" s="2" customFormat="1" x14ac:dyDescent="0.55000000000000004">
      <c r="B64" s="2" t="s">
        <v>309</v>
      </c>
      <c r="F64" s="156"/>
      <c r="G64" s="156"/>
      <c r="H64" s="156"/>
    </row>
    <row r="65" spans="6:8" s="2" customFormat="1" x14ac:dyDescent="0.55000000000000004">
      <c r="F65" s="156"/>
      <c r="G65" s="156"/>
      <c r="H65" s="156"/>
    </row>
    <row r="66" spans="6:8" s="2" customFormat="1" x14ac:dyDescent="0.55000000000000004">
      <c r="F66" s="156"/>
      <c r="G66" s="156"/>
      <c r="H66" s="156"/>
    </row>
    <row r="67" spans="6:8" s="2" customFormat="1" x14ac:dyDescent="0.55000000000000004">
      <c r="F67" s="156"/>
      <c r="G67" s="156"/>
      <c r="H67" s="156"/>
    </row>
    <row r="68" spans="6:8" s="2" customFormat="1" x14ac:dyDescent="0.55000000000000004">
      <c r="F68" s="156"/>
      <c r="G68" s="156"/>
      <c r="H68" s="156"/>
    </row>
    <row r="69" spans="6:8" s="2" customFormat="1" x14ac:dyDescent="0.55000000000000004">
      <c r="F69" s="156"/>
      <c r="G69" s="156"/>
      <c r="H69" s="156"/>
    </row>
    <row r="70" spans="6:8" s="2" customFormat="1" x14ac:dyDescent="0.55000000000000004">
      <c r="F70" s="156"/>
      <c r="G70" s="156"/>
      <c r="H70" s="156"/>
    </row>
    <row r="71" spans="6:8" s="2" customFormat="1" x14ac:dyDescent="0.55000000000000004">
      <c r="F71" s="156"/>
      <c r="G71" s="156"/>
      <c r="H71" s="156"/>
    </row>
    <row r="72" spans="6:8" s="2" customFormat="1" x14ac:dyDescent="0.55000000000000004">
      <c r="F72" s="156"/>
      <c r="G72" s="156"/>
      <c r="H72" s="156"/>
    </row>
  </sheetData>
  <mergeCells count="24">
    <mergeCell ref="B47:D47"/>
    <mergeCell ref="B49:D49"/>
    <mergeCell ref="A3:G3"/>
    <mergeCell ref="A4:G4"/>
    <mergeCell ref="B37:D37"/>
    <mergeCell ref="B38:D38"/>
    <mergeCell ref="B39:D39"/>
    <mergeCell ref="A30:G30"/>
    <mergeCell ref="A1:G1"/>
    <mergeCell ref="A59:G59"/>
    <mergeCell ref="B55:D55"/>
    <mergeCell ref="B41:D41"/>
    <mergeCell ref="B42:D42"/>
    <mergeCell ref="B44:D44"/>
    <mergeCell ref="B45:D45"/>
    <mergeCell ref="B50:D50"/>
    <mergeCell ref="B51:D51"/>
    <mergeCell ref="B52:D52"/>
    <mergeCell ref="B53:D53"/>
    <mergeCell ref="B54:D54"/>
    <mergeCell ref="B48:D48"/>
    <mergeCell ref="B40:D40"/>
    <mergeCell ref="B43:D43"/>
    <mergeCell ref="B46:D46"/>
  </mergeCells>
  <pageMargins left="0.7" right="0" top="0.75" bottom="0.75" header="0.3" footer="0.3"/>
  <pageSetup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tabSelected="1" topLeftCell="A19" zoomScale="140" zoomScaleNormal="140" workbookViewId="0">
      <selection activeCell="A40" sqref="A40"/>
    </sheetView>
  </sheetViews>
  <sheetFormatPr defaultColWidth="9" defaultRowHeight="24" x14ac:dyDescent="0.55000000000000004"/>
  <cols>
    <col min="1" max="3" width="9" style="27"/>
    <col min="4" max="4" width="32.140625" style="27" customWidth="1"/>
    <col min="5" max="5" width="6.42578125" style="27" customWidth="1"/>
    <col min="6" max="6" width="6.5703125" style="27" customWidth="1"/>
    <col min="7" max="7" width="15" style="27" customWidth="1"/>
    <col min="8" max="259" width="9" style="27"/>
    <col min="260" max="260" width="36.42578125" style="27" customWidth="1"/>
    <col min="261" max="261" width="5.5703125" style="27" customWidth="1"/>
    <col min="262" max="262" width="5.85546875" style="27" customWidth="1"/>
    <col min="263" max="263" width="13.42578125" style="27" bestFit="1" customWidth="1"/>
    <col min="264" max="515" width="9" style="27"/>
    <col min="516" max="516" width="36.42578125" style="27" customWidth="1"/>
    <col min="517" max="517" width="5.5703125" style="27" customWidth="1"/>
    <col min="518" max="518" width="5.85546875" style="27" customWidth="1"/>
    <col min="519" max="519" width="13.42578125" style="27" bestFit="1" customWidth="1"/>
    <col min="520" max="771" width="9" style="27"/>
    <col min="772" max="772" width="36.42578125" style="27" customWidth="1"/>
    <col min="773" max="773" width="5.5703125" style="27" customWidth="1"/>
    <col min="774" max="774" width="5.85546875" style="27" customWidth="1"/>
    <col min="775" max="775" width="13.42578125" style="27" bestFit="1" customWidth="1"/>
    <col min="776" max="1027" width="9" style="27"/>
    <col min="1028" max="1028" width="36.42578125" style="27" customWidth="1"/>
    <col min="1029" max="1029" width="5.5703125" style="27" customWidth="1"/>
    <col min="1030" max="1030" width="5.85546875" style="27" customWidth="1"/>
    <col min="1031" max="1031" width="13.42578125" style="27" bestFit="1" customWidth="1"/>
    <col min="1032" max="1283" width="9" style="27"/>
    <col min="1284" max="1284" width="36.42578125" style="27" customWidth="1"/>
    <col min="1285" max="1285" width="5.5703125" style="27" customWidth="1"/>
    <col min="1286" max="1286" width="5.85546875" style="27" customWidth="1"/>
    <col min="1287" max="1287" width="13.42578125" style="27" bestFit="1" customWidth="1"/>
    <col min="1288" max="1539" width="9" style="27"/>
    <col min="1540" max="1540" width="36.42578125" style="27" customWidth="1"/>
    <col min="1541" max="1541" width="5.5703125" style="27" customWidth="1"/>
    <col min="1542" max="1542" width="5.85546875" style="27" customWidth="1"/>
    <col min="1543" max="1543" width="13.42578125" style="27" bestFit="1" customWidth="1"/>
    <col min="1544" max="1795" width="9" style="27"/>
    <col min="1796" max="1796" width="36.42578125" style="27" customWidth="1"/>
    <col min="1797" max="1797" width="5.5703125" style="27" customWidth="1"/>
    <col min="1798" max="1798" width="5.85546875" style="27" customWidth="1"/>
    <col min="1799" max="1799" width="13.42578125" style="27" bestFit="1" customWidth="1"/>
    <col min="1800" max="2051" width="9" style="27"/>
    <col min="2052" max="2052" width="36.42578125" style="27" customWidth="1"/>
    <col min="2053" max="2053" width="5.5703125" style="27" customWidth="1"/>
    <col min="2054" max="2054" width="5.85546875" style="27" customWidth="1"/>
    <col min="2055" max="2055" width="13.42578125" style="27" bestFit="1" customWidth="1"/>
    <col min="2056" max="2307" width="9" style="27"/>
    <col min="2308" max="2308" width="36.42578125" style="27" customWidth="1"/>
    <col min="2309" max="2309" width="5.5703125" style="27" customWidth="1"/>
    <col min="2310" max="2310" width="5.85546875" style="27" customWidth="1"/>
    <col min="2311" max="2311" width="13.42578125" style="27" bestFit="1" customWidth="1"/>
    <col min="2312" max="2563" width="9" style="27"/>
    <col min="2564" max="2564" width="36.42578125" style="27" customWidth="1"/>
    <col min="2565" max="2565" width="5.5703125" style="27" customWidth="1"/>
    <col min="2566" max="2566" width="5.85546875" style="27" customWidth="1"/>
    <col min="2567" max="2567" width="13.42578125" style="27" bestFit="1" customWidth="1"/>
    <col min="2568" max="2819" width="9" style="27"/>
    <col min="2820" max="2820" width="36.42578125" style="27" customWidth="1"/>
    <col min="2821" max="2821" width="5.5703125" style="27" customWidth="1"/>
    <col min="2822" max="2822" width="5.85546875" style="27" customWidth="1"/>
    <col min="2823" max="2823" width="13.42578125" style="27" bestFit="1" customWidth="1"/>
    <col min="2824" max="3075" width="9" style="27"/>
    <col min="3076" max="3076" width="36.42578125" style="27" customWidth="1"/>
    <col min="3077" max="3077" width="5.5703125" style="27" customWidth="1"/>
    <col min="3078" max="3078" width="5.85546875" style="27" customWidth="1"/>
    <col min="3079" max="3079" width="13.42578125" style="27" bestFit="1" customWidth="1"/>
    <col min="3080" max="3331" width="9" style="27"/>
    <col min="3332" max="3332" width="36.42578125" style="27" customWidth="1"/>
    <col min="3333" max="3333" width="5.5703125" style="27" customWidth="1"/>
    <col min="3334" max="3334" width="5.85546875" style="27" customWidth="1"/>
    <col min="3335" max="3335" width="13.42578125" style="27" bestFit="1" customWidth="1"/>
    <col min="3336" max="3587" width="9" style="27"/>
    <col min="3588" max="3588" width="36.42578125" style="27" customWidth="1"/>
    <col min="3589" max="3589" width="5.5703125" style="27" customWidth="1"/>
    <col min="3590" max="3590" width="5.85546875" style="27" customWidth="1"/>
    <col min="3591" max="3591" width="13.42578125" style="27" bestFit="1" customWidth="1"/>
    <col min="3592" max="3843" width="9" style="27"/>
    <col min="3844" max="3844" width="36.42578125" style="27" customWidth="1"/>
    <col min="3845" max="3845" width="5.5703125" style="27" customWidth="1"/>
    <col min="3846" max="3846" width="5.85546875" style="27" customWidth="1"/>
    <col min="3847" max="3847" width="13.42578125" style="27" bestFit="1" customWidth="1"/>
    <col min="3848" max="4099" width="9" style="27"/>
    <col min="4100" max="4100" width="36.42578125" style="27" customWidth="1"/>
    <col min="4101" max="4101" width="5.5703125" style="27" customWidth="1"/>
    <col min="4102" max="4102" width="5.85546875" style="27" customWidth="1"/>
    <col min="4103" max="4103" width="13.42578125" style="27" bestFit="1" customWidth="1"/>
    <col min="4104" max="4355" width="9" style="27"/>
    <col min="4356" max="4356" width="36.42578125" style="27" customWidth="1"/>
    <col min="4357" max="4357" width="5.5703125" style="27" customWidth="1"/>
    <col min="4358" max="4358" width="5.85546875" style="27" customWidth="1"/>
    <col min="4359" max="4359" width="13.42578125" style="27" bestFit="1" customWidth="1"/>
    <col min="4360" max="4611" width="9" style="27"/>
    <col min="4612" max="4612" width="36.42578125" style="27" customWidth="1"/>
    <col min="4613" max="4613" width="5.5703125" style="27" customWidth="1"/>
    <col min="4614" max="4614" width="5.85546875" style="27" customWidth="1"/>
    <col min="4615" max="4615" width="13.42578125" style="27" bestFit="1" customWidth="1"/>
    <col min="4616" max="4867" width="9" style="27"/>
    <col min="4868" max="4868" width="36.42578125" style="27" customWidth="1"/>
    <col min="4869" max="4869" width="5.5703125" style="27" customWidth="1"/>
    <col min="4870" max="4870" width="5.85546875" style="27" customWidth="1"/>
    <col min="4871" max="4871" width="13.42578125" style="27" bestFit="1" customWidth="1"/>
    <col min="4872" max="5123" width="9" style="27"/>
    <col min="5124" max="5124" width="36.42578125" style="27" customWidth="1"/>
    <col min="5125" max="5125" width="5.5703125" style="27" customWidth="1"/>
    <col min="5126" max="5126" width="5.85546875" style="27" customWidth="1"/>
    <col min="5127" max="5127" width="13.42578125" style="27" bestFit="1" customWidth="1"/>
    <col min="5128" max="5379" width="9" style="27"/>
    <col min="5380" max="5380" width="36.42578125" style="27" customWidth="1"/>
    <col min="5381" max="5381" width="5.5703125" style="27" customWidth="1"/>
    <col min="5382" max="5382" width="5.85546875" style="27" customWidth="1"/>
    <col min="5383" max="5383" width="13.42578125" style="27" bestFit="1" customWidth="1"/>
    <col min="5384" max="5635" width="9" style="27"/>
    <col min="5636" max="5636" width="36.42578125" style="27" customWidth="1"/>
    <col min="5637" max="5637" width="5.5703125" style="27" customWidth="1"/>
    <col min="5638" max="5638" width="5.85546875" style="27" customWidth="1"/>
    <col min="5639" max="5639" width="13.42578125" style="27" bestFit="1" customWidth="1"/>
    <col min="5640" max="5891" width="9" style="27"/>
    <col min="5892" max="5892" width="36.42578125" style="27" customWidth="1"/>
    <col min="5893" max="5893" width="5.5703125" style="27" customWidth="1"/>
    <col min="5894" max="5894" width="5.85546875" style="27" customWidth="1"/>
    <col min="5895" max="5895" width="13.42578125" style="27" bestFit="1" customWidth="1"/>
    <col min="5896" max="6147" width="9" style="27"/>
    <col min="6148" max="6148" width="36.42578125" style="27" customWidth="1"/>
    <col min="6149" max="6149" width="5.5703125" style="27" customWidth="1"/>
    <col min="6150" max="6150" width="5.85546875" style="27" customWidth="1"/>
    <col min="6151" max="6151" width="13.42578125" style="27" bestFit="1" customWidth="1"/>
    <col min="6152" max="6403" width="9" style="27"/>
    <col min="6404" max="6404" width="36.42578125" style="27" customWidth="1"/>
    <col min="6405" max="6405" width="5.5703125" style="27" customWidth="1"/>
    <col min="6406" max="6406" width="5.85546875" style="27" customWidth="1"/>
    <col min="6407" max="6407" width="13.42578125" style="27" bestFit="1" customWidth="1"/>
    <col min="6408" max="6659" width="9" style="27"/>
    <col min="6660" max="6660" width="36.42578125" style="27" customWidth="1"/>
    <col min="6661" max="6661" width="5.5703125" style="27" customWidth="1"/>
    <col min="6662" max="6662" width="5.85546875" style="27" customWidth="1"/>
    <col min="6663" max="6663" width="13.42578125" style="27" bestFit="1" customWidth="1"/>
    <col min="6664" max="6915" width="9" style="27"/>
    <col min="6916" max="6916" width="36.42578125" style="27" customWidth="1"/>
    <col min="6917" max="6917" width="5.5703125" style="27" customWidth="1"/>
    <col min="6918" max="6918" width="5.85546875" style="27" customWidth="1"/>
    <col min="6919" max="6919" width="13.42578125" style="27" bestFit="1" customWidth="1"/>
    <col min="6920" max="7171" width="9" style="27"/>
    <col min="7172" max="7172" width="36.42578125" style="27" customWidth="1"/>
    <col min="7173" max="7173" width="5.5703125" style="27" customWidth="1"/>
    <col min="7174" max="7174" width="5.85546875" style="27" customWidth="1"/>
    <col min="7175" max="7175" width="13.42578125" style="27" bestFit="1" customWidth="1"/>
    <col min="7176" max="7427" width="9" style="27"/>
    <col min="7428" max="7428" width="36.42578125" style="27" customWidth="1"/>
    <col min="7429" max="7429" width="5.5703125" style="27" customWidth="1"/>
    <col min="7430" max="7430" width="5.85546875" style="27" customWidth="1"/>
    <col min="7431" max="7431" width="13.42578125" style="27" bestFit="1" customWidth="1"/>
    <col min="7432" max="7683" width="9" style="27"/>
    <col min="7684" max="7684" width="36.42578125" style="27" customWidth="1"/>
    <col min="7685" max="7685" width="5.5703125" style="27" customWidth="1"/>
    <col min="7686" max="7686" width="5.85546875" style="27" customWidth="1"/>
    <col min="7687" max="7687" width="13.42578125" style="27" bestFit="1" customWidth="1"/>
    <col min="7688" max="7939" width="9" style="27"/>
    <col min="7940" max="7940" width="36.42578125" style="27" customWidth="1"/>
    <col min="7941" max="7941" width="5.5703125" style="27" customWidth="1"/>
    <col min="7942" max="7942" width="5.85546875" style="27" customWidth="1"/>
    <col min="7943" max="7943" width="13.42578125" style="27" bestFit="1" customWidth="1"/>
    <col min="7944" max="8195" width="9" style="27"/>
    <col min="8196" max="8196" width="36.42578125" style="27" customWidth="1"/>
    <col min="8197" max="8197" width="5.5703125" style="27" customWidth="1"/>
    <col min="8198" max="8198" width="5.85546875" style="27" customWidth="1"/>
    <col min="8199" max="8199" width="13.42578125" style="27" bestFit="1" customWidth="1"/>
    <col min="8200" max="8451" width="9" style="27"/>
    <col min="8452" max="8452" width="36.42578125" style="27" customWidth="1"/>
    <col min="8453" max="8453" width="5.5703125" style="27" customWidth="1"/>
    <col min="8454" max="8454" width="5.85546875" style="27" customWidth="1"/>
    <col min="8455" max="8455" width="13.42578125" style="27" bestFit="1" customWidth="1"/>
    <col min="8456" max="8707" width="9" style="27"/>
    <col min="8708" max="8708" width="36.42578125" style="27" customWidth="1"/>
    <col min="8709" max="8709" width="5.5703125" style="27" customWidth="1"/>
    <col min="8710" max="8710" width="5.85546875" style="27" customWidth="1"/>
    <col min="8711" max="8711" width="13.42578125" style="27" bestFit="1" customWidth="1"/>
    <col min="8712" max="8963" width="9" style="27"/>
    <col min="8964" max="8964" width="36.42578125" style="27" customWidth="1"/>
    <col min="8965" max="8965" width="5.5703125" style="27" customWidth="1"/>
    <col min="8966" max="8966" width="5.85546875" style="27" customWidth="1"/>
    <col min="8967" max="8967" width="13.42578125" style="27" bestFit="1" customWidth="1"/>
    <col min="8968" max="9219" width="9" style="27"/>
    <col min="9220" max="9220" width="36.42578125" style="27" customWidth="1"/>
    <col min="9221" max="9221" width="5.5703125" style="27" customWidth="1"/>
    <col min="9222" max="9222" width="5.85546875" style="27" customWidth="1"/>
    <col min="9223" max="9223" width="13.42578125" style="27" bestFit="1" customWidth="1"/>
    <col min="9224" max="9475" width="9" style="27"/>
    <col min="9476" max="9476" width="36.42578125" style="27" customWidth="1"/>
    <col min="9477" max="9477" width="5.5703125" style="27" customWidth="1"/>
    <col min="9478" max="9478" width="5.85546875" style="27" customWidth="1"/>
    <col min="9479" max="9479" width="13.42578125" style="27" bestFit="1" customWidth="1"/>
    <col min="9480" max="9731" width="9" style="27"/>
    <col min="9732" max="9732" width="36.42578125" style="27" customWidth="1"/>
    <col min="9733" max="9733" width="5.5703125" style="27" customWidth="1"/>
    <col min="9734" max="9734" width="5.85546875" style="27" customWidth="1"/>
    <col min="9735" max="9735" width="13.42578125" style="27" bestFit="1" customWidth="1"/>
    <col min="9736" max="9987" width="9" style="27"/>
    <col min="9988" max="9988" width="36.42578125" style="27" customWidth="1"/>
    <col min="9989" max="9989" width="5.5703125" style="27" customWidth="1"/>
    <col min="9990" max="9990" width="5.85546875" style="27" customWidth="1"/>
    <col min="9991" max="9991" width="13.42578125" style="27" bestFit="1" customWidth="1"/>
    <col min="9992" max="10243" width="9" style="27"/>
    <col min="10244" max="10244" width="36.42578125" style="27" customWidth="1"/>
    <col min="10245" max="10245" width="5.5703125" style="27" customWidth="1"/>
    <col min="10246" max="10246" width="5.85546875" style="27" customWidth="1"/>
    <col min="10247" max="10247" width="13.42578125" style="27" bestFit="1" customWidth="1"/>
    <col min="10248" max="10499" width="9" style="27"/>
    <col min="10500" max="10500" width="36.42578125" style="27" customWidth="1"/>
    <col min="10501" max="10501" width="5.5703125" style="27" customWidth="1"/>
    <col min="10502" max="10502" width="5.85546875" style="27" customWidth="1"/>
    <col min="10503" max="10503" width="13.42578125" style="27" bestFit="1" customWidth="1"/>
    <col min="10504" max="10755" width="9" style="27"/>
    <col min="10756" max="10756" width="36.42578125" style="27" customWidth="1"/>
    <col min="10757" max="10757" width="5.5703125" style="27" customWidth="1"/>
    <col min="10758" max="10758" width="5.85546875" style="27" customWidth="1"/>
    <col min="10759" max="10759" width="13.42578125" style="27" bestFit="1" customWidth="1"/>
    <col min="10760" max="11011" width="9" style="27"/>
    <col min="11012" max="11012" width="36.42578125" style="27" customWidth="1"/>
    <col min="11013" max="11013" width="5.5703125" style="27" customWidth="1"/>
    <col min="11014" max="11014" width="5.85546875" style="27" customWidth="1"/>
    <col min="11015" max="11015" width="13.42578125" style="27" bestFit="1" customWidth="1"/>
    <col min="11016" max="11267" width="9" style="27"/>
    <col min="11268" max="11268" width="36.42578125" style="27" customWidth="1"/>
    <col min="11269" max="11269" width="5.5703125" style="27" customWidth="1"/>
    <col min="11270" max="11270" width="5.85546875" style="27" customWidth="1"/>
    <col min="11271" max="11271" width="13.42578125" style="27" bestFit="1" customWidth="1"/>
    <col min="11272" max="11523" width="9" style="27"/>
    <col min="11524" max="11524" width="36.42578125" style="27" customWidth="1"/>
    <col min="11525" max="11525" width="5.5703125" style="27" customWidth="1"/>
    <col min="11526" max="11526" width="5.85546875" style="27" customWidth="1"/>
    <col min="11527" max="11527" width="13.42578125" style="27" bestFit="1" customWidth="1"/>
    <col min="11528" max="11779" width="9" style="27"/>
    <col min="11780" max="11780" width="36.42578125" style="27" customWidth="1"/>
    <col min="11781" max="11781" width="5.5703125" style="27" customWidth="1"/>
    <col min="11782" max="11782" width="5.85546875" style="27" customWidth="1"/>
    <col min="11783" max="11783" width="13.42578125" style="27" bestFit="1" customWidth="1"/>
    <col min="11784" max="12035" width="9" style="27"/>
    <col min="12036" max="12036" width="36.42578125" style="27" customWidth="1"/>
    <col min="12037" max="12037" width="5.5703125" style="27" customWidth="1"/>
    <col min="12038" max="12038" width="5.85546875" style="27" customWidth="1"/>
    <col min="12039" max="12039" width="13.42578125" style="27" bestFit="1" customWidth="1"/>
    <col min="12040" max="12291" width="9" style="27"/>
    <col min="12292" max="12292" width="36.42578125" style="27" customWidth="1"/>
    <col min="12293" max="12293" width="5.5703125" style="27" customWidth="1"/>
    <col min="12294" max="12294" width="5.85546875" style="27" customWidth="1"/>
    <col min="12295" max="12295" width="13.42578125" style="27" bestFit="1" customWidth="1"/>
    <col min="12296" max="12547" width="9" style="27"/>
    <col min="12548" max="12548" width="36.42578125" style="27" customWidth="1"/>
    <col min="12549" max="12549" width="5.5703125" style="27" customWidth="1"/>
    <col min="12550" max="12550" width="5.85546875" style="27" customWidth="1"/>
    <col min="12551" max="12551" width="13.42578125" style="27" bestFit="1" customWidth="1"/>
    <col min="12552" max="12803" width="9" style="27"/>
    <col min="12804" max="12804" width="36.42578125" style="27" customWidth="1"/>
    <col min="12805" max="12805" width="5.5703125" style="27" customWidth="1"/>
    <col min="12806" max="12806" width="5.85546875" style="27" customWidth="1"/>
    <col min="12807" max="12807" width="13.42578125" style="27" bestFit="1" customWidth="1"/>
    <col min="12808" max="13059" width="9" style="27"/>
    <col min="13060" max="13060" width="36.42578125" style="27" customWidth="1"/>
    <col min="13061" max="13061" width="5.5703125" style="27" customWidth="1"/>
    <col min="13062" max="13062" width="5.85546875" style="27" customWidth="1"/>
    <col min="13063" max="13063" width="13.42578125" style="27" bestFit="1" customWidth="1"/>
    <col min="13064" max="13315" width="9" style="27"/>
    <col min="13316" max="13316" width="36.42578125" style="27" customWidth="1"/>
    <col min="13317" max="13317" width="5.5703125" style="27" customWidth="1"/>
    <col min="13318" max="13318" width="5.85546875" style="27" customWidth="1"/>
    <col min="13319" max="13319" width="13.42578125" style="27" bestFit="1" customWidth="1"/>
    <col min="13320" max="13571" width="9" style="27"/>
    <col min="13572" max="13572" width="36.42578125" style="27" customWidth="1"/>
    <col min="13573" max="13573" width="5.5703125" style="27" customWidth="1"/>
    <col min="13574" max="13574" width="5.85546875" style="27" customWidth="1"/>
    <col min="13575" max="13575" width="13.42578125" style="27" bestFit="1" customWidth="1"/>
    <col min="13576" max="13827" width="9" style="27"/>
    <col min="13828" max="13828" width="36.42578125" style="27" customWidth="1"/>
    <col min="13829" max="13829" width="5.5703125" style="27" customWidth="1"/>
    <col min="13830" max="13830" width="5.85546875" style="27" customWidth="1"/>
    <col min="13831" max="13831" width="13.42578125" style="27" bestFit="1" customWidth="1"/>
    <col min="13832" max="14083" width="9" style="27"/>
    <col min="14084" max="14084" width="36.42578125" style="27" customWidth="1"/>
    <col min="14085" max="14085" width="5.5703125" style="27" customWidth="1"/>
    <col min="14086" max="14086" width="5.85546875" style="27" customWidth="1"/>
    <col min="14087" max="14087" width="13.42578125" style="27" bestFit="1" customWidth="1"/>
    <col min="14088" max="14339" width="9" style="27"/>
    <col min="14340" max="14340" width="36.42578125" style="27" customWidth="1"/>
    <col min="14341" max="14341" width="5.5703125" style="27" customWidth="1"/>
    <col min="14342" max="14342" width="5.85546875" style="27" customWidth="1"/>
    <col min="14343" max="14343" width="13.42578125" style="27" bestFit="1" customWidth="1"/>
    <col min="14344" max="14595" width="9" style="27"/>
    <col min="14596" max="14596" width="36.42578125" style="27" customWidth="1"/>
    <col min="14597" max="14597" width="5.5703125" style="27" customWidth="1"/>
    <col min="14598" max="14598" width="5.85546875" style="27" customWidth="1"/>
    <col min="14599" max="14599" width="13.42578125" style="27" bestFit="1" customWidth="1"/>
    <col min="14600" max="14851" width="9" style="27"/>
    <col min="14852" max="14852" width="36.42578125" style="27" customWidth="1"/>
    <col min="14853" max="14853" width="5.5703125" style="27" customWidth="1"/>
    <col min="14854" max="14854" width="5.85546875" style="27" customWidth="1"/>
    <col min="14855" max="14855" width="13.42578125" style="27" bestFit="1" customWidth="1"/>
    <col min="14856" max="15107" width="9" style="27"/>
    <col min="15108" max="15108" width="36.42578125" style="27" customWidth="1"/>
    <col min="15109" max="15109" width="5.5703125" style="27" customWidth="1"/>
    <col min="15110" max="15110" width="5.85546875" style="27" customWidth="1"/>
    <col min="15111" max="15111" width="13.42578125" style="27" bestFit="1" customWidth="1"/>
    <col min="15112" max="15363" width="9" style="27"/>
    <col min="15364" max="15364" width="36.42578125" style="27" customWidth="1"/>
    <col min="15365" max="15365" width="5.5703125" style="27" customWidth="1"/>
    <col min="15366" max="15366" width="5.85546875" style="27" customWidth="1"/>
    <col min="15367" max="15367" width="13.42578125" style="27" bestFit="1" customWidth="1"/>
    <col min="15368" max="15619" width="9" style="27"/>
    <col min="15620" max="15620" width="36.42578125" style="27" customWidth="1"/>
    <col min="15621" max="15621" width="5.5703125" style="27" customWidth="1"/>
    <col min="15622" max="15622" width="5.85546875" style="27" customWidth="1"/>
    <col min="15623" max="15623" width="13.42578125" style="27" bestFit="1" customWidth="1"/>
    <col min="15624" max="15875" width="9" style="27"/>
    <col min="15876" max="15876" width="36.42578125" style="27" customWidth="1"/>
    <col min="15877" max="15877" width="5.5703125" style="27" customWidth="1"/>
    <col min="15878" max="15878" width="5.85546875" style="27" customWidth="1"/>
    <col min="15879" max="15879" width="13.42578125" style="27" bestFit="1" customWidth="1"/>
    <col min="15880" max="16131" width="9" style="27"/>
    <col min="16132" max="16132" width="36.42578125" style="27" customWidth="1"/>
    <col min="16133" max="16133" width="5.5703125" style="27" customWidth="1"/>
    <col min="16134" max="16134" width="5.85546875" style="27" customWidth="1"/>
    <col min="16135" max="16135" width="13.42578125" style="27" bestFit="1" customWidth="1"/>
    <col min="16136" max="16384" width="9" style="27"/>
  </cols>
  <sheetData>
    <row r="1" spans="1:7" x14ac:dyDescent="0.55000000000000004">
      <c r="A1" s="368" t="s">
        <v>71</v>
      </c>
      <c r="B1" s="368"/>
      <c r="C1" s="368"/>
      <c r="D1" s="368"/>
      <c r="E1" s="368"/>
      <c r="F1" s="368"/>
      <c r="G1" s="368"/>
    </row>
    <row r="2" spans="1:7" ht="12" customHeight="1" x14ac:dyDescent="0.55000000000000004"/>
    <row r="3" spans="1:7" s="247" customFormat="1" ht="20.25" customHeight="1" x14ac:dyDescent="0.25">
      <c r="A3" s="246" t="s">
        <v>72</v>
      </c>
    </row>
    <row r="4" spans="1:7" s="354" customFormat="1" ht="17.25" customHeight="1" thickBot="1" x14ac:dyDescent="0.3">
      <c r="A4" s="354" t="s">
        <v>243</v>
      </c>
    </row>
    <row r="5" spans="1:7" ht="13.5" customHeight="1" thickTop="1" x14ac:dyDescent="0.55000000000000004">
      <c r="A5" s="424" t="s">
        <v>73</v>
      </c>
      <c r="B5" s="425"/>
      <c r="C5" s="425"/>
      <c r="D5" s="425"/>
      <c r="E5" s="463" t="s">
        <v>287</v>
      </c>
      <c r="F5" s="464"/>
      <c r="G5" s="465"/>
    </row>
    <row r="6" spans="1:7" ht="13.5" customHeight="1" thickBot="1" x14ac:dyDescent="0.6">
      <c r="A6" s="426"/>
      <c r="B6" s="427"/>
      <c r="C6" s="427"/>
      <c r="D6" s="427"/>
      <c r="E6" s="220"/>
      <c r="F6" s="220" t="s">
        <v>74</v>
      </c>
      <c r="G6" s="220" t="s">
        <v>75</v>
      </c>
    </row>
    <row r="7" spans="1:7" ht="24.75" thickTop="1" x14ac:dyDescent="0.55000000000000004">
      <c r="A7" s="51" t="s">
        <v>90</v>
      </c>
      <c r="E7" s="30"/>
      <c r="F7" s="30"/>
      <c r="G7" s="30"/>
    </row>
    <row r="8" spans="1:7" s="61" customFormat="1" ht="23.25" x14ac:dyDescent="0.55000000000000004">
      <c r="A8" s="45" t="s">
        <v>83</v>
      </c>
      <c r="B8" s="60"/>
      <c r="C8" s="60"/>
      <c r="D8" s="60"/>
      <c r="E8" s="40">
        <f>'Data สนพ.'!X50</f>
        <v>3.9583333333333335</v>
      </c>
      <c r="F8" s="40">
        <f>'Data สนพ.'!X51</f>
        <v>0.98840798995654033</v>
      </c>
      <c r="G8" s="4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1" customFormat="1" ht="23.25" x14ac:dyDescent="0.55000000000000004">
      <c r="A9" s="45" t="s">
        <v>84</v>
      </c>
      <c r="B9" s="60"/>
      <c r="C9" s="60"/>
      <c r="D9" s="60"/>
      <c r="E9" s="40">
        <f>'Data สนพ.'!Y50</f>
        <v>3.9375</v>
      </c>
      <c r="F9" s="40">
        <f>'Data สนพ.'!Y51</f>
        <v>1.0994437665222723</v>
      </c>
      <c r="G9" s="43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61" customFormat="1" ht="23.25" x14ac:dyDescent="0.55000000000000004">
      <c r="A10" s="45" t="s">
        <v>254</v>
      </c>
      <c r="B10" s="60"/>
      <c r="C10" s="60"/>
      <c r="D10" s="60"/>
      <c r="E10" s="40">
        <f>'Data สนพ.'!Z50</f>
        <v>4.104166666666667</v>
      </c>
      <c r="F10" s="40">
        <f>'Data สนพ.'!Z51</f>
        <v>1.1154539832070534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61" customFormat="1" ht="23.25" x14ac:dyDescent="0.55000000000000004">
      <c r="A11" s="45" t="s">
        <v>86</v>
      </c>
      <c r="B11" s="60"/>
      <c r="C11" s="60"/>
      <c r="D11" s="60"/>
      <c r="E11" s="40">
        <f>'Data สนพ.'!AA50</f>
        <v>3.8333333333333335</v>
      </c>
      <c r="F11" s="40">
        <f>'Data สนพ.'!AA51</f>
        <v>1.1547005383792512</v>
      </c>
      <c r="G11" s="4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x14ac:dyDescent="0.55000000000000004">
      <c r="A12" s="431" t="s">
        <v>76</v>
      </c>
      <c r="B12" s="431"/>
      <c r="C12" s="431"/>
      <c r="D12" s="431"/>
      <c r="E12" s="31">
        <f>'Data สนพ.'!AA52</f>
        <v>3.9583333333333335</v>
      </c>
      <c r="F12" s="31">
        <f>'Data สนพ.'!AA53</f>
        <v>1.0869686621979255</v>
      </c>
      <c r="G12" s="44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x14ac:dyDescent="0.55000000000000004">
      <c r="A13" s="52" t="s">
        <v>91</v>
      </c>
      <c r="B13" s="53"/>
      <c r="C13" s="53"/>
      <c r="D13" s="53"/>
      <c r="E13" s="33"/>
      <c r="F13" s="33"/>
      <c r="G13" s="33"/>
    </row>
    <row r="14" spans="1:7" s="61" customFormat="1" ht="23.25" x14ac:dyDescent="0.55000000000000004">
      <c r="A14" s="45" t="s">
        <v>101</v>
      </c>
      <c r="B14" s="45"/>
      <c r="C14" s="45"/>
      <c r="D14" s="45"/>
      <c r="E14" s="40">
        <f>'Data สนพ.'!AB50</f>
        <v>4.145833333333333</v>
      </c>
      <c r="F14" s="40">
        <f>'Data สนพ.'!AB51</f>
        <v>0.92229093423706909</v>
      </c>
      <c r="G14" s="43" t="str">
        <f t="shared" ref="G14:G19" si="0">IF(E14&gt;4.5,"มากที่สุด",IF(E14&gt;3.5,"มาก",IF(E14&gt;2.5,"ปานกลาง",IF(E14&gt;1.5,"น้อย",IF(E14&lt;=1.5,"น้อยที่สุด")))))</f>
        <v>มาก</v>
      </c>
    </row>
    <row r="15" spans="1:7" s="61" customFormat="1" ht="23.25" x14ac:dyDescent="0.55000000000000004">
      <c r="A15" s="45" t="s">
        <v>255</v>
      </c>
      <c r="B15" s="45"/>
      <c r="C15" s="45"/>
      <c r="D15" s="45"/>
      <c r="E15" s="40">
        <f>'Data สนพ.'!AC50</f>
        <v>3.9791666666666665</v>
      </c>
      <c r="F15" s="40">
        <f>'Data สนพ.'!AC51</f>
        <v>1.1390474432674802</v>
      </c>
      <c r="G15" s="43" t="str">
        <f t="shared" si="0"/>
        <v>มาก</v>
      </c>
    </row>
    <row r="16" spans="1:7" s="61" customFormat="1" ht="23.25" x14ac:dyDescent="0.55000000000000004">
      <c r="A16" s="45" t="s">
        <v>87</v>
      </c>
      <c r="B16" s="45"/>
      <c r="C16" s="45"/>
      <c r="D16" s="45"/>
      <c r="E16" s="40">
        <f>'Data สนพ.'!AD50</f>
        <v>3.9166666666666665</v>
      </c>
      <c r="F16" s="40">
        <f>'Data สนพ.'!AD51</f>
        <v>1.1820165483475158</v>
      </c>
      <c r="G16" s="43" t="str">
        <f t="shared" si="0"/>
        <v>มาก</v>
      </c>
    </row>
    <row r="17" spans="1:7" s="61" customFormat="1" ht="23.25" x14ac:dyDescent="0.55000000000000004">
      <c r="A17" s="45" t="s">
        <v>88</v>
      </c>
      <c r="B17" s="45"/>
      <c r="C17" s="45"/>
      <c r="D17" s="45"/>
      <c r="E17" s="40">
        <f>'Data สนพ.'!AE50</f>
        <v>4</v>
      </c>
      <c r="F17" s="40">
        <f>'Data สนพ.'!AE51</f>
        <v>1.1298653657320641</v>
      </c>
      <c r="G17" s="43" t="str">
        <f t="shared" si="0"/>
        <v>มาก</v>
      </c>
    </row>
    <row r="18" spans="1:7" s="61" customFormat="1" ht="23.25" x14ac:dyDescent="0.55000000000000004">
      <c r="A18" s="45" t="s">
        <v>102</v>
      </c>
      <c r="B18" s="45"/>
      <c r="C18" s="45"/>
      <c r="D18" s="45"/>
      <c r="E18" s="40">
        <f>'Data สนพ.'!AF50</f>
        <v>3.9791666666666665</v>
      </c>
      <c r="F18" s="40">
        <f>'Data สนพ.'!AF51</f>
        <v>1.1202124291958298</v>
      </c>
      <c r="G18" s="43" t="str">
        <f t="shared" si="0"/>
        <v>มาก</v>
      </c>
    </row>
    <row r="19" spans="1:7" x14ac:dyDescent="0.55000000000000004">
      <c r="A19" s="416" t="s">
        <v>92</v>
      </c>
      <c r="B19" s="417"/>
      <c r="C19" s="417"/>
      <c r="D19" s="418"/>
      <c r="E19" s="31">
        <f>'Data สนพ.'!AF52</f>
        <v>4.0041666666666664</v>
      </c>
      <c r="F19" s="31">
        <f>'Data สนพ.'!AF53</f>
        <v>1.0958190481698786</v>
      </c>
      <c r="G19" s="32" t="str">
        <f t="shared" si="0"/>
        <v>มาก</v>
      </c>
    </row>
    <row r="20" spans="1:7" x14ac:dyDescent="0.55000000000000004">
      <c r="A20" s="52" t="s">
        <v>89</v>
      </c>
      <c r="B20" s="53"/>
      <c r="C20" s="53"/>
      <c r="D20" s="53"/>
      <c r="E20" s="54"/>
      <c r="F20" s="54"/>
      <c r="G20" s="54"/>
    </row>
    <row r="21" spans="1:7" s="61" customFormat="1" ht="23.25" x14ac:dyDescent="0.55000000000000004">
      <c r="A21" s="45" t="s">
        <v>103</v>
      </c>
      <c r="B21" s="45"/>
      <c r="C21" s="45"/>
      <c r="D21" s="45"/>
      <c r="E21" s="40">
        <f>'Data สนพ.'!AG50</f>
        <v>3.8333333333333335</v>
      </c>
      <c r="F21" s="40">
        <f>'Data สนพ.'!AG51</f>
        <v>1.2261917057665899</v>
      </c>
      <c r="G21" s="43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61" customFormat="1" ht="23.25" x14ac:dyDescent="0.55000000000000004">
      <c r="A22" s="45" t="s">
        <v>104</v>
      </c>
      <c r="B22" s="45"/>
      <c r="C22" s="45"/>
      <c r="D22" s="45"/>
      <c r="E22" s="40">
        <f>'Data สนพ.'!AH50</f>
        <v>3.9791666666666665</v>
      </c>
      <c r="F22" s="40">
        <f>'Data สนพ.'!AH51</f>
        <v>1.2630524210972858</v>
      </c>
      <c r="G22" s="43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1" customFormat="1" ht="23.25" x14ac:dyDescent="0.55000000000000004">
      <c r="A23" s="45" t="s">
        <v>93</v>
      </c>
      <c r="B23" s="45"/>
      <c r="C23" s="45"/>
      <c r="D23" s="45"/>
      <c r="E23" s="40">
        <f>'Data สนพ.'!AI50</f>
        <v>3.875</v>
      </c>
      <c r="F23" s="40">
        <f>'Data สนพ.'!AI51</f>
        <v>1.3148092653519443</v>
      </c>
      <c r="G23" s="43" t="str">
        <f t="shared" ref="G23:G24" si="1">IF(E23&gt;4.5,"มากที่สุด",IF(E23&gt;3.5,"มาก",IF(E23&gt;2.5,"ปานกลาง",IF(E23&gt;1.5,"น้อย",IF(E23&lt;=1.5,"น้อยที่สุด")))))</f>
        <v>มาก</v>
      </c>
    </row>
    <row r="24" spans="1:7" s="61" customFormat="1" ht="23.25" x14ac:dyDescent="0.55000000000000004">
      <c r="A24" s="45" t="s">
        <v>94</v>
      </c>
      <c r="B24" s="45"/>
      <c r="C24" s="45"/>
      <c r="D24" s="45"/>
      <c r="E24" s="40">
        <f>'Data สนพ.'!AJ50</f>
        <v>4.104166666666667</v>
      </c>
      <c r="F24" s="40">
        <f>'Data สนพ.'!AJ51</f>
        <v>0.99444378409053935</v>
      </c>
      <c r="G24" s="43" t="str">
        <f t="shared" si="1"/>
        <v>มาก</v>
      </c>
    </row>
    <row r="25" spans="1:7" s="61" customFormat="1" ht="23.25" x14ac:dyDescent="0.55000000000000004">
      <c r="A25" s="45" t="s">
        <v>95</v>
      </c>
      <c r="B25" s="45"/>
      <c r="C25" s="45"/>
      <c r="D25" s="45"/>
      <c r="E25" s="40">
        <f>'Data สนพ.'!AK50</f>
        <v>4.166666666666667</v>
      </c>
      <c r="F25" s="40">
        <f>'Data สนพ.'!AK51</f>
        <v>0.72444647492789982</v>
      </c>
      <c r="G25" s="43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61" customFormat="1" ht="23.25" x14ac:dyDescent="0.55000000000000004">
      <c r="A26" s="432" t="s">
        <v>96</v>
      </c>
      <c r="B26" s="433"/>
      <c r="C26" s="433"/>
      <c r="D26" s="434"/>
      <c r="E26" s="40">
        <f>'Data สนพ.'!AL50</f>
        <v>4.229166666666667</v>
      </c>
      <c r="F26" s="40">
        <f>'Data สนพ.'!AL51</f>
        <v>0.77842129744249411</v>
      </c>
      <c r="G26" s="4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x14ac:dyDescent="0.55000000000000004">
      <c r="A27" s="416" t="s">
        <v>77</v>
      </c>
      <c r="B27" s="417"/>
      <c r="C27" s="417"/>
      <c r="D27" s="418"/>
      <c r="E27" s="31">
        <f>'Data สนพ.'!AL52</f>
        <v>4.03125</v>
      </c>
      <c r="F27" s="31">
        <f>'Data สนพ.'!AL53</f>
        <v>1.0767073792297537</v>
      </c>
      <c r="G27" s="32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x14ac:dyDescent="0.55000000000000004">
      <c r="A28" s="55" t="s">
        <v>97</v>
      </c>
      <c r="B28" s="56"/>
      <c r="C28" s="56"/>
      <c r="D28" s="57"/>
      <c r="E28" s="58"/>
      <c r="F28" s="58"/>
      <c r="G28" s="59"/>
    </row>
    <row r="29" spans="1:7" s="61" customFormat="1" ht="23.25" x14ac:dyDescent="0.55000000000000004">
      <c r="A29" s="45" t="s">
        <v>98</v>
      </c>
      <c r="B29" s="45"/>
      <c r="C29" s="45"/>
      <c r="D29" s="45"/>
      <c r="E29" s="40">
        <f>'Data สนพ.'!AM50</f>
        <v>4.041666666666667</v>
      </c>
      <c r="F29" s="40">
        <f>'Data สนพ.'!AM51</f>
        <v>1.0305613701224452</v>
      </c>
      <c r="G29" s="43" t="str">
        <f t="shared" ref="G29:G32" si="2">IF(E29&gt;4.5,"มากที่สุด",IF(E29&gt;3.5,"มาก",IF(E29&gt;2.5,"ปานกลาง",IF(E29&gt;1.5,"น้อย",IF(E29&lt;=1.5,"น้อยที่สุด")))))</f>
        <v>มาก</v>
      </c>
    </row>
    <row r="30" spans="1:7" s="61" customFormat="1" ht="23.25" x14ac:dyDescent="0.55000000000000004">
      <c r="A30" s="46" t="s">
        <v>99</v>
      </c>
      <c r="B30" s="47"/>
      <c r="C30" s="47"/>
      <c r="D30" s="48"/>
      <c r="E30" s="40">
        <f>'Data สนพ.'!AN50</f>
        <v>4.208333333333333</v>
      </c>
      <c r="F30" s="40">
        <f>'Data สนพ.'!AN51</f>
        <v>0.84948879078758777</v>
      </c>
      <c r="G30" s="43" t="str">
        <f t="shared" si="2"/>
        <v>มาก</v>
      </c>
    </row>
    <row r="31" spans="1:7" s="279" customFormat="1" ht="19.5" customHeight="1" thickBot="1" x14ac:dyDescent="0.3">
      <c r="A31" s="419" t="s">
        <v>100</v>
      </c>
      <c r="B31" s="420"/>
      <c r="C31" s="420"/>
      <c r="D31" s="420"/>
      <c r="E31" s="280">
        <f>'Data สนพ.'!AN52</f>
        <v>4.125</v>
      </c>
      <c r="F31" s="281">
        <f>'Data สนพ.'!AN53</f>
        <v>0.94311912514301521</v>
      </c>
      <c r="G31" s="282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s="247" customFormat="1" ht="20.25" customHeight="1" thickTop="1" thickBot="1" x14ac:dyDescent="0.3">
      <c r="A32" s="476" t="s">
        <v>70</v>
      </c>
      <c r="B32" s="477"/>
      <c r="C32" s="477"/>
      <c r="D32" s="478"/>
      <c r="E32" s="251">
        <f>'Data สนพ.'!AO50</f>
        <v>4.0171568627450975</v>
      </c>
      <c r="F32" s="251">
        <f>'Data สนพ.'!AO51</f>
        <v>1.0607561240254038</v>
      </c>
      <c r="G32" s="252" t="str">
        <f t="shared" si="2"/>
        <v>มาก</v>
      </c>
    </row>
    <row r="33" spans="1:7" ht="24.75" thickTop="1" x14ac:dyDescent="0.55000000000000004">
      <c r="A33" s="368" t="s">
        <v>78</v>
      </c>
      <c r="B33" s="368"/>
      <c r="C33" s="368"/>
      <c r="D33" s="368"/>
      <c r="E33" s="368"/>
      <c r="F33" s="368"/>
      <c r="G33" s="368"/>
    </row>
    <row r="34" spans="1:7" x14ac:dyDescent="0.55000000000000004">
      <c r="A34" s="155"/>
      <c r="B34" s="155"/>
      <c r="C34" s="155"/>
      <c r="D34" s="155"/>
      <c r="E34" s="155"/>
      <c r="F34" s="155"/>
      <c r="G34" s="155"/>
    </row>
    <row r="35" spans="1:7" x14ac:dyDescent="0.55000000000000004">
      <c r="A35" s="14" t="s">
        <v>586</v>
      </c>
    </row>
    <row r="36" spans="1:7" x14ac:dyDescent="0.55000000000000004">
      <c r="A36" s="14" t="s">
        <v>587</v>
      </c>
    </row>
    <row r="37" spans="1:7" x14ac:dyDescent="0.55000000000000004">
      <c r="A37" s="14" t="s">
        <v>588</v>
      </c>
    </row>
    <row r="38" spans="1:7" x14ac:dyDescent="0.55000000000000004">
      <c r="A38" s="14" t="s">
        <v>589</v>
      </c>
    </row>
    <row r="39" spans="1:7" x14ac:dyDescent="0.55000000000000004">
      <c r="A39" s="14" t="s">
        <v>590</v>
      </c>
    </row>
    <row r="40" spans="1:7" x14ac:dyDescent="0.55000000000000004">
      <c r="A40" s="14" t="s">
        <v>591</v>
      </c>
    </row>
    <row r="41" spans="1:7" x14ac:dyDescent="0.55000000000000004">
      <c r="A41" s="14"/>
    </row>
    <row r="42" spans="1:7" x14ac:dyDescent="0.55000000000000004">
      <c r="A42" s="14"/>
    </row>
    <row r="43" spans="1:7" x14ac:dyDescent="0.55000000000000004">
      <c r="A43" s="14"/>
    </row>
    <row r="44" spans="1:7" x14ac:dyDescent="0.55000000000000004">
      <c r="A44" s="14"/>
    </row>
  </sheetData>
  <mergeCells count="10">
    <mergeCell ref="A27:D27"/>
    <mergeCell ref="A31:D31"/>
    <mergeCell ref="A32:D32"/>
    <mergeCell ref="A33:G33"/>
    <mergeCell ref="A1:G1"/>
    <mergeCell ref="A5:D6"/>
    <mergeCell ref="E5:G5"/>
    <mergeCell ref="A12:D12"/>
    <mergeCell ref="A19:D19"/>
    <mergeCell ref="A26:D26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21185" r:id="rId4">
          <objectPr defaultSize="0" autoPict="0" r:id="rId5">
            <anchor moveWithCells="1" sizeWithCells="1">
              <from>
                <xdr:col>4</xdr:col>
                <xdr:colOff>152400</xdr:colOff>
                <xdr:row>5</xdr:row>
                <xdr:rowOff>9525</xdr:rowOff>
              </from>
              <to>
                <xdr:col>4</xdr:col>
                <xdr:colOff>266700</xdr:colOff>
                <xdr:row>5</xdr:row>
                <xdr:rowOff>171450</xdr:rowOff>
              </to>
            </anchor>
          </objectPr>
        </oleObject>
      </mc:Choice>
      <mc:Fallback>
        <oleObject progId="Equation.3" shapeId="22118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6" zoomScale="150" zoomScaleNormal="150" workbookViewId="0">
      <selection activeCell="D54" sqref="D54"/>
    </sheetView>
  </sheetViews>
  <sheetFormatPr defaultColWidth="9" defaultRowHeight="24" x14ac:dyDescent="0.55000000000000004"/>
  <cols>
    <col min="1" max="1" width="9" style="126" customWidth="1"/>
    <col min="2" max="8" width="9" style="126"/>
    <col min="9" max="9" width="11.140625" style="126" customWidth="1"/>
    <col min="10" max="10" width="8.140625" style="126" customWidth="1"/>
    <col min="11" max="264" width="9" style="126"/>
    <col min="265" max="265" width="11.140625" style="126" customWidth="1"/>
    <col min="266" max="266" width="2.140625" style="126" customWidth="1"/>
    <col min="267" max="520" width="9" style="126"/>
    <col min="521" max="521" width="11.140625" style="126" customWidth="1"/>
    <col min="522" max="522" width="2.140625" style="126" customWidth="1"/>
    <col min="523" max="776" width="9" style="126"/>
    <col min="777" max="777" width="11.140625" style="126" customWidth="1"/>
    <col min="778" max="778" width="2.140625" style="126" customWidth="1"/>
    <col min="779" max="1032" width="9" style="126"/>
    <col min="1033" max="1033" width="11.140625" style="126" customWidth="1"/>
    <col min="1034" max="1034" width="2.140625" style="126" customWidth="1"/>
    <col min="1035" max="1288" width="9" style="126"/>
    <col min="1289" max="1289" width="11.140625" style="126" customWidth="1"/>
    <col min="1290" max="1290" width="2.140625" style="126" customWidth="1"/>
    <col min="1291" max="1544" width="9" style="126"/>
    <col min="1545" max="1545" width="11.140625" style="126" customWidth="1"/>
    <col min="1546" max="1546" width="2.140625" style="126" customWidth="1"/>
    <col min="1547" max="1800" width="9" style="126"/>
    <col min="1801" max="1801" width="11.140625" style="126" customWidth="1"/>
    <col min="1802" max="1802" width="2.140625" style="126" customWidth="1"/>
    <col min="1803" max="2056" width="9" style="126"/>
    <col min="2057" max="2057" width="11.140625" style="126" customWidth="1"/>
    <col min="2058" max="2058" width="2.140625" style="126" customWidth="1"/>
    <col min="2059" max="2312" width="9" style="126"/>
    <col min="2313" max="2313" width="11.140625" style="126" customWidth="1"/>
    <col min="2314" max="2314" width="2.140625" style="126" customWidth="1"/>
    <col min="2315" max="2568" width="9" style="126"/>
    <col min="2569" max="2569" width="11.140625" style="126" customWidth="1"/>
    <col min="2570" max="2570" width="2.140625" style="126" customWidth="1"/>
    <col min="2571" max="2824" width="9" style="126"/>
    <col min="2825" max="2825" width="11.140625" style="126" customWidth="1"/>
    <col min="2826" max="2826" width="2.140625" style="126" customWidth="1"/>
    <col min="2827" max="3080" width="9" style="126"/>
    <col min="3081" max="3081" width="11.140625" style="126" customWidth="1"/>
    <col min="3082" max="3082" width="2.140625" style="126" customWidth="1"/>
    <col min="3083" max="3336" width="9" style="126"/>
    <col min="3337" max="3337" width="11.140625" style="126" customWidth="1"/>
    <col min="3338" max="3338" width="2.140625" style="126" customWidth="1"/>
    <col min="3339" max="3592" width="9" style="126"/>
    <col min="3593" max="3593" width="11.140625" style="126" customWidth="1"/>
    <col min="3594" max="3594" width="2.140625" style="126" customWidth="1"/>
    <col min="3595" max="3848" width="9" style="126"/>
    <col min="3849" max="3849" width="11.140625" style="126" customWidth="1"/>
    <col min="3850" max="3850" width="2.140625" style="126" customWidth="1"/>
    <col min="3851" max="4104" width="9" style="126"/>
    <col min="4105" max="4105" width="11.140625" style="126" customWidth="1"/>
    <col min="4106" max="4106" width="2.140625" style="126" customWidth="1"/>
    <col min="4107" max="4360" width="9" style="126"/>
    <col min="4361" max="4361" width="11.140625" style="126" customWidth="1"/>
    <col min="4362" max="4362" width="2.140625" style="126" customWidth="1"/>
    <col min="4363" max="4616" width="9" style="126"/>
    <col min="4617" max="4617" width="11.140625" style="126" customWidth="1"/>
    <col min="4618" max="4618" width="2.140625" style="126" customWidth="1"/>
    <col min="4619" max="4872" width="9" style="126"/>
    <col min="4873" max="4873" width="11.140625" style="126" customWidth="1"/>
    <col min="4874" max="4874" width="2.140625" style="126" customWidth="1"/>
    <col min="4875" max="5128" width="9" style="126"/>
    <col min="5129" max="5129" width="11.140625" style="126" customWidth="1"/>
    <col min="5130" max="5130" width="2.140625" style="126" customWidth="1"/>
    <col min="5131" max="5384" width="9" style="126"/>
    <col min="5385" max="5385" width="11.140625" style="126" customWidth="1"/>
    <col min="5386" max="5386" width="2.140625" style="126" customWidth="1"/>
    <col min="5387" max="5640" width="9" style="126"/>
    <col min="5641" max="5641" width="11.140625" style="126" customWidth="1"/>
    <col min="5642" max="5642" width="2.140625" style="126" customWidth="1"/>
    <col min="5643" max="5896" width="9" style="126"/>
    <col min="5897" max="5897" width="11.140625" style="126" customWidth="1"/>
    <col min="5898" max="5898" width="2.140625" style="126" customWidth="1"/>
    <col min="5899" max="6152" width="9" style="126"/>
    <col min="6153" max="6153" width="11.140625" style="126" customWidth="1"/>
    <col min="6154" max="6154" width="2.140625" style="126" customWidth="1"/>
    <col min="6155" max="6408" width="9" style="126"/>
    <col min="6409" max="6409" width="11.140625" style="126" customWidth="1"/>
    <col min="6410" max="6410" width="2.140625" style="126" customWidth="1"/>
    <col min="6411" max="6664" width="9" style="126"/>
    <col min="6665" max="6665" width="11.140625" style="126" customWidth="1"/>
    <col min="6666" max="6666" width="2.140625" style="126" customWidth="1"/>
    <col min="6667" max="6920" width="9" style="126"/>
    <col min="6921" max="6921" width="11.140625" style="126" customWidth="1"/>
    <col min="6922" max="6922" width="2.140625" style="126" customWidth="1"/>
    <col min="6923" max="7176" width="9" style="126"/>
    <col min="7177" max="7177" width="11.140625" style="126" customWidth="1"/>
    <col min="7178" max="7178" width="2.140625" style="126" customWidth="1"/>
    <col min="7179" max="7432" width="9" style="126"/>
    <col min="7433" max="7433" width="11.140625" style="126" customWidth="1"/>
    <col min="7434" max="7434" width="2.140625" style="126" customWidth="1"/>
    <col min="7435" max="7688" width="9" style="126"/>
    <col min="7689" max="7689" width="11.140625" style="126" customWidth="1"/>
    <col min="7690" max="7690" width="2.140625" style="126" customWidth="1"/>
    <col min="7691" max="7944" width="9" style="126"/>
    <col min="7945" max="7945" width="11.140625" style="126" customWidth="1"/>
    <col min="7946" max="7946" width="2.140625" style="126" customWidth="1"/>
    <col min="7947" max="8200" width="9" style="126"/>
    <col min="8201" max="8201" width="11.140625" style="126" customWidth="1"/>
    <col min="8202" max="8202" width="2.140625" style="126" customWidth="1"/>
    <col min="8203" max="8456" width="9" style="126"/>
    <col min="8457" max="8457" width="11.140625" style="126" customWidth="1"/>
    <col min="8458" max="8458" width="2.140625" style="126" customWidth="1"/>
    <col min="8459" max="8712" width="9" style="126"/>
    <col min="8713" max="8713" width="11.140625" style="126" customWidth="1"/>
    <col min="8714" max="8714" width="2.140625" style="126" customWidth="1"/>
    <col min="8715" max="8968" width="9" style="126"/>
    <col min="8969" max="8969" width="11.140625" style="126" customWidth="1"/>
    <col min="8970" max="8970" width="2.140625" style="126" customWidth="1"/>
    <col min="8971" max="9224" width="9" style="126"/>
    <col min="9225" max="9225" width="11.140625" style="126" customWidth="1"/>
    <col min="9226" max="9226" width="2.140625" style="126" customWidth="1"/>
    <col min="9227" max="9480" width="9" style="126"/>
    <col min="9481" max="9481" width="11.140625" style="126" customWidth="1"/>
    <col min="9482" max="9482" width="2.140625" style="126" customWidth="1"/>
    <col min="9483" max="9736" width="9" style="126"/>
    <col min="9737" max="9737" width="11.140625" style="126" customWidth="1"/>
    <col min="9738" max="9738" width="2.140625" style="126" customWidth="1"/>
    <col min="9739" max="9992" width="9" style="126"/>
    <col min="9993" max="9993" width="11.140625" style="126" customWidth="1"/>
    <col min="9994" max="9994" width="2.140625" style="126" customWidth="1"/>
    <col min="9995" max="10248" width="9" style="126"/>
    <col min="10249" max="10249" width="11.140625" style="126" customWidth="1"/>
    <col min="10250" max="10250" width="2.140625" style="126" customWidth="1"/>
    <col min="10251" max="10504" width="9" style="126"/>
    <col min="10505" max="10505" width="11.140625" style="126" customWidth="1"/>
    <col min="10506" max="10506" width="2.140625" style="126" customWidth="1"/>
    <col min="10507" max="10760" width="9" style="126"/>
    <col min="10761" max="10761" width="11.140625" style="126" customWidth="1"/>
    <col min="10762" max="10762" width="2.140625" style="126" customWidth="1"/>
    <col min="10763" max="11016" width="9" style="126"/>
    <col min="11017" max="11017" width="11.140625" style="126" customWidth="1"/>
    <col min="11018" max="11018" width="2.140625" style="126" customWidth="1"/>
    <col min="11019" max="11272" width="9" style="126"/>
    <col min="11273" max="11273" width="11.140625" style="126" customWidth="1"/>
    <col min="11274" max="11274" width="2.140625" style="126" customWidth="1"/>
    <col min="11275" max="11528" width="9" style="126"/>
    <col min="11529" max="11529" width="11.140625" style="126" customWidth="1"/>
    <col min="11530" max="11530" width="2.140625" style="126" customWidth="1"/>
    <col min="11531" max="11784" width="9" style="126"/>
    <col min="11785" max="11785" width="11.140625" style="126" customWidth="1"/>
    <col min="11786" max="11786" width="2.140625" style="126" customWidth="1"/>
    <col min="11787" max="12040" width="9" style="126"/>
    <col min="12041" max="12041" width="11.140625" style="126" customWidth="1"/>
    <col min="12042" max="12042" width="2.140625" style="126" customWidth="1"/>
    <col min="12043" max="12296" width="9" style="126"/>
    <col min="12297" max="12297" width="11.140625" style="126" customWidth="1"/>
    <col min="12298" max="12298" width="2.140625" style="126" customWidth="1"/>
    <col min="12299" max="12552" width="9" style="126"/>
    <col min="12553" max="12553" width="11.140625" style="126" customWidth="1"/>
    <col min="12554" max="12554" width="2.140625" style="126" customWidth="1"/>
    <col min="12555" max="12808" width="9" style="126"/>
    <col min="12809" max="12809" width="11.140625" style="126" customWidth="1"/>
    <col min="12810" max="12810" width="2.140625" style="126" customWidth="1"/>
    <col min="12811" max="13064" width="9" style="126"/>
    <col min="13065" max="13065" width="11.140625" style="126" customWidth="1"/>
    <col min="13066" max="13066" width="2.140625" style="126" customWidth="1"/>
    <col min="13067" max="13320" width="9" style="126"/>
    <col min="13321" max="13321" width="11.140625" style="126" customWidth="1"/>
    <col min="13322" max="13322" width="2.140625" style="126" customWidth="1"/>
    <col min="13323" max="13576" width="9" style="126"/>
    <col min="13577" max="13577" width="11.140625" style="126" customWidth="1"/>
    <col min="13578" max="13578" width="2.140625" style="126" customWidth="1"/>
    <col min="13579" max="13832" width="9" style="126"/>
    <col min="13833" max="13833" width="11.140625" style="126" customWidth="1"/>
    <col min="13834" max="13834" width="2.140625" style="126" customWidth="1"/>
    <col min="13835" max="14088" width="9" style="126"/>
    <col min="14089" max="14089" width="11.140625" style="126" customWidth="1"/>
    <col min="14090" max="14090" width="2.140625" style="126" customWidth="1"/>
    <col min="14091" max="14344" width="9" style="126"/>
    <col min="14345" max="14345" width="11.140625" style="126" customWidth="1"/>
    <col min="14346" max="14346" width="2.140625" style="126" customWidth="1"/>
    <col min="14347" max="14600" width="9" style="126"/>
    <col min="14601" max="14601" width="11.140625" style="126" customWidth="1"/>
    <col min="14602" max="14602" width="2.140625" style="126" customWidth="1"/>
    <col min="14603" max="14856" width="9" style="126"/>
    <col min="14857" max="14857" width="11.140625" style="126" customWidth="1"/>
    <col min="14858" max="14858" width="2.140625" style="126" customWidth="1"/>
    <col min="14859" max="15112" width="9" style="126"/>
    <col min="15113" max="15113" width="11.140625" style="126" customWidth="1"/>
    <col min="15114" max="15114" width="2.140625" style="126" customWidth="1"/>
    <col min="15115" max="15368" width="9" style="126"/>
    <col min="15369" max="15369" width="11.140625" style="126" customWidth="1"/>
    <col min="15370" max="15370" width="2.140625" style="126" customWidth="1"/>
    <col min="15371" max="15624" width="9" style="126"/>
    <col min="15625" max="15625" width="11.140625" style="126" customWidth="1"/>
    <col min="15626" max="15626" width="2.140625" style="126" customWidth="1"/>
    <col min="15627" max="15880" width="9" style="126"/>
    <col min="15881" max="15881" width="11.140625" style="126" customWidth="1"/>
    <col min="15882" max="15882" width="2.140625" style="126" customWidth="1"/>
    <col min="15883" max="16136" width="9" style="126"/>
    <col min="16137" max="16137" width="11.140625" style="126" customWidth="1"/>
    <col min="16138" max="16138" width="2.140625" style="126" customWidth="1"/>
    <col min="16139" max="16384" width="9" style="126"/>
  </cols>
  <sheetData>
    <row r="1" spans="1:10" s="2" customFormat="1" x14ac:dyDescent="0.55000000000000004">
      <c r="A1" s="367" t="s">
        <v>63</v>
      </c>
      <c r="B1" s="367"/>
      <c r="C1" s="367"/>
      <c r="D1" s="367"/>
      <c r="E1" s="367"/>
      <c r="F1" s="367"/>
      <c r="G1" s="367"/>
      <c r="H1" s="367"/>
      <c r="I1" s="367"/>
    </row>
    <row r="2" spans="1:10" x14ac:dyDescent="0.55000000000000004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s="2" customFormat="1" x14ac:dyDescent="0.55000000000000004">
      <c r="A3" s="2" t="s">
        <v>153</v>
      </c>
    </row>
    <row r="4" spans="1:10" s="2" customFormat="1" x14ac:dyDescent="0.55000000000000004">
      <c r="A4" s="2" t="s">
        <v>501</v>
      </c>
    </row>
    <row r="5" spans="1:10" s="2" customFormat="1" x14ac:dyDescent="0.55000000000000004">
      <c r="A5" s="2" t="s">
        <v>502</v>
      </c>
    </row>
    <row r="6" spans="1:10" s="2" customFormat="1" x14ac:dyDescent="0.55000000000000004">
      <c r="A6" s="2" t="s">
        <v>503</v>
      </c>
    </row>
    <row r="7" spans="1:10" s="2" customFormat="1" x14ac:dyDescent="0.55000000000000004">
      <c r="A7" s="2" t="s">
        <v>506</v>
      </c>
    </row>
    <row r="8" spans="1:10" s="2" customFormat="1" x14ac:dyDescent="0.55000000000000004">
      <c r="A8" s="2" t="s">
        <v>505</v>
      </c>
    </row>
    <row r="9" spans="1:10" s="2" customFormat="1" x14ac:dyDescent="0.55000000000000004">
      <c r="A9" s="2" t="s">
        <v>154</v>
      </c>
    </row>
    <row r="10" spans="1:10" s="2" customFormat="1" x14ac:dyDescent="0.55000000000000004">
      <c r="A10" s="2" t="s">
        <v>529</v>
      </c>
    </row>
    <row r="11" spans="1:10" s="2" customFormat="1" x14ac:dyDescent="0.55000000000000004">
      <c r="A11" s="2" t="s">
        <v>507</v>
      </c>
    </row>
    <row r="12" spans="1:10" s="2" customFormat="1" x14ac:dyDescent="0.55000000000000004">
      <c r="A12" s="2" t="s">
        <v>508</v>
      </c>
    </row>
    <row r="13" spans="1:10" s="2" customFormat="1" x14ac:dyDescent="0.55000000000000004">
      <c r="A13" s="2" t="s">
        <v>509</v>
      </c>
    </row>
    <row r="14" spans="1:10" s="2" customFormat="1" x14ac:dyDescent="0.55000000000000004">
      <c r="A14" s="2" t="s">
        <v>155</v>
      </c>
    </row>
    <row r="15" spans="1:10" s="2" customFormat="1" x14ac:dyDescent="0.55000000000000004">
      <c r="A15" s="2" t="s">
        <v>510</v>
      </c>
    </row>
    <row r="16" spans="1:10" s="2" customFormat="1" x14ac:dyDescent="0.55000000000000004">
      <c r="A16" s="2" t="s">
        <v>512</v>
      </c>
    </row>
    <row r="17" spans="1:1" s="2" customFormat="1" x14ac:dyDescent="0.55000000000000004">
      <c r="A17" s="2" t="s">
        <v>513</v>
      </c>
    </row>
    <row r="18" spans="1:1" s="2" customFormat="1" x14ac:dyDescent="0.55000000000000004">
      <c r="A18" s="2" t="s">
        <v>514</v>
      </c>
    </row>
    <row r="19" spans="1:1" s="2" customFormat="1" x14ac:dyDescent="0.55000000000000004">
      <c r="A19" s="2" t="s">
        <v>515</v>
      </c>
    </row>
    <row r="20" spans="1:1" s="2" customFormat="1" x14ac:dyDescent="0.55000000000000004">
      <c r="A20" s="2" t="s">
        <v>156</v>
      </c>
    </row>
    <row r="21" spans="1:1" s="2" customFormat="1" x14ac:dyDescent="0.55000000000000004">
      <c r="A21" s="2" t="s">
        <v>516</v>
      </c>
    </row>
    <row r="22" spans="1:1" s="2" customFormat="1" x14ac:dyDescent="0.55000000000000004">
      <c r="A22" s="2" t="s">
        <v>545</v>
      </c>
    </row>
    <row r="23" spans="1:1" s="2" customFormat="1" x14ac:dyDescent="0.55000000000000004">
      <c r="A23" s="2" t="s">
        <v>546</v>
      </c>
    </row>
    <row r="24" spans="1:1" s="2" customFormat="1" x14ac:dyDescent="0.55000000000000004">
      <c r="A24" s="2" t="s">
        <v>547</v>
      </c>
    </row>
    <row r="25" spans="1:1" s="2" customFormat="1" x14ac:dyDescent="0.55000000000000004">
      <c r="A25" s="2" t="s">
        <v>548</v>
      </c>
    </row>
    <row r="26" spans="1:1" s="2" customFormat="1" x14ac:dyDescent="0.55000000000000004">
      <c r="A26" s="2" t="s">
        <v>517</v>
      </c>
    </row>
    <row r="27" spans="1:1" s="2" customFormat="1" x14ac:dyDescent="0.55000000000000004">
      <c r="A27" s="2" t="s">
        <v>549</v>
      </c>
    </row>
    <row r="28" spans="1:1" s="2" customFormat="1" x14ac:dyDescent="0.55000000000000004">
      <c r="A28" s="2" t="s">
        <v>550</v>
      </c>
    </row>
    <row r="29" spans="1:1" s="2" customFormat="1" x14ac:dyDescent="0.55000000000000004">
      <c r="A29" s="2" t="s">
        <v>551</v>
      </c>
    </row>
    <row r="30" spans="1:1" s="2" customFormat="1" x14ac:dyDescent="0.55000000000000004">
      <c r="A30" s="2" t="s">
        <v>552</v>
      </c>
    </row>
    <row r="31" spans="1:1" s="2" customFormat="1" x14ac:dyDescent="0.55000000000000004">
      <c r="A31" s="2" t="s">
        <v>553</v>
      </c>
    </row>
    <row r="32" spans="1:1" s="2" customFormat="1" x14ac:dyDescent="0.55000000000000004">
      <c r="A32" s="2" t="s">
        <v>518</v>
      </c>
    </row>
    <row r="33" spans="1:1" s="2" customFormat="1" x14ac:dyDescent="0.55000000000000004">
      <c r="A33" s="2" t="s">
        <v>563</v>
      </c>
    </row>
    <row r="34" spans="1:1" s="2" customFormat="1" x14ac:dyDescent="0.55000000000000004">
      <c r="A34" s="2" t="s">
        <v>554</v>
      </c>
    </row>
    <row r="35" spans="1:1" s="2" customFormat="1" x14ac:dyDescent="0.55000000000000004">
      <c r="A35" s="2" t="s">
        <v>565</v>
      </c>
    </row>
    <row r="36" spans="1:1" s="2" customFormat="1" x14ac:dyDescent="0.55000000000000004">
      <c r="A36" s="2" t="s">
        <v>566</v>
      </c>
    </row>
    <row r="37" spans="1:1" s="2" customFormat="1" x14ac:dyDescent="0.55000000000000004">
      <c r="A37" s="2" t="s">
        <v>520</v>
      </c>
    </row>
    <row r="38" spans="1:1" s="2" customFormat="1" x14ac:dyDescent="0.55000000000000004">
      <c r="A38" s="2" t="s">
        <v>555</v>
      </c>
    </row>
    <row r="39" spans="1:1" s="2" customFormat="1" x14ac:dyDescent="0.55000000000000004">
      <c r="A39" s="2" t="s">
        <v>556</v>
      </c>
    </row>
    <row r="40" spans="1:1" s="2" customFormat="1" x14ac:dyDescent="0.55000000000000004">
      <c r="A40" s="2" t="s">
        <v>557</v>
      </c>
    </row>
    <row r="41" spans="1:1" s="2" customFormat="1" x14ac:dyDescent="0.55000000000000004">
      <c r="A41" s="2" t="s">
        <v>558</v>
      </c>
    </row>
    <row r="42" spans="1:1" s="2" customFormat="1" x14ac:dyDescent="0.55000000000000004">
      <c r="A42" s="2" t="s">
        <v>521</v>
      </c>
    </row>
    <row r="43" spans="1:1" s="2" customFormat="1" x14ac:dyDescent="0.55000000000000004">
      <c r="A43" s="2" t="s">
        <v>559</v>
      </c>
    </row>
    <row r="44" spans="1:1" s="2" customFormat="1" x14ac:dyDescent="0.55000000000000004">
      <c r="A44" s="2" t="s">
        <v>560</v>
      </c>
    </row>
    <row r="45" spans="1:1" s="2" customFormat="1" x14ac:dyDescent="0.55000000000000004">
      <c r="A45" s="2" t="s">
        <v>561</v>
      </c>
    </row>
    <row r="46" spans="1:1" s="2" customFormat="1" x14ac:dyDescent="0.55000000000000004">
      <c r="A46" s="2" t="s">
        <v>562</v>
      </c>
    </row>
    <row r="47" spans="1:1" s="2" customFormat="1" x14ac:dyDescent="0.55000000000000004">
      <c r="A47" s="2" t="s">
        <v>567</v>
      </c>
    </row>
    <row r="48" spans="1:1" s="2" customFormat="1" x14ac:dyDescent="0.55000000000000004">
      <c r="A48" s="2" t="s">
        <v>568</v>
      </c>
    </row>
    <row r="49" spans="1:1" s="2" customFormat="1" x14ac:dyDescent="0.55000000000000004">
      <c r="A49" s="2" t="s">
        <v>592</v>
      </c>
    </row>
    <row r="50" spans="1:1" s="2" customFormat="1" x14ac:dyDescent="0.55000000000000004">
      <c r="A50" s="2" t="s">
        <v>593</v>
      </c>
    </row>
    <row r="51" spans="1:1" s="2" customFormat="1" x14ac:dyDescent="0.55000000000000004">
      <c r="A51" s="2" t="s">
        <v>569</v>
      </c>
    </row>
  </sheetData>
  <mergeCells count="1">
    <mergeCell ref="A1:I1"/>
  </mergeCells>
  <pageMargins left="0.7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140" zoomScaleNormal="140" workbookViewId="0">
      <selection activeCell="B53" sqref="B53"/>
    </sheetView>
  </sheetViews>
  <sheetFormatPr defaultRowHeight="24" x14ac:dyDescent="0.55000000000000004"/>
  <cols>
    <col min="1" max="1" width="4.42578125" style="27" customWidth="1"/>
    <col min="2" max="2" width="34.7109375" style="27" customWidth="1"/>
    <col min="3" max="3" width="7.140625" style="27" customWidth="1"/>
    <col min="4" max="4" width="8.85546875" style="27" customWidth="1"/>
    <col min="5" max="5" width="7.42578125" style="27" customWidth="1"/>
    <col min="6" max="6" width="8" style="27" customWidth="1"/>
    <col min="7" max="7" width="8.85546875" style="27" customWidth="1"/>
    <col min="8" max="8" width="10.42578125" style="27" customWidth="1"/>
    <col min="9" max="9" width="9.140625" style="27"/>
    <col min="10" max="10" width="10.7109375" style="27" customWidth="1"/>
    <col min="11" max="11" width="7.5703125" style="27" customWidth="1"/>
    <col min="12" max="13" width="8.28515625" style="27" customWidth="1"/>
    <col min="14" max="16384" width="9.140625" style="27"/>
  </cols>
  <sheetData>
    <row r="1" spans="1:15" x14ac:dyDescent="0.55000000000000004">
      <c r="A1" s="368" t="s">
        <v>105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5" ht="16.5" customHeight="1" x14ac:dyDescent="0.5500000000000000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5" s="28" customFormat="1" x14ac:dyDescent="0.55000000000000004">
      <c r="A3" s="371" t="s">
        <v>151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123"/>
    </row>
    <row r="4" spans="1:15" s="28" customFormat="1" ht="14.25" customHeight="1" x14ac:dyDescent="0.55000000000000004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x14ac:dyDescent="0.55000000000000004">
      <c r="C5" s="27" t="s">
        <v>207</v>
      </c>
    </row>
    <row r="6" spans="1:15" x14ac:dyDescent="0.55000000000000004">
      <c r="B6" s="27" t="s">
        <v>262</v>
      </c>
    </row>
    <row r="7" spans="1:15" x14ac:dyDescent="0.55000000000000004">
      <c r="B7" s="28" t="s">
        <v>123</v>
      </c>
      <c r="C7" s="28"/>
      <c r="D7" s="28"/>
    </row>
    <row r="8" spans="1:15" x14ac:dyDescent="0.55000000000000004">
      <c r="B8" s="27" t="s">
        <v>239</v>
      </c>
    </row>
    <row r="9" spans="1:15" s="28" customFormat="1" x14ac:dyDescent="0.55000000000000004">
      <c r="B9" s="372" t="s">
        <v>4</v>
      </c>
      <c r="C9" s="369" t="s">
        <v>5</v>
      </c>
      <c r="D9" s="370"/>
      <c r="E9" s="369" t="s">
        <v>6</v>
      </c>
      <c r="F9" s="370"/>
      <c r="G9" s="369" t="s">
        <v>36</v>
      </c>
      <c r="H9" s="370"/>
      <c r="I9" s="369" t="s">
        <v>34</v>
      </c>
      <c r="J9" s="370"/>
      <c r="K9" s="369" t="s">
        <v>140</v>
      </c>
      <c r="L9" s="370"/>
      <c r="M9" s="369" t="s">
        <v>70</v>
      </c>
      <c r="N9" s="370"/>
    </row>
    <row r="10" spans="1:15" s="28" customFormat="1" x14ac:dyDescent="0.55000000000000004">
      <c r="B10" s="373"/>
      <c r="C10" s="116" t="s">
        <v>68</v>
      </c>
      <c r="D10" s="116" t="s">
        <v>69</v>
      </c>
      <c r="E10" s="116" t="s">
        <v>68</v>
      </c>
      <c r="F10" s="116" t="s">
        <v>69</v>
      </c>
      <c r="G10" s="116" t="s">
        <v>68</v>
      </c>
      <c r="H10" s="116" t="s">
        <v>69</v>
      </c>
      <c r="I10" s="116" t="s">
        <v>68</v>
      </c>
      <c r="J10" s="116" t="s">
        <v>69</v>
      </c>
      <c r="K10" s="116" t="s">
        <v>68</v>
      </c>
      <c r="L10" s="116" t="s">
        <v>69</v>
      </c>
      <c r="M10" s="122" t="s">
        <v>68</v>
      </c>
      <c r="N10" s="122" t="s">
        <v>69</v>
      </c>
    </row>
    <row r="11" spans="1:15" x14ac:dyDescent="0.55000000000000004">
      <c r="B11" s="119" t="s">
        <v>56</v>
      </c>
      <c r="C11" s="118">
        <v>46</v>
      </c>
      <c r="D11" s="118">
        <v>63.89</v>
      </c>
      <c r="E11" s="118">
        <v>90</v>
      </c>
      <c r="F11" s="121">
        <v>66.180000000000007</v>
      </c>
      <c r="G11" s="118">
        <v>30</v>
      </c>
      <c r="H11" s="121">
        <v>62.5</v>
      </c>
      <c r="I11" s="118">
        <v>43</v>
      </c>
      <c r="J11" s="121">
        <v>66.150000000000006</v>
      </c>
      <c r="K11" s="118">
        <v>33</v>
      </c>
      <c r="L11" s="121">
        <v>68.75</v>
      </c>
      <c r="M11" s="118">
        <v>242</v>
      </c>
      <c r="N11" s="121">
        <v>65.59</v>
      </c>
    </row>
    <row r="12" spans="1:15" x14ac:dyDescent="0.55000000000000004">
      <c r="B12" s="119" t="s">
        <v>55</v>
      </c>
      <c r="C12" s="118">
        <v>26</v>
      </c>
      <c r="D12" s="118">
        <v>36.11</v>
      </c>
      <c r="E12" s="118">
        <v>46</v>
      </c>
      <c r="F12" s="121">
        <v>33.82</v>
      </c>
      <c r="G12" s="118">
        <v>18</v>
      </c>
      <c r="H12" s="121">
        <v>37.5</v>
      </c>
      <c r="I12" s="118">
        <v>22</v>
      </c>
      <c r="J12" s="118">
        <v>33.85</v>
      </c>
      <c r="K12" s="118">
        <v>15</v>
      </c>
      <c r="L12" s="121">
        <v>31.25</v>
      </c>
      <c r="M12" s="118">
        <v>127</v>
      </c>
      <c r="N12" s="121">
        <v>34.409999999999997</v>
      </c>
    </row>
    <row r="13" spans="1:15" s="28" customFormat="1" x14ac:dyDescent="0.55000000000000004">
      <c r="B13" s="116" t="s">
        <v>70</v>
      </c>
      <c r="C13" s="116">
        <f>SUM(C11:C12)</f>
        <v>72</v>
      </c>
      <c r="D13" s="120">
        <v>100</v>
      </c>
      <c r="E13" s="116">
        <f>SUM(E11:E12)</f>
        <v>136</v>
      </c>
      <c r="F13" s="120">
        <v>100</v>
      </c>
      <c r="G13" s="133">
        <f>SUM(G11:G12)</f>
        <v>48</v>
      </c>
      <c r="H13" s="120">
        <v>100</v>
      </c>
      <c r="I13" s="133">
        <f>SUM(I11:I12)</f>
        <v>65</v>
      </c>
      <c r="J13" s="120">
        <v>100</v>
      </c>
      <c r="K13" s="116">
        <f>SUM(K11:K12)</f>
        <v>48</v>
      </c>
      <c r="L13" s="120">
        <v>100</v>
      </c>
      <c r="M13" s="125">
        <f>SUM(M11:M12)</f>
        <v>369</v>
      </c>
      <c r="N13" s="120">
        <f>SUM(N11:N12)</f>
        <v>100</v>
      </c>
    </row>
    <row r="14" spans="1:15" ht="15" customHeight="1" x14ac:dyDescent="0.55000000000000004"/>
    <row r="15" spans="1:15" x14ac:dyDescent="0.55000000000000004">
      <c r="B15" s="16" t="s">
        <v>318</v>
      </c>
      <c r="C15" s="2"/>
      <c r="D15" s="2"/>
      <c r="E15" s="2"/>
      <c r="F15" s="2"/>
      <c r="G15" s="2"/>
    </row>
    <row r="16" spans="1:15" x14ac:dyDescent="0.55000000000000004">
      <c r="B16" s="16" t="s">
        <v>143</v>
      </c>
      <c r="C16" s="2"/>
      <c r="D16" s="2"/>
      <c r="E16" s="2"/>
      <c r="F16" s="2"/>
      <c r="G16" s="2"/>
    </row>
    <row r="17" spans="1:14" x14ac:dyDescent="0.55000000000000004">
      <c r="B17" s="27" t="s">
        <v>319</v>
      </c>
    </row>
    <row r="18" spans="1:14" x14ac:dyDescent="0.55000000000000004">
      <c r="B18" s="27" t="s">
        <v>320</v>
      </c>
    </row>
    <row r="19" spans="1:14" x14ac:dyDescent="0.55000000000000004">
      <c r="B19" s="27" t="s">
        <v>321</v>
      </c>
    </row>
    <row r="20" spans="1:14" x14ac:dyDescent="0.55000000000000004">
      <c r="B20" s="27" t="s">
        <v>322</v>
      </c>
    </row>
    <row r="21" spans="1:14" x14ac:dyDescent="0.55000000000000004">
      <c r="B21" s="27" t="s">
        <v>323</v>
      </c>
    </row>
    <row r="23" spans="1:14" x14ac:dyDescent="0.55000000000000004">
      <c r="A23" s="368" t="s">
        <v>106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</row>
    <row r="25" spans="1:14" s="13" customFormat="1" x14ac:dyDescent="0.55000000000000004">
      <c r="B25" s="16" t="s">
        <v>238</v>
      </c>
      <c r="C25" s="2"/>
      <c r="D25" s="2"/>
      <c r="E25" s="2"/>
      <c r="F25" s="2"/>
      <c r="G25" s="2"/>
      <c r="H25" s="2"/>
      <c r="I25" s="2"/>
      <c r="J25" s="2"/>
      <c r="K25" s="2"/>
    </row>
    <row r="26" spans="1:14" s="28" customFormat="1" x14ac:dyDescent="0.55000000000000004">
      <c r="B26" s="372" t="s">
        <v>58</v>
      </c>
      <c r="C26" s="369" t="s">
        <v>5</v>
      </c>
      <c r="D26" s="370"/>
      <c r="E26" s="369" t="s">
        <v>6</v>
      </c>
      <c r="F26" s="370"/>
      <c r="G26" s="369" t="s">
        <v>36</v>
      </c>
      <c r="H26" s="370"/>
      <c r="I26" s="369" t="s">
        <v>34</v>
      </c>
      <c r="J26" s="370"/>
      <c r="K26" s="369" t="s">
        <v>140</v>
      </c>
      <c r="L26" s="370"/>
      <c r="M26" s="369" t="s">
        <v>70</v>
      </c>
      <c r="N26" s="370"/>
    </row>
    <row r="27" spans="1:14" s="28" customFormat="1" x14ac:dyDescent="0.55000000000000004">
      <c r="B27" s="373"/>
      <c r="C27" s="116" t="s">
        <v>68</v>
      </c>
      <c r="D27" s="116" t="s">
        <v>69</v>
      </c>
      <c r="E27" s="116" t="s">
        <v>68</v>
      </c>
      <c r="F27" s="116" t="s">
        <v>69</v>
      </c>
      <c r="G27" s="116" t="s">
        <v>68</v>
      </c>
      <c r="H27" s="116" t="s">
        <v>69</v>
      </c>
      <c r="I27" s="116" t="s">
        <v>68</v>
      </c>
      <c r="J27" s="116" t="s">
        <v>69</v>
      </c>
      <c r="K27" s="116" t="s">
        <v>68</v>
      </c>
      <c r="L27" s="116" t="s">
        <v>69</v>
      </c>
      <c r="M27" s="124" t="s">
        <v>68</v>
      </c>
      <c r="N27" s="124" t="s">
        <v>69</v>
      </c>
    </row>
    <row r="28" spans="1:14" x14ac:dyDescent="0.55000000000000004">
      <c r="B28" s="119" t="s">
        <v>60</v>
      </c>
      <c r="C28" s="118">
        <v>31</v>
      </c>
      <c r="D28" s="121">
        <v>43.05</v>
      </c>
      <c r="E28" s="118">
        <v>68</v>
      </c>
      <c r="F28" s="121">
        <v>50</v>
      </c>
      <c r="G28" s="118">
        <v>21</v>
      </c>
      <c r="H28" s="121">
        <v>45.83</v>
      </c>
      <c r="I28" s="118">
        <v>34</v>
      </c>
      <c r="J28" s="118">
        <v>52.3</v>
      </c>
      <c r="K28" s="118">
        <v>27</v>
      </c>
      <c r="L28" s="121">
        <v>56.25</v>
      </c>
      <c r="M28" s="118">
        <v>181</v>
      </c>
      <c r="N28" s="121">
        <v>49.05</v>
      </c>
    </row>
    <row r="29" spans="1:14" x14ac:dyDescent="0.55000000000000004">
      <c r="B29" s="119" t="s">
        <v>62</v>
      </c>
      <c r="C29" s="118">
        <v>30</v>
      </c>
      <c r="D29" s="118">
        <v>41.67</v>
      </c>
      <c r="E29" s="118">
        <v>40</v>
      </c>
      <c r="F29" s="121">
        <v>29.4</v>
      </c>
      <c r="G29" s="118">
        <v>22</v>
      </c>
      <c r="H29" s="121">
        <v>43.75</v>
      </c>
      <c r="I29" s="118">
        <v>21</v>
      </c>
      <c r="J29" s="118">
        <v>32.31</v>
      </c>
      <c r="K29" s="118">
        <v>12</v>
      </c>
      <c r="L29" s="121">
        <v>25</v>
      </c>
      <c r="M29" s="118">
        <v>125</v>
      </c>
      <c r="N29" s="121">
        <v>33.880000000000003</v>
      </c>
    </row>
    <row r="30" spans="1:14" x14ac:dyDescent="0.55000000000000004">
      <c r="B30" s="119" t="s">
        <v>59</v>
      </c>
      <c r="C30" s="118">
        <v>5</v>
      </c>
      <c r="D30" s="121">
        <v>6.94</v>
      </c>
      <c r="E30" s="118">
        <v>17</v>
      </c>
      <c r="F30" s="121">
        <v>12.5</v>
      </c>
      <c r="G30" s="118">
        <v>3</v>
      </c>
      <c r="H30" s="118">
        <v>6.25</v>
      </c>
      <c r="I30" s="118">
        <v>6</v>
      </c>
      <c r="J30" s="118">
        <v>9.23</v>
      </c>
      <c r="K30" s="118">
        <v>3</v>
      </c>
      <c r="L30" s="121">
        <v>6.25</v>
      </c>
      <c r="M30" s="118">
        <v>34</v>
      </c>
      <c r="N30" s="121">
        <v>9.2100000000000009</v>
      </c>
    </row>
    <row r="31" spans="1:14" x14ac:dyDescent="0.55000000000000004">
      <c r="B31" s="119" t="s">
        <v>183</v>
      </c>
      <c r="C31" s="118">
        <v>2</v>
      </c>
      <c r="D31" s="121">
        <v>2.78</v>
      </c>
      <c r="E31" s="118">
        <v>1</v>
      </c>
      <c r="F31" s="121">
        <v>0.74</v>
      </c>
      <c r="G31" s="118" t="s">
        <v>141</v>
      </c>
      <c r="H31" s="121" t="s">
        <v>141</v>
      </c>
      <c r="I31" s="118" t="s">
        <v>141</v>
      </c>
      <c r="J31" s="118" t="s">
        <v>141</v>
      </c>
      <c r="K31" s="118" t="s">
        <v>141</v>
      </c>
      <c r="L31" s="121" t="s">
        <v>141</v>
      </c>
      <c r="M31" s="118">
        <v>3</v>
      </c>
      <c r="N31" s="121">
        <v>0.81</v>
      </c>
    </row>
    <row r="32" spans="1:14" x14ac:dyDescent="0.55000000000000004">
      <c r="B32" s="119" t="s">
        <v>186</v>
      </c>
      <c r="C32" s="118">
        <v>2</v>
      </c>
      <c r="D32" s="118">
        <v>2.78</v>
      </c>
      <c r="E32" s="118">
        <v>1</v>
      </c>
      <c r="F32" s="118">
        <v>0.74</v>
      </c>
      <c r="G32" s="118" t="s">
        <v>141</v>
      </c>
      <c r="H32" s="118" t="s">
        <v>141</v>
      </c>
      <c r="I32" s="118">
        <v>1</v>
      </c>
      <c r="J32" s="118">
        <v>1.54</v>
      </c>
      <c r="K32" s="118" t="s">
        <v>141</v>
      </c>
      <c r="L32" s="118" t="s">
        <v>141</v>
      </c>
      <c r="M32" s="118">
        <v>4</v>
      </c>
      <c r="N32" s="118">
        <v>1.08</v>
      </c>
    </row>
    <row r="33" spans="1:14" x14ac:dyDescent="0.55000000000000004">
      <c r="B33" s="119" t="s">
        <v>169</v>
      </c>
      <c r="C33" s="118">
        <v>1</v>
      </c>
      <c r="D33" s="118">
        <v>1.39</v>
      </c>
      <c r="E33" s="118">
        <v>4</v>
      </c>
      <c r="F33" s="118">
        <v>2.94</v>
      </c>
      <c r="G33" s="118">
        <v>2</v>
      </c>
      <c r="H33" s="118">
        <v>4.17</v>
      </c>
      <c r="I33" s="118">
        <v>2</v>
      </c>
      <c r="J33" s="118">
        <v>3.08</v>
      </c>
      <c r="K33" s="118">
        <v>2</v>
      </c>
      <c r="L33" s="118">
        <v>4.17</v>
      </c>
      <c r="M33" s="118">
        <v>11</v>
      </c>
      <c r="N33" s="118">
        <v>2.98</v>
      </c>
    </row>
    <row r="34" spans="1:14" x14ac:dyDescent="0.55000000000000004">
      <c r="B34" s="119" t="s">
        <v>184</v>
      </c>
      <c r="C34" s="118">
        <v>1</v>
      </c>
      <c r="D34" s="118">
        <v>1.39</v>
      </c>
      <c r="E34" s="118">
        <v>5</v>
      </c>
      <c r="F34" s="118">
        <v>3.68</v>
      </c>
      <c r="G34" s="118" t="s">
        <v>141</v>
      </c>
      <c r="H34" s="118" t="s">
        <v>141</v>
      </c>
      <c r="I34" s="118" t="s">
        <v>141</v>
      </c>
      <c r="J34" s="118" t="s">
        <v>141</v>
      </c>
      <c r="K34" s="118">
        <v>3</v>
      </c>
      <c r="L34" s="118">
        <v>6.25</v>
      </c>
      <c r="M34" s="118">
        <v>9</v>
      </c>
      <c r="N34" s="118">
        <v>2.4300000000000002</v>
      </c>
    </row>
    <row r="35" spans="1:14" x14ac:dyDescent="0.55000000000000004">
      <c r="B35" s="119" t="s">
        <v>201</v>
      </c>
      <c r="C35" s="118" t="s">
        <v>141</v>
      </c>
      <c r="D35" s="118" t="s">
        <v>141</v>
      </c>
      <c r="E35" s="118" t="s">
        <v>141</v>
      </c>
      <c r="F35" s="118" t="s">
        <v>141</v>
      </c>
      <c r="G35" s="118" t="s">
        <v>141</v>
      </c>
      <c r="H35" s="118" t="s">
        <v>141</v>
      </c>
      <c r="I35" s="118">
        <v>1</v>
      </c>
      <c r="J35" s="118">
        <v>1.54</v>
      </c>
      <c r="K35" s="118" t="s">
        <v>141</v>
      </c>
      <c r="L35" s="118" t="s">
        <v>141</v>
      </c>
      <c r="M35" s="118">
        <v>1</v>
      </c>
      <c r="N35" s="118">
        <v>0.28000000000000003</v>
      </c>
    </row>
    <row r="36" spans="1:14" x14ac:dyDescent="0.55000000000000004">
      <c r="B36" s="119" t="s">
        <v>259</v>
      </c>
      <c r="C36" s="118" t="s">
        <v>141</v>
      </c>
      <c r="D36" s="118" t="s">
        <v>141</v>
      </c>
      <c r="E36" s="118" t="s">
        <v>141</v>
      </c>
      <c r="F36" s="118" t="s">
        <v>141</v>
      </c>
      <c r="G36" s="118" t="s">
        <v>141</v>
      </c>
      <c r="H36" s="118" t="s">
        <v>141</v>
      </c>
      <c r="I36" s="118" t="s">
        <v>141</v>
      </c>
      <c r="J36" s="118" t="s">
        <v>141</v>
      </c>
      <c r="K36" s="118">
        <v>1</v>
      </c>
      <c r="L36" s="118">
        <v>2.08</v>
      </c>
      <c r="M36" s="118">
        <v>1</v>
      </c>
      <c r="N36" s="118">
        <v>0.28000000000000003</v>
      </c>
    </row>
    <row r="37" spans="1:14" s="28" customFormat="1" x14ac:dyDescent="0.55000000000000004">
      <c r="B37" s="116" t="s">
        <v>70</v>
      </c>
      <c r="C37" s="116">
        <f t="shared" ref="C37:J37" si="0">SUM(C28:C35)</f>
        <v>72</v>
      </c>
      <c r="D37" s="120">
        <f t="shared" si="0"/>
        <v>100</v>
      </c>
      <c r="E37" s="133">
        <f t="shared" si="0"/>
        <v>136</v>
      </c>
      <c r="F37" s="120">
        <f t="shared" si="0"/>
        <v>100</v>
      </c>
      <c r="G37" s="325">
        <f t="shared" si="0"/>
        <v>48</v>
      </c>
      <c r="H37" s="120">
        <f t="shared" si="0"/>
        <v>100</v>
      </c>
      <c r="I37" s="325">
        <f t="shared" si="0"/>
        <v>65</v>
      </c>
      <c r="J37" s="120">
        <f t="shared" si="0"/>
        <v>100.00000000000001</v>
      </c>
      <c r="K37" s="133">
        <f>SUM(K28:K36)</f>
        <v>48</v>
      </c>
      <c r="L37" s="120">
        <f>SUM(L28:L36)</f>
        <v>100</v>
      </c>
      <c r="M37" s="133">
        <f>SUM(M28:M36)</f>
        <v>369</v>
      </c>
      <c r="N37" s="120">
        <f>SUM(N28:N36)</f>
        <v>100.00000000000003</v>
      </c>
    </row>
    <row r="38" spans="1:14" ht="12" customHeight="1" x14ac:dyDescent="0.55000000000000004"/>
    <row r="39" spans="1:14" x14ac:dyDescent="0.55000000000000004">
      <c r="B39" s="16" t="s">
        <v>325</v>
      </c>
      <c r="C39" s="2"/>
      <c r="D39" s="2"/>
      <c r="E39" s="2"/>
      <c r="F39" s="2"/>
      <c r="G39" s="2"/>
    </row>
    <row r="40" spans="1:14" x14ac:dyDescent="0.55000000000000004">
      <c r="B40" s="16" t="s">
        <v>326</v>
      </c>
      <c r="C40" s="2"/>
      <c r="D40" s="2"/>
      <c r="E40" s="2"/>
      <c r="F40" s="2"/>
      <c r="G40" s="2"/>
    </row>
    <row r="41" spans="1:14" x14ac:dyDescent="0.55000000000000004">
      <c r="B41" s="16" t="s">
        <v>143</v>
      </c>
      <c r="C41" s="2"/>
      <c r="D41" s="2"/>
      <c r="E41" s="2"/>
      <c r="F41" s="2"/>
      <c r="G41" s="2"/>
    </row>
    <row r="42" spans="1:14" x14ac:dyDescent="0.55000000000000004">
      <c r="B42" s="27" t="s">
        <v>327</v>
      </c>
    </row>
    <row r="43" spans="1:14" x14ac:dyDescent="0.55000000000000004">
      <c r="B43" s="27" t="s">
        <v>328</v>
      </c>
    </row>
    <row r="44" spans="1:14" x14ac:dyDescent="0.55000000000000004">
      <c r="A44" s="368" t="s">
        <v>71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</row>
    <row r="46" spans="1:14" x14ac:dyDescent="0.55000000000000004">
      <c r="B46" s="27" t="s">
        <v>482</v>
      </c>
    </row>
    <row r="47" spans="1:14" x14ac:dyDescent="0.55000000000000004">
      <c r="B47" s="27" t="s">
        <v>329</v>
      </c>
    </row>
    <row r="48" spans="1:14" x14ac:dyDescent="0.55000000000000004">
      <c r="B48" s="27" t="s">
        <v>330</v>
      </c>
    </row>
    <row r="49" spans="2:2" x14ac:dyDescent="0.55000000000000004">
      <c r="B49" s="27" t="s">
        <v>332</v>
      </c>
    </row>
    <row r="50" spans="2:2" x14ac:dyDescent="0.55000000000000004">
      <c r="B50" s="27" t="s">
        <v>331</v>
      </c>
    </row>
    <row r="51" spans="2:2" x14ac:dyDescent="0.55000000000000004">
      <c r="B51" s="27" t="s">
        <v>333</v>
      </c>
    </row>
    <row r="52" spans="2:2" x14ac:dyDescent="0.55000000000000004">
      <c r="B52" s="27" t="s">
        <v>496</v>
      </c>
    </row>
    <row r="53" spans="2:2" x14ac:dyDescent="0.55000000000000004">
      <c r="B53" s="27" t="s">
        <v>570</v>
      </c>
    </row>
  </sheetData>
  <mergeCells count="18">
    <mergeCell ref="A44:N44"/>
    <mergeCell ref="M26:N26"/>
    <mergeCell ref="M9:N9"/>
    <mergeCell ref="B26:B27"/>
    <mergeCell ref="C26:D26"/>
    <mergeCell ref="E26:F26"/>
    <mergeCell ref="G26:H26"/>
    <mergeCell ref="I26:J26"/>
    <mergeCell ref="K26:L26"/>
    <mergeCell ref="B9:B10"/>
    <mergeCell ref="C9:D9"/>
    <mergeCell ref="E9:F9"/>
    <mergeCell ref="G9:H9"/>
    <mergeCell ref="A23:N23"/>
    <mergeCell ref="I9:J9"/>
    <mergeCell ref="A1:N1"/>
    <mergeCell ref="A3:N3"/>
    <mergeCell ref="K9:L9"/>
  </mergeCells>
  <pageMargins left="0" right="0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zoomScale="140" zoomScaleNormal="140" workbookViewId="0">
      <selection sqref="A1:G1"/>
    </sheetView>
  </sheetViews>
  <sheetFormatPr defaultColWidth="9" defaultRowHeight="24" x14ac:dyDescent="0.55000000000000004"/>
  <cols>
    <col min="1" max="1" width="5.85546875" style="2" customWidth="1"/>
    <col min="2" max="2" width="10.28515625" style="2" customWidth="1"/>
    <col min="3" max="3" width="21" style="2" customWidth="1"/>
    <col min="4" max="4" width="15" style="2" customWidth="1"/>
    <col min="5" max="5" width="13" style="2" customWidth="1"/>
    <col min="6" max="6" width="9.28515625" style="2" customWidth="1"/>
    <col min="7" max="7" width="14.140625" style="2" customWidth="1"/>
    <col min="8" max="9" width="9" style="2"/>
    <col min="10" max="10" width="12.42578125" style="2" customWidth="1"/>
    <col min="11" max="11" width="3.42578125" style="2" customWidth="1"/>
    <col min="12" max="265" width="9" style="2"/>
    <col min="266" max="266" width="12.42578125" style="2" customWidth="1"/>
    <col min="267" max="267" width="3.42578125" style="2" customWidth="1"/>
    <col min="268" max="521" width="9" style="2"/>
    <col min="522" max="522" width="12.42578125" style="2" customWidth="1"/>
    <col min="523" max="523" width="3.42578125" style="2" customWidth="1"/>
    <col min="524" max="777" width="9" style="2"/>
    <col min="778" max="778" width="12.42578125" style="2" customWidth="1"/>
    <col min="779" max="779" width="3.42578125" style="2" customWidth="1"/>
    <col min="780" max="1033" width="9" style="2"/>
    <col min="1034" max="1034" width="12.42578125" style="2" customWidth="1"/>
    <col min="1035" max="1035" width="3.42578125" style="2" customWidth="1"/>
    <col min="1036" max="1289" width="9" style="2"/>
    <col min="1290" max="1290" width="12.42578125" style="2" customWidth="1"/>
    <col min="1291" max="1291" width="3.42578125" style="2" customWidth="1"/>
    <col min="1292" max="1545" width="9" style="2"/>
    <col min="1546" max="1546" width="12.42578125" style="2" customWidth="1"/>
    <col min="1547" max="1547" width="3.42578125" style="2" customWidth="1"/>
    <col min="1548" max="1801" width="9" style="2"/>
    <col min="1802" max="1802" width="12.42578125" style="2" customWidth="1"/>
    <col min="1803" max="1803" width="3.42578125" style="2" customWidth="1"/>
    <col min="1804" max="2057" width="9" style="2"/>
    <col min="2058" max="2058" width="12.42578125" style="2" customWidth="1"/>
    <col min="2059" max="2059" width="3.42578125" style="2" customWidth="1"/>
    <col min="2060" max="2313" width="9" style="2"/>
    <col min="2314" max="2314" width="12.42578125" style="2" customWidth="1"/>
    <col min="2315" max="2315" width="3.42578125" style="2" customWidth="1"/>
    <col min="2316" max="2569" width="9" style="2"/>
    <col min="2570" max="2570" width="12.42578125" style="2" customWidth="1"/>
    <col min="2571" max="2571" width="3.42578125" style="2" customWidth="1"/>
    <col min="2572" max="2825" width="9" style="2"/>
    <col min="2826" max="2826" width="12.42578125" style="2" customWidth="1"/>
    <col min="2827" max="2827" width="3.42578125" style="2" customWidth="1"/>
    <col min="2828" max="3081" width="9" style="2"/>
    <col min="3082" max="3082" width="12.42578125" style="2" customWidth="1"/>
    <col min="3083" max="3083" width="3.42578125" style="2" customWidth="1"/>
    <col min="3084" max="3337" width="9" style="2"/>
    <col min="3338" max="3338" width="12.42578125" style="2" customWidth="1"/>
    <col min="3339" max="3339" width="3.42578125" style="2" customWidth="1"/>
    <col min="3340" max="3593" width="9" style="2"/>
    <col min="3594" max="3594" width="12.42578125" style="2" customWidth="1"/>
    <col min="3595" max="3595" width="3.42578125" style="2" customWidth="1"/>
    <col min="3596" max="3849" width="9" style="2"/>
    <col min="3850" max="3850" width="12.42578125" style="2" customWidth="1"/>
    <col min="3851" max="3851" width="3.42578125" style="2" customWidth="1"/>
    <col min="3852" max="4105" width="9" style="2"/>
    <col min="4106" max="4106" width="12.42578125" style="2" customWidth="1"/>
    <col min="4107" max="4107" width="3.42578125" style="2" customWidth="1"/>
    <col min="4108" max="4361" width="9" style="2"/>
    <col min="4362" max="4362" width="12.42578125" style="2" customWidth="1"/>
    <col min="4363" max="4363" width="3.42578125" style="2" customWidth="1"/>
    <col min="4364" max="4617" width="9" style="2"/>
    <col min="4618" max="4618" width="12.42578125" style="2" customWidth="1"/>
    <col min="4619" max="4619" width="3.42578125" style="2" customWidth="1"/>
    <col min="4620" max="4873" width="9" style="2"/>
    <col min="4874" max="4874" width="12.42578125" style="2" customWidth="1"/>
    <col min="4875" max="4875" width="3.42578125" style="2" customWidth="1"/>
    <col min="4876" max="5129" width="9" style="2"/>
    <col min="5130" max="5130" width="12.42578125" style="2" customWidth="1"/>
    <col min="5131" max="5131" width="3.42578125" style="2" customWidth="1"/>
    <col min="5132" max="5385" width="9" style="2"/>
    <col min="5386" max="5386" width="12.42578125" style="2" customWidth="1"/>
    <col min="5387" max="5387" width="3.42578125" style="2" customWidth="1"/>
    <col min="5388" max="5641" width="9" style="2"/>
    <col min="5642" max="5642" width="12.42578125" style="2" customWidth="1"/>
    <col min="5643" max="5643" width="3.42578125" style="2" customWidth="1"/>
    <col min="5644" max="5897" width="9" style="2"/>
    <col min="5898" max="5898" width="12.42578125" style="2" customWidth="1"/>
    <col min="5899" max="5899" width="3.42578125" style="2" customWidth="1"/>
    <col min="5900" max="6153" width="9" style="2"/>
    <col min="6154" max="6154" width="12.42578125" style="2" customWidth="1"/>
    <col min="6155" max="6155" width="3.42578125" style="2" customWidth="1"/>
    <col min="6156" max="6409" width="9" style="2"/>
    <col min="6410" max="6410" width="12.42578125" style="2" customWidth="1"/>
    <col min="6411" max="6411" width="3.42578125" style="2" customWidth="1"/>
    <col min="6412" max="6665" width="9" style="2"/>
    <col min="6666" max="6666" width="12.42578125" style="2" customWidth="1"/>
    <col min="6667" max="6667" width="3.42578125" style="2" customWidth="1"/>
    <col min="6668" max="6921" width="9" style="2"/>
    <col min="6922" max="6922" width="12.42578125" style="2" customWidth="1"/>
    <col min="6923" max="6923" width="3.42578125" style="2" customWidth="1"/>
    <col min="6924" max="7177" width="9" style="2"/>
    <col min="7178" max="7178" width="12.42578125" style="2" customWidth="1"/>
    <col min="7179" max="7179" width="3.42578125" style="2" customWidth="1"/>
    <col min="7180" max="7433" width="9" style="2"/>
    <col min="7434" max="7434" width="12.42578125" style="2" customWidth="1"/>
    <col min="7435" max="7435" width="3.42578125" style="2" customWidth="1"/>
    <col min="7436" max="7689" width="9" style="2"/>
    <col min="7690" max="7690" width="12.42578125" style="2" customWidth="1"/>
    <col min="7691" max="7691" width="3.42578125" style="2" customWidth="1"/>
    <col min="7692" max="7945" width="9" style="2"/>
    <col min="7946" max="7946" width="12.42578125" style="2" customWidth="1"/>
    <col min="7947" max="7947" width="3.42578125" style="2" customWidth="1"/>
    <col min="7948" max="8201" width="9" style="2"/>
    <col min="8202" max="8202" width="12.42578125" style="2" customWidth="1"/>
    <col min="8203" max="8203" width="3.42578125" style="2" customWidth="1"/>
    <col min="8204" max="8457" width="9" style="2"/>
    <col min="8458" max="8458" width="12.42578125" style="2" customWidth="1"/>
    <col min="8459" max="8459" width="3.42578125" style="2" customWidth="1"/>
    <col min="8460" max="8713" width="9" style="2"/>
    <col min="8714" max="8714" width="12.42578125" style="2" customWidth="1"/>
    <col min="8715" max="8715" width="3.42578125" style="2" customWidth="1"/>
    <col min="8716" max="8969" width="9" style="2"/>
    <col min="8970" max="8970" width="12.42578125" style="2" customWidth="1"/>
    <col min="8971" max="8971" width="3.42578125" style="2" customWidth="1"/>
    <col min="8972" max="9225" width="9" style="2"/>
    <col min="9226" max="9226" width="12.42578125" style="2" customWidth="1"/>
    <col min="9227" max="9227" width="3.42578125" style="2" customWidth="1"/>
    <col min="9228" max="9481" width="9" style="2"/>
    <col min="9482" max="9482" width="12.42578125" style="2" customWidth="1"/>
    <col min="9483" max="9483" width="3.42578125" style="2" customWidth="1"/>
    <col min="9484" max="9737" width="9" style="2"/>
    <col min="9738" max="9738" width="12.42578125" style="2" customWidth="1"/>
    <col min="9739" max="9739" width="3.42578125" style="2" customWidth="1"/>
    <col min="9740" max="9993" width="9" style="2"/>
    <col min="9994" max="9994" width="12.42578125" style="2" customWidth="1"/>
    <col min="9995" max="9995" width="3.42578125" style="2" customWidth="1"/>
    <col min="9996" max="10249" width="9" style="2"/>
    <col min="10250" max="10250" width="12.42578125" style="2" customWidth="1"/>
    <col min="10251" max="10251" width="3.42578125" style="2" customWidth="1"/>
    <col min="10252" max="10505" width="9" style="2"/>
    <col min="10506" max="10506" width="12.42578125" style="2" customWidth="1"/>
    <col min="10507" max="10507" width="3.42578125" style="2" customWidth="1"/>
    <col min="10508" max="10761" width="9" style="2"/>
    <col min="10762" max="10762" width="12.42578125" style="2" customWidth="1"/>
    <col min="10763" max="10763" width="3.42578125" style="2" customWidth="1"/>
    <col min="10764" max="11017" width="9" style="2"/>
    <col min="11018" max="11018" width="12.42578125" style="2" customWidth="1"/>
    <col min="11019" max="11019" width="3.42578125" style="2" customWidth="1"/>
    <col min="11020" max="11273" width="9" style="2"/>
    <col min="11274" max="11274" width="12.42578125" style="2" customWidth="1"/>
    <col min="11275" max="11275" width="3.42578125" style="2" customWidth="1"/>
    <col min="11276" max="11529" width="9" style="2"/>
    <col min="11530" max="11530" width="12.42578125" style="2" customWidth="1"/>
    <col min="11531" max="11531" width="3.42578125" style="2" customWidth="1"/>
    <col min="11532" max="11785" width="9" style="2"/>
    <col min="11786" max="11786" width="12.42578125" style="2" customWidth="1"/>
    <col min="11787" max="11787" width="3.42578125" style="2" customWidth="1"/>
    <col min="11788" max="12041" width="9" style="2"/>
    <col min="12042" max="12042" width="12.42578125" style="2" customWidth="1"/>
    <col min="12043" max="12043" width="3.42578125" style="2" customWidth="1"/>
    <col min="12044" max="12297" width="9" style="2"/>
    <col min="12298" max="12298" width="12.42578125" style="2" customWidth="1"/>
    <col min="12299" max="12299" width="3.42578125" style="2" customWidth="1"/>
    <col min="12300" max="12553" width="9" style="2"/>
    <col min="12554" max="12554" width="12.42578125" style="2" customWidth="1"/>
    <col min="12555" max="12555" width="3.42578125" style="2" customWidth="1"/>
    <col min="12556" max="12809" width="9" style="2"/>
    <col min="12810" max="12810" width="12.42578125" style="2" customWidth="1"/>
    <col min="12811" max="12811" width="3.42578125" style="2" customWidth="1"/>
    <col min="12812" max="13065" width="9" style="2"/>
    <col min="13066" max="13066" width="12.42578125" style="2" customWidth="1"/>
    <col min="13067" max="13067" width="3.42578125" style="2" customWidth="1"/>
    <col min="13068" max="13321" width="9" style="2"/>
    <col min="13322" max="13322" width="12.42578125" style="2" customWidth="1"/>
    <col min="13323" max="13323" width="3.42578125" style="2" customWidth="1"/>
    <col min="13324" max="13577" width="9" style="2"/>
    <col min="13578" max="13578" width="12.42578125" style="2" customWidth="1"/>
    <col min="13579" max="13579" width="3.42578125" style="2" customWidth="1"/>
    <col min="13580" max="13833" width="9" style="2"/>
    <col min="13834" max="13834" width="12.42578125" style="2" customWidth="1"/>
    <col min="13835" max="13835" width="3.42578125" style="2" customWidth="1"/>
    <col min="13836" max="14089" width="9" style="2"/>
    <col min="14090" max="14090" width="12.42578125" style="2" customWidth="1"/>
    <col min="14091" max="14091" width="3.42578125" style="2" customWidth="1"/>
    <col min="14092" max="14345" width="9" style="2"/>
    <col min="14346" max="14346" width="12.42578125" style="2" customWidth="1"/>
    <col min="14347" max="14347" width="3.42578125" style="2" customWidth="1"/>
    <col min="14348" max="14601" width="9" style="2"/>
    <col min="14602" max="14602" width="12.42578125" style="2" customWidth="1"/>
    <col min="14603" max="14603" width="3.42578125" style="2" customWidth="1"/>
    <col min="14604" max="14857" width="9" style="2"/>
    <col min="14858" max="14858" width="12.42578125" style="2" customWidth="1"/>
    <col min="14859" max="14859" width="3.42578125" style="2" customWidth="1"/>
    <col min="14860" max="15113" width="9" style="2"/>
    <col min="15114" max="15114" width="12.42578125" style="2" customWidth="1"/>
    <col min="15115" max="15115" width="3.42578125" style="2" customWidth="1"/>
    <col min="15116" max="15369" width="9" style="2"/>
    <col min="15370" max="15370" width="12.42578125" style="2" customWidth="1"/>
    <col min="15371" max="15371" width="3.42578125" style="2" customWidth="1"/>
    <col min="15372" max="15625" width="9" style="2"/>
    <col min="15626" max="15626" width="12.42578125" style="2" customWidth="1"/>
    <col min="15627" max="15627" width="3.42578125" style="2" customWidth="1"/>
    <col min="15628" max="15881" width="9" style="2"/>
    <col min="15882" max="15882" width="12.42578125" style="2" customWidth="1"/>
    <col min="15883" max="15883" width="3.42578125" style="2" customWidth="1"/>
    <col min="15884" max="16137" width="9" style="2"/>
    <col min="16138" max="16138" width="12.42578125" style="2" customWidth="1"/>
    <col min="16139" max="16139" width="3.42578125" style="2" customWidth="1"/>
    <col min="16140" max="16384" width="9" style="2"/>
  </cols>
  <sheetData>
    <row r="1" spans="1:10" x14ac:dyDescent="0.55000000000000004">
      <c r="A1" s="383" t="s">
        <v>78</v>
      </c>
      <c r="B1" s="383"/>
      <c r="C1" s="383"/>
      <c r="D1" s="383"/>
      <c r="E1" s="383"/>
      <c r="F1" s="383"/>
      <c r="G1" s="383"/>
      <c r="H1" s="93"/>
      <c r="I1" s="93"/>
      <c r="J1" s="93"/>
    </row>
    <row r="2" spans="1:10" x14ac:dyDescent="0.55000000000000004">
      <c r="B2" s="17"/>
      <c r="C2" s="17"/>
      <c r="D2" s="17"/>
      <c r="E2" s="17"/>
      <c r="F2" s="17"/>
      <c r="G2" s="17"/>
      <c r="H2" s="17"/>
      <c r="I2" s="17"/>
      <c r="J2" s="17"/>
    </row>
    <row r="3" spans="1:10" ht="24.75" thickBot="1" x14ac:dyDescent="0.6">
      <c r="B3" s="85" t="s">
        <v>237</v>
      </c>
      <c r="F3" s="17"/>
      <c r="G3" s="17"/>
      <c r="H3" s="17"/>
    </row>
    <row r="4" spans="1:10" ht="25.5" thickTop="1" thickBot="1" x14ac:dyDescent="0.6">
      <c r="C4" s="384" t="s">
        <v>110</v>
      </c>
      <c r="D4" s="384"/>
      <c r="E4" s="384"/>
      <c r="F4" s="131" t="s">
        <v>68</v>
      </c>
      <c r="G4" s="131" t="s">
        <v>69</v>
      </c>
      <c r="H4" s="17"/>
    </row>
    <row r="5" spans="1:10" ht="24.75" thickTop="1" x14ac:dyDescent="0.55000000000000004">
      <c r="C5" s="385" t="s">
        <v>208</v>
      </c>
      <c r="D5" s="386"/>
      <c r="E5" s="387"/>
      <c r="F5" s="104">
        <v>58</v>
      </c>
      <c r="G5" s="87">
        <f t="shared" ref="G5:G27" si="0">F5*100/F$27</f>
        <v>15.718157181571815</v>
      </c>
      <c r="H5" s="17"/>
    </row>
    <row r="6" spans="1:10" x14ac:dyDescent="0.55000000000000004">
      <c r="C6" s="380" t="s">
        <v>115</v>
      </c>
      <c r="D6" s="381"/>
      <c r="E6" s="382"/>
      <c r="F6" s="86">
        <v>46</v>
      </c>
      <c r="G6" s="87">
        <f t="shared" si="0"/>
        <v>12.466124661246612</v>
      </c>
      <c r="H6" s="17"/>
    </row>
    <row r="7" spans="1:10" x14ac:dyDescent="0.55000000000000004">
      <c r="C7" s="377" t="s">
        <v>180</v>
      </c>
      <c r="D7" s="378"/>
      <c r="E7" s="379"/>
      <c r="F7" s="104">
        <v>31</v>
      </c>
      <c r="G7" s="87">
        <f t="shared" si="0"/>
        <v>8.4010840108401084</v>
      </c>
      <c r="H7" s="339"/>
    </row>
    <row r="8" spans="1:10" x14ac:dyDescent="0.55000000000000004">
      <c r="C8" s="377" t="s">
        <v>213</v>
      </c>
      <c r="D8" s="378"/>
      <c r="E8" s="379"/>
      <c r="F8" s="104">
        <v>23</v>
      </c>
      <c r="G8" s="87">
        <f t="shared" si="0"/>
        <v>6.2330623306233059</v>
      </c>
      <c r="H8" s="339"/>
    </row>
    <row r="9" spans="1:10" x14ac:dyDescent="0.55000000000000004">
      <c r="C9" s="380" t="s">
        <v>209</v>
      </c>
      <c r="D9" s="381"/>
      <c r="E9" s="382"/>
      <c r="F9" s="86">
        <v>22</v>
      </c>
      <c r="G9" s="87">
        <f t="shared" si="0"/>
        <v>5.9620596205962055</v>
      </c>
      <c r="H9" s="17"/>
    </row>
    <row r="10" spans="1:10" x14ac:dyDescent="0.55000000000000004">
      <c r="C10" s="377" t="s">
        <v>260</v>
      </c>
      <c r="D10" s="378"/>
      <c r="E10" s="379"/>
      <c r="F10" s="104">
        <v>22</v>
      </c>
      <c r="G10" s="87">
        <f t="shared" si="0"/>
        <v>5.9620596205962055</v>
      </c>
      <c r="H10" s="339"/>
    </row>
    <row r="11" spans="1:10" x14ac:dyDescent="0.55000000000000004">
      <c r="C11" s="377" t="s">
        <v>116</v>
      </c>
      <c r="D11" s="378"/>
      <c r="E11" s="379"/>
      <c r="F11" s="104">
        <v>21</v>
      </c>
      <c r="G11" s="87">
        <f t="shared" si="0"/>
        <v>5.691056910569106</v>
      </c>
      <c r="H11" s="339"/>
    </row>
    <row r="12" spans="1:10" x14ac:dyDescent="0.55000000000000004">
      <c r="C12" s="377" t="s">
        <v>212</v>
      </c>
      <c r="D12" s="378"/>
      <c r="E12" s="379"/>
      <c r="F12" s="104">
        <v>21</v>
      </c>
      <c r="G12" s="87">
        <f t="shared" si="0"/>
        <v>5.691056910569106</v>
      </c>
      <c r="H12" s="339"/>
    </row>
    <row r="13" spans="1:10" x14ac:dyDescent="0.55000000000000004">
      <c r="C13" s="377" t="s">
        <v>211</v>
      </c>
      <c r="D13" s="378"/>
      <c r="E13" s="379"/>
      <c r="F13" s="104">
        <v>19</v>
      </c>
      <c r="G13" s="87">
        <f t="shared" si="0"/>
        <v>5.1490514905149052</v>
      </c>
      <c r="H13" s="339"/>
    </row>
    <row r="14" spans="1:10" x14ac:dyDescent="0.55000000000000004">
      <c r="C14" s="380" t="s">
        <v>117</v>
      </c>
      <c r="D14" s="381"/>
      <c r="E14" s="382"/>
      <c r="F14" s="86">
        <v>18</v>
      </c>
      <c r="G14" s="87">
        <f t="shared" si="0"/>
        <v>4.8780487804878048</v>
      </c>
      <c r="H14" s="17"/>
    </row>
    <row r="15" spans="1:10" x14ac:dyDescent="0.55000000000000004">
      <c r="C15" s="377" t="s">
        <v>210</v>
      </c>
      <c r="D15" s="378"/>
      <c r="E15" s="379"/>
      <c r="F15" s="86">
        <v>18</v>
      </c>
      <c r="G15" s="87">
        <f t="shared" si="0"/>
        <v>4.8780487804878048</v>
      </c>
      <c r="H15" s="349"/>
    </row>
    <row r="16" spans="1:10" x14ac:dyDescent="0.55000000000000004">
      <c r="C16" s="377" t="s">
        <v>198</v>
      </c>
      <c r="D16" s="378"/>
      <c r="E16" s="379"/>
      <c r="F16" s="104">
        <v>14</v>
      </c>
      <c r="G16" s="87">
        <f t="shared" si="0"/>
        <v>3.794037940379404</v>
      </c>
      <c r="H16" s="349"/>
    </row>
    <row r="17" spans="2:8" x14ac:dyDescent="0.55000000000000004">
      <c r="C17" s="152" t="s">
        <v>214</v>
      </c>
      <c r="D17" s="153"/>
      <c r="E17" s="154"/>
      <c r="F17" s="104">
        <v>10</v>
      </c>
      <c r="G17" s="87">
        <f t="shared" si="0"/>
        <v>2.7100271002710028</v>
      </c>
      <c r="H17" s="349"/>
    </row>
    <row r="18" spans="2:8" x14ac:dyDescent="0.55000000000000004">
      <c r="C18" s="380" t="s">
        <v>118</v>
      </c>
      <c r="D18" s="381"/>
      <c r="E18" s="382"/>
      <c r="F18" s="86">
        <v>8</v>
      </c>
      <c r="G18" s="87">
        <f t="shared" si="0"/>
        <v>2.168021680216802</v>
      </c>
      <c r="H18" s="17"/>
    </row>
    <row r="19" spans="2:8" ht="21" customHeight="1" x14ac:dyDescent="0.55000000000000004">
      <c r="C19" s="377" t="s">
        <v>49</v>
      </c>
      <c r="D19" s="378"/>
      <c r="E19" s="379"/>
      <c r="F19" s="104">
        <v>8</v>
      </c>
      <c r="G19" s="87">
        <f t="shared" si="0"/>
        <v>2.168021680216802</v>
      </c>
      <c r="H19" s="339"/>
    </row>
    <row r="20" spans="2:8" ht="21" customHeight="1" x14ac:dyDescent="0.55000000000000004">
      <c r="C20" s="152" t="s">
        <v>54</v>
      </c>
      <c r="D20" s="153"/>
      <c r="E20" s="154"/>
      <c r="F20" s="104">
        <v>6</v>
      </c>
      <c r="G20" s="87">
        <f t="shared" si="0"/>
        <v>1.6260162601626016</v>
      </c>
      <c r="H20" s="17"/>
    </row>
    <row r="21" spans="2:8" ht="21" customHeight="1" x14ac:dyDescent="0.55000000000000004">
      <c r="C21" s="152" t="s">
        <v>114</v>
      </c>
      <c r="D21" s="153"/>
      <c r="E21" s="154"/>
      <c r="F21" s="104">
        <v>5</v>
      </c>
      <c r="G21" s="87">
        <f t="shared" si="0"/>
        <v>1.3550135501355014</v>
      </c>
      <c r="H21" s="17"/>
    </row>
    <row r="22" spans="2:8" ht="21" customHeight="1" x14ac:dyDescent="0.55000000000000004">
      <c r="C22" s="377" t="s">
        <v>194</v>
      </c>
      <c r="D22" s="378"/>
      <c r="E22" s="379"/>
      <c r="F22" s="104">
        <v>4</v>
      </c>
      <c r="G22" s="87">
        <f t="shared" si="0"/>
        <v>1.084010840108401</v>
      </c>
      <c r="H22" s="17"/>
    </row>
    <row r="23" spans="2:8" ht="21" customHeight="1" x14ac:dyDescent="0.55000000000000004">
      <c r="C23" s="377" t="s">
        <v>236</v>
      </c>
      <c r="D23" s="378"/>
      <c r="E23" s="379"/>
      <c r="F23" s="104">
        <v>4</v>
      </c>
      <c r="G23" s="87">
        <f t="shared" si="0"/>
        <v>1.084010840108401</v>
      </c>
      <c r="H23" s="216"/>
    </row>
    <row r="24" spans="2:8" ht="21" customHeight="1" x14ac:dyDescent="0.55000000000000004">
      <c r="C24" s="377" t="s">
        <v>189</v>
      </c>
      <c r="D24" s="378"/>
      <c r="E24" s="379"/>
      <c r="F24" s="104">
        <v>4</v>
      </c>
      <c r="G24" s="87">
        <f t="shared" si="0"/>
        <v>1.084010840108401</v>
      </c>
      <c r="H24" s="17"/>
    </row>
    <row r="25" spans="2:8" ht="21" customHeight="1" x14ac:dyDescent="0.55000000000000004">
      <c r="C25" s="152" t="s">
        <v>199</v>
      </c>
      <c r="D25" s="153"/>
      <c r="E25" s="154"/>
      <c r="F25" s="104">
        <v>4</v>
      </c>
      <c r="G25" s="87">
        <f t="shared" si="0"/>
        <v>1.084010840108401</v>
      </c>
      <c r="H25" s="17"/>
    </row>
    <row r="26" spans="2:8" ht="21" customHeight="1" x14ac:dyDescent="0.55000000000000004">
      <c r="C26" s="152" t="s">
        <v>44</v>
      </c>
      <c r="D26" s="153"/>
      <c r="E26" s="154"/>
      <c r="F26" s="104">
        <v>3</v>
      </c>
      <c r="G26" s="87">
        <f t="shared" si="0"/>
        <v>0.81300813008130079</v>
      </c>
      <c r="H26" s="17"/>
    </row>
    <row r="27" spans="2:8" s="1" customFormat="1" ht="24.75" thickBot="1" x14ac:dyDescent="0.6">
      <c r="C27" s="374" t="s">
        <v>70</v>
      </c>
      <c r="D27" s="375"/>
      <c r="E27" s="376"/>
      <c r="F27" s="88">
        <f>SUM(F5:F26)</f>
        <v>369</v>
      </c>
      <c r="G27" s="89">
        <f t="shared" si="0"/>
        <v>100</v>
      </c>
    </row>
    <row r="28" spans="2:8" s="1" customFormat="1" thickTop="1" x14ac:dyDescent="0.55000000000000004">
      <c r="D28" s="90"/>
      <c r="E28" s="90"/>
      <c r="F28" s="91"/>
      <c r="G28" s="92"/>
    </row>
    <row r="29" spans="2:8" x14ac:dyDescent="0.55000000000000004">
      <c r="B29" s="93"/>
      <c r="C29" s="2" t="s">
        <v>112</v>
      </c>
      <c r="F29" s="17"/>
      <c r="G29" s="17"/>
      <c r="H29" s="17"/>
    </row>
    <row r="30" spans="2:8" x14ac:dyDescent="0.55000000000000004">
      <c r="B30" s="2" t="s">
        <v>215</v>
      </c>
      <c r="F30" s="17"/>
      <c r="G30" s="17"/>
      <c r="H30" s="17"/>
    </row>
    <row r="31" spans="2:8" x14ac:dyDescent="0.55000000000000004">
      <c r="B31" s="2" t="s">
        <v>334</v>
      </c>
      <c r="F31" s="17"/>
      <c r="G31" s="17"/>
      <c r="H31" s="17"/>
    </row>
    <row r="32" spans="2:8" x14ac:dyDescent="0.55000000000000004">
      <c r="B32" s="2" t="s">
        <v>504</v>
      </c>
      <c r="F32" s="17"/>
      <c r="G32" s="17"/>
      <c r="H32" s="17"/>
    </row>
    <row r="33" spans="6:8" x14ac:dyDescent="0.55000000000000004">
      <c r="F33" s="17"/>
      <c r="G33" s="17"/>
      <c r="H33" s="17"/>
    </row>
    <row r="34" spans="6:8" x14ac:dyDescent="0.55000000000000004">
      <c r="F34" s="17"/>
      <c r="G34" s="17"/>
      <c r="H34" s="17"/>
    </row>
    <row r="35" spans="6:8" x14ac:dyDescent="0.55000000000000004">
      <c r="F35" s="17"/>
      <c r="G35" s="17"/>
      <c r="H35" s="17"/>
    </row>
    <row r="36" spans="6:8" x14ac:dyDescent="0.55000000000000004">
      <c r="F36" s="17"/>
      <c r="G36" s="17"/>
      <c r="H36" s="17"/>
    </row>
    <row r="37" spans="6:8" x14ac:dyDescent="0.55000000000000004">
      <c r="F37" s="17"/>
      <c r="G37" s="17"/>
      <c r="H37" s="17"/>
    </row>
    <row r="38" spans="6:8" x14ac:dyDescent="0.55000000000000004">
      <c r="F38" s="17"/>
      <c r="G38" s="17"/>
      <c r="H38" s="17"/>
    </row>
    <row r="39" spans="6:8" x14ac:dyDescent="0.55000000000000004">
      <c r="F39" s="17"/>
      <c r="G39" s="17"/>
      <c r="H39" s="17"/>
    </row>
    <row r="40" spans="6:8" x14ac:dyDescent="0.55000000000000004">
      <c r="F40" s="17"/>
      <c r="G40" s="17"/>
      <c r="H40" s="17"/>
    </row>
    <row r="41" spans="6:8" x14ac:dyDescent="0.55000000000000004">
      <c r="F41" s="17"/>
      <c r="G41" s="17"/>
      <c r="H41" s="17"/>
    </row>
    <row r="42" spans="6:8" x14ac:dyDescent="0.55000000000000004">
      <c r="F42" s="17"/>
      <c r="G42" s="17"/>
      <c r="H42" s="17"/>
    </row>
  </sheetData>
  <mergeCells count="20">
    <mergeCell ref="C6:E6"/>
    <mergeCell ref="A1:G1"/>
    <mergeCell ref="C4:E4"/>
    <mergeCell ref="C5:E5"/>
    <mergeCell ref="C9:E9"/>
    <mergeCell ref="C8:E8"/>
    <mergeCell ref="C7:E7"/>
    <mergeCell ref="C10:E10"/>
    <mergeCell ref="C22:E22"/>
    <mergeCell ref="C14:E14"/>
    <mergeCell ref="C18:E18"/>
    <mergeCell ref="C11:E11"/>
    <mergeCell ref="C27:E27"/>
    <mergeCell ref="C15:E15"/>
    <mergeCell ref="C12:E12"/>
    <mergeCell ref="C19:E19"/>
    <mergeCell ref="C16:E16"/>
    <mergeCell ref="C24:E24"/>
    <mergeCell ref="C23:E23"/>
    <mergeCell ref="C13:E13"/>
  </mergeCells>
  <pageMargins left="0.7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20" zoomScaleNormal="120" workbookViewId="0">
      <selection sqref="A1:G1"/>
    </sheetView>
  </sheetViews>
  <sheetFormatPr defaultColWidth="9" defaultRowHeight="24" x14ac:dyDescent="0.55000000000000004"/>
  <cols>
    <col min="1" max="1" width="5.85546875" style="2" customWidth="1"/>
    <col min="2" max="2" width="10.28515625" style="2" customWidth="1"/>
    <col min="3" max="3" width="21" style="2" customWidth="1"/>
    <col min="4" max="4" width="15" style="2" customWidth="1"/>
    <col min="5" max="5" width="8.5703125" style="2" customWidth="1"/>
    <col min="6" max="6" width="9.28515625" style="2" customWidth="1"/>
    <col min="7" max="7" width="14.140625" style="2" customWidth="1"/>
    <col min="8" max="9" width="9" style="2"/>
    <col min="10" max="10" width="12.42578125" style="2" customWidth="1"/>
    <col min="11" max="11" width="3.42578125" style="2" customWidth="1"/>
    <col min="12" max="265" width="9" style="2"/>
    <col min="266" max="266" width="12.42578125" style="2" customWidth="1"/>
    <col min="267" max="267" width="3.42578125" style="2" customWidth="1"/>
    <col min="268" max="521" width="9" style="2"/>
    <col min="522" max="522" width="12.42578125" style="2" customWidth="1"/>
    <col min="523" max="523" width="3.42578125" style="2" customWidth="1"/>
    <col min="524" max="777" width="9" style="2"/>
    <col min="778" max="778" width="12.42578125" style="2" customWidth="1"/>
    <col min="779" max="779" width="3.42578125" style="2" customWidth="1"/>
    <col min="780" max="1033" width="9" style="2"/>
    <col min="1034" max="1034" width="12.42578125" style="2" customWidth="1"/>
    <col min="1035" max="1035" width="3.42578125" style="2" customWidth="1"/>
    <col min="1036" max="1289" width="9" style="2"/>
    <col min="1290" max="1290" width="12.42578125" style="2" customWidth="1"/>
    <col min="1291" max="1291" width="3.42578125" style="2" customWidth="1"/>
    <col min="1292" max="1545" width="9" style="2"/>
    <col min="1546" max="1546" width="12.42578125" style="2" customWidth="1"/>
    <col min="1547" max="1547" width="3.42578125" style="2" customWidth="1"/>
    <col min="1548" max="1801" width="9" style="2"/>
    <col min="1802" max="1802" width="12.42578125" style="2" customWidth="1"/>
    <col min="1803" max="1803" width="3.42578125" style="2" customWidth="1"/>
    <col min="1804" max="2057" width="9" style="2"/>
    <col min="2058" max="2058" width="12.42578125" style="2" customWidth="1"/>
    <col min="2059" max="2059" width="3.42578125" style="2" customWidth="1"/>
    <col min="2060" max="2313" width="9" style="2"/>
    <col min="2314" max="2314" width="12.42578125" style="2" customWidth="1"/>
    <col min="2315" max="2315" width="3.42578125" style="2" customWidth="1"/>
    <col min="2316" max="2569" width="9" style="2"/>
    <col min="2570" max="2570" width="12.42578125" style="2" customWidth="1"/>
    <col min="2571" max="2571" width="3.42578125" style="2" customWidth="1"/>
    <col min="2572" max="2825" width="9" style="2"/>
    <col min="2826" max="2826" width="12.42578125" style="2" customWidth="1"/>
    <col min="2827" max="2827" width="3.42578125" style="2" customWidth="1"/>
    <col min="2828" max="3081" width="9" style="2"/>
    <col min="3082" max="3082" width="12.42578125" style="2" customWidth="1"/>
    <col min="3083" max="3083" width="3.42578125" style="2" customWidth="1"/>
    <col min="3084" max="3337" width="9" style="2"/>
    <col min="3338" max="3338" width="12.42578125" style="2" customWidth="1"/>
    <col min="3339" max="3339" width="3.42578125" style="2" customWidth="1"/>
    <col min="3340" max="3593" width="9" style="2"/>
    <col min="3594" max="3594" width="12.42578125" style="2" customWidth="1"/>
    <col min="3595" max="3595" width="3.42578125" style="2" customWidth="1"/>
    <col min="3596" max="3849" width="9" style="2"/>
    <col min="3850" max="3850" width="12.42578125" style="2" customWidth="1"/>
    <col min="3851" max="3851" width="3.42578125" style="2" customWidth="1"/>
    <col min="3852" max="4105" width="9" style="2"/>
    <col min="4106" max="4106" width="12.42578125" style="2" customWidth="1"/>
    <col min="4107" max="4107" width="3.42578125" style="2" customWidth="1"/>
    <col min="4108" max="4361" width="9" style="2"/>
    <col min="4362" max="4362" width="12.42578125" style="2" customWidth="1"/>
    <col min="4363" max="4363" width="3.42578125" style="2" customWidth="1"/>
    <col min="4364" max="4617" width="9" style="2"/>
    <col min="4618" max="4618" width="12.42578125" style="2" customWidth="1"/>
    <col min="4619" max="4619" width="3.42578125" style="2" customWidth="1"/>
    <col min="4620" max="4873" width="9" style="2"/>
    <col min="4874" max="4874" width="12.42578125" style="2" customWidth="1"/>
    <col min="4875" max="4875" width="3.42578125" style="2" customWidth="1"/>
    <col min="4876" max="5129" width="9" style="2"/>
    <col min="5130" max="5130" width="12.42578125" style="2" customWidth="1"/>
    <col min="5131" max="5131" width="3.42578125" style="2" customWidth="1"/>
    <col min="5132" max="5385" width="9" style="2"/>
    <col min="5386" max="5386" width="12.42578125" style="2" customWidth="1"/>
    <col min="5387" max="5387" width="3.42578125" style="2" customWidth="1"/>
    <col min="5388" max="5641" width="9" style="2"/>
    <col min="5642" max="5642" width="12.42578125" style="2" customWidth="1"/>
    <col min="5643" max="5643" width="3.42578125" style="2" customWidth="1"/>
    <col min="5644" max="5897" width="9" style="2"/>
    <col min="5898" max="5898" width="12.42578125" style="2" customWidth="1"/>
    <col min="5899" max="5899" width="3.42578125" style="2" customWidth="1"/>
    <col min="5900" max="6153" width="9" style="2"/>
    <col min="6154" max="6154" width="12.42578125" style="2" customWidth="1"/>
    <col min="6155" max="6155" width="3.42578125" style="2" customWidth="1"/>
    <col min="6156" max="6409" width="9" style="2"/>
    <col min="6410" max="6410" width="12.42578125" style="2" customWidth="1"/>
    <col min="6411" max="6411" width="3.42578125" style="2" customWidth="1"/>
    <col min="6412" max="6665" width="9" style="2"/>
    <col min="6666" max="6666" width="12.42578125" style="2" customWidth="1"/>
    <col min="6667" max="6667" width="3.42578125" style="2" customWidth="1"/>
    <col min="6668" max="6921" width="9" style="2"/>
    <col min="6922" max="6922" width="12.42578125" style="2" customWidth="1"/>
    <col min="6923" max="6923" width="3.42578125" style="2" customWidth="1"/>
    <col min="6924" max="7177" width="9" style="2"/>
    <col min="7178" max="7178" width="12.42578125" style="2" customWidth="1"/>
    <col min="7179" max="7179" width="3.42578125" style="2" customWidth="1"/>
    <col min="7180" max="7433" width="9" style="2"/>
    <col min="7434" max="7434" width="12.42578125" style="2" customWidth="1"/>
    <col min="7435" max="7435" width="3.42578125" style="2" customWidth="1"/>
    <col min="7436" max="7689" width="9" style="2"/>
    <col min="7690" max="7690" width="12.42578125" style="2" customWidth="1"/>
    <col min="7691" max="7691" width="3.42578125" style="2" customWidth="1"/>
    <col min="7692" max="7945" width="9" style="2"/>
    <col min="7946" max="7946" width="12.42578125" style="2" customWidth="1"/>
    <col min="7947" max="7947" width="3.42578125" style="2" customWidth="1"/>
    <col min="7948" max="8201" width="9" style="2"/>
    <col min="8202" max="8202" width="12.42578125" style="2" customWidth="1"/>
    <col min="8203" max="8203" width="3.42578125" style="2" customWidth="1"/>
    <col min="8204" max="8457" width="9" style="2"/>
    <col min="8458" max="8458" width="12.42578125" style="2" customWidth="1"/>
    <col min="8459" max="8459" width="3.42578125" style="2" customWidth="1"/>
    <col min="8460" max="8713" width="9" style="2"/>
    <col min="8714" max="8714" width="12.42578125" style="2" customWidth="1"/>
    <col min="8715" max="8715" width="3.42578125" style="2" customWidth="1"/>
    <col min="8716" max="8969" width="9" style="2"/>
    <col min="8970" max="8970" width="12.42578125" style="2" customWidth="1"/>
    <col min="8971" max="8971" width="3.42578125" style="2" customWidth="1"/>
    <col min="8972" max="9225" width="9" style="2"/>
    <col min="9226" max="9226" width="12.42578125" style="2" customWidth="1"/>
    <col min="9227" max="9227" width="3.42578125" style="2" customWidth="1"/>
    <col min="9228" max="9481" width="9" style="2"/>
    <col min="9482" max="9482" width="12.42578125" style="2" customWidth="1"/>
    <col min="9483" max="9483" width="3.42578125" style="2" customWidth="1"/>
    <col min="9484" max="9737" width="9" style="2"/>
    <col min="9738" max="9738" width="12.42578125" style="2" customWidth="1"/>
    <col min="9739" max="9739" width="3.42578125" style="2" customWidth="1"/>
    <col min="9740" max="9993" width="9" style="2"/>
    <col min="9994" max="9994" width="12.42578125" style="2" customWidth="1"/>
    <col min="9995" max="9995" width="3.42578125" style="2" customWidth="1"/>
    <col min="9996" max="10249" width="9" style="2"/>
    <col min="10250" max="10250" width="12.42578125" style="2" customWidth="1"/>
    <col min="10251" max="10251" width="3.42578125" style="2" customWidth="1"/>
    <col min="10252" max="10505" width="9" style="2"/>
    <col min="10506" max="10506" width="12.42578125" style="2" customWidth="1"/>
    <col min="10507" max="10507" width="3.42578125" style="2" customWidth="1"/>
    <col min="10508" max="10761" width="9" style="2"/>
    <col min="10762" max="10762" width="12.42578125" style="2" customWidth="1"/>
    <col min="10763" max="10763" width="3.42578125" style="2" customWidth="1"/>
    <col min="10764" max="11017" width="9" style="2"/>
    <col min="11018" max="11018" width="12.42578125" style="2" customWidth="1"/>
    <col min="11019" max="11019" width="3.42578125" style="2" customWidth="1"/>
    <col min="11020" max="11273" width="9" style="2"/>
    <col min="11274" max="11274" width="12.42578125" style="2" customWidth="1"/>
    <col min="11275" max="11275" width="3.42578125" style="2" customWidth="1"/>
    <col min="11276" max="11529" width="9" style="2"/>
    <col min="11530" max="11530" width="12.42578125" style="2" customWidth="1"/>
    <col min="11531" max="11531" width="3.42578125" style="2" customWidth="1"/>
    <col min="11532" max="11785" width="9" style="2"/>
    <col min="11786" max="11786" width="12.42578125" style="2" customWidth="1"/>
    <col min="11787" max="11787" width="3.42578125" style="2" customWidth="1"/>
    <col min="11788" max="12041" width="9" style="2"/>
    <col min="12042" max="12042" width="12.42578125" style="2" customWidth="1"/>
    <col min="12043" max="12043" width="3.42578125" style="2" customWidth="1"/>
    <col min="12044" max="12297" width="9" style="2"/>
    <col min="12298" max="12298" width="12.42578125" style="2" customWidth="1"/>
    <col min="12299" max="12299" width="3.42578125" style="2" customWidth="1"/>
    <col min="12300" max="12553" width="9" style="2"/>
    <col min="12554" max="12554" width="12.42578125" style="2" customWidth="1"/>
    <col min="12555" max="12555" width="3.42578125" style="2" customWidth="1"/>
    <col min="12556" max="12809" width="9" style="2"/>
    <col min="12810" max="12810" width="12.42578125" style="2" customWidth="1"/>
    <col min="12811" max="12811" width="3.42578125" style="2" customWidth="1"/>
    <col min="12812" max="13065" width="9" style="2"/>
    <col min="13066" max="13066" width="12.42578125" style="2" customWidth="1"/>
    <col min="13067" max="13067" width="3.42578125" style="2" customWidth="1"/>
    <col min="13068" max="13321" width="9" style="2"/>
    <col min="13322" max="13322" width="12.42578125" style="2" customWidth="1"/>
    <col min="13323" max="13323" width="3.42578125" style="2" customWidth="1"/>
    <col min="13324" max="13577" width="9" style="2"/>
    <col min="13578" max="13578" width="12.42578125" style="2" customWidth="1"/>
    <col min="13579" max="13579" width="3.42578125" style="2" customWidth="1"/>
    <col min="13580" max="13833" width="9" style="2"/>
    <col min="13834" max="13834" width="12.42578125" style="2" customWidth="1"/>
    <col min="13835" max="13835" width="3.42578125" style="2" customWidth="1"/>
    <col min="13836" max="14089" width="9" style="2"/>
    <col min="14090" max="14090" width="12.42578125" style="2" customWidth="1"/>
    <col min="14091" max="14091" width="3.42578125" style="2" customWidth="1"/>
    <col min="14092" max="14345" width="9" style="2"/>
    <col min="14346" max="14346" width="12.42578125" style="2" customWidth="1"/>
    <col min="14347" max="14347" width="3.42578125" style="2" customWidth="1"/>
    <col min="14348" max="14601" width="9" style="2"/>
    <col min="14602" max="14602" width="12.42578125" style="2" customWidth="1"/>
    <col min="14603" max="14603" width="3.42578125" style="2" customWidth="1"/>
    <col min="14604" max="14857" width="9" style="2"/>
    <col min="14858" max="14858" width="12.42578125" style="2" customWidth="1"/>
    <col min="14859" max="14859" width="3.42578125" style="2" customWidth="1"/>
    <col min="14860" max="15113" width="9" style="2"/>
    <col min="15114" max="15114" width="12.42578125" style="2" customWidth="1"/>
    <col min="15115" max="15115" width="3.42578125" style="2" customWidth="1"/>
    <col min="15116" max="15369" width="9" style="2"/>
    <col min="15370" max="15370" width="12.42578125" style="2" customWidth="1"/>
    <col min="15371" max="15371" width="3.42578125" style="2" customWidth="1"/>
    <col min="15372" max="15625" width="9" style="2"/>
    <col min="15626" max="15626" width="12.42578125" style="2" customWidth="1"/>
    <col min="15627" max="15627" width="3.42578125" style="2" customWidth="1"/>
    <col min="15628" max="15881" width="9" style="2"/>
    <col min="15882" max="15882" width="12.42578125" style="2" customWidth="1"/>
    <col min="15883" max="15883" width="3.42578125" style="2" customWidth="1"/>
    <col min="15884" max="16137" width="9" style="2"/>
    <col min="16138" max="16138" width="12.42578125" style="2" customWidth="1"/>
    <col min="16139" max="16139" width="3.42578125" style="2" customWidth="1"/>
    <col min="16140" max="16384" width="9" style="2"/>
  </cols>
  <sheetData>
    <row r="1" spans="1:8" x14ac:dyDescent="0.55000000000000004">
      <c r="A1" s="383" t="s">
        <v>79</v>
      </c>
      <c r="B1" s="383"/>
      <c r="C1" s="383"/>
      <c r="D1" s="383"/>
      <c r="E1" s="383"/>
      <c r="F1" s="383"/>
      <c r="G1" s="383"/>
    </row>
    <row r="2" spans="1:8" x14ac:dyDescent="0.55000000000000004">
      <c r="A2" s="151"/>
      <c r="B2" s="151"/>
      <c r="C2" s="151"/>
      <c r="D2" s="151"/>
      <c r="E2" s="151"/>
      <c r="F2" s="151"/>
      <c r="G2" s="151"/>
    </row>
    <row r="3" spans="1:8" ht="24.75" thickBot="1" x14ac:dyDescent="0.6">
      <c r="B3" s="85" t="s">
        <v>240</v>
      </c>
      <c r="F3" s="151"/>
      <c r="G3" s="151"/>
      <c r="H3" s="151"/>
    </row>
    <row r="4" spans="1:8" ht="24.75" thickTop="1" x14ac:dyDescent="0.55000000000000004">
      <c r="C4" s="392" t="s">
        <v>110</v>
      </c>
      <c r="D4" s="392"/>
      <c r="E4" s="392"/>
      <c r="F4" s="157" t="s">
        <v>68</v>
      </c>
      <c r="G4" s="157" t="s">
        <v>69</v>
      </c>
      <c r="H4" s="151"/>
    </row>
    <row r="5" spans="1:8" x14ac:dyDescent="0.55000000000000004">
      <c r="C5" s="380" t="s">
        <v>5</v>
      </c>
      <c r="D5" s="381"/>
      <c r="E5" s="382"/>
      <c r="F5" s="86">
        <v>72</v>
      </c>
      <c r="G5" s="87">
        <f>F5*100/F$10</f>
        <v>19.512195121951219</v>
      </c>
      <c r="H5" s="151"/>
    </row>
    <row r="6" spans="1:8" x14ac:dyDescent="0.55000000000000004">
      <c r="C6" s="380" t="s">
        <v>6</v>
      </c>
      <c r="D6" s="381" t="s">
        <v>50</v>
      </c>
      <c r="E6" s="382" t="s">
        <v>50</v>
      </c>
      <c r="F6" s="86">
        <v>136</v>
      </c>
      <c r="G6" s="87">
        <f t="shared" ref="G6:G9" si="0">F6*100/F$10</f>
        <v>36.856368563685635</v>
      </c>
      <c r="H6" s="151"/>
    </row>
    <row r="7" spans="1:8" x14ac:dyDescent="0.55000000000000004">
      <c r="C7" s="380" t="s">
        <v>36</v>
      </c>
      <c r="D7" s="381" t="s">
        <v>50</v>
      </c>
      <c r="E7" s="382" t="s">
        <v>50</v>
      </c>
      <c r="F7" s="86">
        <v>48</v>
      </c>
      <c r="G7" s="87">
        <f t="shared" si="0"/>
        <v>13.008130081300813</v>
      </c>
      <c r="H7" s="151"/>
    </row>
    <row r="8" spans="1:8" x14ac:dyDescent="0.55000000000000004">
      <c r="C8" s="380" t="s">
        <v>34</v>
      </c>
      <c r="D8" s="381" t="s">
        <v>50</v>
      </c>
      <c r="E8" s="382" t="s">
        <v>50</v>
      </c>
      <c r="F8" s="86">
        <v>65</v>
      </c>
      <c r="G8" s="87">
        <f t="shared" si="0"/>
        <v>17.615176151761517</v>
      </c>
      <c r="H8" s="151"/>
    </row>
    <row r="9" spans="1:8" x14ac:dyDescent="0.55000000000000004">
      <c r="C9" s="380" t="s">
        <v>38</v>
      </c>
      <c r="D9" s="381" t="s">
        <v>48</v>
      </c>
      <c r="E9" s="382" t="s">
        <v>48</v>
      </c>
      <c r="F9" s="158">
        <v>48</v>
      </c>
      <c r="G9" s="87">
        <f t="shared" si="0"/>
        <v>13.008130081300813</v>
      </c>
      <c r="H9" s="151"/>
    </row>
    <row r="10" spans="1:8" s="1" customFormat="1" ht="24.75" thickBot="1" x14ac:dyDescent="0.6">
      <c r="C10" s="388" t="s">
        <v>70</v>
      </c>
      <c r="D10" s="389"/>
      <c r="E10" s="390"/>
      <c r="F10" s="88">
        <f>SUM(F5:F9)</f>
        <v>369</v>
      </c>
      <c r="G10" s="89">
        <f>F10*100/F$10</f>
        <v>100</v>
      </c>
    </row>
    <row r="11" spans="1:8" s="1" customFormat="1" thickTop="1" x14ac:dyDescent="0.55000000000000004">
      <c r="D11" s="90"/>
      <c r="E11" s="90"/>
      <c r="F11" s="91"/>
      <c r="G11" s="92"/>
    </row>
    <row r="12" spans="1:8" x14ac:dyDescent="0.55000000000000004">
      <c r="B12" s="93"/>
      <c r="C12" s="2" t="s">
        <v>132</v>
      </c>
      <c r="F12" s="151"/>
      <c r="G12" s="151"/>
      <c r="H12" s="151"/>
    </row>
    <row r="13" spans="1:8" x14ac:dyDescent="0.55000000000000004">
      <c r="B13" s="2" t="s">
        <v>335</v>
      </c>
      <c r="F13" s="151"/>
      <c r="G13" s="151"/>
      <c r="H13" s="151"/>
    </row>
    <row r="14" spans="1:8" x14ac:dyDescent="0.55000000000000004">
      <c r="B14" s="2" t="s">
        <v>336</v>
      </c>
      <c r="F14" s="151"/>
      <c r="G14" s="151"/>
      <c r="H14" s="151"/>
    </row>
    <row r="16" spans="1:8" ht="24.75" thickBot="1" x14ac:dyDescent="0.6">
      <c r="B16" s="2" t="s">
        <v>241</v>
      </c>
      <c r="F16" s="151"/>
      <c r="G16" s="151"/>
    </row>
    <row r="17" spans="2:8" ht="25.5" thickTop="1" thickBot="1" x14ac:dyDescent="0.6">
      <c r="C17" s="384" t="s">
        <v>133</v>
      </c>
      <c r="D17" s="384"/>
      <c r="E17" s="384"/>
      <c r="F17" s="136" t="s">
        <v>68</v>
      </c>
      <c r="G17" s="136" t="s">
        <v>69</v>
      </c>
    </row>
    <row r="18" spans="2:8" ht="24.75" thickTop="1" x14ac:dyDescent="0.55000000000000004">
      <c r="C18" s="380" t="s">
        <v>219</v>
      </c>
      <c r="D18" s="381"/>
      <c r="E18" s="382"/>
      <c r="F18" s="159">
        <v>70</v>
      </c>
      <c r="G18" s="87">
        <f t="shared" ref="G18:G26" si="1">F18*100/F$26</f>
        <v>33.492822966507177</v>
      </c>
    </row>
    <row r="19" spans="2:8" x14ac:dyDescent="0.55000000000000004">
      <c r="C19" s="391" t="s">
        <v>216</v>
      </c>
      <c r="D19" s="391"/>
      <c r="E19" s="391"/>
      <c r="F19" s="160">
        <v>45</v>
      </c>
      <c r="G19" s="87">
        <f t="shared" si="1"/>
        <v>21.5311004784689</v>
      </c>
    </row>
    <row r="20" spans="2:8" x14ac:dyDescent="0.55000000000000004">
      <c r="C20" s="380" t="s">
        <v>218</v>
      </c>
      <c r="D20" s="381"/>
      <c r="E20" s="382"/>
      <c r="F20" s="160">
        <v>31</v>
      </c>
      <c r="G20" s="87">
        <f t="shared" si="1"/>
        <v>14.832535885167465</v>
      </c>
    </row>
    <row r="21" spans="2:8" x14ac:dyDescent="0.55000000000000004">
      <c r="C21" s="391" t="s">
        <v>252</v>
      </c>
      <c r="D21" s="391"/>
      <c r="E21" s="391"/>
      <c r="F21" s="160">
        <v>36</v>
      </c>
      <c r="G21" s="87">
        <f t="shared" si="1"/>
        <v>17.224880382775119</v>
      </c>
    </row>
    <row r="22" spans="2:8" x14ac:dyDescent="0.55000000000000004">
      <c r="C22" s="380" t="s">
        <v>217</v>
      </c>
      <c r="D22" s="381"/>
      <c r="E22" s="382"/>
      <c r="F22" s="161">
        <v>9</v>
      </c>
      <c r="G22" s="87">
        <f t="shared" si="1"/>
        <v>4.3062200956937797</v>
      </c>
    </row>
    <row r="23" spans="2:8" x14ac:dyDescent="0.55000000000000004">
      <c r="C23" s="162" t="s">
        <v>220</v>
      </c>
      <c r="D23" s="163"/>
      <c r="E23" s="163"/>
      <c r="F23" s="161">
        <v>12</v>
      </c>
      <c r="G23" s="87">
        <f t="shared" si="1"/>
        <v>5.741626794258373</v>
      </c>
    </row>
    <row r="24" spans="2:8" x14ac:dyDescent="0.55000000000000004">
      <c r="C24" s="162" t="s">
        <v>134</v>
      </c>
      <c r="D24" s="163"/>
      <c r="E24" s="163"/>
      <c r="F24" s="161">
        <v>5</v>
      </c>
      <c r="G24" s="87">
        <f t="shared" si="1"/>
        <v>2.3923444976076556</v>
      </c>
    </row>
    <row r="25" spans="2:8" x14ac:dyDescent="0.55000000000000004">
      <c r="C25" s="162" t="s">
        <v>135</v>
      </c>
      <c r="D25" s="163"/>
      <c r="E25" s="163"/>
      <c r="F25" s="161">
        <v>1</v>
      </c>
      <c r="G25" s="87">
        <f t="shared" si="1"/>
        <v>0.4784688995215311</v>
      </c>
    </row>
    <row r="26" spans="2:8" ht="24.75" thickBot="1" x14ac:dyDescent="0.6">
      <c r="C26" s="388" t="s">
        <v>70</v>
      </c>
      <c r="D26" s="389"/>
      <c r="E26" s="390"/>
      <c r="F26" s="88">
        <f>SUM(F18:F25)</f>
        <v>209</v>
      </c>
      <c r="G26" s="89">
        <f t="shared" si="1"/>
        <v>100</v>
      </c>
    </row>
    <row r="27" spans="2:8" ht="18" customHeight="1" thickTop="1" x14ac:dyDescent="0.55000000000000004">
      <c r="F27" s="151"/>
      <c r="G27" s="151"/>
      <c r="H27" s="151"/>
    </row>
    <row r="28" spans="2:8" x14ac:dyDescent="0.55000000000000004">
      <c r="B28" s="93"/>
      <c r="C28" s="2" t="s">
        <v>253</v>
      </c>
      <c r="F28" s="151"/>
      <c r="G28" s="151"/>
      <c r="H28" s="151"/>
    </row>
    <row r="29" spans="2:8" x14ac:dyDescent="0.55000000000000004">
      <c r="B29" s="2" t="s">
        <v>337</v>
      </c>
      <c r="F29" s="151"/>
      <c r="G29" s="151"/>
      <c r="H29" s="151"/>
    </row>
    <row r="30" spans="2:8" x14ac:dyDescent="0.55000000000000004">
      <c r="B30" s="2" t="s">
        <v>338</v>
      </c>
    </row>
    <row r="31" spans="2:8" x14ac:dyDescent="0.55000000000000004">
      <c r="B31" s="2" t="s">
        <v>339</v>
      </c>
    </row>
    <row r="32" spans="2:8" s="164" customFormat="1" ht="21" x14ac:dyDescent="0.35"/>
  </sheetData>
  <mergeCells count="15">
    <mergeCell ref="C10:E10"/>
    <mergeCell ref="C9:E9"/>
    <mergeCell ref="A1:G1"/>
    <mergeCell ref="C4:E4"/>
    <mergeCell ref="C5:E5"/>
    <mergeCell ref="C6:E6"/>
    <mergeCell ref="C7:E7"/>
    <mergeCell ref="C8:E8"/>
    <mergeCell ref="C26:E26"/>
    <mergeCell ref="C17:E17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"/>
  <sheetViews>
    <sheetView topLeftCell="A34" zoomScale="140" zoomScaleNormal="140" workbookViewId="0">
      <selection activeCell="D86" sqref="D86"/>
    </sheetView>
  </sheetViews>
  <sheetFormatPr defaultColWidth="9" defaultRowHeight="24" x14ac:dyDescent="0.55000000000000004"/>
  <cols>
    <col min="1" max="3" width="9" style="126"/>
    <col min="4" max="4" width="26.28515625" style="126" customWidth="1"/>
    <col min="5" max="5" width="6.7109375" style="126" bestFit="1" customWidth="1"/>
    <col min="6" max="7" width="6.28515625" style="126" customWidth="1"/>
    <col min="8" max="8" width="6.140625" style="126" customWidth="1"/>
    <col min="9" max="9" width="6.7109375" style="126" bestFit="1" customWidth="1"/>
    <col min="10" max="10" width="7.42578125" style="126" customWidth="1"/>
    <col min="11" max="11" width="6.7109375" style="126" bestFit="1" customWidth="1"/>
    <col min="12" max="12" width="6.7109375" style="126" customWidth="1"/>
    <col min="13" max="13" width="6.28515625" style="126" customWidth="1"/>
    <col min="14" max="14" width="6.7109375" style="126" customWidth="1"/>
    <col min="15" max="15" width="5.7109375" style="126" customWidth="1"/>
    <col min="16" max="16" width="6" style="126" customWidth="1"/>
    <col min="17" max="266" width="9" style="126"/>
    <col min="267" max="267" width="36.42578125" style="126" customWidth="1"/>
    <col min="268" max="268" width="5.5703125" style="126" customWidth="1"/>
    <col min="269" max="269" width="5.85546875" style="126" customWidth="1"/>
    <col min="270" max="270" width="13.42578125" style="126" bestFit="1" customWidth="1"/>
    <col min="271" max="522" width="9" style="126"/>
    <col min="523" max="523" width="36.42578125" style="126" customWidth="1"/>
    <col min="524" max="524" width="5.5703125" style="126" customWidth="1"/>
    <col min="525" max="525" width="5.85546875" style="126" customWidth="1"/>
    <col min="526" max="526" width="13.42578125" style="126" bestFit="1" customWidth="1"/>
    <col min="527" max="778" width="9" style="126"/>
    <col min="779" max="779" width="36.42578125" style="126" customWidth="1"/>
    <col min="780" max="780" width="5.5703125" style="126" customWidth="1"/>
    <col min="781" max="781" width="5.85546875" style="126" customWidth="1"/>
    <col min="782" max="782" width="13.42578125" style="126" bestFit="1" customWidth="1"/>
    <col min="783" max="1034" width="9" style="126"/>
    <col min="1035" max="1035" width="36.42578125" style="126" customWidth="1"/>
    <col min="1036" max="1036" width="5.5703125" style="126" customWidth="1"/>
    <col min="1037" max="1037" width="5.85546875" style="126" customWidth="1"/>
    <col min="1038" max="1038" width="13.42578125" style="126" bestFit="1" customWidth="1"/>
    <col min="1039" max="1290" width="9" style="126"/>
    <col min="1291" max="1291" width="36.42578125" style="126" customWidth="1"/>
    <col min="1292" max="1292" width="5.5703125" style="126" customWidth="1"/>
    <col min="1293" max="1293" width="5.85546875" style="126" customWidth="1"/>
    <col min="1294" max="1294" width="13.42578125" style="126" bestFit="1" customWidth="1"/>
    <col min="1295" max="1546" width="9" style="126"/>
    <col min="1547" max="1547" width="36.42578125" style="126" customWidth="1"/>
    <col min="1548" max="1548" width="5.5703125" style="126" customWidth="1"/>
    <col min="1549" max="1549" width="5.85546875" style="126" customWidth="1"/>
    <col min="1550" max="1550" width="13.42578125" style="126" bestFit="1" customWidth="1"/>
    <col min="1551" max="1802" width="9" style="126"/>
    <col min="1803" max="1803" width="36.42578125" style="126" customWidth="1"/>
    <col min="1804" max="1804" width="5.5703125" style="126" customWidth="1"/>
    <col min="1805" max="1805" width="5.85546875" style="126" customWidth="1"/>
    <col min="1806" max="1806" width="13.42578125" style="126" bestFit="1" customWidth="1"/>
    <col min="1807" max="2058" width="9" style="126"/>
    <col min="2059" max="2059" width="36.42578125" style="126" customWidth="1"/>
    <col min="2060" max="2060" width="5.5703125" style="126" customWidth="1"/>
    <col min="2061" max="2061" width="5.85546875" style="126" customWidth="1"/>
    <col min="2062" max="2062" width="13.42578125" style="126" bestFit="1" customWidth="1"/>
    <col min="2063" max="2314" width="9" style="126"/>
    <col min="2315" max="2315" width="36.42578125" style="126" customWidth="1"/>
    <col min="2316" max="2316" width="5.5703125" style="126" customWidth="1"/>
    <col min="2317" max="2317" width="5.85546875" style="126" customWidth="1"/>
    <col min="2318" max="2318" width="13.42578125" style="126" bestFit="1" customWidth="1"/>
    <col min="2319" max="2570" width="9" style="126"/>
    <col min="2571" max="2571" width="36.42578125" style="126" customWidth="1"/>
    <col min="2572" max="2572" width="5.5703125" style="126" customWidth="1"/>
    <col min="2573" max="2573" width="5.85546875" style="126" customWidth="1"/>
    <col min="2574" max="2574" width="13.42578125" style="126" bestFit="1" customWidth="1"/>
    <col min="2575" max="2826" width="9" style="126"/>
    <col min="2827" max="2827" width="36.42578125" style="126" customWidth="1"/>
    <col min="2828" max="2828" width="5.5703125" style="126" customWidth="1"/>
    <col min="2829" max="2829" width="5.85546875" style="126" customWidth="1"/>
    <col min="2830" max="2830" width="13.42578125" style="126" bestFit="1" customWidth="1"/>
    <col min="2831" max="3082" width="9" style="126"/>
    <col min="3083" max="3083" width="36.42578125" style="126" customWidth="1"/>
    <col min="3084" max="3084" width="5.5703125" style="126" customWidth="1"/>
    <col min="3085" max="3085" width="5.85546875" style="126" customWidth="1"/>
    <col min="3086" max="3086" width="13.42578125" style="126" bestFit="1" customWidth="1"/>
    <col min="3087" max="3338" width="9" style="126"/>
    <col min="3339" max="3339" width="36.42578125" style="126" customWidth="1"/>
    <col min="3340" max="3340" width="5.5703125" style="126" customWidth="1"/>
    <col min="3341" max="3341" width="5.85546875" style="126" customWidth="1"/>
    <col min="3342" max="3342" width="13.42578125" style="126" bestFit="1" customWidth="1"/>
    <col min="3343" max="3594" width="9" style="126"/>
    <col min="3595" max="3595" width="36.42578125" style="126" customWidth="1"/>
    <col min="3596" max="3596" width="5.5703125" style="126" customWidth="1"/>
    <col min="3597" max="3597" width="5.85546875" style="126" customWidth="1"/>
    <col min="3598" max="3598" width="13.42578125" style="126" bestFit="1" customWidth="1"/>
    <col min="3599" max="3850" width="9" style="126"/>
    <col min="3851" max="3851" width="36.42578125" style="126" customWidth="1"/>
    <col min="3852" max="3852" width="5.5703125" style="126" customWidth="1"/>
    <col min="3853" max="3853" width="5.85546875" style="126" customWidth="1"/>
    <col min="3854" max="3854" width="13.42578125" style="126" bestFit="1" customWidth="1"/>
    <col min="3855" max="4106" width="9" style="126"/>
    <col min="4107" max="4107" width="36.42578125" style="126" customWidth="1"/>
    <col min="4108" max="4108" width="5.5703125" style="126" customWidth="1"/>
    <col min="4109" max="4109" width="5.85546875" style="126" customWidth="1"/>
    <col min="4110" max="4110" width="13.42578125" style="126" bestFit="1" customWidth="1"/>
    <col min="4111" max="4362" width="9" style="126"/>
    <col min="4363" max="4363" width="36.42578125" style="126" customWidth="1"/>
    <col min="4364" max="4364" width="5.5703125" style="126" customWidth="1"/>
    <col min="4365" max="4365" width="5.85546875" style="126" customWidth="1"/>
    <col min="4366" max="4366" width="13.42578125" style="126" bestFit="1" customWidth="1"/>
    <col min="4367" max="4618" width="9" style="126"/>
    <col min="4619" max="4619" width="36.42578125" style="126" customWidth="1"/>
    <col min="4620" max="4620" width="5.5703125" style="126" customWidth="1"/>
    <col min="4621" max="4621" width="5.85546875" style="126" customWidth="1"/>
    <col min="4622" max="4622" width="13.42578125" style="126" bestFit="1" customWidth="1"/>
    <col min="4623" max="4874" width="9" style="126"/>
    <col min="4875" max="4875" width="36.42578125" style="126" customWidth="1"/>
    <col min="4876" max="4876" width="5.5703125" style="126" customWidth="1"/>
    <col min="4877" max="4877" width="5.85546875" style="126" customWidth="1"/>
    <col min="4878" max="4878" width="13.42578125" style="126" bestFit="1" customWidth="1"/>
    <col min="4879" max="5130" width="9" style="126"/>
    <col min="5131" max="5131" width="36.42578125" style="126" customWidth="1"/>
    <col min="5132" max="5132" width="5.5703125" style="126" customWidth="1"/>
    <col min="5133" max="5133" width="5.85546875" style="126" customWidth="1"/>
    <col min="5134" max="5134" width="13.42578125" style="126" bestFit="1" customWidth="1"/>
    <col min="5135" max="5386" width="9" style="126"/>
    <col min="5387" max="5387" width="36.42578125" style="126" customWidth="1"/>
    <col min="5388" max="5388" width="5.5703125" style="126" customWidth="1"/>
    <col min="5389" max="5389" width="5.85546875" style="126" customWidth="1"/>
    <col min="5390" max="5390" width="13.42578125" style="126" bestFit="1" customWidth="1"/>
    <col min="5391" max="5642" width="9" style="126"/>
    <col min="5643" max="5643" width="36.42578125" style="126" customWidth="1"/>
    <col min="5644" max="5644" width="5.5703125" style="126" customWidth="1"/>
    <col min="5645" max="5645" width="5.85546875" style="126" customWidth="1"/>
    <col min="5646" max="5646" width="13.42578125" style="126" bestFit="1" customWidth="1"/>
    <col min="5647" max="5898" width="9" style="126"/>
    <col min="5899" max="5899" width="36.42578125" style="126" customWidth="1"/>
    <col min="5900" max="5900" width="5.5703125" style="126" customWidth="1"/>
    <col min="5901" max="5901" width="5.85546875" style="126" customWidth="1"/>
    <col min="5902" max="5902" width="13.42578125" style="126" bestFit="1" customWidth="1"/>
    <col min="5903" max="6154" width="9" style="126"/>
    <col min="6155" max="6155" width="36.42578125" style="126" customWidth="1"/>
    <col min="6156" max="6156" width="5.5703125" style="126" customWidth="1"/>
    <col min="6157" max="6157" width="5.85546875" style="126" customWidth="1"/>
    <col min="6158" max="6158" width="13.42578125" style="126" bestFit="1" customWidth="1"/>
    <col min="6159" max="6410" width="9" style="126"/>
    <col min="6411" max="6411" width="36.42578125" style="126" customWidth="1"/>
    <col min="6412" max="6412" width="5.5703125" style="126" customWidth="1"/>
    <col min="6413" max="6413" width="5.85546875" style="126" customWidth="1"/>
    <col min="6414" max="6414" width="13.42578125" style="126" bestFit="1" customWidth="1"/>
    <col min="6415" max="6666" width="9" style="126"/>
    <col min="6667" max="6667" width="36.42578125" style="126" customWidth="1"/>
    <col min="6668" max="6668" width="5.5703125" style="126" customWidth="1"/>
    <col min="6669" max="6669" width="5.85546875" style="126" customWidth="1"/>
    <col min="6670" max="6670" width="13.42578125" style="126" bestFit="1" customWidth="1"/>
    <col min="6671" max="6922" width="9" style="126"/>
    <col min="6923" max="6923" width="36.42578125" style="126" customWidth="1"/>
    <col min="6924" max="6924" width="5.5703125" style="126" customWidth="1"/>
    <col min="6925" max="6925" width="5.85546875" style="126" customWidth="1"/>
    <col min="6926" max="6926" width="13.42578125" style="126" bestFit="1" customWidth="1"/>
    <col min="6927" max="7178" width="9" style="126"/>
    <col min="7179" max="7179" width="36.42578125" style="126" customWidth="1"/>
    <col min="7180" max="7180" width="5.5703125" style="126" customWidth="1"/>
    <col min="7181" max="7181" width="5.85546875" style="126" customWidth="1"/>
    <col min="7182" max="7182" width="13.42578125" style="126" bestFit="1" customWidth="1"/>
    <col min="7183" max="7434" width="9" style="126"/>
    <col min="7435" max="7435" width="36.42578125" style="126" customWidth="1"/>
    <col min="7436" max="7436" width="5.5703125" style="126" customWidth="1"/>
    <col min="7437" max="7437" width="5.85546875" style="126" customWidth="1"/>
    <col min="7438" max="7438" width="13.42578125" style="126" bestFit="1" customWidth="1"/>
    <col min="7439" max="7690" width="9" style="126"/>
    <col min="7691" max="7691" width="36.42578125" style="126" customWidth="1"/>
    <col min="7692" max="7692" width="5.5703125" style="126" customWidth="1"/>
    <col min="7693" max="7693" width="5.85546875" style="126" customWidth="1"/>
    <col min="7694" max="7694" width="13.42578125" style="126" bestFit="1" customWidth="1"/>
    <col min="7695" max="7946" width="9" style="126"/>
    <col min="7947" max="7947" width="36.42578125" style="126" customWidth="1"/>
    <col min="7948" max="7948" width="5.5703125" style="126" customWidth="1"/>
    <col min="7949" max="7949" width="5.85546875" style="126" customWidth="1"/>
    <col min="7950" max="7950" width="13.42578125" style="126" bestFit="1" customWidth="1"/>
    <col min="7951" max="8202" width="9" style="126"/>
    <col min="8203" max="8203" width="36.42578125" style="126" customWidth="1"/>
    <col min="8204" max="8204" width="5.5703125" style="126" customWidth="1"/>
    <col min="8205" max="8205" width="5.85546875" style="126" customWidth="1"/>
    <col min="8206" max="8206" width="13.42578125" style="126" bestFit="1" customWidth="1"/>
    <col min="8207" max="8458" width="9" style="126"/>
    <col min="8459" max="8459" width="36.42578125" style="126" customWidth="1"/>
    <col min="8460" max="8460" width="5.5703125" style="126" customWidth="1"/>
    <col min="8461" max="8461" width="5.85546875" style="126" customWidth="1"/>
    <col min="8462" max="8462" width="13.42578125" style="126" bestFit="1" customWidth="1"/>
    <col min="8463" max="8714" width="9" style="126"/>
    <col min="8715" max="8715" width="36.42578125" style="126" customWidth="1"/>
    <col min="8716" max="8716" width="5.5703125" style="126" customWidth="1"/>
    <col min="8717" max="8717" width="5.85546875" style="126" customWidth="1"/>
    <col min="8718" max="8718" width="13.42578125" style="126" bestFit="1" customWidth="1"/>
    <col min="8719" max="8970" width="9" style="126"/>
    <col min="8971" max="8971" width="36.42578125" style="126" customWidth="1"/>
    <col min="8972" max="8972" width="5.5703125" style="126" customWidth="1"/>
    <col min="8973" max="8973" width="5.85546875" style="126" customWidth="1"/>
    <col min="8974" max="8974" width="13.42578125" style="126" bestFit="1" customWidth="1"/>
    <col min="8975" max="9226" width="9" style="126"/>
    <col min="9227" max="9227" width="36.42578125" style="126" customWidth="1"/>
    <col min="9228" max="9228" width="5.5703125" style="126" customWidth="1"/>
    <col min="9229" max="9229" width="5.85546875" style="126" customWidth="1"/>
    <col min="9230" max="9230" width="13.42578125" style="126" bestFit="1" customWidth="1"/>
    <col min="9231" max="9482" width="9" style="126"/>
    <col min="9483" max="9483" width="36.42578125" style="126" customWidth="1"/>
    <col min="9484" max="9484" width="5.5703125" style="126" customWidth="1"/>
    <col min="9485" max="9485" width="5.85546875" style="126" customWidth="1"/>
    <col min="9486" max="9486" width="13.42578125" style="126" bestFit="1" customWidth="1"/>
    <col min="9487" max="9738" width="9" style="126"/>
    <col min="9739" max="9739" width="36.42578125" style="126" customWidth="1"/>
    <col min="9740" max="9740" width="5.5703125" style="126" customWidth="1"/>
    <col min="9741" max="9741" width="5.85546875" style="126" customWidth="1"/>
    <col min="9742" max="9742" width="13.42578125" style="126" bestFit="1" customWidth="1"/>
    <col min="9743" max="9994" width="9" style="126"/>
    <col min="9995" max="9995" width="36.42578125" style="126" customWidth="1"/>
    <col min="9996" max="9996" width="5.5703125" style="126" customWidth="1"/>
    <col min="9997" max="9997" width="5.85546875" style="126" customWidth="1"/>
    <col min="9998" max="9998" width="13.42578125" style="126" bestFit="1" customWidth="1"/>
    <col min="9999" max="10250" width="9" style="126"/>
    <col min="10251" max="10251" width="36.42578125" style="126" customWidth="1"/>
    <col min="10252" max="10252" width="5.5703125" style="126" customWidth="1"/>
    <col min="10253" max="10253" width="5.85546875" style="126" customWidth="1"/>
    <col min="10254" max="10254" width="13.42578125" style="126" bestFit="1" customWidth="1"/>
    <col min="10255" max="10506" width="9" style="126"/>
    <col min="10507" max="10507" width="36.42578125" style="126" customWidth="1"/>
    <col min="10508" max="10508" width="5.5703125" style="126" customWidth="1"/>
    <col min="10509" max="10509" width="5.85546875" style="126" customWidth="1"/>
    <col min="10510" max="10510" width="13.42578125" style="126" bestFit="1" customWidth="1"/>
    <col min="10511" max="10762" width="9" style="126"/>
    <col min="10763" max="10763" width="36.42578125" style="126" customWidth="1"/>
    <col min="10764" max="10764" width="5.5703125" style="126" customWidth="1"/>
    <col min="10765" max="10765" width="5.85546875" style="126" customWidth="1"/>
    <col min="10766" max="10766" width="13.42578125" style="126" bestFit="1" customWidth="1"/>
    <col min="10767" max="11018" width="9" style="126"/>
    <col min="11019" max="11019" width="36.42578125" style="126" customWidth="1"/>
    <col min="11020" max="11020" width="5.5703125" style="126" customWidth="1"/>
    <col min="11021" max="11021" width="5.85546875" style="126" customWidth="1"/>
    <col min="11022" max="11022" width="13.42578125" style="126" bestFit="1" customWidth="1"/>
    <col min="11023" max="11274" width="9" style="126"/>
    <col min="11275" max="11275" width="36.42578125" style="126" customWidth="1"/>
    <col min="11276" max="11276" width="5.5703125" style="126" customWidth="1"/>
    <col min="11277" max="11277" width="5.85546875" style="126" customWidth="1"/>
    <col min="11278" max="11278" width="13.42578125" style="126" bestFit="1" customWidth="1"/>
    <col min="11279" max="11530" width="9" style="126"/>
    <col min="11531" max="11531" width="36.42578125" style="126" customWidth="1"/>
    <col min="11532" max="11532" width="5.5703125" style="126" customWidth="1"/>
    <col min="11533" max="11533" width="5.85546875" style="126" customWidth="1"/>
    <col min="11534" max="11534" width="13.42578125" style="126" bestFit="1" customWidth="1"/>
    <col min="11535" max="11786" width="9" style="126"/>
    <col min="11787" max="11787" width="36.42578125" style="126" customWidth="1"/>
    <col min="11788" max="11788" width="5.5703125" style="126" customWidth="1"/>
    <col min="11789" max="11789" width="5.85546875" style="126" customWidth="1"/>
    <col min="11790" max="11790" width="13.42578125" style="126" bestFit="1" customWidth="1"/>
    <col min="11791" max="12042" width="9" style="126"/>
    <col min="12043" max="12043" width="36.42578125" style="126" customWidth="1"/>
    <col min="12044" max="12044" width="5.5703125" style="126" customWidth="1"/>
    <col min="12045" max="12045" width="5.85546875" style="126" customWidth="1"/>
    <col min="12046" max="12046" width="13.42578125" style="126" bestFit="1" customWidth="1"/>
    <col min="12047" max="12298" width="9" style="126"/>
    <col min="12299" max="12299" width="36.42578125" style="126" customWidth="1"/>
    <col min="12300" max="12300" width="5.5703125" style="126" customWidth="1"/>
    <col min="12301" max="12301" width="5.85546875" style="126" customWidth="1"/>
    <col min="12302" max="12302" width="13.42578125" style="126" bestFit="1" customWidth="1"/>
    <col min="12303" max="12554" width="9" style="126"/>
    <col min="12555" max="12555" width="36.42578125" style="126" customWidth="1"/>
    <col min="12556" max="12556" width="5.5703125" style="126" customWidth="1"/>
    <col min="12557" max="12557" width="5.85546875" style="126" customWidth="1"/>
    <col min="12558" max="12558" width="13.42578125" style="126" bestFit="1" customWidth="1"/>
    <col min="12559" max="12810" width="9" style="126"/>
    <col min="12811" max="12811" width="36.42578125" style="126" customWidth="1"/>
    <col min="12812" max="12812" width="5.5703125" style="126" customWidth="1"/>
    <col min="12813" max="12813" width="5.85546875" style="126" customWidth="1"/>
    <col min="12814" max="12814" width="13.42578125" style="126" bestFit="1" customWidth="1"/>
    <col min="12815" max="13066" width="9" style="126"/>
    <col min="13067" max="13067" width="36.42578125" style="126" customWidth="1"/>
    <col min="13068" max="13068" width="5.5703125" style="126" customWidth="1"/>
    <col min="13069" max="13069" width="5.85546875" style="126" customWidth="1"/>
    <col min="13070" max="13070" width="13.42578125" style="126" bestFit="1" customWidth="1"/>
    <col min="13071" max="13322" width="9" style="126"/>
    <col min="13323" max="13323" width="36.42578125" style="126" customWidth="1"/>
    <col min="13324" max="13324" width="5.5703125" style="126" customWidth="1"/>
    <col min="13325" max="13325" width="5.85546875" style="126" customWidth="1"/>
    <col min="13326" max="13326" width="13.42578125" style="126" bestFit="1" customWidth="1"/>
    <col min="13327" max="13578" width="9" style="126"/>
    <col min="13579" max="13579" width="36.42578125" style="126" customWidth="1"/>
    <col min="13580" max="13580" width="5.5703125" style="126" customWidth="1"/>
    <col min="13581" max="13581" width="5.85546875" style="126" customWidth="1"/>
    <col min="13582" max="13582" width="13.42578125" style="126" bestFit="1" customWidth="1"/>
    <col min="13583" max="13834" width="9" style="126"/>
    <col min="13835" max="13835" width="36.42578125" style="126" customWidth="1"/>
    <col min="13836" max="13836" width="5.5703125" style="126" customWidth="1"/>
    <col min="13837" max="13837" width="5.85546875" style="126" customWidth="1"/>
    <col min="13838" max="13838" width="13.42578125" style="126" bestFit="1" customWidth="1"/>
    <col min="13839" max="14090" width="9" style="126"/>
    <col min="14091" max="14091" width="36.42578125" style="126" customWidth="1"/>
    <col min="14092" max="14092" width="5.5703125" style="126" customWidth="1"/>
    <col min="14093" max="14093" width="5.85546875" style="126" customWidth="1"/>
    <col min="14094" max="14094" width="13.42578125" style="126" bestFit="1" customWidth="1"/>
    <col min="14095" max="14346" width="9" style="126"/>
    <col min="14347" max="14347" width="36.42578125" style="126" customWidth="1"/>
    <col min="14348" max="14348" width="5.5703125" style="126" customWidth="1"/>
    <col min="14349" max="14349" width="5.85546875" style="126" customWidth="1"/>
    <col min="14350" max="14350" width="13.42578125" style="126" bestFit="1" customWidth="1"/>
    <col min="14351" max="14602" width="9" style="126"/>
    <col min="14603" max="14603" width="36.42578125" style="126" customWidth="1"/>
    <col min="14604" max="14604" width="5.5703125" style="126" customWidth="1"/>
    <col min="14605" max="14605" width="5.85546875" style="126" customWidth="1"/>
    <col min="14606" max="14606" width="13.42578125" style="126" bestFit="1" customWidth="1"/>
    <col min="14607" max="14858" width="9" style="126"/>
    <col min="14859" max="14859" width="36.42578125" style="126" customWidth="1"/>
    <col min="14860" max="14860" width="5.5703125" style="126" customWidth="1"/>
    <col min="14861" max="14861" width="5.85546875" style="126" customWidth="1"/>
    <col min="14862" max="14862" width="13.42578125" style="126" bestFit="1" customWidth="1"/>
    <col min="14863" max="15114" width="9" style="126"/>
    <col min="15115" max="15115" width="36.42578125" style="126" customWidth="1"/>
    <col min="15116" max="15116" width="5.5703125" style="126" customWidth="1"/>
    <col min="15117" max="15117" width="5.85546875" style="126" customWidth="1"/>
    <col min="15118" max="15118" width="13.42578125" style="126" bestFit="1" customWidth="1"/>
    <col min="15119" max="15370" width="9" style="126"/>
    <col min="15371" max="15371" width="36.42578125" style="126" customWidth="1"/>
    <col min="15372" max="15372" width="5.5703125" style="126" customWidth="1"/>
    <col min="15373" max="15373" width="5.85546875" style="126" customWidth="1"/>
    <col min="15374" max="15374" width="13.42578125" style="126" bestFit="1" customWidth="1"/>
    <col min="15375" max="15626" width="9" style="126"/>
    <col min="15627" max="15627" width="36.42578125" style="126" customWidth="1"/>
    <col min="15628" max="15628" width="5.5703125" style="126" customWidth="1"/>
    <col min="15629" max="15629" width="5.85546875" style="126" customWidth="1"/>
    <col min="15630" max="15630" width="13.42578125" style="126" bestFit="1" customWidth="1"/>
    <col min="15631" max="15882" width="9" style="126"/>
    <col min="15883" max="15883" width="36.42578125" style="126" customWidth="1"/>
    <col min="15884" max="15884" width="5.5703125" style="126" customWidth="1"/>
    <col min="15885" max="15885" width="5.85546875" style="126" customWidth="1"/>
    <col min="15886" max="15886" width="13.42578125" style="126" bestFit="1" customWidth="1"/>
    <col min="15887" max="16138" width="9" style="126"/>
    <col min="16139" max="16139" width="36.42578125" style="126" customWidth="1"/>
    <col min="16140" max="16140" width="5.5703125" style="126" customWidth="1"/>
    <col min="16141" max="16141" width="5.85546875" style="126" customWidth="1"/>
    <col min="16142" max="16142" width="13.42578125" style="126" bestFit="1" customWidth="1"/>
    <col min="16143" max="16384" width="9" style="126"/>
  </cols>
  <sheetData>
    <row r="1" spans="1:16" s="2" customFormat="1" x14ac:dyDescent="0.55000000000000004">
      <c r="A1" s="383" t="s">
        <v>113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s="2" customFormat="1" x14ac:dyDescent="0.55000000000000004"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2" customFormat="1" x14ac:dyDescent="0.55000000000000004">
      <c r="A3" s="3" t="s">
        <v>139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2" customFormat="1" x14ac:dyDescent="0.55000000000000004">
      <c r="A4" s="2" t="s">
        <v>242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s="2" customFormat="1" ht="24.75" thickBot="1" x14ac:dyDescent="0.6">
      <c r="E5" s="96"/>
      <c r="F5" s="96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s="165" customFormat="1" ht="22.5" thickTop="1" x14ac:dyDescent="0.5">
      <c r="A6" s="394" t="s">
        <v>73</v>
      </c>
      <c r="B6" s="395"/>
      <c r="C6" s="395"/>
      <c r="D6" s="395"/>
      <c r="E6" s="398" t="s">
        <v>5</v>
      </c>
      <c r="F6" s="399"/>
      <c r="G6" s="398" t="s">
        <v>6</v>
      </c>
      <c r="H6" s="399"/>
      <c r="I6" s="393" t="s">
        <v>144</v>
      </c>
      <c r="J6" s="393"/>
      <c r="K6" s="393" t="s">
        <v>145</v>
      </c>
      <c r="L6" s="393"/>
      <c r="M6" s="393" t="s">
        <v>140</v>
      </c>
      <c r="N6" s="393"/>
      <c r="O6" s="393" t="s">
        <v>382</v>
      </c>
      <c r="P6" s="393"/>
    </row>
    <row r="7" spans="1:16" s="165" customFormat="1" ht="87.75" thickBot="1" x14ac:dyDescent="0.55000000000000004">
      <c r="A7" s="396"/>
      <c r="B7" s="397"/>
      <c r="C7" s="397"/>
      <c r="D7" s="397"/>
      <c r="E7" s="166" t="s">
        <v>146</v>
      </c>
      <c r="F7" s="166" t="s">
        <v>75</v>
      </c>
      <c r="G7" s="166" t="s">
        <v>146</v>
      </c>
      <c r="H7" s="166" t="s">
        <v>75</v>
      </c>
      <c r="I7" s="166" t="s">
        <v>146</v>
      </c>
      <c r="J7" s="166" t="s">
        <v>75</v>
      </c>
      <c r="K7" s="166" t="s">
        <v>146</v>
      </c>
      <c r="L7" s="166" t="s">
        <v>75</v>
      </c>
      <c r="M7" s="166" t="s">
        <v>146</v>
      </c>
      <c r="N7" s="166" t="s">
        <v>75</v>
      </c>
      <c r="O7" s="166" t="s">
        <v>146</v>
      </c>
      <c r="P7" s="300" t="s">
        <v>152</v>
      </c>
    </row>
    <row r="8" spans="1:16" s="2" customFormat="1" ht="24.75" thickTop="1" x14ac:dyDescent="0.55000000000000004">
      <c r="A8" s="167" t="s">
        <v>90</v>
      </c>
      <c r="B8" s="165"/>
      <c r="C8" s="165"/>
      <c r="D8" s="165"/>
      <c r="E8" s="168"/>
      <c r="F8" s="168"/>
      <c r="G8" s="168"/>
      <c r="H8" s="168"/>
      <c r="I8" s="141"/>
      <c r="J8" s="141"/>
      <c r="K8" s="168"/>
      <c r="L8" s="168"/>
      <c r="M8" s="294"/>
      <c r="N8" s="294"/>
      <c r="O8" s="142"/>
      <c r="P8" s="142"/>
    </row>
    <row r="9" spans="1:16" s="1" customFormat="1" ht="43.5" x14ac:dyDescent="0.55000000000000004">
      <c r="A9" s="169" t="s">
        <v>83</v>
      </c>
      <c r="B9" s="170"/>
      <c r="C9" s="170"/>
      <c r="D9" s="171"/>
      <c r="E9" s="172" t="s">
        <v>341</v>
      </c>
      <c r="F9" s="173" t="s">
        <v>147</v>
      </c>
      <c r="G9" s="283" t="s">
        <v>346</v>
      </c>
      <c r="H9" s="173" t="s">
        <v>147</v>
      </c>
      <c r="I9" s="286" t="s">
        <v>350</v>
      </c>
      <c r="J9" s="173" t="s">
        <v>147</v>
      </c>
      <c r="K9" s="172" t="s">
        <v>354</v>
      </c>
      <c r="L9" s="173" t="s">
        <v>147</v>
      </c>
      <c r="M9" s="295" t="s">
        <v>358</v>
      </c>
      <c r="N9" s="302" t="s">
        <v>147</v>
      </c>
      <c r="O9" s="301" t="s">
        <v>340</v>
      </c>
      <c r="P9" s="302" t="s">
        <v>147</v>
      </c>
    </row>
    <row r="10" spans="1:16" s="1" customFormat="1" ht="44.25" x14ac:dyDescent="0.55000000000000004">
      <c r="A10" s="169" t="s">
        <v>84</v>
      </c>
      <c r="B10" s="170"/>
      <c r="C10" s="170"/>
      <c r="D10" s="171"/>
      <c r="E10" s="174" t="s">
        <v>342</v>
      </c>
      <c r="F10" s="173" t="s">
        <v>147</v>
      </c>
      <c r="G10" s="175" t="s">
        <v>347</v>
      </c>
      <c r="H10" s="173" t="s">
        <v>147</v>
      </c>
      <c r="I10" s="286" t="s">
        <v>351</v>
      </c>
      <c r="J10" s="173" t="s">
        <v>147</v>
      </c>
      <c r="K10" s="172" t="s">
        <v>354</v>
      </c>
      <c r="L10" s="173" t="s">
        <v>147</v>
      </c>
      <c r="M10" s="295" t="s">
        <v>359</v>
      </c>
      <c r="N10" s="302" t="s">
        <v>147</v>
      </c>
      <c r="O10" s="301" t="s">
        <v>363</v>
      </c>
      <c r="P10" s="302" t="s">
        <v>147</v>
      </c>
    </row>
    <row r="11" spans="1:16" s="1" customFormat="1" ht="44.25" x14ac:dyDescent="0.55000000000000004">
      <c r="A11" s="169" t="s">
        <v>85</v>
      </c>
      <c r="B11" s="169"/>
      <c r="C11" s="170"/>
      <c r="D11" s="171"/>
      <c r="E11" s="174" t="s">
        <v>343</v>
      </c>
      <c r="F11" s="173" t="s">
        <v>147</v>
      </c>
      <c r="G11" s="283" t="s">
        <v>348</v>
      </c>
      <c r="H11" s="173" t="s">
        <v>147</v>
      </c>
      <c r="I11" s="286" t="s">
        <v>352</v>
      </c>
      <c r="J11" s="173" t="s">
        <v>147</v>
      </c>
      <c r="K11" s="172" t="s">
        <v>355</v>
      </c>
      <c r="L11" s="173" t="s">
        <v>147</v>
      </c>
      <c r="M11" s="295" t="s">
        <v>360</v>
      </c>
      <c r="N11" s="302" t="s">
        <v>147</v>
      </c>
      <c r="O11" s="301" t="s">
        <v>364</v>
      </c>
      <c r="P11" s="302" t="s">
        <v>147</v>
      </c>
    </row>
    <row r="12" spans="1:16" s="1" customFormat="1" ht="45" thickBot="1" x14ac:dyDescent="0.6">
      <c r="A12" s="176" t="s">
        <v>86</v>
      </c>
      <c r="B12" s="177"/>
      <c r="C12" s="177"/>
      <c r="D12" s="178"/>
      <c r="E12" s="179" t="s">
        <v>344</v>
      </c>
      <c r="F12" s="180" t="s">
        <v>147</v>
      </c>
      <c r="G12" s="181" t="s">
        <v>349</v>
      </c>
      <c r="H12" s="180" t="s">
        <v>147</v>
      </c>
      <c r="I12" s="288" t="s">
        <v>353</v>
      </c>
      <c r="J12" s="188" t="s">
        <v>147</v>
      </c>
      <c r="K12" s="308" t="s">
        <v>356</v>
      </c>
      <c r="L12" s="188" t="s">
        <v>147</v>
      </c>
      <c r="M12" s="316" t="s">
        <v>361</v>
      </c>
      <c r="N12" s="304" t="s">
        <v>147</v>
      </c>
      <c r="O12" s="303" t="s">
        <v>365</v>
      </c>
      <c r="P12" s="304" t="s">
        <v>147</v>
      </c>
    </row>
    <row r="13" spans="1:16" s="2" customFormat="1" ht="45.75" thickTop="1" thickBot="1" x14ac:dyDescent="0.6">
      <c r="A13" s="400" t="s">
        <v>76</v>
      </c>
      <c r="B13" s="400"/>
      <c r="C13" s="400"/>
      <c r="D13" s="401"/>
      <c r="E13" s="182" t="s">
        <v>345</v>
      </c>
      <c r="F13" s="183" t="s">
        <v>147</v>
      </c>
      <c r="G13" s="182" t="s">
        <v>485</v>
      </c>
      <c r="H13" s="183" t="s">
        <v>147</v>
      </c>
      <c r="I13" s="287" t="s">
        <v>384</v>
      </c>
      <c r="J13" s="183" t="s">
        <v>147</v>
      </c>
      <c r="K13" s="289" t="s">
        <v>357</v>
      </c>
      <c r="L13" s="183" t="s">
        <v>147</v>
      </c>
      <c r="M13" s="298" t="s">
        <v>362</v>
      </c>
      <c r="N13" s="306" t="s">
        <v>147</v>
      </c>
      <c r="O13" s="305" t="s">
        <v>366</v>
      </c>
      <c r="P13" s="306" t="s">
        <v>147</v>
      </c>
    </row>
    <row r="14" spans="1:16" s="2" customFormat="1" ht="24.75" thickTop="1" x14ac:dyDescent="0.55000000000000004">
      <c r="A14" s="413" t="s">
        <v>136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</row>
    <row r="15" spans="1:16" s="2" customFormat="1" ht="24.75" thickBot="1" x14ac:dyDescent="0.6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</row>
    <row r="16" spans="1:16" s="165" customFormat="1" ht="22.5" thickTop="1" x14ac:dyDescent="0.5">
      <c r="A16" s="414" t="s">
        <v>73</v>
      </c>
      <c r="B16" s="415"/>
      <c r="C16" s="415"/>
      <c r="D16" s="415"/>
      <c r="E16" s="398" t="s">
        <v>5</v>
      </c>
      <c r="F16" s="399"/>
      <c r="G16" s="398" t="s">
        <v>6</v>
      </c>
      <c r="H16" s="399"/>
      <c r="I16" s="393" t="s">
        <v>144</v>
      </c>
      <c r="J16" s="393"/>
      <c r="K16" s="393" t="s">
        <v>145</v>
      </c>
      <c r="L16" s="393"/>
      <c r="M16" s="393" t="s">
        <v>140</v>
      </c>
      <c r="N16" s="393"/>
      <c r="O16" s="393" t="s">
        <v>382</v>
      </c>
      <c r="P16" s="393"/>
    </row>
    <row r="17" spans="1:16" s="165" customFormat="1" ht="87.75" thickBot="1" x14ac:dyDescent="0.55000000000000004">
      <c r="A17" s="396"/>
      <c r="B17" s="397"/>
      <c r="C17" s="397"/>
      <c r="D17" s="397"/>
      <c r="E17" s="166" t="s">
        <v>146</v>
      </c>
      <c r="F17" s="166" t="s">
        <v>75</v>
      </c>
      <c r="G17" s="166" t="s">
        <v>146</v>
      </c>
      <c r="H17" s="166" t="s">
        <v>75</v>
      </c>
      <c r="I17" s="166" t="s">
        <v>146</v>
      </c>
      <c r="J17" s="166" t="s">
        <v>75</v>
      </c>
      <c r="K17" s="166" t="s">
        <v>146</v>
      </c>
      <c r="L17" s="166" t="s">
        <v>75</v>
      </c>
      <c r="M17" s="166" t="s">
        <v>146</v>
      </c>
      <c r="N17" s="166" t="s">
        <v>75</v>
      </c>
      <c r="O17" s="166" t="s">
        <v>146</v>
      </c>
      <c r="P17" s="300" t="s">
        <v>152</v>
      </c>
    </row>
    <row r="18" spans="1:16" s="2" customFormat="1" ht="24.75" thickTop="1" x14ac:dyDescent="0.55000000000000004">
      <c r="A18" s="185" t="s">
        <v>91</v>
      </c>
      <c r="B18" s="186"/>
      <c r="C18" s="186"/>
      <c r="D18" s="186"/>
      <c r="E18" s="186"/>
      <c r="F18" s="186"/>
      <c r="G18" s="144"/>
      <c r="H18" s="144"/>
      <c r="I18" s="144"/>
      <c r="J18" s="144"/>
      <c r="K18" s="186"/>
      <c r="L18" s="186"/>
      <c r="M18" s="186"/>
      <c r="N18" s="299"/>
      <c r="O18" s="144"/>
      <c r="P18" s="145"/>
    </row>
    <row r="19" spans="1:16" s="1" customFormat="1" ht="44.25" x14ac:dyDescent="0.55000000000000004">
      <c r="A19" s="169" t="s">
        <v>101</v>
      </c>
      <c r="B19" s="169"/>
      <c r="C19" s="169"/>
      <c r="D19" s="169"/>
      <c r="E19" s="175" t="s">
        <v>385</v>
      </c>
      <c r="F19" s="173" t="s">
        <v>147</v>
      </c>
      <c r="G19" s="175" t="s">
        <v>391</v>
      </c>
      <c r="H19" s="173" t="s">
        <v>147</v>
      </c>
      <c r="I19" s="175" t="s">
        <v>396</v>
      </c>
      <c r="J19" s="187" t="s">
        <v>147</v>
      </c>
      <c r="K19" s="307" t="s">
        <v>402</v>
      </c>
      <c r="L19" s="187" t="s">
        <v>147</v>
      </c>
      <c r="M19" s="295" t="s">
        <v>407</v>
      </c>
      <c r="N19" s="187" t="s">
        <v>147</v>
      </c>
      <c r="O19" s="307" t="s">
        <v>367</v>
      </c>
      <c r="P19" s="187" t="s">
        <v>147</v>
      </c>
    </row>
    <row r="20" spans="1:16" s="1" customFormat="1" ht="44.25" x14ac:dyDescent="0.55000000000000004">
      <c r="A20" s="169" t="s">
        <v>255</v>
      </c>
      <c r="B20" s="169"/>
      <c r="C20" s="169"/>
      <c r="D20" s="169"/>
      <c r="E20" s="175" t="s">
        <v>386</v>
      </c>
      <c r="F20" s="173" t="s">
        <v>147</v>
      </c>
      <c r="G20" s="175" t="s">
        <v>348</v>
      </c>
      <c r="H20" s="173" t="s">
        <v>147</v>
      </c>
      <c r="I20" s="284" t="s">
        <v>397</v>
      </c>
      <c r="J20" s="187" t="s">
        <v>147</v>
      </c>
      <c r="K20" s="307" t="s">
        <v>483</v>
      </c>
      <c r="L20" s="187" t="s">
        <v>147</v>
      </c>
      <c r="M20" s="295" t="s">
        <v>408</v>
      </c>
      <c r="N20" s="187" t="s">
        <v>147</v>
      </c>
      <c r="O20" s="307" t="s">
        <v>368</v>
      </c>
      <c r="P20" s="187" t="s">
        <v>147</v>
      </c>
    </row>
    <row r="21" spans="1:16" s="1" customFormat="1" ht="44.25" x14ac:dyDescent="0.55000000000000004">
      <c r="A21" s="169" t="s">
        <v>87</v>
      </c>
      <c r="B21" s="169"/>
      <c r="C21" s="169"/>
      <c r="D21" s="169"/>
      <c r="E21" s="175" t="s">
        <v>387</v>
      </c>
      <c r="F21" s="173" t="s">
        <v>147</v>
      </c>
      <c r="G21" s="175" t="s">
        <v>392</v>
      </c>
      <c r="H21" s="173" t="s">
        <v>147</v>
      </c>
      <c r="I21" s="284" t="s">
        <v>398</v>
      </c>
      <c r="J21" s="187" t="s">
        <v>147</v>
      </c>
      <c r="K21" s="307" t="s">
        <v>403</v>
      </c>
      <c r="L21" s="187" t="s">
        <v>147</v>
      </c>
      <c r="M21" s="295" t="s">
        <v>409</v>
      </c>
      <c r="N21" s="187" t="s">
        <v>147</v>
      </c>
      <c r="O21" s="283" t="s">
        <v>364</v>
      </c>
      <c r="P21" s="187" t="s">
        <v>147</v>
      </c>
    </row>
    <row r="22" spans="1:16" s="1" customFormat="1" ht="44.25" x14ac:dyDescent="0.55000000000000004">
      <c r="A22" s="169" t="s">
        <v>88</v>
      </c>
      <c r="B22" s="169"/>
      <c r="C22" s="169"/>
      <c r="D22" s="169"/>
      <c r="E22" s="175" t="s">
        <v>388</v>
      </c>
      <c r="F22" s="173" t="s">
        <v>147</v>
      </c>
      <c r="G22" s="284" t="s">
        <v>393</v>
      </c>
      <c r="H22" s="173" t="s">
        <v>147</v>
      </c>
      <c r="I22" s="175" t="s">
        <v>399</v>
      </c>
      <c r="J22" s="187" t="s">
        <v>147</v>
      </c>
      <c r="K22" s="307" t="s">
        <v>404</v>
      </c>
      <c r="L22" s="187" t="s">
        <v>147</v>
      </c>
      <c r="M22" s="295" t="s">
        <v>410</v>
      </c>
      <c r="N22" s="187" t="s">
        <v>147</v>
      </c>
      <c r="O22" s="307" t="s">
        <v>369</v>
      </c>
      <c r="P22" s="187" t="s">
        <v>147</v>
      </c>
    </row>
    <row r="23" spans="1:16" s="1" customFormat="1" ht="45" thickBot="1" x14ac:dyDescent="0.6">
      <c r="A23" s="176" t="s">
        <v>102</v>
      </c>
      <c r="B23" s="176"/>
      <c r="C23" s="176"/>
      <c r="D23" s="176"/>
      <c r="E23" s="181" t="s">
        <v>389</v>
      </c>
      <c r="F23" s="180" t="s">
        <v>147</v>
      </c>
      <c r="G23" s="181" t="s">
        <v>394</v>
      </c>
      <c r="H23" s="180" t="s">
        <v>147</v>
      </c>
      <c r="I23" s="181" t="s">
        <v>400</v>
      </c>
      <c r="J23" s="188" t="s">
        <v>147</v>
      </c>
      <c r="K23" s="314" t="s">
        <v>405</v>
      </c>
      <c r="L23" s="312" t="s">
        <v>147</v>
      </c>
      <c r="M23" s="317" t="s">
        <v>411</v>
      </c>
      <c r="N23" s="187" t="s">
        <v>147</v>
      </c>
      <c r="O23" s="308" t="s">
        <v>413</v>
      </c>
      <c r="P23" s="188" t="s">
        <v>147</v>
      </c>
    </row>
    <row r="24" spans="1:16" s="2" customFormat="1" ht="45.75" thickTop="1" thickBot="1" x14ac:dyDescent="0.6">
      <c r="A24" s="400" t="s">
        <v>92</v>
      </c>
      <c r="B24" s="400"/>
      <c r="C24" s="400"/>
      <c r="D24" s="400"/>
      <c r="E24" s="189" t="s">
        <v>390</v>
      </c>
      <c r="F24" s="183" t="s">
        <v>147</v>
      </c>
      <c r="G24" s="189" t="s">
        <v>395</v>
      </c>
      <c r="H24" s="183" t="s">
        <v>147</v>
      </c>
      <c r="I24" s="289" t="s">
        <v>401</v>
      </c>
      <c r="J24" s="183" t="s">
        <v>147</v>
      </c>
      <c r="K24" s="291" t="s">
        <v>406</v>
      </c>
      <c r="L24" s="290" t="s">
        <v>147</v>
      </c>
      <c r="M24" s="298" t="s">
        <v>412</v>
      </c>
      <c r="N24" s="290" t="s">
        <v>147</v>
      </c>
      <c r="O24" s="189" t="s">
        <v>370</v>
      </c>
      <c r="P24" s="290" t="s">
        <v>147</v>
      </c>
    </row>
    <row r="25" spans="1:16" s="2" customFormat="1" ht="24.75" thickTop="1" x14ac:dyDescent="0.55000000000000004">
      <c r="A25" s="190"/>
      <c r="B25" s="190"/>
      <c r="C25" s="190"/>
      <c r="D25" s="190"/>
      <c r="E25" s="191"/>
      <c r="F25" s="184"/>
      <c r="G25" s="146"/>
      <c r="H25" s="146"/>
      <c r="I25" s="143"/>
      <c r="J25" s="143"/>
      <c r="K25" s="146"/>
      <c r="L25" s="146"/>
      <c r="M25" s="143"/>
      <c r="N25" s="146"/>
      <c r="O25" s="143"/>
      <c r="P25" s="146"/>
    </row>
    <row r="26" spans="1:16" s="2" customFormat="1" x14ac:dyDescent="0.55000000000000004">
      <c r="A26" s="190"/>
      <c r="B26" s="190"/>
      <c r="C26" s="190"/>
      <c r="D26" s="190"/>
      <c r="E26" s="191"/>
      <c r="F26" s="184"/>
      <c r="G26" s="146"/>
      <c r="H26" s="146"/>
      <c r="I26" s="143"/>
      <c r="J26" s="143"/>
      <c r="K26" s="146"/>
      <c r="L26" s="146"/>
      <c r="M26" s="143"/>
      <c r="N26" s="146"/>
      <c r="O26" s="143"/>
      <c r="P26" s="146"/>
    </row>
    <row r="27" spans="1:16" s="2" customFormat="1" x14ac:dyDescent="0.55000000000000004">
      <c r="A27" s="383" t="s">
        <v>142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</row>
    <row r="28" spans="1:16" s="2" customFormat="1" ht="24.75" thickBot="1" x14ac:dyDescent="0.6">
      <c r="A28" s="192"/>
      <c r="B28" s="192"/>
      <c r="C28" s="192"/>
      <c r="D28" s="192"/>
      <c r="E28" s="192"/>
      <c r="F28" s="192"/>
      <c r="G28" s="147"/>
      <c r="H28" s="147"/>
      <c r="I28" s="147"/>
      <c r="J28" s="147"/>
      <c r="K28" s="147"/>
      <c r="L28" s="147"/>
      <c r="M28" s="147"/>
      <c r="N28" s="147"/>
      <c r="O28" s="139"/>
      <c r="P28" s="139"/>
    </row>
    <row r="29" spans="1:16" s="165" customFormat="1" ht="22.5" thickTop="1" x14ac:dyDescent="0.5">
      <c r="A29" s="394" t="s">
        <v>73</v>
      </c>
      <c r="B29" s="395"/>
      <c r="C29" s="395"/>
      <c r="D29" s="395"/>
      <c r="E29" s="398" t="s">
        <v>5</v>
      </c>
      <c r="F29" s="399"/>
      <c r="G29" s="398" t="s">
        <v>6</v>
      </c>
      <c r="H29" s="399"/>
      <c r="I29" s="393" t="s">
        <v>144</v>
      </c>
      <c r="J29" s="393"/>
      <c r="K29" s="393" t="s">
        <v>145</v>
      </c>
      <c r="L29" s="393"/>
      <c r="M29" s="393" t="s">
        <v>140</v>
      </c>
      <c r="N29" s="393"/>
      <c r="O29" s="393" t="s">
        <v>382</v>
      </c>
      <c r="P29" s="393"/>
    </row>
    <row r="30" spans="1:16" s="165" customFormat="1" ht="87.75" thickBot="1" x14ac:dyDescent="0.55000000000000004">
      <c r="A30" s="396"/>
      <c r="B30" s="397"/>
      <c r="C30" s="397"/>
      <c r="D30" s="397"/>
      <c r="E30" s="166" t="s">
        <v>146</v>
      </c>
      <c r="F30" s="166" t="s">
        <v>75</v>
      </c>
      <c r="G30" s="166" t="s">
        <v>146</v>
      </c>
      <c r="H30" s="166" t="s">
        <v>75</v>
      </c>
      <c r="I30" s="166" t="s">
        <v>146</v>
      </c>
      <c r="J30" s="166" t="s">
        <v>75</v>
      </c>
      <c r="K30" s="166" t="s">
        <v>146</v>
      </c>
      <c r="L30" s="166" t="s">
        <v>75</v>
      </c>
      <c r="M30" s="166" t="s">
        <v>146</v>
      </c>
      <c r="N30" s="166" t="s">
        <v>75</v>
      </c>
      <c r="O30" s="166" t="s">
        <v>146</v>
      </c>
      <c r="P30" s="300" t="s">
        <v>152</v>
      </c>
    </row>
    <row r="31" spans="1:16" s="165" customFormat="1" ht="22.5" thickTop="1" x14ac:dyDescent="0.5">
      <c r="A31" s="185" t="s">
        <v>89</v>
      </c>
      <c r="B31" s="186"/>
      <c r="C31" s="186"/>
      <c r="D31" s="186"/>
      <c r="E31" s="168"/>
      <c r="F31" s="168"/>
      <c r="G31" s="141"/>
      <c r="H31" s="141"/>
      <c r="I31" s="168"/>
      <c r="J31" s="168"/>
      <c r="K31" s="168"/>
      <c r="L31" s="168"/>
      <c r="M31" s="168"/>
      <c r="N31" s="168"/>
      <c r="O31" s="168"/>
      <c r="P31" s="168"/>
    </row>
    <row r="32" spans="1:16" s="165" customFormat="1" ht="43.5" x14ac:dyDescent="0.5">
      <c r="A32" s="169" t="s">
        <v>103</v>
      </c>
      <c r="B32" s="169"/>
      <c r="C32" s="169"/>
      <c r="D32" s="169"/>
      <c r="E32" s="175" t="s">
        <v>414</v>
      </c>
      <c r="F32" s="173" t="s">
        <v>147</v>
      </c>
      <c r="G32" s="175" t="s">
        <v>420</v>
      </c>
      <c r="H32" s="173" t="s">
        <v>147</v>
      </c>
      <c r="I32" s="175" t="s">
        <v>427</v>
      </c>
      <c r="J32" s="173" t="s">
        <v>147</v>
      </c>
      <c r="K32" s="307" t="s">
        <v>432</v>
      </c>
      <c r="L32" s="173" t="s">
        <v>147</v>
      </c>
      <c r="M32" s="295" t="s">
        <v>439</v>
      </c>
      <c r="N32" s="315" t="s">
        <v>147</v>
      </c>
      <c r="O32" s="307" t="s">
        <v>371</v>
      </c>
      <c r="P32" s="187" t="s">
        <v>147</v>
      </c>
    </row>
    <row r="33" spans="1:19" s="165" customFormat="1" ht="43.5" x14ac:dyDescent="0.5">
      <c r="A33" s="169" t="s">
        <v>104</v>
      </c>
      <c r="B33" s="169"/>
      <c r="C33" s="169"/>
      <c r="D33" s="169"/>
      <c r="E33" s="175" t="s">
        <v>409</v>
      </c>
      <c r="F33" s="173" t="s">
        <v>147</v>
      </c>
      <c r="G33" s="175" t="s">
        <v>421</v>
      </c>
      <c r="H33" s="173" t="s">
        <v>147</v>
      </c>
      <c r="I33" s="175" t="s">
        <v>428</v>
      </c>
      <c r="J33" s="173" t="s">
        <v>147</v>
      </c>
      <c r="K33" s="307" t="s">
        <v>433</v>
      </c>
      <c r="L33" s="173" t="s">
        <v>147</v>
      </c>
      <c r="M33" s="318" t="s">
        <v>440</v>
      </c>
      <c r="N33" s="315" t="s">
        <v>147</v>
      </c>
      <c r="O33" s="307" t="s">
        <v>372</v>
      </c>
      <c r="P33" s="187" t="s">
        <v>147</v>
      </c>
    </row>
    <row r="34" spans="1:19" s="165" customFormat="1" ht="43.5" x14ac:dyDescent="0.5">
      <c r="A34" s="169" t="s">
        <v>93</v>
      </c>
      <c r="B34" s="169"/>
      <c r="C34" s="169"/>
      <c r="D34" s="169"/>
      <c r="E34" s="175" t="s">
        <v>415</v>
      </c>
      <c r="F34" s="173" t="s">
        <v>147</v>
      </c>
      <c r="G34" s="175" t="s">
        <v>422</v>
      </c>
      <c r="H34" s="173" t="s">
        <v>147</v>
      </c>
      <c r="I34" s="175" t="s">
        <v>429</v>
      </c>
      <c r="J34" s="173" t="s">
        <v>147</v>
      </c>
      <c r="K34" s="307" t="s">
        <v>434</v>
      </c>
      <c r="L34" s="173" t="s">
        <v>147</v>
      </c>
      <c r="M34" s="296" t="s">
        <v>441</v>
      </c>
      <c r="N34" s="173" t="s">
        <v>147</v>
      </c>
      <c r="O34" s="309" t="s">
        <v>373</v>
      </c>
      <c r="P34" s="187" t="s">
        <v>147</v>
      </c>
    </row>
    <row r="35" spans="1:19" s="165" customFormat="1" ht="43.5" x14ac:dyDescent="0.5">
      <c r="A35" s="169" t="s">
        <v>94</v>
      </c>
      <c r="B35" s="169"/>
      <c r="C35" s="169"/>
      <c r="D35" s="169"/>
      <c r="E35" s="175" t="s">
        <v>416</v>
      </c>
      <c r="F35" s="173" t="s">
        <v>147</v>
      </c>
      <c r="G35" s="175" t="s">
        <v>423</v>
      </c>
      <c r="H35" s="173" t="s">
        <v>147</v>
      </c>
      <c r="I35" s="175" t="s">
        <v>404</v>
      </c>
      <c r="J35" s="173" t="s">
        <v>147</v>
      </c>
      <c r="K35" s="307" t="s">
        <v>435</v>
      </c>
      <c r="L35" s="173" t="s">
        <v>147</v>
      </c>
      <c r="M35" s="296" t="s">
        <v>442</v>
      </c>
      <c r="N35" s="173" t="s">
        <v>147</v>
      </c>
      <c r="O35" s="307" t="s">
        <v>374</v>
      </c>
      <c r="P35" s="187" t="s">
        <v>147</v>
      </c>
    </row>
    <row r="36" spans="1:19" s="165" customFormat="1" ht="43.5" x14ac:dyDescent="0.5">
      <c r="A36" s="169" t="s">
        <v>95</v>
      </c>
      <c r="B36" s="169"/>
      <c r="C36" s="169"/>
      <c r="D36" s="169"/>
      <c r="E36" s="175" t="s">
        <v>417</v>
      </c>
      <c r="F36" s="173" t="s">
        <v>147</v>
      </c>
      <c r="G36" s="284" t="s">
        <v>424</v>
      </c>
      <c r="H36" s="173" t="s">
        <v>147</v>
      </c>
      <c r="I36" s="175" t="s">
        <v>352</v>
      </c>
      <c r="J36" s="173" t="s">
        <v>147</v>
      </c>
      <c r="K36" s="307" t="s">
        <v>436</v>
      </c>
      <c r="L36" s="173" t="s">
        <v>147</v>
      </c>
      <c r="M36" s="296" t="s">
        <v>443</v>
      </c>
      <c r="N36" s="173" t="s">
        <v>147</v>
      </c>
      <c r="O36" s="307" t="s">
        <v>375</v>
      </c>
      <c r="P36" s="187" t="s">
        <v>147</v>
      </c>
    </row>
    <row r="37" spans="1:19" s="165" customFormat="1" ht="44.25" thickBot="1" x14ac:dyDescent="0.55000000000000004">
      <c r="A37" s="402" t="s">
        <v>96</v>
      </c>
      <c r="B37" s="403"/>
      <c r="C37" s="403"/>
      <c r="D37" s="404"/>
      <c r="E37" s="193" t="s">
        <v>418</v>
      </c>
      <c r="F37" s="188" t="s">
        <v>147</v>
      </c>
      <c r="G37" s="193" t="s">
        <v>425</v>
      </c>
      <c r="H37" s="188" t="s">
        <v>147</v>
      </c>
      <c r="I37" s="181" t="s">
        <v>430</v>
      </c>
      <c r="J37" s="188" t="s">
        <v>147</v>
      </c>
      <c r="K37" s="308" t="s">
        <v>437</v>
      </c>
      <c r="L37" s="188" t="s">
        <v>147</v>
      </c>
      <c r="M37" s="297" t="s">
        <v>444</v>
      </c>
      <c r="N37" s="188" t="s">
        <v>147</v>
      </c>
      <c r="O37" s="308" t="s">
        <v>376</v>
      </c>
      <c r="P37" s="188" t="s">
        <v>147</v>
      </c>
    </row>
    <row r="38" spans="1:19" s="165" customFormat="1" ht="45" thickTop="1" thickBot="1" x14ac:dyDescent="0.55000000000000004">
      <c r="A38" s="401" t="s">
        <v>77</v>
      </c>
      <c r="B38" s="405"/>
      <c r="C38" s="405"/>
      <c r="D38" s="406"/>
      <c r="E38" s="194" t="s">
        <v>419</v>
      </c>
      <c r="F38" s="195" t="s">
        <v>147</v>
      </c>
      <c r="G38" s="194" t="s">
        <v>426</v>
      </c>
      <c r="H38" s="195" t="s">
        <v>147</v>
      </c>
      <c r="I38" s="189" t="s">
        <v>431</v>
      </c>
      <c r="J38" s="195" t="s">
        <v>147</v>
      </c>
      <c r="K38" s="292" t="s">
        <v>438</v>
      </c>
      <c r="L38" s="183" t="s">
        <v>147</v>
      </c>
      <c r="M38" s="298" t="s">
        <v>445</v>
      </c>
      <c r="N38" s="183" t="s">
        <v>147</v>
      </c>
      <c r="O38" s="311" t="s">
        <v>377</v>
      </c>
      <c r="P38" s="290" t="s">
        <v>147</v>
      </c>
    </row>
    <row r="39" spans="1:19" s="165" customFormat="1" ht="24.75" thickTop="1" x14ac:dyDescent="0.55000000000000004">
      <c r="A39" s="383" t="s">
        <v>148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</row>
    <row r="40" spans="1:19" s="165" customFormat="1" ht="22.5" thickBot="1" x14ac:dyDescent="0.55000000000000004">
      <c r="A40" s="190"/>
      <c r="B40" s="190"/>
      <c r="C40" s="190"/>
      <c r="D40" s="190"/>
      <c r="E40" s="196"/>
      <c r="F40" s="197"/>
      <c r="G40" s="148"/>
      <c r="H40" s="148"/>
      <c r="I40" s="148"/>
      <c r="J40" s="148"/>
      <c r="K40" s="149"/>
      <c r="L40" s="148"/>
      <c r="M40" s="149"/>
      <c r="N40" s="148"/>
      <c r="O40" s="149"/>
      <c r="P40" s="148"/>
    </row>
    <row r="41" spans="1:19" s="165" customFormat="1" ht="22.5" thickTop="1" x14ac:dyDescent="0.5">
      <c r="A41" s="394" t="s">
        <v>73</v>
      </c>
      <c r="B41" s="395"/>
      <c r="C41" s="395"/>
      <c r="D41" s="395"/>
      <c r="E41" s="398" t="s">
        <v>5</v>
      </c>
      <c r="F41" s="399"/>
      <c r="G41" s="398" t="s">
        <v>6</v>
      </c>
      <c r="H41" s="399"/>
      <c r="I41" s="393" t="s">
        <v>144</v>
      </c>
      <c r="J41" s="393"/>
      <c r="K41" s="393" t="s">
        <v>145</v>
      </c>
      <c r="L41" s="393"/>
      <c r="M41" s="393" t="s">
        <v>140</v>
      </c>
      <c r="N41" s="393"/>
      <c r="O41" s="393" t="s">
        <v>382</v>
      </c>
      <c r="P41" s="393"/>
    </row>
    <row r="42" spans="1:19" s="165" customFormat="1" ht="87.75" thickBot="1" x14ac:dyDescent="0.55000000000000004">
      <c r="A42" s="396"/>
      <c r="B42" s="397"/>
      <c r="C42" s="397"/>
      <c r="D42" s="397"/>
      <c r="E42" s="166" t="s">
        <v>146</v>
      </c>
      <c r="F42" s="166" t="s">
        <v>75</v>
      </c>
      <c r="G42" s="166" t="s">
        <v>146</v>
      </c>
      <c r="H42" s="166" t="s">
        <v>75</v>
      </c>
      <c r="I42" s="166" t="s">
        <v>146</v>
      </c>
      <c r="J42" s="166" t="s">
        <v>75</v>
      </c>
      <c r="K42" s="166" t="s">
        <v>146</v>
      </c>
      <c r="L42" s="166" t="s">
        <v>75</v>
      </c>
      <c r="M42" s="166" t="s">
        <v>146</v>
      </c>
      <c r="N42" s="166" t="s">
        <v>75</v>
      </c>
      <c r="O42" s="166" t="s">
        <v>383</v>
      </c>
      <c r="P42" s="300" t="s">
        <v>152</v>
      </c>
    </row>
    <row r="43" spans="1:19" s="165" customFormat="1" ht="22.5" thickTop="1" x14ac:dyDescent="0.5">
      <c r="A43" s="198" t="s">
        <v>97</v>
      </c>
      <c r="B43" s="199"/>
      <c r="C43" s="199"/>
      <c r="D43" s="200"/>
      <c r="E43" s="201"/>
      <c r="F43" s="201"/>
      <c r="G43" s="150"/>
      <c r="H43" s="150"/>
      <c r="I43" s="201"/>
      <c r="J43" s="201"/>
      <c r="K43" s="201"/>
      <c r="L43" s="201"/>
      <c r="M43" s="201"/>
      <c r="N43" s="201"/>
      <c r="O43" s="201"/>
      <c r="P43" s="201"/>
    </row>
    <row r="44" spans="1:19" s="165" customFormat="1" ht="43.5" x14ac:dyDescent="0.5">
      <c r="A44" s="169" t="s">
        <v>98</v>
      </c>
      <c r="B44" s="169"/>
      <c r="C44" s="169"/>
      <c r="D44" s="169"/>
      <c r="E44" s="175" t="s">
        <v>446</v>
      </c>
      <c r="F44" s="187" t="s">
        <v>147</v>
      </c>
      <c r="G44" s="175" t="s">
        <v>449</v>
      </c>
      <c r="H44" s="187" t="s">
        <v>147</v>
      </c>
      <c r="I44" s="175" t="s">
        <v>257</v>
      </c>
      <c r="J44" s="187" t="s">
        <v>147</v>
      </c>
      <c r="K44" s="307" t="s">
        <v>456</v>
      </c>
      <c r="L44" s="187" t="s">
        <v>147</v>
      </c>
      <c r="M44" s="296" t="s">
        <v>460</v>
      </c>
      <c r="N44" s="187" t="s">
        <v>147</v>
      </c>
      <c r="O44" s="307" t="s">
        <v>378</v>
      </c>
      <c r="P44" s="187" t="s">
        <v>147</v>
      </c>
      <c r="S44" s="165" t="s">
        <v>383</v>
      </c>
    </row>
    <row r="45" spans="1:19" s="165" customFormat="1" ht="43.5" x14ac:dyDescent="0.5">
      <c r="A45" s="202" t="s">
        <v>99</v>
      </c>
      <c r="B45" s="203"/>
      <c r="C45" s="203"/>
      <c r="D45" s="204"/>
      <c r="E45" s="205" t="s">
        <v>369</v>
      </c>
      <c r="F45" s="187" t="s">
        <v>147</v>
      </c>
      <c r="G45" s="205" t="s">
        <v>450</v>
      </c>
      <c r="H45" s="187" t="s">
        <v>147</v>
      </c>
      <c r="I45" s="175" t="s">
        <v>453</v>
      </c>
      <c r="J45" s="187" t="s">
        <v>147</v>
      </c>
      <c r="K45" s="307" t="s">
        <v>457</v>
      </c>
      <c r="L45" s="187" t="s">
        <v>147</v>
      </c>
      <c r="M45" s="296" t="s">
        <v>461</v>
      </c>
      <c r="N45" s="187" t="s">
        <v>147</v>
      </c>
      <c r="O45" s="307" t="s">
        <v>379</v>
      </c>
      <c r="P45" s="187" t="s">
        <v>147</v>
      </c>
    </row>
    <row r="46" spans="1:19" s="165" customFormat="1" ht="44.25" thickBot="1" x14ac:dyDescent="0.55000000000000004">
      <c r="A46" s="407" t="s">
        <v>100</v>
      </c>
      <c r="B46" s="408"/>
      <c r="C46" s="408"/>
      <c r="D46" s="408"/>
      <c r="E46" s="206" t="s">
        <v>447</v>
      </c>
      <c r="F46" s="207" t="s">
        <v>147</v>
      </c>
      <c r="G46" s="206" t="s">
        <v>451</v>
      </c>
      <c r="H46" s="207" t="s">
        <v>147</v>
      </c>
      <c r="I46" s="293" t="s">
        <v>454</v>
      </c>
      <c r="J46" s="207" t="s">
        <v>147</v>
      </c>
      <c r="K46" s="322" t="s">
        <v>458</v>
      </c>
      <c r="L46" s="207" t="s">
        <v>147</v>
      </c>
      <c r="M46" s="313" t="s">
        <v>462</v>
      </c>
      <c r="N46" s="207" t="s">
        <v>147</v>
      </c>
      <c r="O46" s="206" t="s">
        <v>380</v>
      </c>
      <c r="P46" s="207" t="s">
        <v>147</v>
      </c>
    </row>
    <row r="47" spans="1:19" s="140" customFormat="1" ht="45" thickTop="1" thickBot="1" x14ac:dyDescent="0.55000000000000004">
      <c r="A47" s="409" t="s">
        <v>70</v>
      </c>
      <c r="B47" s="410"/>
      <c r="C47" s="410"/>
      <c r="D47" s="411"/>
      <c r="E47" s="206" t="s">
        <v>448</v>
      </c>
      <c r="F47" s="207" t="s">
        <v>147</v>
      </c>
      <c r="G47" s="285" t="s">
        <v>452</v>
      </c>
      <c r="H47" s="195" t="s">
        <v>147</v>
      </c>
      <c r="I47" s="285" t="s">
        <v>455</v>
      </c>
      <c r="J47" s="290" t="s">
        <v>147</v>
      </c>
      <c r="K47" s="289" t="s">
        <v>459</v>
      </c>
      <c r="L47" s="207" t="s">
        <v>147</v>
      </c>
      <c r="M47" s="298" t="s">
        <v>463</v>
      </c>
      <c r="N47" s="290" t="s">
        <v>147</v>
      </c>
      <c r="O47" s="310" t="s">
        <v>381</v>
      </c>
      <c r="P47" s="195" t="s">
        <v>147</v>
      </c>
    </row>
    <row r="48" spans="1:19" ht="24.75" thickTop="1" x14ac:dyDescent="0.55000000000000004"/>
    <row r="54" spans="1:16" s="2" customFormat="1" x14ac:dyDescent="0.55000000000000004">
      <c r="A54" s="383" t="s">
        <v>149</v>
      </c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</row>
    <row r="55" spans="1:16" x14ac:dyDescent="0.55000000000000004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</row>
    <row r="56" spans="1:16" s="2" customFormat="1" x14ac:dyDescent="0.55000000000000004">
      <c r="B56" s="16" t="s">
        <v>159</v>
      </c>
    </row>
    <row r="57" spans="1:16" s="2" customFormat="1" x14ac:dyDescent="0.55000000000000004">
      <c r="B57" s="16" t="s">
        <v>464</v>
      </c>
    </row>
    <row r="58" spans="1:16" s="2" customFormat="1" x14ac:dyDescent="0.55000000000000004">
      <c r="B58" s="16" t="s">
        <v>511</v>
      </c>
    </row>
    <row r="59" spans="1:16" s="2" customFormat="1" x14ac:dyDescent="0.55000000000000004">
      <c r="B59" s="16" t="s">
        <v>465</v>
      </c>
    </row>
    <row r="60" spans="1:16" s="2" customFormat="1" x14ac:dyDescent="0.55000000000000004">
      <c r="B60" s="16" t="s">
        <v>466</v>
      </c>
    </row>
    <row r="61" spans="1:16" s="2" customFormat="1" x14ac:dyDescent="0.55000000000000004">
      <c r="B61" s="16" t="s">
        <v>467</v>
      </c>
    </row>
    <row r="62" spans="1:16" s="2" customFormat="1" x14ac:dyDescent="0.55000000000000004">
      <c r="B62" s="2" t="s">
        <v>468</v>
      </c>
    </row>
    <row r="63" spans="1:16" s="2" customFormat="1" x14ac:dyDescent="0.55000000000000004">
      <c r="B63" s="2" t="s">
        <v>469</v>
      </c>
    </row>
    <row r="64" spans="1:16" s="2" customFormat="1" x14ac:dyDescent="0.55000000000000004">
      <c r="B64" s="2" t="s">
        <v>470</v>
      </c>
    </row>
    <row r="65" spans="1:16" s="2" customFormat="1" x14ac:dyDescent="0.55000000000000004">
      <c r="B65" s="2" t="s">
        <v>484</v>
      </c>
    </row>
    <row r="66" spans="1:16" s="2" customFormat="1" ht="23.25" customHeight="1" x14ac:dyDescent="0.55000000000000004">
      <c r="B66" s="2" t="s">
        <v>471</v>
      </c>
    </row>
    <row r="67" spans="1:16" s="2" customFormat="1" x14ac:dyDescent="0.55000000000000004">
      <c r="B67" s="2" t="s">
        <v>472</v>
      </c>
    </row>
    <row r="68" spans="1:16" s="2" customFormat="1" x14ac:dyDescent="0.55000000000000004">
      <c r="B68" s="2" t="s">
        <v>473</v>
      </c>
    </row>
    <row r="69" spans="1:16" s="2" customFormat="1" x14ac:dyDescent="0.55000000000000004">
      <c r="B69" s="2" t="s">
        <v>486</v>
      </c>
    </row>
    <row r="70" spans="1:16" s="2" customFormat="1" x14ac:dyDescent="0.55000000000000004">
      <c r="B70" s="2" t="s">
        <v>487</v>
      </c>
    </row>
    <row r="71" spans="1:16" s="2" customFormat="1" x14ac:dyDescent="0.55000000000000004">
      <c r="B71" s="2" t="s">
        <v>488</v>
      </c>
    </row>
    <row r="72" spans="1:16" s="2" customFormat="1" x14ac:dyDescent="0.55000000000000004"/>
    <row r="73" spans="1:16" s="2" customFormat="1" x14ac:dyDescent="0.55000000000000004"/>
    <row r="74" spans="1:16" s="2" customFormat="1" x14ac:dyDescent="0.55000000000000004"/>
    <row r="75" spans="1:16" s="2" customFormat="1" x14ac:dyDescent="0.55000000000000004">
      <c r="A75" s="383" t="s">
        <v>150</v>
      </c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</row>
    <row r="77" spans="1:16" s="2" customFormat="1" x14ac:dyDescent="0.55000000000000004">
      <c r="B77" s="2" t="s">
        <v>474</v>
      </c>
    </row>
    <row r="78" spans="1:16" s="2" customFormat="1" x14ac:dyDescent="0.55000000000000004">
      <c r="B78" s="2" t="s">
        <v>571</v>
      </c>
    </row>
    <row r="79" spans="1:16" s="2" customFormat="1" x14ac:dyDescent="0.55000000000000004">
      <c r="B79" s="2" t="s">
        <v>519</v>
      </c>
    </row>
    <row r="80" spans="1:16" s="2" customFormat="1" x14ac:dyDescent="0.55000000000000004">
      <c r="B80" s="2" t="s">
        <v>572</v>
      </c>
    </row>
    <row r="81" spans="2:2" s="2" customFormat="1" x14ac:dyDescent="0.55000000000000004">
      <c r="B81" s="2" t="s">
        <v>564</v>
      </c>
    </row>
    <row r="82" spans="2:2" s="2" customFormat="1" x14ac:dyDescent="0.55000000000000004">
      <c r="B82" s="2" t="s">
        <v>475</v>
      </c>
    </row>
    <row r="83" spans="2:2" s="2" customFormat="1" x14ac:dyDescent="0.55000000000000004">
      <c r="B83" s="2" t="s">
        <v>476</v>
      </c>
    </row>
    <row r="84" spans="2:2" s="2" customFormat="1" x14ac:dyDescent="0.55000000000000004">
      <c r="B84" s="2" t="s">
        <v>477</v>
      </c>
    </row>
    <row r="85" spans="2:2" s="2" customFormat="1" x14ac:dyDescent="0.55000000000000004">
      <c r="B85" s="2" t="s">
        <v>478</v>
      </c>
    </row>
    <row r="86" spans="2:2" s="2" customFormat="1" x14ac:dyDescent="0.55000000000000004">
      <c r="B86" s="2" t="s">
        <v>479</v>
      </c>
    </row>
    <row r="87" spans="2:2" s="2" customFormat="1" x14ac:dyDescent="0.55000000000000004">
      <c r="B87" s="2" t="s">
        <v>480</v>
      </c>
    </row>
    <row r="88" spans="2:2" s="2" customFormat="1" x14ac:dyDescent="0.55000000000000004">
      <c r="B88" s="2" t="s">
        <v>481</v>
      </c>
    </row>
    <row r="89" spans="2:2" s="2" customFormat="1" x14ac:dyDescent="0.55000000000000004">
      <c r="B89" s="2" t="s">
        <v>489</v>
      </c>
    </row>
    <row r="90" spans="2:2" s="2" customFormat="1" x14ac:dyDescent="0.55000000000000004">
      <c r="B90" s="2" t="s">
        <v>490</v>
      </c>
    </row>
    <row r="91" spans="2:2" s="2" customFormat="1" x14ac:dyDescent="0.55000000000000004">
      <c r="B91" s="2" t="s">
        <v>491</v>
      </c>
    </row>
    <row r="92" spans="2:2" s="2" customFormat="1" x14ac:dyDescent="0.55000000000000004"/>
    <row r="93" spans="2:2" s="2" customFormat="1" x14ac:dyDescent="0.55000000000000004"/>
    <row r="94" spans="2:2" s="2" customFormat="1" x14ac:dyDescent="0.55000000000000004"/>
    <row r="95" spans="2:2" s="2" customFormat="1" x14ac:dyDescent="0.55000000000000004"/>
    <row r="96" spans="2:2" s="2" customFormat="1" x14ac:dyDescent="0.55000000000000004"/>
    <row r="97" s="2" customFormat="1" x14ac:dyDescent="0.55000000000000004"/>
    <row r="98" s="2" customFormat="1" x14ac:dyDescent="0.55000000000000004"/>
    <row r="99" s="2" customFormat="1" x14ac:dyDescent="0.55000000000000004"/>
  </sheetData>
  <mergeCells count="41">
    <mergeCell ref="A38:D38"/>
    <mergeCell ref="A46:D46"/>
    <mergeCell ref="A47:D47"/>
    <mergeCell ref="K41:L41"/>
    <mergeCell ref="A1:P1"/>
    <mergeCell ref="A15:P15"/>
    <mergeCell ref="A14:P14"/>
    <mergeCell ref="A27:P27"/>
    <mergeCell ref="A39:P39"/>
    <mergeCell ref="O16:P16"/>
    <mergeCell ref="A16:D17"/>
    <mergeCell ref="E16:F16"/>
    <mergeCell ref="G16:H16"/>
    <mergeCell ref="I16:J16"/>
    <mergeCell ref="K16:L16"/>
    <mergeCell ref="E6:F6"/>
    <mergeCell ref="A37:D37"/>
    <mergeCell ref="M6:N6"/>
    <mergeCell ref="I6:J6"/>
    <mergeCell ref="G6:H6"/>
    <mergeCell ref="I29:J29"/>
    <mergeCell ref="K29:L29"/>
    <mergeCell ref="K6:L6"/>
    <mergeCell ref="M29:N29"/>
    <mergeCell ref="A29:D30"/>
    <mergeCell ref="E29:F29"/>
    <mergeCell ref="G29:H29"/>
    <mergeCell ref="O6:P6"/>
    <mergeCell ref="O29:P29"/>
    <mergeCell ref="M16:N16"/>
    <mergeCell ref="A6:D7"/>
    <mergeCell ref="A13:D13"/>
    <mergeCell ref="A24:D24"/>
    <mergeCell ref="M41:N41"/>
    <mergeCell ref="A41:D42"/>
    <mergeCell ref="E41:F41"/>
    <mergeCell ref="A75:P75"/>
    <mergeCell ref="A54:P54"/>
    <mergeCell ref="O41:P41"/>
    <mergeCell ref="G41:H41"/>
    <mergeCell ref="I41:J41"/>
  </mergeCells>
  <pageMargins left="0.7" right="0.7" top="0.75" bottom="0.75" header="0.3" footer="0.3"/>
  <pageSetup paperSize="9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45418" r:id="rId4">
          <objectPr defaultSize="0" autoPict="0" r:id="rId5">
            <anchor moveWithCells="1" sizeWithCells="1">
              <from>
                <xdr:col>4</xdr:col>
                <xdr:colOff>171450</xdr:colOff>
                <xdr:row>6</xdr:row>
                <xdr:rowOff>57150</xdr:rowOff>
              </from>
              <to>
                <xdr:col>4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5418" r:id="rId4"/>
      </mc:Fallback>
    </mc:AlternateContent>
    <mc:AlternateContent xmlns:mc="http://schemas.openxmlformats.org/markup-compatibility/2006">
      <mc:Choice Requires="x14">
        <oleObject progId="Equation.3" shapeId="145420" r:id="rId6">
          <objectPr defaultSize="0" autoPict="0" r:id="rId5">
            <anchor moveWithCells="1" sizeWithCells="1">
              <from>
                <xdr:col>6</xdr:col>
                <xdr:colOff>171450</xdr:colOff>
                <xdr:row>6</xdr:row>
                <xdr:rowOff>57150</xdr:rowOff>
              </from>
              <to>
                <xdr:col>6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5420" r:id="rId6"/>
      </mc:Fallback>
    </mc:AlternateContent>
    <mc:AlternateContent xmlns:mc="http://schemas.openxmlformats.org/markup-compatibility/2006">
      <mc:Choice Requires="x14">
        <oleObject progId="Equation.3" shapeId="145422" r:id="rId7">
          <objectPr defaultSize="0" autoPict="0" r:id="rId5">
            <anchor moveWithCells="1" sizeWithCells="1">
              <from>
                <xdr:col>8</xdr:col>
                <xdr:colOff>171450</xdr:colOff>
                <xdr:row>6</xdr:row>
                <xdr:rowOff>57150</xdr:rowOff>
              </from>
              <to>
                <xdr:col>8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5422" r:id="rId7"/>
      </mc:Fallback>
    </mc:AlternateContent>
    <mc:AlternateContent xmlns:mc="http://schemas.openxmlformats.org/markup-compatibility/2006">
      <mc:Choice Requires="x14">
        <oleObject progId="Equation.3" shapeId="145424" r:id="rId8">
          <objectPr defaultSize="0" autoPict="0" r:id="rId5">
            <anchor moveWithCells="1" sizeWithCells="1">
              <from>
                <xdr:col>10</xdr:col>
                <xdr:colOff>171450</xdr:colOff>
                <xdr:row>6</xdr:row>
                <xdr:rowOff>57150</xdr:rowOff>
              </from>
              <to>
                <xdr:col>10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5424" r:id="rId8"/>
      </mc:Fallback>
    </mc:AlternateContent>
    <mc:AlternateContent xmlns:mc="http://schemas.openxmlformats.org/markup-compatibility/2006">
      <mc:Choice Requires="x14">
        <oleObject progId="Equation.3" shapeId="145426" r:id="rId9">
          <objectPr defaultSize="0" autoPict="0" r:id="rId5">
            <anchor moveWithCells="1" sizeWithCells="1">
              <from>
                <xdr:col>12</xdr:col>
                <xdr:colOff>171450</xdr:colOff>
                <xdr:row>6</xdr:row>
                <xdr:rowOff>57150</xdr:rowOff>
              </from>
              <to>
                <xdr:col>12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5426" r:id="rId9"/>
      </mc:Fallback>
    </mc:AlternateContent>
    <mc:AlternateContent xmlns:mc="http://schemas.openxmlformats.org/markup-compatibility/2006">
      <mc:Choice Requires="x14">
        <oleObject progId="Equation.3" shapeId="145430" r:id="rId10">
          <objectPr defaultSize="0" autoPict="0" r:id="rId5">
            <anchor moveWithCells="1" sizeWithCells="1">
              <from>
                <xdr:col>4</xdr:col>
                <xdr:colOff>171450</xdr:colOff>
                <xdr:row>16</xdr:row>
                <xdr:rowOff>57150</xdr:rowOff>
              </from>
              <to>
                <xdr:col>4</xdr:col>
                <xdr:colOff>285750</xdr:colOff>
                <xdr:row>16</xdr:row>
                <xdr:rowOff>228600</xdr:rowOff>
              </to>
            </anchor>
          </objectPr>
        </oleObject>
      </mc:Choice>
      <mc:Fallback>
        <oleObject progId="Equation.3" shapeId="145430" r:id="rId10"/>
      </mc:Fallback>
    </mc:AlternateContent>
    <mc:AlternateContent xmlns:mc="http://schemas.openxmlformats.org/markup-compatibility/2006">
      <mc:Choice Requires="x14">
        <oleObject progId="Equation.3" shapeId="145431" r:id="rId11">
          <objectPr defaultSize="0" autoPict="0" r:id="rId5">
            <anchor moveWithCells="1" sizeWithCells="1">
              <from>
                <xdr:col>6</xdr:col>
                <xdr:colOff>171450</xdr:colOff>
                <xdr:row>16</xdr:row>
                <xdr:rowOff>57150</xdr:rowOff>
              </from>
              <to>
                <xdr:col>6</xdr:col>
                <xdr:colOff>285750</xdr:colOff>
                <xdr:row>16</xdr:row>
                <xdr:rowOff>228600</xdr:rowOff>
              </to>
            </anchor>
          </objectPr>
        </oleObject>
      </mc:Choice>
      <mc:Fallback>
        <oleObject progId="Equation.3" shapeId="145431" r:id="rId11"/>
      </mc:Fallback>
    </mc:AlternateContent>
    <mc:AlternateContent xmlns:mc="http://schemas.openxmlformats.org/markup-compatibility/2006">
      <mc:Choice Requires="x14">
        <oleObject progId="Equation.3" shapeId="145432" r:id="rId12">
          <objectPr defaultSize="0" autoPict="0" r:id="rId5">
            <anchor moveWithCells="1" sizeWithCells="1">
              <from>
                <xdr:col>8</xdr:col>
                <xdr:colOff>171450</xdr:colOff>
                <xdr:row>16</xdr:row>
                <xdr:rowOff>57150</xdr:rowOff>
              </from>
              <to>
                <xdr:col>8</xdr:col>
                <xdr:colOff>285750</xdr:colOff>
                <xdr:row>16</xdr:row>
                <xdr:rowOff>228600</xdr:rowOff>
              </to>
            </anchor>
          </objectPr>
        </oleObject>
      </mc:Choice>
      <mc:Fallback>
        <oleObject progId="Equation.3" shapeId="145432" r:id="rId12"/>
      </mc:Fallback>
    </mc:AlternateContent>
    <mc:AlternateContent xmlns:mc="http://schemas.openxmlformats.org/markup-compatibility/2006">
      <mc:Choice Requires="x14">
        <oleObject progId="Equation.3" shapeId="145433" r:id="rId13">
          <objectPr defaultSize="0" autoPict="0" r:id="rId5">
            <anchor moveWithCells="1" sizeWithCells="1">
              <from>
                <xdr:col>10</xdr:col>
                <xdr:colOff>171450</xdr:colOff>
                <xdr:row>16</xdr:row>
                <xdr:rowOff>57150</xdr:rowOff>
              </from>
              <to>
                <xdr:col>10</xdr:col>
                <xdr:colOff>285750</xdr:colOff>
                <xdr:row>16</xdr:row>
                <xdr:rowOff>228600</xdr:rowOff>
              </to>
            </anchor>
          </objectPr>
        </oleObject>
      </mc:Choice>
      <mc:Fallback>
        <oleObject progId="Equation.3" shapeId="145433" r:id="rId13"/>
      </mc:Fallback>
    </mc:AlternateContent>
    <mc:AlternateContent xmlns:mc="http://schemas.openxmlformats.org/markup-compatibility/2006">
      <mc:Choice Requires="x14">
        <oleObject progId="Equation.3" shapeId="145434" r:id="rId14">
          <objectPr defaultSize="0" autoPict="0" r:id="rId5">
            <anchor moveWithCells="1" sizeWithCells="1">
              <from>
                <xdr:col>12</xdr:col>
                <xdr:colOff>171450</xdr:colOff>
                <xdr:row>16</xdr:row>
                <xdr:rowOff>57150</xdr:rowOff>
              </from>
              <to>
                <xdr:col>12</xdr:col>
                <xdr:colOff>285750</xdr:colOff>
                <xdr:row>16</xdr:row>
                <xdr:rowOff>228600</xdr:rowOff>
              </to>
            </anchor>
          </objectPr>
        </oleObject>
      </mc:Choice>
      <mc:Fallback>
        <oleObject progId="Equation.3" shapeId="145434" r:id="rId14"/>
      </mc:Fallback>
    </mc:AlternateContent>
    <mc:AlternateContent xmlns:mc="http://schemas.openxmlformats.org/markup-compatibility/2006">
      <mc:Choice Requires="x14">
        <oleObject progId="Equation.3" shapeId="145436" r:id="rId15">
          <objectPr defaultSize="0" autoPict="0" r:id="rId5">
            <anchor moveWithCells="1" sizeWithCells="1">
              <from>
                <xdr:col>4</xdr:col>
                <xdr:colOff>171450</xdr:colOff>
                <xdr:row>29</xdr:row>
                <xdr:rowOff>57150</xdr:rowOff>
              </from>
              <to>
                <xdr:col>4</xdr:col>
                <xdr:colOff>285750</xdr:colOff>
                <xdr:row>29</xdr:row>
                <xdr:rowOff>228600</xdr:rowOff>
              </to>
            </anchor>
          </objectPr>
        </oleObject>
      </mc:Choice>
      <mc:Fallback>
        <oleObject progId="Equation.3" shapeId="145436" r:id="rId15"/>
      </mc:Fallback>
    </mc:AlternateContent>
    <mc:AlternateContent xmlns:mc="http://schemas.openxmlformats.org/markup-compatibility/2006">
      <mc:Choice Requires="x14">
        <oleObject progId="Equation.3" shapeId="145437" r:id="rId16">
          <objectPr defaultSize="0" autoPict="0" r:id="rId5">
            <anchor moveWithCells="1" sizeWithCells="1">
              <from>
                <xdr:col>6</xdr:col>
                <xdr:colOff>171450</xdr:colOff>
                <xdr:row>29</xdr:row>
                <xdr:rowOff>57150</xdr:rowOff>
              </from>
              <to>
                <xdr:col>6</xdr:col>
                <xdr:colOff>285750</xdr:colOff>
                <xdr:row>29</xdr:row>
                <xdr:rowOff>228600</xdr:rowOff>
              </to>
            </anchor>
          </objectPr>
        </oleObject>
      </mc:Choice>
      <mc:Fallback>
        <oleObject progId="Equation.3" shapeId="145437" r:id="rId16"/>
      </mc:Fallback>
    </mc:AlternateContent>
    <mc:AlternateContent xmlns:mc="http://schemas.openxmlformats.org/markup-compatibility/2006">
      <mc:Choice Requires="x14">
        <oleObject progId="Equation.3" shapeId="145438" r:id="rId17">
          <objectPr defaultSize="0" autoPict="0" r:id="rId5">
            <anchor moveWithCells="1" sizeWithCells="1">
              <from>
                <xdr:col>8</xdr:col>
                <xdr:colOff>171450</xdr:colOff>
                <xdr:row>29</xdr:row>
                <xdr:rowOff>57150</xdr:rowOff>
              </from>
              <to>
                <xdr:col>8</xdr:col>
                <xdr:colOff>285750</xdr:colOff>
                <xdr:row>29</xdr:row>
                <xdr:rowOff>228600</xdr:rowOff>
              </to>
            </anchor>
          </objectPr>
        </oleObject>
      </mc:Choice>
      <mc:Fallback>
        <oleObject progId="Equation.3" shapeId="145438" r:id="rId17"/>
      </mc:Fallback>
    </mc:AlternateContent>
    <mc:AlternateContent xmlns:mc="http://schemas.openxmlformats.org/markup-compatibility/2006">
      <mc:Choice Requires="x14">
        <oleObject progId="Equation.3" shapeId="145439" r:id="rId18">
          <objectPr defaultSize="0" autoPict="0" r:id="rId5">
            <anchor moveWithCells="1" sizeWithCells="1">
              <from>
                <xdr:col>10</xdr:col>
                <xdr:colOff>171450</xdr:colOff>
                <xdr:row>29</xdr:row>
                <xdr:rowOff>57150</xdr:rowOff>
              </from>
              <to>
                <xdr:col>10</xdr:col>
                <xdr:colOff>285750</xdr:colOff>
                <xdr:row>29</xdr:row>
                <xdr:rowOff>228600</xdr:rowOff>
              </to>
            </anchor>
          </objectPr>
        </oleObject>
      </mc:Choice>
      <mc:Fallback>
        <oleObject progId="Equation.3" shapeId="145439" r:id="rId18"/>
      </mc:Fallback>
    </mc:AlternateContent>
    <mc:AlternateContent xmlns:mc="http://schemas.openxmlformats.org/markup-compatibility/2006">
      <mc:Choice Requires="x14">
        <oleObject progId="Equation.3" shapeId="145440" r:id="rId19">
          <objectPr defaultSize="0" autoPict="0" r:id="rId5">
            <anchor moveWithCells="1" sizeWithCells="1">
              <from>
                <xdr:col>12</xdr:col>
                <xdr:colOff>171450</xdr:colOff>
                <xdr:row>29</xdr:row>
                <xdr:rowOff>57150</xdr:rowOff>
              </from>
              <to>
                <xdr:col>12</xdr:col>
                <xdr:colOff>285750</xdr:colOff>
                <xdr:row>29</xdr:row>
                <xdr:rowOff>228600</xdr:rowOff>
              </to>
            </anchor>
          </objectPr>
        </oleObject>
      </mc:Choice>
      <mc:Fallback>
        <oleObject progId="Equation.3" shapeId="145440" r:id="rId19"/>
      </mc:Fallback>
    </mc:AlternateContent>
    <mc:AlternateContent xmlns:mc="http://schemas.openxmlformats.org/markup-compatibility/2006">
      <mc:Choice Requires="x14">
        <oleObject progId="Equation.3" shapeId="145442" r:id="rId20">
          <objectPr defaultSize="0" autoPict="0" r:id="rId5">
            <anchor moveWithCells="1" sizeWithCells="1">
              <from>
                <xdr:col>4</xdr:col>
                <xdr:colOff>171450</xdr:colOff>
                <xdr:row>41</xdr:row>
                <xdr:rowOff>57150</xdr:rowOff>
              </from>
              <to>
                <xdr:col>4</xdr:col>
                <xdr:colOff>285750</xdr:colOff>
                <xdr:row>41</xdr:row>
                <xdr:rowOff>228600</xdr:rowOff>
              </to>
            </anchor>
          </objectPr>
        </oleObject>
      </mc:Choice>
      <mc:Fallback>
        <oleObject progId="Equation.3" shapeId="145442" r:id="rId20"/>
      </mc:Fallback>
    </mc:AlternateContent>
    <mc:AlternateContent xmlns:mc="http://schemas.openxmlformats.org/markup-compatibility/2006">
      <mc:Choice Requires="x14">
        <oleObject progId="Equation.3" shapeId="145443" r:id="rId21">
          <objectPr defaultSize="0" autoPict="0" r:id="rId5">
            <anchor moveWithCells="1" sizeWithCells="1">
              <from>
                <xdr:col>6</xdr:col>
                <xdr:colOff>171450</xdr:colOff>
                <xdr:row>41</xdr:row>
                <xdr:rowOff>57150</xdr:rowOff>
              </from>
              <to>
                <xdr:col>6</xdr:col>
                <xdr:colOff>285750</xdr:colOff>
                <xdr:row>41</xdr:row>
                <xdr:rowOff>228600</xdr:rowOff>
              </to>
            </anchor>
          </objectPr>
        </oleObject>
      </mc:Choice>
      <mc:Fallback>
        <oleObject progId="Equation.3" shapeId="145443" r:id="rId21"/>
      </mc:Fallback>
    </mc:AlternateContent>
    <mc:AlternateContent xmlns:mc="http://schemas.openxmlformats.org/markup-compatibility/2006">
      <mc:Choice Requires="x14">
        <oleObject progId="Equation.3" shapeId="145444" r:id="rId22">
          <objectPr defaultSize="0" autoPict="0" r:id="rId5">
            <anchor moveWithCells="1" sizeWithCells="1">
              <from>
                <xdr:col>8</xdr:col>
                <xdr:colOff>171450</xdr:colOff>
                <xdr:row>41</xdr:row>
                <xdr:rowOff>57150</xdr:rowOff>
              </from>
              <to>
                <xdr:col>8</xdr:col>
                <xdr:colOff>285750</xdr:colOff>
                <xdr:row>41</xdr:row>
                <xdr:rowOff>228600</xdr:rowOff>
              </to>
            </anchor>
          </objectPr>
        </oleObject>
      </mc:Choice>
      <mc:Fallback>
        <oleObject progId="Equation.3" shapeId="145444" r:id="rId22"/>
      </mc:Fallback>
    </mc:AlternateContent>
    <mc:AlternateContent xmlns:mc="http://schemas.openxmlformats.org/markup-compatibility/2006">
      <mc:Choice Requires="x14">
        <oleObject progId="Equation.3" shapeId="145445" r:id="rId23">
          <objectPr defaultSize="0" autoPict="0" r:id="rId5">
            <anchor moveWithCells="1" sizeWithCells="1">
              <from>
                <xdr:col>10</xdr:col>
                <xdr:colOff>171450</xdr:colOff>
                <xdr:row>41</xdr:row>
                <xdr:rowOff>57150</xdr:rowOff>
              </from>
              <to>
                <xdr:col>10</xdr:col>
                <xdr:colOff>285750</xdr:colOff>
                <xdr:row>41</xdr:row>
                <xdr:rowOff>228600</xdr:rowOff>
              </to>
            </anchor>
          </objectPr>
        </oleObject>
      </mc:Choice>
      <mc:Fallback>
        <oleObject progId="Equation.3" shapeId="145445" r:id="rId23"/>
      </mc:Fallback>
    </mc:AlternateContent>
    <mc:AlternateContent xmlns:mc="http://schemas.openxmlformats.org/markup-compatibility/2006">
      <mc:Choice Requires="x14">
        <oleObject progId="Equation.3" shapeId="145446" r:id="rId24">
          <objectPr defaultSize="0" autoPict="0" r:id="rId5">
            <anchor moveWithCells="1" sizeWithCells="1">
              <from>
                <xdr:col>12</xdr:col>
                <xdr:colOff>171450</xdr:colOff>
                <xdr:row>41</xdr:row>
                <xdr:rowOff>57150</xdr:rowOff>
              </from>
              <to>
                <xdr:col>12</xdr:col>
                <xdr:colOff>285750</xdr:colOff>
                <xdr:row>41</xdr:row>
                <xdr:rowOff>228600</xdr:rowOff>
              </to>
            </anchor>
          </objectPr>
        </oleObject>
      </mc:Choice>
      <mc:Fallback>
        <oleObject progId="Equation.3" shapeId="145446" r:id="rId24"/>
      </mc:Fallback>
    </mc:AlternateContent>
    <mc:AlternateContent xmlns:mc="http://schemas.openxmlformats.org/markup-compatibility/2006">
      <mc:Choice Requires="x14">
        <oleObject progId="Equation.3" shapeId="145468" r:id="rId25">
          <objectPr defaultSize="0" autoPict="0" r:id="rId5">
            <anchor moveWithCells="1" sizeWithCells="1">
              <from>
                <xdr:col>14</xdr:col>
                <xdr:colOff>171450</xdr:colOff>
                <xdr:row>6</xdr:row>
                <xdr:rowOff>57150</xdr:rowOff>
              </from>
              <to>
                <xdr:col>14</xdr:col>
                <xdr:colOff>285750</xdr:colOff>
                <xdr:row>6</xdr:row>
                <xdr:rowOff>228600</xdr:rowOff>
              </to>
            </anchor>
          </objectPr>
        </oleObject>
      </mc:Choice>
      <mc:Fallback>
        <oleObject progId="Equation.3" shapeId="145468" r:id="rId25"/>
      </mc:Fallback>
    </mc:AlternateContent>
    <mc:AlternateContent xmlns:mc="http://schemas.openxmlformats.org/markup-compatibility/2006">
      <mc:Choice Requires="x14">
        <oleObject progId="Equation.3" shapeId="145469" r:id="rId26">
          <objectPr defaultSize="0" autoPict="0" r:id="rId5">
            <anchor moveWithCells="1" sizeWithCells="1">
              <from>
                <xdr:col>14</xdr:col>
                <xdr:colOff>171450</xdr:colOff>
                <xdr:row>16</xdr:row>
                <xdr:rowOff>57150</xdr:rowOff>
              </from>
              <to>
                <xdr:col>14</xdr:col>
                <xdr:colOff>285750</xdr:colOff>
                <xdr:row>16</xdr:row>
                <xdr:rowOff>228600</xdr:rowOff>
              </to>
            </anchor>
          </objectPr>
        </oleObject>
      </mc:Choice>
      <mc:Fallback>
        <oleObject progId="Equation.3" shapeId="145469" r:id="rId26"/>
      </mc:Fallback>
    </mc:AlternateContent>
    <mc:AlternateContent xmlns:mc="http://schemas.openxmlformats.org/markup-compatibility/2006">
      <mc:Choice Requires="x14">
        <oleObject progId="Equation.3" shapeId="145470" r:id="rId27">
          <objectPr defaultSize="0" autoPict="0" r:id="rId5">
            <anchor moveWithCells="1" sizeWithCells="1">
              <from>
                <xdr:col>14</xdr:col>
                <xdr:colOff>171450</xdr:colOff>
                <xdr:row>29</xdr:row>
                <xdr:rowOff>57150</xdr:rowOff>
              </from>
              <to>
                <xdr:col>14</xdr:col>
                <xdr:colOff>285750</xdr:colOff>
                <xdr:row>29</xdr:row>
                <xdr:rowOff>228600</xdr:rowOff>
              </to>
            </anchor>
          </objectPr>
        </oleObject>
      </mc:Choice>
      <mc:Fallback>
        <oleObject progId="Equation.3" shapeId="145470" r:id="rId27"/>
      </mc:Fallback>
    </mc:AlternateContent>
    <mc:AlternateContent xmlns:mc="http://schemas.openxmlformats.org/markup-compatibility/2006">
      <mc:Choice Requires="x14">
        <oleObject progId="Equation.3" shapeId="145471" r:id="rId28">
          <objectPr defaultSize="0" autoPict="0" r:id="rId5">
            <anchor moveWithCells="1" sizeWithCells="1">
              <from>
                <xdr:col>14</xdr:col>
                <xdr:colOff>171450</xdr:colOff>
                <xdr:row>41</xdr:row>
                <xdr:rowOff>57150</xdr:rowOff>
              </from>
              <to>
                <xdr:col>14</xdr:col>
                <xdr:colOff>285750</xdr:colOff>
                <xdr:row>41</xdr:row>
                <xdr:rowOff>228600</xdr:rowOff>
              </to>
            </anchor>
          </objectPr>
        </oleObject>
      </mc:Choice>
      <mc:Fallback>
        <oleObject progId="Equation.3" shapeId="145471" r:id="rId2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zoomScale="120" zoomScaleNormal="120" workbookViewId="0">
      <selection activeCell="G44" sqref="G44"/>
    </sheetView>
  </sheetViews>
  <sheetFormatPr defaultColWidth="9" defaultRowHeight="24" x14ac:dyDescent="0.55000000000000004"/>
  <cols>
    <col min="1" max="3" width="9" style="27"/>
    <col min="4" max="4" width="32.140625" style="27" customWidth="1"/>
    <col min="5" max="5" width="6.42578125" style="27" customWidth="1"/>
    <col min="6" max="6" width="6.5703125" style="27" customWidth="1"/>
    <col min="7" max="7" width="15" style="27" customWidth="1"/>
    <col min="8" max="259" width="9" style="27"/>
    <col min="260" max="260" width="36.42578125" style="27" customWidth="1"/>
    <col min="261" max="261" width="5.5703125" style="27" customWidth="1"/>
    <col min="262" max="262" width="5.85546875" style="27" customWidth="1"/>
    <col min="263" max="263" width="13.42578125" style="27" bestFit="1" customWidth="1"/>
    <col min="264" max="515" width="9" style="27"/>
    <col min="516" max="516" width="36.42578125" style="27" customWidth="1"/>
    <col min="517" max="517" width="5.5703125" style="27" customWidth="1"/>
    <col min="518" max="518" width="5.85546875" style="27" customWidth="1"/>
    <col min="519" max="519" width="13.42578125" style="27" bestFit="1" customWidth="1"/>
    <col min="520" max="771" width="9" style="27"/>
    <col min="772" max="772" width="36.42578125" style="27" customWidth="1"/>
    <col min="773" max="773" width="5.5703125" style="27" customWidth="1"/>
    <col min="774" max="774" width="5.85546875" style="27" customWidth="1"/>
    <col min="775" max="775" width="13.42578125" style="27" bestFit="1" customWidth="1"/>
    <col min="776" max="1027" width="9" style="27"/>
    <col min="1028" max="1028" width="36.42578125" style="27" customWidth="1"/>
    <col min="1029" max="1029" width="5.5703125" style="27" customWidth="1"/>
    <col min="1030" max="1030" width="5.85546875" style="27" customWidth="1"/>
    <col min="1031" max="1031" width="13.42578125" style="27" bestFit="1" customWidth="1"/>
    <col min="1032" max="1283" width="9" style="27"/>
    <col min="1284" max="1284" width="36.42578125" style="27" customWidth="1"/>
    <col min="1285" max="1285" width="5.5703125" style="27" customWidth="1"/>
    <col min="1286" max="1286" width="5.85546875" style="27" customWidth="1"/>
    <col min="1287" max="1287" width="13.42578125" style="27" bestFit="1" customWidth="1"/>
    <col min="1288" max="1539" width="9" style="27"/>
    <col min="1540" max="1540" width="36.42578125" style="27" customWidth="1"/>
    <col min="1541" max="1541" width="5.5703125" style="27" customWidth="1"/>
    <col min="1542" max="1542" width="5.85546875" style="27" customWidth="1"/>
    <col min="1543" max="1543" width="13.42578125" style="27" bestFit="1" customWidth="1"/>
    <col min="1544" max="1795" width="9" style="27"/>
    <col min="1796" max="1796" width="36.42578125" style="27" customWidth="1"/>
    <col min="1797" max="1797" width="5.5703125" style="27" customWidth="1"/>
    <col min="1798" max="1798" width="5.85546875" style="27" customWidth="1"/>
    <col min="1799" max="1799" width="13.42578125" style="27" bestFit="1" customWidth="1"/>
    <col min="1800" max="2051" width="9" style="27"/>
    <col min="2052" max="2052" width="36.42578125" style="27" customWidth="1"/>
    <col min="2053" max="2053" width="5.5703125" style="27" customWidth="1"/>
    <col min="2054" max="2054" width="5.85546875" style="27" customWidth="1"/>
    <col min="2055" max="2055" width="13.42578125" style="27" bestFit="1" customWidth="1"/>
    <col min="2056" max="2307" width="9" style="27"/>
    <col min="2308" max="2308" width="36.42578125" style="27" customWidth="1"/>
    <col min="2309" max="2309" width="5.5703125" style="27" customWidth="1"/>
    <col min="2310" max="2310" width="5.85546875" style="27" customWidth="1"/>
    <col min="2311" max="2311" width="13.42578125" style="27" bestFit="1" customWidth="1"/>
    <col min="2312" max="2563" width="9" style="27"/>
    <col min="2564" max="2564" width="36.42578125" style="27" customWidth="1"/>
    <col min="2565" max="2565" width="5.5703125" style="27" customWidth="1"/>
    <col min="2566" max="2566" width="5.85546875" style="27" customWidth="1"/>
    <col min="2567" max="2567" width="13.42578125" style="27" bestFit="1" customWidth="1"/>
    <col min="2568" max="2819" width="9" style="27"/>
    <col min="2820" max="2820" width="36.42578125" style="27" customWidth="1"/>
    <col min="2821" max="2821" width="5.5703125" style="27" customWidth="1"/>
    <col min="2822" max="2822" width="5.85546875" style="27" customWidth="1"/>
    <col min="2823" max="2823" width="13.42578125" style="27" bestFit="1" customWidth="1"/>
    <col min="2824" max="3075" width="9" style="27"/>
    <col min="3076" max="3076" width="36.42578125" style="27" customWidth="1"/>
    <col min="3077" max="3077" width="5.5703125" style="27" customWidth="1"/>
    <col min="3078" max="3078" width="5.85546875" style="27" customWidth="1"/>
    <col min="3079" max="3079" width="13.42578125" style="27" bestFit="1" customWidth="1"/>
    <col min="3080" max="3331" width="9" style="27"/>
    <col min="3332" max="3332" width="36.42578125" style="27" customWidth="1"/>
    <col min="3333" max="3333" width="5.5703125" style="27" customWidth="1"/>
    <col min="3334" max="3334" width="5.85546875" style="27" customWidth="1"/>
    <col min="3335" max="3335" width="13.42578125" style="27" bestFit="1" customWidth="1"/>
    <col min="3336" max="3587" width="9" style="27"/>
    <col min="3588" max="3588" width="36.42578125" style="27" customWidth="1"/>
    <col min="3589" max="3589" width="5.5703125" style="27" customWidth="1"/>
    <col min="3590" max="3590" width="5.85546875" style="27" customWidth="1"/>
    <col min="3591" max="3591" width="13.42578125" style="27" bestFit="1" customWidth="1"/>
    <col min="3592" max="3843" width="9" style="27"/>
    <col min="3844" max="3844" width="36.42578125" style="27" customWidth="1"/>
    <col min="3845" max="3845" width="5.5703125" style="27" customWidth="1"/>
    <col min="3846" max="3846" width="5.85546875" style="27" customWidth="1"/>
    <col min="3847" max="3847" width="13.42578125" style="27" bestFit="1" customWidth="1"/>
    <col min="3848" max="4099" width="9" style="27"/>
    <col min="4100" max="4100" width="36.42578125" style="27" customWidth="1"/>
    <col min="4101" max="4101" width="5.5703125" style="27" customWidth="1"/>
    <col min="4102" max="4102" width="5.85546875" style="27" customWidth="1"/>
    <col min="4103" max="4103" width="13.42578125" style="27" bestFit="1" customWidth="1"/>
    <col min="4104" max="4355" width="9" style="27"/>
    <col min="4356" max="4356" width="36.42578125" style="27" customWidth="1"/>
    <col min="4357" max="4357" width="5.5703125" style="27" customWidth="1"/>
    <col min="4358" max="4358" width="5.85546875" style="27" customWidth="1"/>
    <col min="4359" max="4359" width="13.42578125" style="27" bestFit="1" customWidth="1"/>
    <col min="4360" max="4611" width="9" style="27"/>
    <col min="4612" max="4612" width="36.42578125" style="27" customWidth="1"/>
    <col min="4613" max="4613" width="5.5703125" style="27" customWidth="1"/>
    <col min="4614" max="4614" width="5.85546875" style="27" customWidth="1"/>
    <col min="4615" max="4615" width="13.42578125" style="27" bestFit="1" customWidth="1"/>
    <col min="4616" max="4867" width="9" style="27"/>
    <col min="4868" max="4868" width="36.42578125" style="27" customWidth="1"/>
    <col min="4869" max="4869" width="5.5703125" style="27" customWidth="1"/>
    <col min="4870" max="4870" width="5.85546875" style="27" customWidth="1"/>
    <col min="4871" max="4871" width="13.42578125" style="27" bestFit="1" customWidth="1"/>
    <col min="4872" max="5123" width="9" style="27"/>
    <col min="5124" max="5124" width="36.42578125" style="27" customWidth="1"/>
    <col min="5125" max="5125" width="5.5703125" style="27" customWidth="1"/>
    <col min="5126" max="5126" width="5.85546875" style="27" customWidth="1"/>
    <col min="5127" max="5127" width="13.42578125" style="27" bestFit="1" customWidth="1"/>
    <col min="5128" max="5379" width="9" style="27"/>
    <col min="5380" max="5380" width="36.42578125" style="27" customWidth="1"/>
    <col min="5381" max="5381" width="5.5703125" style="27" customWidth="1"/>
    <col min="5382" max="5382" width="5.85546875" style="27" customWidth="1"/>
    <col min="5383" max="5383" width="13.42578125" style="27" bestFit="1" customWidth="1"/>
    <col min="5384" max="5635" width="9" style="27"/>
    <col min="5636" max="5636" width="36.42578125" style="27" customWidth="1"/>
    <col min="5637" max="5637" width="5.5703125" style="27" customWidth="1"/>
    <col min="5638" max="5638" width="5.85546875" style="27" customWidth="1"/>
    <col min="5639" max="5639" width="13.42578125" style="27" bestFit="1" customWidth="1"/>
    <col min="5640" max="5891" width="9" style="27"/>
    <col min="5892" max="5892" width="36.42578125" style="27" customWidth="1"/>
    <col min="5893" max="5893" width="5.5703125" style="27" customWidth="1"/>
    <col min="5894" max="5894" width="5.85546875" style="27" customWidth="1"/>
    <col min="5895" max="5895" width="13.42578125" style="27" bestFit="1" customWidth="1"/>
    <col min="5896" max="6147" width="9" style="27"/>
    <col min="6148" max="6148" width="36.42578125" style="27" customWidth="1"/>
    <col min="6149" max="6149" width="5.5703125" style="27" customWidth="1"/>
    <col min="6150" max="6150" width="5.85546875" style="27" customWidth="1"/>
    <col min="6151" max="6151" width="13.42578125" style="27" bestFit="1" customWidth="1"/>
    <col min="6152" max="6403" width="9" style="27"/>
    <col min="6404" max="6404" width="36.42578125" style="27" customWidth="1"/>
    <col min="6405" max="6405" width="5.5703125" style="27" customWidth="1"/>
    <col min="6406" max="6406" width="5.85546875" style="27" customWidth="1"/>
    <col min="6407" max="6407" width="13.42578125" style="27" bestFit="1" customWidth="1"/>
    <col min="6408" max="6659" width="9" style="27"/>
    <col min="6660" max="6660" width="36.42578125" style="27" customWidth="1"/>
    <col min="6661" max="6661" width="5.5703125" style="27" customWidth="1"/>
    <col min="6662" max="6662" width="5.85546875" style="27" customWidth="1"/>
    <col min="6663" max="6663" width="13.42578125" style="27" bestFit="1" customWidth="1"/>
    <col min="6664" max="6915" width="9" style="27"/>
    <col min="6916" max="6916" width="36.42578125" style="27" customWidth="1"/>
    <col min="6917" max="6917" width="5.5703125" style="27" customWidth="1"/>
    <col min="6918" max="6918" width="5.85546875" style="27" customWidth="1"/>
    <col min="6919" max="6919" width="13.42578125" style="27" bestFit="1" customWidth="1"/>
    <col min="6920" max="7171" width="9" style="27"/>
    <col min="7172" max="7172" width="36.42578125" style="27" customWidth="1"/>
    <col min="7173" max="7173" width="5.5703125" style="27" customWidth="1"/>
    <col min="7174" max="7174" width="5.85546875" style="27" customWidth="1"/>
    <col min="7175" max="7175" width="13.42578125" style="27" bestFit="1" customWidth="1"/>
    <col min="7176" max="7427" width="9" style="27"/>
    <col min="7428" max="7428" width="36.42578125" style="27" customWidth="1"/>
    <col min="7429" max="7429" width="5.5703125" style="27" customWidth="1"/>
    <col min="7430" max="7430" width="5.85546875" style="27" customWidth="1"/>
    <col min="7431" max="7431" width="13.42578125" style="27" bestFit="1" customWidth="1"/>
    <col min="7432" max="7683" width="9" style="27"/>
    <col min="7684" max="7684" width="36.42578125" style="27" customWidth="1"/>
    <col min="7685" max="7685" width="5.5703125" style="27" customWidth="1"/>
    <col min="7686" max="7686" width="5.85546875" style="27" customWidth="1"/>
    <col min="7687" max="7687" width="13.42578125" style="27" bestFit="1" customWidth="1"/>
    <col min="7688" max="7939" width="9" style="27"/>
    <col min="7940" max="7940" width="36.42578125" style="27" customWidth="1"/>
    <col min="7941" max="7941" width="5.5703125" style="27" customWidth="1"/>
    <col min="7942" max="7942" width="5.85546875" style="27" customWidth="1"/>
    <col min="7943" max="7943" width="13.42578125" style="27" bestFit="1" customWidth="1"/>
    <col min="7944" max="8195" width="9" style="27"/>
    <col min="8196" max="8196" width="36.42578125" style="27" customWidth="1"/>
    <col min="8197" max="8197" width="5.5703125" style="27" customWidth="1"/>
    <col min="8198" max="8198" width="5.85546875" style="27" customWidth="1"/>
    <col min="8199" max="8199" width="13.42578125" style="27" bestFit="1" customWidth="1"/>
    <col min="8200" max="8451" width="9" style="27"/>
    <col min="8452" max="8452" width="36.42578125" style="27" customWidth="1"/>
    <col min="8453" max="8453" width="5.5703125" style="27" customWidth="1"/>
    <col min="8454" max="8454" width="5.85546875" style="27" customWidth="1"/>
    <col min="8455" max="8455" width="13.42578125" style="27" bestFit="1" customWidth="1"/>
    <col min="8456" max="8707" width="9" style="27"/>
    <col min="8708" max="8708" width="36.42578125" style="27" customWidth="1"/>
    <col min="8709" max="8709" width="5.5703125" style="27" customWidth="1"/>
    <col min="8710" max="8710" width="5.85546875" style="27" customWidth="1"/>
    <col min="8711" max="8711" width="13.42578125" style="27" bestFit="1" customWidth="1"/>
    <col min="8712" max="8963" width="9" style="27"/>
    <col min="8964" max="8964" width="36.42578125" style="27" customWidth="1"/>
    <col min="8965" max="8965" width="5.5703125" style="27" customWidth="1"/>
    <col min="8966" max="8966" width="5.85546875" style="27" customWidth="1"/>
    <col min="8967" max="8967" width="13.42578125" style="27" bestFit="1" customWidth="1"/>
    <col min="8968" max="9219" width="9" style="27"/>
    <col min="9220" max="9220" width="36.42578125" style="27" customWidth="1"/>
    <col min="9221" max="9221" width="5.5703125" style="27" customWidth="1"/>
    <col min="9222" max="9222" width="5.85546875" style="27" customWidth="1"/>
    <col min="9223" max="9223" width="13.42578125" style="27" bestFit="1" customWidth="1"/>
    <col min="9224" max="9475" width="9" style="27"/>
    <col min="9476" max="9476" width="36.42578125" style="27" customWidth="1"/>
    <col min="9477" max="9477" width="5.5703125" style="27" customWidth="1"/>
    <col min="9478" max="9478" width="5.85546875" style="27" customWidth="1"/>
    <col min="9479" max="9479" width="13.42578125" style="27" bestFit="1" customWidth="1"/>
    <col min="9480" max="9731" width="9" style="27"/>
    <col min="9732" max="9732" width="36.42578125" style="27" customWidth="1"/>
    <col min="9733" max="9733" width="5.5703125" style="27" customWidth="1"/>
    <col min="9734" max="9734" width="5.85546875" style="27" customWidth="1"/>
    <col min="9735" max="9735" width="13.42578125" style="27" bestFit="1" customWidth="1"/>
    <col min="9736" max="9987" width="9" style="27"/>
    <col min="9988" max="9988" width="36.42578125" style="27" customWidth="1"/>
    <col min="9989" max="9989" width="5.5703125" style="27" customWidth="1"/>
    <col min="9990" max="9990" width="5.85546875" style="27" customWidth="1"/>
    <col min="9991" max="9991" width="13.42578125" style="27" bestFit="1" customWidth="1"/>
    <col min="9992" max="10243" width="9" style="27"/>
    <col min="10244" max="10244" width="36.42578125" style="27" customWidth="1"/>
    <col min="10245" max="10245" width="5.5703125" style="27" customWidth="1"/>
    <col min="10246" max="10246" width="5.85546875" style="27" customWidth="1"/>
    <col min="10247" max="10247" width="13.42578125" style="27" bestFit="1" customWidth="1"/>
    <col min="10248" max="10499" width="9" style="27"/>
    <col min="10500" max="10500" width="36.42578125" style="27" customWidth="1"/>
    <col min="10501" max="10501" width="5.5703125" style="27" customWidth="1"/>
    <col min="10502" max="10502" width="5.85546875" style="27" customWidth="1"/>
    <col min="10503" max="10503" width="13.42578125" style="27" bestFit="1" customWidth="1"/>
    <col min="10504" max="10755" width="9" style="27"/>
    <col min="10756" max="10756" width="36.42578125" style="27" customWidth="1"/>
    <col min="10757" max="10757" width="5.5703125" style="27" customWidth="1"/>
    <col min="10758" max="10758" width="5.85546875" style="27" customWidth="1"/>
    <col min="10759" max="10759" width="13.42578125" style="27" bestFit="1" customWidth="1"/>
    <col min="10760" max="11011" width="9" style="27"/>
    <col min="11012" max="11012" width="36.42578125" style="27" customWidth="1"/>
    <col min="11013" max="11013" width="5.5703125" style="27" customWidth="1"/>
    <col min="11014" max="11014" width="5.85546875" style="27" customWidth="1"/>
    <col min="11015" max="11015" width="13.42578125" style="27" bestFit="1" customWidth="1"/>
    <col min="11016" max="11267" width="9" style="27"/>
    <col min="11268" max="11268" width="36.42578125" style="27" customWidth="1"/>
    <col min="11269" max="11269" width="5.5703125" style="27" customWidth="1"/>
    <col min="11270" max="11270" width="5.85546875" style="27" customWidth="1"/>
    <col min="11271" max="11271" width="13.42578125" style="27" bestFit="1" customWidth="1"/>
    <col min="11272" max="11523" width="9" style="27"/>
    <col min="11524" max="11524" width="36.42578125" style="27" customWidth="1"/>
    <col min="11525" max="11525" width="5.5703125" style="27" customWidth="1"/>
    <col min="11526" max="11526" width="5.85546875" style="27" customWidth="1"/>
    <col min="11527" max="11527" width="13.42578125" style="27" bestFit="1" customWidth="1"/>
    <col min="11528" max="11779" width="9" style="27"/>
    <col min="11780" max="11780" width="36.42578125" style="27" customWidth="1"/>
    <col min="11781" max="11781" width="5.5703125" style="27" customWidth="1"/>
    <col min="11782" max="11782" width="5.85546875" style="27" customWidth="1"/>
    <col min="11783" max="11783" width="13.42578125" style="27" bestFit="1" customWidth="1"/>
    <col min="11784" max="12035" width="9" style="27"/>
    <col min="12036" max="12036" width="36.42578125" style="27" customWidth="1"/>
    <col min="12037" max="12037" width="5.5703125" style="27" customWidth="1"/>
    <col min="12038" max="12038" width="5.85546875" style="27" customWidth="1"/>
    <col min="12039" max="12039" width="13.42578125" style="27" bestFit="1" customWidth="1"/>
    <col min="12040" max="12291" width="9" style="27"/>
    <col min="12292" max="12292" width="36.42578125" style="27" customWidth="1"/>
    <col min="12293" max="12293" width="5.5703125" style="27" customWidth="1"/>
    <col min="12294" max="12294" width="5.85546875" style="27" customWidth="1"/>
    <col min="12295" max="12295" width="13.42578125" style="27" bestFit="1" customWidth="1"/>
    <col min="12296" max="12547" width="9" style="27"/>
    <col min="12548" max="12548" width="36.42578125" style="27" customWidth="1"/>
    <col min="12549" max="12549" width="5.5703125" style="27" customWidth="1"/>
    <col min="12550" max="12550" width="5.85546875" style="27" customWidth="1"/>
    <col min="12551" max="12551" width="13.42578125" style="27" bestFit="1" customWidth="1"/>
    <col min="12552" max="12803" width="9" style="27"/>
    <col min="12804" max="12804" width="36.42578125" style="27" customWidth="1"/>
    <col min="12805" max="12805" width="5.5703125" style="27" customWidth="1"/>
    <col min="12806" max="12806" width="5.85546875" style="27" customWidth="1"/>
    <col min="12807" max="12807" width="13.42578125" style="27" bestFit="1" customWidth="1"/>
    <col min="12808" max="13059" width="9" style="27"/>
    <col min="13060" max="13060" width="36.42578125" style="27" customWidth="1"/>
    <col min="13061" max="13061" width="5.5703125" style="27" customWidth="1"/>
    <col min="13062" max="13062" width="5.85546875" style="27" customWidth="1"/>
    <col min="13063" max="13063" width="13.42578125" style="27" bestFit="1" customWidth="1"/>
    <col min="13064" max="13315" width="9" style="27"/>
    <col min="13316" max="13316" width="36.42578125" style="27" customWidth="1"/>
    <col min="13317" max="13317" width="5.5703125" style="27" customWidth="1"/>
    <col min="13318" max="13318" width="5.85546875" style="27" customWidth="1"/>
    <col min="13319" max="13319" width="13.42578125" style="27" bestFit="1" customWidth="1"/>
    <col min="13320" max="13571" width="9" style="27"/>
    <col min="13572" max="13572" width="36.42578125" style="27" customWidth="1"/>
    <col min="13573" max="13573" width="5.5703125" style="27" customWidth="1"/>
    <col min="13574" max="13574" width="5.85546875" style="27" customWidth="1"/>
    <col min="13575" max="13575" width="13.42578125" style="27" bestFit="1" customWidth="1"/>
    <col min="13576" max="13827" width="9" style="27"/>
    <col min="13828" max="13828" width="36.42578125" style="27" customWidth="1"/>
    <col min="13829" max="13829" width="5.5703125" style="27" customWidth="1"/>
    <col min="13830" max="13830" width="5.85546875" style="27" customWidth="1"/>
    <col min="13831" max="13831" width="13.42578125" style="27" bestFit="1" customWidth="1"/>
    <col min="13832" max="14083" width="9" style="27"/>
    <col min="14084" max="14084" width="36.42578125" style="27" customWidth="1"/>
    <col min="14085" max="14085" width="5.5703125" style="27" customWidth="1"/>
    <col min="14086" max="14086" width="5.85546875" style="27" customWidth="1"/>
    <col min="14087" max="14087" width="13.42578125" style="27" bestFit="1" customWidth="1"/>
    <col min="14088" max="14339" width="9" style="27"/>
    <col min="14340" max="14340" width="36.42578125" style="27" customWidth="1"/>
    <col min="14341" max="14341" width="5.5703125" style="27" customWidth="1"/>
    <col min="14342" max="14342" width="5.85546875" style="27" customWidth="1"/>
    <col min="14343" max="14343" width="13.42578125" style="27" bestFit="1" customWidth="1"/>
    <col min="14344" max="14595" width="9" style="27"/>
    <col min="14596" max="14596" width="36.42578125" style="27" customWidth="1"/>
    <col min="14597" max="14597" width="5.5703125" style="27" customWidth="1"/>
    <col min="14598" max="14598" width="5.85546875" style="27" customWidth="1"/>
    <col min="14599" max="14599" width="13.42578125" style="27" bestFit="1" customWidth="1"/>
    <col min="14600" max="14851" width="9" style="27"/>
    <col min="14852" max="14852" width="36.42578125" style="27" customWidth="1"/>
    <col min="14853" max="14853" width="5.5703125" style="27" customWidth="1"/>
    <col min="14854" max="14854" width="5.85546875" style="27" customWidth="1"/>
    <col min="14855" max="14855" width="13.42578125" style="27" bestFit="1" customWidth="1"/>
    <col min="14856" max="15107" width="9" style="27"/>
    <col min="15108" max="15108" width="36.42578125" style="27" customWidth="1"/>
    <col min="15109" max="15109" width="5.5703125" style="27" customWidth="1"/>
    <col min="15110" max="15110" width="5.85546875" style="27" customWidth="1"/>
    <col min="15111" max="15111" width="13.42578125" style="27" bestFit="1" customWidth="1"/>
    <col min="15112" max="15363" width="9" style="27"/>
    <col min="15364" max="15364" width="36.42578125" style="27" customWidth="1"/>
    <col min="15365" max="15365" width="5.5703125" style="27" customWidth="1"/>
    <col min="15366" max="15366" width="5.85546875" style="27" customWidth="1"/>
    <col min="15367" max="15367" width="13.42578125" style="27" bestFit="1" customWidth="1"/>
    <col min="15368" max="15619" width="9" style="27"/>
    <col min="15620" max="15620" width="36.42578125" style="27" customWidth="1"/>
    <col min="15621" max="15621" width="5.5703125" style="27" customWidth="1"/>
    <col min="15622" max="15622" width="5.85546875" style="27" customWidth="1"/>
    <col min="15623" max="15623" width="13.42578125" style="27" bestFit="1" customWidth="1"/>
    <col min="15624" max="15875" width="9" style="27"/>
    <col min="15876" max="15876" width="36.42578125" style="27" customWidth="1"/>
    <col min="15877" max="15877" width="5.5703125" style="27" customWidth="1"/>
    <col min="15878" max="15878" width="5.85546875" style="27" customWidth="1"/>
    <col min="15879" max="15879" width="13.42578125" style="27" bestFit="1" customWidth="1"/>
    <col min="15880" max="16131" width="9" style="27"/>
    <col min="16132" max="16132" width="36.42578125" style="27" customWidth="1"/>
    <col min="16133" max="16133" width="5.5703125" style="27" customWidth="1"/>
    <col min="16134" max="16134" width="5.85546875" style="27" customWidth="1"/>
    <col min="16135" max="16135" width="13.42578125" style="27" bestFit="1" customWidth="1"/>
    <col min="16136" max="16384" width="9" style="27"/>
  </cols>
  <sheetData>
    <row r="1" spans="1:7" x14ac:dyDescent="0.55000000000000004">
      <c r="A1" s="368" t="s">
        <v>157</v>
      </c>
      <c r="B1" s="368"/>
      <c r="C1" s="368"/>
      <c r="D1" s="368"/>
      <c r="E1" s="368"/>
      <c r="F1" s="368"/>
      <c r="G1" s="368"/>
    </row>
    <row r="2" spans="1:7" ht="15" customHeight="1" x14ac:dyDescent="0.55000000000000004"/>
    <row r="3" spans="1:7" x14ac:dyDescent="0.55000000000000004">
      <c r="A3" s="28" t="s">
        <v>139</v>
      </c>
    </row>
    <row r="4" spans="1:7" ht="24.75" thickBot="1" x14ac:dyDescent="0.6">
      <c r="A4" s="27" t="s">
        <v>497</v>
      </c>
    </row>
    <row r="5" spans="1:7" ht="24.75" thickTop="1" x14ac:dyDescent="0.55000000000000004">
      <c r="A5" s="424" t="s">
        <v>73</v>
      </c>
      <c r="B5" s="425"/>
      <c r="C5" s="425"/>
      <c r="D5" s="425"/>
      <c r="E5" s="428" t="s">
        <v>382</v>
      </c>
      <c r="F5" s="429"/>
      <c r="G5" s="430"/>
    </row>
    <row r="6" spans="1:7" ht="24.75" thickBot="1" x14ac:dyDescent="0.6">
      <c r="A6" s="426"/>
      <c r="B6" s="427"/>
      <c r="C6" s="427"/>
      <c r="D6" s="427"/>
      <c r="E6" s="29"/>
      <c r="F6" s="29" t="s">
        <v>74</v>
      </c>
      <c r="G6" s="29" t="s">
        <v>75</v>
      </c>
    </row>
    <row r="7" spans="1:7" ht="24.75" thickTop="1" x14ac:dyDescent="0.55000000000000004">
      <c r="A7" s="51" t="s">
        <v>90</v>
      </c>
      <c r="E7" s="30"/>
      <c r="F7" s="30"/>
      <c r="G7" s="30"/>
    </row>
    <row r="8" spans="1:7" s="61" customFormat="1" ht="23.25" x14ac:dyDescent="0.55000000000000004">
      <c r="A8" s="45" t="s">
        <v>83</v>
      </c>
      <c r="B8" s="60"/>
      <c r="C8" s="60"/>
      <c r="D8" s="60"/>
      <c r="E8" s="40">
        <f>'data(รวม)'!X371</f>
        <v>3.9322493224932251</v>
      </c>
      <c r="F8" s="40">
        <f>'data(รวม)'!X372</f>
        <v>1.0390555821931606</v>
      </c>
      <c r="G8" s="43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61" customFormat="1" ht="23.25" x14ac:dyDescent="0.55000000000000004">
      <c r="A9" s="45" t="s">
        <v>84</v>
      </c>
      <c r="B9" s="60"/>
      <c r="C9" s="60"/>
      <c r="D9" s="60"/>
      <c r="E9" s="40">
        <f>'data(รวม)'!Y371</f>
        <v>3.9430894308943087</v>
      </c>
      <c r="F9" s="40">
        <f>'data(รวม)'!Y372</f>
        <v>1.0552725771520257</v>
      </c>
      <c r="G9" s="43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61" customFormat="1" ht="23.25" x14ac:dyDescent="0.55000000000000004">
      <c r="A10" s="45" t="s">
        <v>254</v>
      </c>
      <c r="B10" s="60"/>
      <c r="C10" s="60"/>
      <c r="D10" s="60"/>
      <c r="E10" s="40">
        <f>'data(รวม)'!Z371</f>
        <v>4.0108401084010836</v>
      </c>
      <c r="F10" s="40">
        <f>'data(รวม)'!Z372</f>
        <v>1.0934049326063127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61" customFormat="1" ht="23.25" x14ac:dyDescent="0.55000000000000004">
      <c r="A11" s="45" t="s">
        <v>86</v>
      </c>
      <c r="B11" s="60"/>
      <c r="C11" s="60"/>
      <c r="D11" s="60"/>
      <c r="E11" s="40">
        <f>'data(รวม)'!AA371</f>
        <v>3.8238482384823849</v>
      </c>
      <c r="F11" s="40">
        <f>'data(รวม)'!AA372</f>
        <v>1.1439231402585135</v>
      </c>
      <c r="G11" s="43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x14ac:dyDescent="0.55000000000000004">
      <c r="A12" s="431" t="s">
        <v>76</v>
      </c>
      <c r="B12" s="431"/>
      <c r="C12" s="431"/>
      <c r="D12" s="431"/>
      <c r="E12" s="31">
        <f>'data(รวม)'!AA373</f>
        <v>3.9275067750677506</v>
      </c>
      <c r="F12" s="31">
        <f>'data(รวม)'!AA374</f>
        <v>1.0846363836327035</v>
      </c>
      <c r="G12" s="44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x14ac:dyDescent="0.55000000000000004">
      <c r="A13" s="52" t="s">
        <v>91</v>
      </c>
      <c r="B13" s="53"/>
      <c r="C13" s="53"/>
      <c r="D13" s="53"/>
      <c r="E13" s="33"/>
      <c r="F13" s="33"/>
      <c r="G13" s="33"/>
    </row>
    <row r="14" spans="1:7" s="61" customFormat="1" ht="23.25" x14ac:dyDescent="0.55000000000000004">
      <c r="A14" s="45" t="s">
        <v>101</v>
      </c>
      <c r="B14" s="45"/>
      <c r="C14" s="45"/>
      <c r="D14" s="45"/>
      <c r="E14" s="40">
        <f>'data(รวม)'!AB371</f>
        <v>4.1951219512195124</v>
      </c>
      <c r="F14" s="40">
        <f>'data(รวม)'!AB372</f>
        <v>0.99448372490917414</v>
      </c>
      <c r="G14" s="43" t="str">
        <f t="shared" ref="G14:G19" si="0">IF(E14&gt;4.5,"มากที่สุด",IF(E14&gt;3.5,"มาก",IF(E14&gt;2.5,"ปานกลาง",IF(E14&gt;1.5,"น้อย",IF(E14&lt;=1.5,"น้อยที่สุด")))))</f>
        <v>มาก</v>
      </c>
    </row>
    <row r="15" spans="1:7" s="61" customFormat="1" ht="23.25" x14ac:dyDescent="0.55000000000000004">
      <c r="A15" s="45" t="s">
        <v>255</v>
      </c>
      <c r="B15" s="45"/>
      <c r="C15" s="45"/>
      <c r="D15" s="45"/>
      <c r="E15" s="40">
        <f>'data(รวม)'!AC371</f>
        <v>4.0135501355013554</v>
      </c>
      <c r="F15" s="40">
        <f>'data(รวม)'!AC372</f>
        <v>1.061853702824654</v>
      </c>
      <c r="G15" s="43" t="str">
        <f t="shared" si="0"/>
        <v>มาก</v>
      </c>
    </row>
    <row r="16" spans="1:7" s="61" customFormat="1" ht="23.25" x14ac:dyDescent="0.55000000000000004">
      <c r="A16" s="45" t="s">
        <v>87</v>
      </c>
      <c r="B16" s="45"/>
      <c r="C16" s="45"/>
      <c r="D16" s="45"/>
      <c r="E16" s="40">
        <f>'data(รวม)'!AD371</f>
        <v>4.0108401084010836</v>
      </c>
      <c r="F16" s="40">
        <f>'data(รวม)'!AD372</f>
        <v>1.0859235695120206</v>
      </c>
      <c r="G16" s="43" t="str">
        <f t="shared" si="0"/>
        <v>มาก</v>
      </c>
    </row>
    <row r="17" spans="1:7" s="61" customFormat="1" ht="23.25" x14ac:dyDescent="0.55000000000000004">
      <c r="A17" s="45" t="s">
        <v>88</v>
      </c>
      <c r="B17" s="45"/>
      <c r="C17" s="45"/>
      <c r="D17" s="45"/>
      <c r="E17" s="40">
        <f>'data(รวม)'!AE371</f>
        <v>4.0650406504065044</v>
      </c>
      <c r="F17" s="40">
        <f>'data(รวม)'!AE372</f>
        <v>1.0033084190163761</v>
      </c>
      <c r="G17" s="43" t="str">
        <f t="shared" si="0"/>
        <v>มาก</v>
      </c>
    </row>
    <row r="18" spans="1:7" s="61" customFormat="1" ht="23.25" x14ac:dyDescent="0.55000000000000004">
      <c r="A18" s="45" t="s">
        <v>102</v>
      </c>
      <c r="B18" s="45"/>
      <c r="C18" s="45"/>
      <c r="D18" s="45"/>
      <c r="E18" s="40">
        <f>'data(รวม)'!AF371</f>
        <v>4.0542005420054199</v>
      </c>
      <c r="F18" s="40">
        <f>'data(รวม)'!AF372</f>
        <v>1.0200649877526613</v>
      </c>
      <c r="G18" s="43" t="str">
        <f t="shared" si="0"/>
        <v>มาก</v>
      </c>
    </row>
    <row r="19" spans="1:7" x14ac:dyDescent="0.55000000000000004">
      <c r="A19" s="416" t="s">
        <v>92</v>
      </c>
      <c r="B19" s="417"/>
      <c r="C19" s="417"/>
      <c r="D19" s="418"/>
      <c r="E19" s="31">
        <f>'data(รวม)'!AF373</f>
        <v>4.0677506775067753</v>
      </c>
      <c r="F19" s="31">
        <f>'data(รวม)'!AF374</f>
        <v>1.0347883677371665</v>
      </c>
      <c r="G19" s="32" t="str">
        <f t="shared" si="0"/>
        <v>มาก</v>
      </c>
    </row>
    <row r="20" spans="1:7" x14ac:dyDescent="0.55000000000000004">
      <c r="A20" s="52" t="s">
        <v>89</v>
      </c>
      <c r="B20" s="53"/>
      <c r="C20" s="53"/>
      <c r="D20" s="53"/>
      <c r="E20" s="54"/>
      <c r="F20" s="54"/>
      <c r="G20" s="54"/>
    </row>
    <row r="21" spans="1:7" s="61" customFormat="1" ht="23.25" x14ac:dyDescent="0.55000000000000004">
      <c r="A21" s="45" t="s">
        <v>103</v>
      </c>
      <c r="B21" s="45"/>
      <c r="C21" s="45"/>
      <c r="D21" s="45"/>
      <c r="E21" s="40">
        <f>'data(รวม)'!AG371</f>
        <v>3.9295392953929538</v>
      </c>
      <c r="F21" s="40">
        <f>'data(รวม)'!AG372</f>
        <v>1.1588131363600387</v>
      </c>
      <c r="G21" s="43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s="61" customFormat="1" ht="23.25" x14ac:dyDescent="0.55000000000000004">
      <c r="A22" s="45" t="s">
        <v>104</v>
      </c>
      <c r="B22" s="45"/>
      <c r="C22" s="45"/>
      <c r="D22" s="45"/>
      <c r="E22" s="40">
        <f>'data(รวม)'!AH371</f>
        <v>3.9945799457994582</v>
      </c>
      <c r="F22" s="40">
        <f>'data(รวม)'!AH372</f>
        <v>1.2000783034819191</v>
      </c>
      <c r="G22" s="43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s="61" customFormat="1" ht="23.25" x14ac:dyDescent="0.55000000000000004">
      <c r="A23" s="45" t="s">
        <v>93</v>
      </c>
      <c r="B23" s="45"/>
      <c r="C23" s="45"/>
      <c r="D23" s="45"/>
      <c r="E23" s="40">
        <f>'data(รวม)'!AI371</f>
        <v>3.8943089430894311</v>
      </c>
      <c r="F23" s="40">
        <f>'data(รวม)'!AI372</f>
        <v>1.1851413059902896</v>
      </c>
      <c r="G23" s="43" t="str">
        <f t="shared" ref="G23:G24" si="1">IF(E23&gt;4.5,"มากที่สุด",IF(E23&gt;3.5,"มาก",IF(E23&gt;2.5,"ปานกลาง",IF(E23&gt;1.5,"น้อย",IF(E23&lt;=1.5,"น้อยที่สุด")))))</f>
        <v>มาก</v>
      </c>
    </row>
    <row r="24" spans="1:7" s="61" customFormat="1" ht="23.25" x14ac:dyDescent="0.55000000000000004">
      <c r="A24" s="45" t="s">
        <v>94</v>
      </c>
      <c r="B24" s="45"/>
      <c r="C24" s="45"/>
      <c r="D24" s="45"/>
      <c r="E24" s="40">
        <f>'data(รวม)'!AJ371</f>
        <v>3.9539295392953928</v>
      </c>
      <c r="F24" s="40">
        <f>'data(รวม)'!AJ372</f>
        <v>1.1158648456320552</v>
      </c>
      <c r="G24" s="43" t="str">
        <f t="shared" si="1"/>
        <v>มาก</v>
      </c>
    </row>
    <row r="25" spans="1:7" s="61" customFormat="1" ht="23.25" x14ac:dyDescent="0.55000000000000004">
      <c r="A25" s="45" t="s">
        <v>95</v>
      </c>
      <c r="B25" s="45"/>
      <c r="C25" s="45"/>
      <c r="D25" s="45"/>
      <c r="E25" s="40">
        <f>'data(รวม)'!AK371</f>
        <v>4.0081300813008127</v>
      </c>
      <c r="F25" s="40">
        <f>'data(รวม)'!AK372</f>
        <v>0.97101416301308618</v>
      </c>
      <c r="G25" s="43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s="61" customFormat="1" ht="23.25" x14ac:dyDescent="0.55000000000000004">
      <c r="A26" s="432" t="s">
        <v>96</v>
      </c>
      <c r="B26" s="433"/>
      <c r="C26" s="433"/>
      <c r="D26" s="434"/>
      <c r="E26" s="40">
        <f>'data(รวม)'!AL371</f>
        <v>3.9945799457994582</v>
      </c>
      <c r="F26" s="40">
        <f>'data(รวม)'!AL372</f>
        <v>1.0268000629483085</v>
      </c>
      <c r="G26" s="43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x14ac:dyDescent="0.55000000000000004">
      <c r="A27" s="416" t="s">
        <v>77</v>
      </c>
      <c r="B27" s="417"/>
      <c r="C27" s="417"/>
      <c r="D27" s="418"/>
      <c r="E27" s="31">
        <f>'data(รวม)'!AL373</f>
        <v>3.9625112917795846</v>
      </c>
      <c r="F27" s="31">
        <f>'data(รวม)'!AL374</f>
        <v>1.1122877823692121</v>
      </c>
      <c r="G27" s="32" t="str">
        <f>IF(E27&gt;4.5,"มากที่สุด",IF(E27&gt;3.5,"มาก",IF(E27&gt;2.5,"ปานกลาง",IF(E27&gt;1.5,"น้อย",IF(E27&lt;=1.5,"น้อยที่สุด")))))</f>
        <v>มาก</v>
      </c>
    </row>
    <row r="28" spans="1:7" x14ac:dyDescent="0.55000000000000004">
      <c r="A28" s="55" t="s">
        <v>97</v>
      </c>
      <c r="B28" s="56"/>
      <c r="C28" s="56"/>
      <c r="D28" s="57"/>
      <c r="E28" s="58"/>
      <c r="F28" s="58"/>
      <c r="G28" s="59"/>
    </row>
    <row r="29" spans="1:7" s="61" customFormat="1" ht="23.25" x14ac:dyDescent="0.55000000000000004">
      <c r="A29" s="45" t="s">
        <v>98</v>
      </c>
      <c r="B29" s="45"/>
      <c r="C29" s="45"/>
      <c r="D29" s="45"/>
      <c r="E29" s="40">
        <f>'data(รวม)'!AM371</f>
        <v>4.0298102981029809</v>
      </c>
      <c r="F29" s="40">
        <f>'data(รวม)'!AM372</f>
        <v>1.066628280062198</v>
      </c>
      <c r="G29" s="43" t="str">
        <f t="shared" ref="G29:G32" si="2">IF(E29&gt;4.5,"มากที่สุด",IF(E29&gt;3.5,"มาก",IF(E29&gt;2.5,"ปานกลาง",IF(E29&gt;1.5,"น้อย",IF(E29&lt;=1.5,"น้อยที่สุด")))))</f>
        <v>มาก</v>
      </c>
    </row>
    <row r="30" spans="1:7" s="61" customFormat="1" ht="23.25" x14ac:dyDescent="0.55000000000000004">
      <c r="A30" s="46" t="s">
        <v>99</v>
      </c>
      <c r="B30" s="47"/>
      <c r="C30" s="47"/>
      <c r="D30" s="48"/>
      <c r="E30" s="40">
        <f>'data(รวม)'!AN371</f>
        <v>4.1111111111111107</v>
      </c>
      <c r="F30" s="40">
        <f>'data(รวม)'!AN372</f>
        <v>1.0483481370351744</v>
      </c>
      <c r="G30" s="43" t="str">
        <f t="shared" si="2"/>
        <v>มาก</v>
      </c>
    </row>
    <row r="31" spans="1:7" ht="24.75" thickBot="1" x14ac:dyDescent="0.6">
      <c r="A31" s="419" t="s">
        <v>100</v>
      </c>
      <c r="B31" s="420"/>
      <c r="C31" s="420"/>
      <c r="D31" s="420"/>
      <c r="E31" s="41">
        <f>'data(รวม)'!AN373</f>
        <v>4.0704607046070462</v>
      </c>
      <c r="F31" s="42">
        <f>'data(รวม)'!AN374</f>
        <v>1.0575925936351156</v>
      </c>
      <c r="G31" s="39" t="str">
        <f>IF(E31&gt;4.5,"มากที่สุด",IF(E31&gt;3.5,"มาก",IF(E31&gt;2.5,"ปานกลาง",IF(E31&gt;1.5,"น้อย",IF(E31&lt;=1.5,"น้อยที่สุด")))))</f>
        <v>มาก</v>
      </c>
    </row>
    <row r="32" spans="1:7" ht="25.5" thickTop="1" thickBot="1" x14ac:dyDescent="0.6">
      <c r="A32" s="421" t="s">
        <v>70</v>
      </c>
      <c r="B32" s="422"/>
      <c r="C32" s="422"/>
      <c r="D32" s="423"/>
      <c r="E32" s="49">
        <f>'data(รวม)'!AO371</f>
        <v>3.9979276263350867</v>
      </c>
      <c r="F32" s="49">
        <f>'data(รวม)'!AO372</f>
        <v>1.0747046394557627</v>
      </c>
      <c r="G32" s="112" t="str">
        <f t="shared" si="2"/>
        <v>มาก</v>
      </c>
    </row>
    <row r="33" spans="1:7" ht="24.75" thickTop="1" x14ac:dyDescent="0.55000000000000004">
      <c r="A33" s="368" t="s">
        <v>158</v>
      </c>
      <c r="B33" s="368"/>
      <c r="C33" s="368"/>
      <c r="D33" s="368"/>
      <c r="E33" s="368"/>
      <c r="F33" s="368"/>
      <c r="G33" s="368"/>
    </row>
    <row r="34" spans="1:7" x14ac:dyDescent="0.55000000000000004">
      <c r="A34" s="111"/>
      <c r="B34" s="111"/>
      <c r="C34" s="111"/>
      <c r="D34" s="111"/>
      <c r="E34" s="111"/>
      <c r="F34" s="111"/>
      <c r="G34" s="111"/>
    </row>
    <row r="35" spans="1:7" x14ac:dyDescent="0.55000000000000004">
      <c r="A35" s="14" t="s">
        <v>498</v>
      </c>
    </row>
    <row r="36" spans="1:7" x14ac:dyDescent="0.55000000000000004">
      <c r="A36" s="14" t="s">
        <v>492</v>
      </c>
    </row>
    <row r="37" spans="1:7" x14ac:dyDescent="0.55000000000000004">
      <c r="A37" s="14" t="s">
        <v>493</v>
      </c>
    </row>
    <row r="38" spans="1:7" x14ac:dyDescent="0.55000000000000004">
      <c r="A38" s="14" t="s">
        <v>494</v>
      </c>
    </row>
    <row r="39" spans="1:7" x14ac:dyDescent="0.55000000000000004">
      <c r="A39" s="14" t="s">
        <v>495</v>
      </c>
    </row>
    <row r="40" spans="1:7" x14ac:dyDescent="0.55000000000000004">
      <c r="A40" s="2"/>
    </row>
  </sheetData>
  <mergeCells count="10">
    <mergeCell ref="A27:D27"/>
    <mergeCell ref="A31:D31"/>
    <mergeCell ref="A32:D32"/>
    <mergeCell ref="A33:G33"/>
    <mergeCell ref="A1:G1"/>
    <mergeCell ref="A5:D6"/>
    <mergeCell ref="E5:G5"/>
    <mergeCell ref="A12:D12"/>
    <mergeCell ref="A19:D19"/>
    <mergeCell ref="A26:D26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15713" r:id="rId4">
          <objectPr defaultSize="0" autoPict="0" r:id="rId5">
            <anchor moveWithCells="1" sizeWithCells="1">
              <from>
                <xdr:col>4</xdr:col>
                <xdr:colOff>114300</xdr:colOff>
                <xdr:row>5</xdr:row>
                <xdr:rowOff>66675</xdr:rowOff>
              </from>
              <to>
                <xdr:col>4</xdr:col>
                <xdr:colOff>228600</xdr:colOff>
                <xdr:row>5</xdr:row>
                <xdr:rowOff>238125</xdr:rowOff>
              </to>
            </anchor>
          </objectPr>
        </oleObject>
      </mc:Choice>
      <mc:Fallback>
        <oleObject progId="Equation.3" shapeId="1157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data(รวม)</vt:lpstr>
      <vt:lpstr>Sheet2</vt:lpstr>
      <vt:lpstr>บทสรุปรวม</vt:lpstr>
      <vt:lpstr>บทสรุป</vt:lpstr>
      <vt:lpstr>รวมตาราง1-2</vt:lpstr>
      <vt:lpstr>รวมตาราง3</vt:lpstr>
      <vt:lpstr>รวมตาราง4-5</vt:lpstr>
      <vt:lpstr>รวมตาราง 6</vt:lpstr>
      <vt:lpstr>รวมตาราง6</vt:lpstr>
      <vt:lpstr>ข้อเสนอแนะ</vt:lpstr>
      <vt:lpstr>ตารางที่</vt:lpstr>
      <vt:lpstr>Data งานอำนวยการ</vt:lpstr>
      <vt:lpstr>ผลงานอำนวยการ</vt:lpstr>
      <vt:lpstr>ตาราง (1-3)</vt:lpstr>
      <vt:lpstr>ตาราง (4)</vt:lpstr>
      <vt:lpstr>ผลงานวิชาการ</vt:lpstr>
      <vt:lpstr>Data งานวิชาการ</vt:lpstr>
      <vt:lpstr>ตาราง 1-3</vt:lpstr>
      <vt:lpstr>ตาราง 4</vt:lpstr>
      <vt:lpstr>ผลงานแผนฯ</vt:lpstr>
      <vt:lpstr>Data งานแผนฯ</vt:lpstr>
      <vt:lpstr>ตาราง  1 - 3</vt:lpstr>
      <vt:lpstr>ตาราง  4</vt:lpstr>
      <vt:lpstr>ผลงานวิจัยฯ</vt:lpstr>
      <vt:lpstr>Data งานวิจัยฯ</vt:lpstr>
      <vt:lpstr>ตาราง   1-3</vt:lpstr>
      <vt:lpstr>ตาราง   4</vt:lpstr>
      <vt:lpstr>ผลสำนักพิมพ์มหาวิทยาลัยนเรศวร</vt:lpstr>
      <vt:lpstr>Data สนพ.</vt:lpstr>
      <vt:lpstr>ตาราง    1-3</vt:lpstr>
      <vt:lpstr>ตาราง    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2020-07-14T07:32:35Z</dcterms:modified>
</cp:coreProperties>
</file>