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3\"/>
    </mc:Choice>
  </mc:AlternateContent>
  <bookViews>
    <workbookView xWindow="0" yWindow="0" windowWidth="20490" windowHeight="7755" activeTab="1"/>
  </bookViews>
  <sheets>
    <sheet name="คีย์ข้อมูล" sheetId="1" r:id="rId1"/>
    <sheet name="บทสรุป" sheetId="9" r:id="rId2"/>
    <sheet name="ประเมินเว็บไซต์" sheetId="20" r:id="rId3"/>
    <sheet name="ตาราง 1-2" sheetId="14" r:id="rId4"/>
    <sheet name="ตาราง 3-4" sheetId="23" r:id="rId5"/>
    <sheet name="ตาราง 5" sheetId="21" r:id="rId6"/>
    <sheet name="ประเมินระบบฐานข้อมูล บว." sheetId="19" r:id="rId7"/>
    <sheet name="ตาราง 6" sheetId="18" r:id="rId8"/>
  </sheets>
  <definedNames>
    <definedName name="_xlnm._FilterDatabase" localSheetId="0" hidden="1">คีย์ข้อมูล!$A$1:$S$104</definedName>
  </definedNames>
  <calcPr calcId="162913"/>
</workbook>
</file>

<file path=xl/calcChain.xml><?xml version="1.0" encoding="utf-8"?>
<calcChain xmlns="http://schemas.openxmlformats.org/spreadsheetml/2006/main">
  <c r="E20" i="14" l="1"/>
  <c r="E19" i="14"/>
  <c r="C108" i="1"/>
  <c r="C107" i="1"/>
  <c r="E11" i="14"/>
  <c r="Q101" i="1"/>
  <c r="Q100" i="1"/>
  <c r="K100" i="1"/>
  <c r="K101" i="1"/>
  <c r="F99" i="1"/>
  <c r="F98" i="1"/>
  <c r="C102" i="1"/>
  <c r="C103" i="1"/>
  <c r="S98" i="1"/>
  <c r="R99" i="1"/>
  <c r="R98" i="1"/>
  <c r="G99" i="1"/>
  <c r="G98" i="1"/>
  <c r="H98" i="1"/>
  <c r="I98" i="1"/>
  <c r="J98" i="1"/>
  <c r="J99" i="1" s="1"/>
  <c r="K98" i="1"/>
  <c r="L98" i="1"/>
  <c r="M98" i="1"/>
  <c r="N98" i="1"/>
  <c r="N99" i="1" s="1"/>
  <c r="O98" i="1"/>
  <c r="P98" i="1"/>
  <c r="Q98" i="1"/>
  <c r="H99" i="1"/>
  <c r="I99" i="1"/>
  <c r="K99" i="1"/>
  <c r="L99" i="1"/>
  <c r="M99" i="1"/>
  <c r="O99" i="1"/>
  <c r="P99" i="1"/>
  <c r="Q99" i="1"/>
  <c r="C109" i="1" l="1"/>
  <c r="H26" i="18"/>
  <c r="E8" i="23" l="1"/>
  <c r="F6" i="23" s="1"/>
  <c r="F8" i="23" l="1"/>
  <c r="F7" i="23"/>
  <c r="F16" i="23"/>
  <c r="F17" i="23"/>
  <c r="E18" i="23"/>
  <c r="F18" i="23" s="1"/>
  <c r="F14" i="18" l="1"/>
  <c r="H14" i="18" s="1"/>
  <c r="G14" i="18"/>
  <c r="G8" i="21"/>
  <c r="F10" i="21"/>
  <c r="F8" i="18"/>
  <c r="H8" i="18" s="1"/>
  <c r="F13" i="18"/>
  <c r="H13" i="18" s="1"/>
  <c r="G9" i="21"/>
  <c r="G11" i="21" l="1"/>
  <c r="F11" i="21"/>
  <c r="G9" i="18"/>
  <c r="F9" i="18"/>
  <c r="H9" i="18" s="1"/>
  <c r="G7" i="21"/>
  <c r="G12" i="18"/>
  <c r="F12" i="18"/>
  <c r="H12" i="18" s="1"/>
  <c r="G10" i="18"/>
  <c r="F10" i="18"/>
  <c r="H10" i="18" s="1"/>
  <c r="G10" i="21"/>
  <c r="G11" i="18"/>
  <c r="F11" i="18"/>
  <c r="H11" i="18" s="1"/>
  <c r="G12" i="21"/>
  <c r="F12" i="21"/>
  <c r="H12" i="21" s="1"/>
  <c r="G13" i="18"/>
  <c r="G8" i="18" l="1"/>
  <c r="H11" i="21"/>
  <c r="H10" i="21"/>
  <c r="F9" i="21"/>
  <c r="H9" i="21" s="1"/>
  <c r="F8" i="21"/>
  <c r="H8" i="21" s="1"/>
  <c r="F7" i="21"/>
  <c r="H7" i="21" s="1"/>
  <c r="F13" i="21" l="1"/>
  <c r="H13" i="21" s="1"/>
  <c r="G13" i="21"/>
  <c r="E21" i="14" l="1"/>
  <c r="F19" i="14" l="1"/>
  <c r="F20" i="14"/>
  <c r="F21" i="14"/>
  <c r="E10" i="14" l="1"/>
  <c r="E9" i="14"/>
  <c r="C104" i="1"/>
  <c r="F11" i="14" l="1"/>
  <c r="F10" i="14"/>
  <c r="F9" i="14"/>
</calcChain>
</file>

<file path=xl/sharedStrings.xml><?xml version="1.0" encoding="utf-8"?>
<sst xmlns="http://schemas.openxmlformats.org/spreadsheetml/2006/main" count="497" uniqueCount="85">
  <si>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</si>
  <si>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</si>
  <si>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</si>
  <si>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</si>
  <si>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</si>
  <si>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</si>
  <si>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</si>
  <si>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</t>
  </si>
  <si>
    <t>บทสรุปสำหรับผู้บริหาร</t>
  </si>
  <si>
    <t>- 1 -</t>
  </si>
  <si>
    <t>- 2 -</t>
  </si>
  <si>
    <t>เพศ</t>
  </si>
  <si>
    <t>ชาย</t>
  </si>
  <si>
    <t>หญิง</t>
  </si>
  <si>
    <t>ผลการประเมินเว็บไซต์บัณฑิตวิทยาลัย มหาวิทยาลัยนเรศวร</t>
  </si>
  <si>
    <t>ผลการประเมินระบบฐานข้อมูลบัณฑิตวิทยาลัย มหาวิทยาลัยนเรศวร</t>
  </si>
  <si>
    <t>ที่</t>
  </si>
  <si>
    <t>ความถี่</t>
  </si>
  <si>
    <t>- 4 -</t>
  </si>
  <si>
    <t>X</t>
  </si>
  <si>
    <t xml:space="preserve">      </t>
  </si>
  <si>
    <r>
      <rPr>
        <b/>
        <sz val="16"/>
        <rFont val="TH SarabunPSK"/>
        <family val="2"/>
      </rPr>
      <t xml:space="preserve">          </t>
    </r>
    <r>
      <rPr>
        <b/>
        <u/>
        <sz val="16"/>
        <rFont val="TH SarabunPSK"/>
        <family val="2"/>
      </rP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</si>
  <si>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          </t>
    </r>
    <r>
      <rPr>
        <b/>
        <i/>
        <sz val="16"/>
        <rFont val="TH SarabunPSK"/>
        <family val="2"/>
      </rPr>
      <t xml:space="preserve">ตาราง 2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แสดงจำนวนและร้อยละของผู้ตอบแบบประเมิน จำแนกตามสถานภาพ</t>
    </r>
  </si>
  <si>
    <r>
      <t xml:space="preserve">          </t>
    </r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แสดงจำนวนและร้อยละของผู้ตอบแบบประเมิน จำแนกตามเพศ</t>
    </r>
  </si>
  <si>
    <t xml:space="preserve">                     จากการสอบถามความพึงพอใจของผู้รับบริการที่มีต่อการให้บริการเว็บไซต์บัณฑิตวิทยาลัย พบว่า ผู้ตอบ</t>
  </si>
  <si>
    <t>นิสิตระดับบัณฑิตศึกษา</t>
  </si>
  <si>
    <t>บุคลากรมหาวิทยาลัยนเรศวร</t>
  </si>
  <si>
    <t>ผลการประเมินเว็บไซต์บัณฑิตวิทยาลัย มหาวิทยาลัยนเรศวร ประจำปีงบประมาณ 2563</t>
  </si>
  <si>
    <t xml:space="preserve">          จากตาราง 2  แสดงจำนวนผู้ตอบแบบประเมินส่วนใหญ่เป็นนิสิตระดับบัณฑิตศึกษา</t>
  </si>
  <si>
    <t>การรับทราบข้อมูล</t>
  </si>
  <si>
    <t>เคยใช้บริการ</t>
  </si>
  <si>
    <t>ไม่เคย</t>
  </si>
  <si>
    <t>จากตาราง 4  พบว่าผู้ตอบแบบสอบถามส่วนใหญ่เคยใช้บริการระบบฐานข้อมูลบัณฑิตวิทยาลัย</t>
  </si>
  <si>
    <t>- 3 -</t>
  </si>
  <si>
    <t>ขนาดของอักษรที่ใช้มีความเหมาะสม</t>
  </si>
  <si>
    <t>รูปแบบที่ใช้ประกอบมีความเหมาะสม</t>
  </si>
  <si>
    <t>การอธิบายขั้นตอนต่างๆ มีความเหมาะสม</t>
  </si>
  <si>
    <t>การจัดแบ่งเนื้อหามีความเหมาะสม</t>
  </si>
  <si>
    <t>เนื้อหามีความครอบคลุม และนำไปใช้ประโยชน์ได้</t>
  </si>
  <si>
    <t>ความพึงพอใจภาพรวมที่มีต่อการใช้งานเว็บไซต์</t>
  </si>
  <si>
    <r>
      <rPr>
        <b/>
        <i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แสดงจำนวนผู้ตอบแบบสอบถามการใช้บริการเว็บไซต์บัณฑิตวิทยาลัย</t>
    </r>
  </si>
  <si>
    <r>
      <rPr>
        <b/>
        <i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แสดงจำนวนผู้ตอบแบบสอบถามการใช้ระบบฐานข้อมูลบัณฑิตวิทยาลัย</t>
    </r>
  </si>
  <si>
    <r>
      <rPr>
        <b/>
        <i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แสดงค่าเฉลี่ย ค่าเบี่ยงเบนมาตรฐานและระดับความคิดเห็นเกี่ยวกับการใช้งานเว็บไซต์บัณฑิตวิทยาลัย </t>
    </r>
  </si>
  <si>
    <t>ในภาพรวม อยู่ในระดับมาก ค่าเฉลี่ย 3.94 เมื่อพิจารณารายละเอียด พบว่า ขนาดของอักษรที่ใช้มีความเหมาะสม</t>
  </si>
  <si>
    <t>สูงที่สุด ค่าเฉลี่ย 4.10 รองลงมาได้แก่ รูปแบบที่ใช้ประกอบมีความเหมาะสม ค่าเฉลี่ย 4.08</t>
  </si>
  <si>
    <t>และเนื้อหามีความครอบคลุม และนำไปใช้ประโยชน์ได้ ค่าเฉลี่ย 3.92</t>
  </si>
  <si>
    <t>ความถูกต้อง แม่นยำ และครบถ้วนของข้อมูล</t>
  </si>
  <si>
    <t>ข้อมูลที่ได้ ตอบสนองความต้องการของผู้ใช้ และนำไปใช้ประโยชน์ได้</t>
  </si>
  <si>
    <t>ระบบมีความเป็นปัจจุบัน</t>
  </si>
  <si>
    <t>ความพึงพอใจภาพรวมที่มีต่อการใช้งานฯ</t>
  </si>
  <si>
    <t>ข้อเสนอแนะ</t>
  </si>
  <si>
    <r>
      <t>ตอนที่ 3</t>
    </r>
    <r>
      <rPr>
        <b/>
        <sz val="16"/>
        <rFont val="TH SarabunPSK"/>
        <family val="2"/>
      </rPr>
      <t xml:space="preserve"> ข้อเสนอแนะความพึงพอใจในการใช้งานระบบฐานข้อมูลบัณฑิตวิทยาลัย</t>
    </r>
  </si>
  <si>
    <t>จากตาราง 3  พบว่าผู้ตอบแบบสอบถามส่วนใหญ่เคยใช้บริการเว็บไซต์บัณฑิตวิทยาลัย</t>
  </si>
  <si>
    <t>จากตาราง 5 แสดงความคิดเห็นของผู้ตอบแบบสอบถามที่มีต่อการใช้งานเว็บไซต์บัณฑิตวิทยาลัย</t>
  </si>
  <si>
    <r>
      <t>ตอนที่ 2</t>
    </r>
    <r>
      <rPr>
        <b/>
        <sz val="16"/>
        <rFont val="TH SarabunPSK"/>
        <family val="2"/>
      </rPr>
      <t xml:space="preserve">   ความพึงพอใจในการใช้งานเว็บไซต์บัณฑิตวิทยาลัย</t>
    </r>
  </si>
  <si>
    <t>มีการออกแบบหน้าจอให้ใช้งานง่าย เมนูไม่ซับซ้อน</t>
  </si>
  <si>
    <t xml:space="preserve">         แบบสอบถามมีความคิดเห็นในภาพรวม อยู่ในระดับมาก ค่าเฉลี่ย 3.94 เมื่อพิจารณารายละเอียด พบว่า             </t>
  </si>
  <si>
    <t xml:space="preserve">    ขนาดของอักษรที่ใช้มีความเหมาะสมสูงที่สุด ค่าเฉลี่ย 4.10 รองลงมาได้แก่ รูปแบบที่ใช้ประกอบมีความเหมาะสม </t>
  </si>
  <si>
    <t xml:space="preserve">    ค่าเฉลี่ย 4.08 และเนื้อหามีความครอบคลุม และนำไปใช้ประโยชน์ได้ ค่าเฉลี่ย 3.92</t>
  </si>
  <si>
    <r>
      <t xml:space="preserve">    ข้อเสนอแนะ </t>
    </r>
    <r>
      <rPr>
        <sz val="16"/>
        <rFont val="TH SarabunPSK"/>
        <family val="2"/>
      </rPr>
      <t>การอัพเดทข้อมูลที่เกี่ยวกับการสอบ QE ควรทำให้เป็นปัจจุบันตามขั้นตอนและเข้าใจง่าย</t>
    </r>
  </si>
  <si>
    <t>การอัพเดทข้อมูลที่เกี่ยวกับการสอบ QE ควรทำให้เป็นปัจจุบันตามขั้นตอนและเข้าใจง่าย</t>
  </si>
  <si>
    <t>เว็บไซต์</t>
  </si>
  <si>
    <t>ฐานข้อมูล</t>
  </si>
  <si>
    <t>เคย</t>
  </si>
  <si>
    <t>ผลการประเมินเว็บไซต์และฐานข้อมูลบัณฑิตวิทยาลัย มหาวิทยาลัยนเรศวร ประจำปีการศึกษา 2563</t>
  </si>
  <si>
    <t xml:space="preserve">          จากการสำรวจความพึงพอใจของผู้รับบริการที่มีต่อการให้บริการเว็บไซต์และฐานข้อมูลบัณฑิตวิทยาลัย </t>
  </si>
  <si>
    <t xml:space="preserve">          จากตาราง 1 พบว่า ผู้ตอบแบบสอบถามส่วนใหญ่เป็นเพศหญิง  คิดเป็นร้อยละ 81.25</t>
  </si>
  <si>
    <t xml:space="preserve">           และเพศชาย คิดเป็นร้อยละ 18.75</t>
  </si>
  <si>
    <t xml:space="preserve">             คิดเป็นร้อยละ 78.13 รองลงมาได้แก่ บุคลากรมหาวิทยาลัยนเรศวร คิดเป็นร้อยละ 21.88</t>
  </si>
  <si>
    <t>คิดเป็นร้อยละ 96.88 ไม่เคยใช้บริการเว็บไซต์บัณฑิตวิทยาลัย คิดเป็นร้อยละ 3.13</t>
  </si>
  <si>
    <t>คิดเป็นร้อยละ 90.63 ไม่เคยใช้บริการระบบฐานข้อมูลบัณฑิตวิทยาลัย คิดเป็นร้อยละ 9.38</t>
  </si>
  <si>
    <r>
      <t>ตอนที่ 2</t>
    </r>
    <r>
      <rPr>
        <b/>
        <sz val="16"/>
        <rFont val="TH SarabunPSK"/>
        <family val="2"/>
      </rPr>
      <t xml:space="preserve">   ความพึงพอใจในการใช้บริการฐานข้อมูลบัณฑิตวิทยาลัย</t>
    </r>
  </si>
  <si>
    <r>
      <rPr>
        <b/>
        <i/>
        <sz val="16"/>
        <rFont val="TH SarabunPSK"/>
        <family val="2"/>
      </rPr>
      <t>ตาราง 6</t>
    </r>
    <r>
      <rPr>
        <sz val="16"/>
        <rFont val="TH SarabunPSK"/>
        <family val="2"/>
      </rPr>
      <t xml:space="preserve"> แสดงค่าเฉลี่ย ค่าเบี่ยงเบนมาตรฐานและระดับความคิดเห็นเกี่ยวกับการใช้บริการฐานข้อมูลบัณฑิตวิทยาลัย</t>
    </r>
  </si>
  <si>
    <t>จากตาราง 6 แสดงความคิดเห็นของผู้ตอบแบบสอบถามที่มีต่อการใช้บริการฐานข้อมูลบัณฑิตวิทยาลัย</t>
  </si>
  <si>
    <t>ในภาพรวม อยู่ในระดับมาก ค่าเฉลี่ย 4.06 เมื่อพิจารณารายละเอียด พบว่า ข้อมูลที่ได้ ตอบสนองความต้องการ</t>
  </si>
  <si>
    <t>ของผู้ใช้ และนำไปใช้ประโยชน์ได้สูงที่สุด ค่าเฉลี่ย 4.10 รองลงมาได้แก่ ขนาดของอักษรที่ใช้มีความเหมาะสม</t>
  </si>
  <si>
    <t>ความถูกต้อง แม่นยำ และครบถ้วนของข้อมูล ค่าเฉลี่ย 4.06 และระบบมีความเป็นปัจจุบัน ความพึงพอใจภาพรวม</t>
  </si>
  <si>
    <t>ที่มีต่อการใช้งานฯ ค่าเฉลี่ย 4.05</t>
  </si>
  <si>
    <t xml:space="preserve">    ข้อมูลที่ได้ ตอบสนองความต้องการของผู้ใช้ และนำไปใช้ประโยชน์ได้สูงที่สุด ค่าเฉลี่ย 4.10 รองลงมาได้แก่ </t>
  </si>
  <si>
    <t xml:space="preserve">    ขนาดของอักษรที่ใช้มีความเหมาะสมความถูกต้อง แม่นยำ และครบถ้วนของข้อมูล ค่าเฉลี่ย 4.06 และระบบ</t>
  </si>
  <si>
    <t xml:space="preserve">    มีความเป็นปัจจุบัน ความพึงพอใจภาพรวมที่มีต่อการใช้งานฯ ค่าเฉลี่ย 4.05</t>
  </si>
  <si>
    <t xml:space="preserve">    แบบสอบถามมีความคิดเห็นในภาพรวม อยู่ในระดับมาก ค่าเฉลี่ย 4.06 เมื่อพิจารณารายละเอียด พบว่า </t>
  </si>
  <si>
    <t xml:space="preserve">   จากการสอบถามความพึงพอใจของผู้รับบริการที่มีต่อการให้บริการฐานข้อมูลบัณฑิตวิทยาลัย พบว่า </t>
  </si>
  <si>
    <t xml:space="preserve">         นเรศวร จำนวน 21 คน ส่วนใหญ่เป็นเพศหญิง คิดเป็นร้อยละ 62.50 และเพศชาย คิดเป็นร้อยละ 37.50 </t>
  </si>
  <si>
    <t xml:space="preserve">         มหาวิทยาลัยนเรศวร พบว่า มีผู้ตอบแบบสำรวจเป็นนิสิตบัณฑิตศึกษา จำนวน 75 คน และบุคลากรมหาวิทยาลัย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</si>
</sst>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sz val="14"/>
      <name val="Cordia New"/>
      <family val="2"/>
    </font>
    <font>
      <sz val="20"/>
      <name val="TH SarabunPSK"/>
      <family val="2"/>
    </font>
    <font>
      <b/>
      <sz val="2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EDADE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8" fillId="0" borderId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11" fillId="0" borderId="0" xfId="0" applyFont="1"/>
    <xf numFmtId="0" fontId="12" fillId="0" borderId="0" xfId="0" applyFont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2" borderId="0" xfId="0" applyFont="1" applyFill="1" applyAlignment="1">
      <alignment wrapText="1"/>
    </xf>
    <xf numFmtId="2" fontId="7" fillId="0" borderId="7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left" indent="5"/>
    </xf>
    <xf numFmtId="0" fontId="16" fillId="0" borderId="0" xfId="0" applyFont="1"/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10" fillId="3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9" fillId="4" borderId="0" xfId="0" applyFont="1" applyFill="1" applyAlignment="1">
      <alignment horizontal="center" wrapText="1"/>
    </xf>
    <xf numFmtId="0" fontId="19" fillId="0" borderId="0" xfId="0" applyFo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0" fillId="5" borderId="11" xfId="0" applyFont="1" applyFill="1" applyBorder="1" applyAlignment="1">
      <alignment wrapText="1"/>
    </xf>
    <xf numFmtId="0" fontId="10" fillId="6" borderId="11" xfId="0" applyFont="1" applyFill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21" xfId="0" applyFont="1" applyFill="1" applyBorder="1" applyAlignment="1"/>
    <xf numFmtId="0" fontId="1" fillId="0" borderId="22" xfId="0" applyFont="1" applyFill="1" applyBorder="1" applyAlignment="1"/>
    <xf numFmtId="0" fontId="1" fillId="0" borderId="23" xfId="0" applyFont="1" applyFill="1" applyBorder="1" applyAlignment="1"/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7" fillId="5" borderId="11" xfId="0" applyFont="1" applyFill="1" applyBorder="1" applyAlignment="1">
      <alignment horizontal="center" vertical="top" wrapText="1"/>
    </xf>
    <xf numFmtId="0" fontId="17" fillId="6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7" fillId="7" borderId="11" xfId="0" applyFont="1" applyFill="1" applyBorder="1" applyAlignment="1">
      <alignment horizontal="center" vertical="top" wrapText="1"/>
    </xf>
    <xf numFmtId="0" fontId="17" fillId="8" borderId="11" xfId="0" applyFont="1" applyFill="1" applyBorder="1" applyAlignment="1">
      <alignment horizontal="center" vertical="top" wrapText="1"/>
    </xf>
    <xf numFmtId="0" fontId="10" fillId="7" borderId="11" xfId="0" applyFont="1" applyFill="1" applyBorder="1" applyAlignment="1">
      <alignment wrapText="1"/>
    </xf>
    <xf numFmtId="0" fontId="17" fillId="9" borderId="11" xfId="0" applyFont="1" applyFill="1" applyBorder="1" applyAlignment="1">
      <alignment horizontal="center" vertical="top" wrapText="1"/>
    </xf>
    <xf numFmtId="0" fontId="10" fillId="9" borderId="11" xfId="0" applyFont="1" applyFill="1" applyBorder="1" applyAlignment="1">
      <alignment wrapText="1"/>
    </xf>
    <xf numFmtId="0" fontId="17" fillId="10" borderId="11" xfId="0" applyFont="1" applyFill="1" applyBorder="1" applyAlignment="1">
      <alignment horizontal="center" vertical="top" wrapText="1"/>
    </xf>
    <xf numFmtId="0" fontId="10" fillId="10" borderId="11" xfId="0" applyFont="1" applyFill="1" applyBorder="1" applyAlignment="1">
      <alignment wrapText="1"/>
    </xf>
    <xf numFmtId="0" fontId="9" fillId="8" borderId="0" xfId="0" applyFont="1" applyFill="1" applyAlignment="1">
      <alignment wrapText="1"/>
    </xf>
    <xf numFmtId="0" fontId="10" fillId="8" borderId="0" xfId="0" applyFont="1" applyFill="1" applyAlignment="1">
      <alignment wrapText="1"/>
    </xf>
    <xf numFmtId="0" fontId="10" fillId="8" borderId="0" xfId="0" applyFont="1" applyFill="1" applyBorder="1" applyAlignment="1">
      <alignment wrapText="1"/>
    </xf>
    <xf numFmtId="0" fontId="10" fillId="8" borderId="11" xfId="0" applyFont="1" applyFill="1" applyBorder="1" applyAlignment="1">
      <alignment horizontal="center" wrapText="1"/>
    </xf>
    <xf numFmtId="2" fontId="7" fillId="8" borderId="11" xfId="0" applyNumberFormat="1" applyFont="1" applyFill="1" applyBorder="1" applyAlignment="1">
      <alignment horizontal="right"/>
    </xf>
    <xf numFmtId="2" fontId="9" fillId="8" borderId="11" xfId="0" applyNumberFormat="1" applyFont="1" applyFill="1" applyBorder="1" applyAlignment="1">
      <alignment horizontal="center" wrapText="1"/>
    </xf>
    <xf numFmtId="2" fontId="9" fillId="8" borderId="11" xfId="0" applyNumberFormat="1" applyFont="1" applyFill="1" applyBorder="1" applyAlignment="1">
      <alignment wrapText="1"/>
    </xf>
    <xf numFmtId="2" fontId="7" fillId="8" borderId="11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DADE4"/>
      <color rgb="FF00FF99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136280</xdr:colOff>
      <xdr:row>6</xdr:row>
      <xdr:rowOff>88656</xdr:rowOff>
    </xdr:from>
    <xdr:ext cx="65" cy="172227"/>
    <xdr:sp macro="" textlink="">
      <xdr:nvSpPr>
        <xdr:cNvPr id="2" name="TextBox 1"/>
        <xdr:cNvSpPr txBox="1"/>
      </xdr:nvSpPr>
      <xdr:spPr>
        <a:xfrm>
          <a:off x="4466492" y="225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5600700" y="60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7"/>
  <sheetViews>
    <sheetView topLeftCell="A91" zoomScale="120" zoomScaleNormal="120" workbookViewId="0">
      <selection activeCell="C116" sqref="C116"/>
    </sheetView>
  </sheetViews>
  <sheetFormatPr defaultColWidth="15" defaultRowHeight="24"/>
  <cols>
    <col min="1" max="1" width="5.7109375" style="51" customWidth="1"/>
    <col min="2" max="2" width="25.42578125" style="11" bestFit="1" customWidth="1"/>
    <col min="3" max="3" width="24.7109375" style="11" bestFit="1" customWidth="1"/>
    <col min="4" max="4" width="12.85546875" style="11" customWidth="1"/>
    <col min="5" max="5" width="14" style="11" customWidth="1"/>
    <col min="6" max="8" width="5.140625" style="44" bestFit="1" customWidth="1"/>
    <col min="9" max="9" width="5.85546875" style="44" customWidth="1"/>
    <col min="10" max="10" width="5.140625" style="44" customWidth="1"/>
    <col min="11" max="11" width="5.140625" style="44" bestFit="1" customWidth="1"/>
    <col min="12" max="12" width="5.140625" style="26" bestFit="1" customWidth="1"/>
    <col min="13" max="13" width="6.42578125" style="26" bestFit="1" customWidth="1"/>
    <col min="14" max="14" width="5.140625" style="26" bestFit="1" customWidth="1"/>
    <col min="15" max="15" width="5.140625" style="26" customWidth="1"/>
    <col min="16" max="16" width="5.140625" style="26" bestFit="1" customWidth="1"/>
    <col min="17" max="17" width="6.28515625" style="26" bestFit="1" customWidth="1"/>
    <col min="18" max="19" width="5.140625" style="11" bestFit="1" customWidth="1"/>
    <col min="20" max="16384" width="15" style="11"/>
  </cols>
  <sheetData>
    <row r="1" spans="1:17" s="73" customFormat="1" ht="27.75">
      <c r="A1" s="85" t="s">
        <v>16</v>
      </c>
      <c r="B1" s="84" t="s">
        <v>11</v>
      </c>
      <c r="C1" s="71" t="s">
        <v>0</v>
      </c>
      <c r="D1" s="87" t="s">
        <v>61</v>
      </c>
      <c r="E1" s="87" t="s">
        <v>62</v>
      </c>
      <c r="F1" s="72">
        <v>1</v>
      </c>
      <c r="G1" s="72">
        <v>2</v>
      </c>
      <c r="H1" s="72">
        <v>3</v>
      </c>
      <c r="I1" s="72">
        <v>4</v>
      </c>
      <c r="J1" s="72">
        <v>5</v>
      </c>
      <c r="K1" s="72">
        <v>6</v>
      </c>
      <c r="L1" s="89">
        <v>1</v>
      </c>
      <c r="M1" s="89">
        <v>2</v>
      </c>
      <c r="N1" s="89">
        <v>3</v>
      </c>
      <c r="O1" s="89">
        <v>4</v>
      </c>
      <c r="P1" s="89">
        <v>5</v>
      </c>
      <c r="Q1" s="89">
        <v>6</v>
      </c>
    </row>
    <row r="2" spans="1:17">
      <c r="A2" s="94">
        <v>1</v>
      </c>
      <c r="B2" s="86" t="s">
        <v>13</v>
      </c>
      <c r="C2" s="59" t="s">
        <v>25</v>
      </c>
      <c r="D2" s="88" t="s">
        <v>63</v>
      </c>
      <c r="E2" s="88" t="s">
        <v>31</v>
      </c>
      <c r="F2" s="60">
        <v>5</v>
      </c>
      <c r="G2" s="60">
        <v>5</v>
      </c>
      <c r="H2" s="60">
        <v>4</v>
      </c>
      <c r="I2" s="60">
        <v>4</v>
      </c>
      <c r="J2" s="60">
        <v>4</v>
      </c>
      <c r="K2" s="60">
        <v>4</v>
      </c>
      <c r="L2" s="90">
        <v>4</v>
      </c>
      <c r="M2" s="90">
        <v>4</v>
      </c>
      <c r="N2" s="90">
        <v>5</v>
      </c>
      <c r="O2" s="90">
        <v>5</v>
      </c>
      <c r="P2" s="90">
        <v>5</v>
      </c>
      <c r="Q2" s="90">
        <v>4</v>
      </c>
    </row>
    <row r="3" spans="1:17">
      <c r="A3" s="94">
        <v>2</v>
      </c>
      <c r="B3" s="86" t="s">
        <v>12</v>
      </c>
      <c r="C3" s="59" t="s">
        <v>25</v>
      </c>
      <c r="D3" s="88" t="s">
        <v>63</v>
      </c>
      <c r="E3" s="88" t="s">
        <v>63</v>
      </c>
      <c r="F3" s="60">
        <v>4</v>
      </c>
      <c r="G3" s="60">
        <v>4</v>
      </c>
      <c r="H3" s="60">
        <v>4</v>
      </c>
      <c r="I3" s="60">
        <v>4</v>
      </c>
      <c r="J3" s="60">
        <v>4</v>
      </c>
      <c r="K3" s="60">
        <v>4</v>
      </c>
      <c r="L3" s="90">
        <v>4</v>
      </c>
      <c r="M3" s="90">
        <v>4</v>
      </c>
      <c r="N3" s="90">
        <v>4</v>
      </c>
      <c r="O3" s="90">
        <v>4</v>
      </c>
      <c r="P3" s="90">
        <v>4</v>
      </c>
      <c r="Q3" s="90">
        <v>4</v>
      </c>
    </row>
    <row r="4" spans="1:17">
      <c r="A4" s="94">
        <v>3</v>
      </c>
      <c r="B4" s="86" t="s">
        <v>13</v>
      </c>
      <c r="C4" s="59" t="s">
        <v>25</v>
      </c>
      <c r="D4" s="88" t="s">
        <v>63</v>
      </c>
      <c r="E4" s="88" t="s">
        <v>63</v>
      </c>
      <c r="F4" s="60">
        <v>3</v>
      </c>
      <c r="G4" s="60">
        <v>3</v>
      </c>
      <c r="H4" s="60">
        <v>3</v>
      </c>
      <c r="I4" s="60">
        <v>5</v>
      </c>
      <c r="J4" s="60">
        <v>3</v>
      </c>
      <c r="K4" s="60">
        <v>2</v>
      </c>
      <c r="L4" s="90">
        <v>3</v>
      </c>
      <c r="M4" s="90">
        <v>4</v>
      </c>
      <c r="N4" s="90">
        <v>4</v>
      </c>
      <c r="O4" s="90">
        <v>4</v>
      </c>
      <c r="P4" s="90">
        <v>4</v>
      </c>
      <c r="Q4" s="90">
        <v>4</v>
      </c>
    </row>
    <row r="5" spans="1:17">
      <c r="A5" s="94">
        <v>4</v>
      </c>
      <c r="B5" s="86" t="s">
        <v>12</v>
      </c>
      <c r="C5" s="59" t="s">
        <v>25</v>
      </c>
      <c r="D5" s="88" t="s">
        <v>63</v>
      </c>
      <c r="E5" s="88" t="s">
        <v>31</v>
      </c>
      <c r="F5" s="60">
        <v>5</v>
      </c>
      <c r="G5" s="60">
        <v>5</v>
      </c>
      <c r="H5" s="60">
        <v>5</v>
      </c>
      <c r="I5" s="60">
        <v>5</v>
      </c>
      <c r="J5" s="60">
        <v>5</v>
      </c>
      <c r="K5" s="60">
        <v>5</v>
      </c>
      <c r="L5" s="90">
        <v>5</v>
      </c>
      <c r="M5" s="90">
        <v>5</v>
      </c>
      <c r="N5" s="90">
        <v>5</v>
      </c>
      <c r="O5" s="90">
        <v>5</v>
      </c>
      <c r="P5" s="90">
        <v>5</v>
      </c>
      <c r="Q5" s="90">
        <v>5</v>
      </c>
    </row>
    <row r="6" spans="1:17">
      <c r="A6" s="94">
        <v>5</v>
      </c>
      <c r="B6" s="86" t="s">
        <v>13</v>
      </c>
      <c r="C6" s="59" t="s">
        <v>25</v>
      </c>
      <c r="D6" s="88" t="s">
        <v>63</v>
      </c>
      <c r="E6" s="88" t="s">
        <v>31</v>
      </c>
      <c r="F6" s="60">
        <v>5</v>
      </c>
      <c r="G6" s="60">
        <v>5</v>
      </c>
      <c r="H6" s="60">
        <v>5</v>
      </c>
      <c r="I6" s="60">
        <v>5</v>
      </c>
      <c r="J6" s="60">
        <v>5</v>
      </c>
      <c r="K6" s="60">
        <v>5</v>
      </c>
      <c r="L6" s="90">
        <v>5</v>
      </c>
      <c r="M6" s="90">
        <v>5</v>
      </c>
      <c r="N6" s="90">
        <v>5</v>
      </c>
      <c r="O6" s="90">
        <v>5</v>
      </c>
      <c r="P6" s="90">
        <v>5</v>
      </c>
      <c r="Q6" s="90">
        <v>5</v>
      </c>
    </row>
    <row r="7" spans="1:17">
      <c r="A7" s="94">
        <v>6</v>
      </c>
      <c r="B7" s="86" t="s">
        <v>13</v>
      </c>
      <c r="C7" s="59" t="s">
        <v>25</v>
      </c>
      <c r="D7" s="88" t="s">
        <v>63</v>
      </c>
      <c r="E7" s="88" t="s">
        <v>31</v>
      </c>
      <c r="F7" s="60">
        <v>4</v>
      </c>
      <c r="G7" s="60">
        <v>4</v>
      </c>
      <c r="H7" s="60">
        <v>4</v>
      </c>
      <c r="I7" s="60">
        <v>4</v>
      </c>
      <c r="J7" s="60">
        <v>5</v>
      </c>
      <c r="K7" s="60">
        <v>5</v>
      </c>
      <c r="L7" s="90"/>
      <c r="M7" s="90"/>
      <c r="N7" s="90"/>
      <c r="O7" s="90"/>
      <c r="P7" s="90"/>
      <c r="Q7" s="90"/>
    </row>
    <row r="8" spans="1:17">
      <c r="A8" s="94">
        <v>7</v>
      </c>
      <c r="B8" s="86" t="s">
        <v>13</v>
      </c>
      <c r="C8" s="59" t="s">
        <v>25</v>
      </c>
      <c r="D8" s="88" t="s">
        <v>63</v>
      </c>
      <c r="E8" s="88" t="s">
        <v>63</v>
      </c>
      <c r="F8" s="60">
        <v>5</v>
      </c>
      <c r="G8" s="60">
        <v>5</v>
      </c>
      <c r="H8" s="60">
        <v>5</v>
      </c>
      <c r="I8" s="60">
        <v>5</v>
      </c>
      <c r="J8" s="60">
        <v>5</v>
      </c>
      <c r="K8" s="60">
        <v>5</v>
      </c>
      <c r="L8" s="90">
        <v>5</v>
      </c>
      <c r="M8" s="90">
        <v>5</v>
      </c>
      <c r="N8" s="90">
        <v>5</v>
      </c>
      <c r="O8" s="90">
        <v>5</v>
      </c>
      <c r="P8" s="90">
        <v>5</v>
      </c>
      <c r="Q8" s="90">
        <v>5</v>
      </c>
    </row>
    <row r="9" spans="1:17">
      <c r="A9" s="94">
        <v>8</v>
      </c>
      <c r="B9" s="86" t="s">
        <v>12</v>
      </c>
      <c r="C9" s="59" t="s">
        <v>25</v>
      </c>
      <c r="D9" s="88" t="s">
        <v>63</v>
      </c>
      <c r="E9" s="88" t="s">
        <v>63</v>
      </c>
      <c r="F9" s="60">
        <v>5</v>
      </c>
      <c r="G9" s="60">
        <v>5</v>
      </c>
      <c r="H9" s="60">
        <v>4</v>
      </c>
      <c r="I9" s="60">
        <v>4</v>
      </c>
      <c r="J9" s="60">
        <v>4</v>
      </c>
      <c r="K9" s="60">
        <v>4</v>
      </c>
      <c r="L9" s="90">
        <v>5</v>
      </c>
      <c r="M9" s="90">
        <v>5</v>
      </c>
      <c r="N9" s="90">
        <v>5</v>
      </c>
      <c r="O9" s="90">
        <v>5</v>
      </c>
      <c r="P9" s="90">
        <v>5</v>
      </c>
      <c r="Q9" s="90">
        <v>5</v>
      </c>
    </row>
    <row r="10" spans="1:17">
      <c r="A10" s="94">
        <v>9</v>
      </c>
      <c r="B10" s="86" t="s">
        <v>12</v>
      </c>
      <c r="C10" s="59" t="s">
        <v>25</v>
      </c>
      <c r="D10" s="88" t="s">
        <v>63</v>
      </c>
      <c r="E10" s="88" t="s">
        <v>63</v>
      </c>
      <c r="F10" s="60">
        <v>5</v>
      </c>
      <c r="G10" s="60">
        <v>5</v>
      </c>
      <c r="H10" s="60">
        <v>3</v>
      </c>
      <c r="I10" s="60">
        <v>2</v>
      </c>
      <c r="J10" s="60">
        <v>4</v>
      </c>
      <c r="K10" s="60">
        <v>2</v>
      </c>
      <c r="L10" s="90">
        <v>4</v>
      </c>
      <c r="M10" s="90">
        <v>4</v>
      </c>
      <c r="N10" s="90">
        <v>4</v>
      </c>
      <c r="O10" s="90">
        <v>4</v>
      </c>
      <c r="P10" s="90">
        <v>4</v>
      </c>
      <c r="Q10" s="90">
        <v>4</v>
      </c>
    </row>
    <row r="11" spans="1:17">
      <c r="A11" s="94">
        <v>10</v>
      </c>
      <c r="B11" s="86" t="s">
        <v>12</v>
      </c>
      <c r="C11" s="59" t="s">
        <v>25</v>
      </c>
      <c r="D11" s="88" t="s">
        <v>63</v>
      </c>
      <c r="E11" s="88" t="s">
        <v>63</v>
      </c>
      <c r="F11" s="60">
        <v>4</v>
      </c>
      <c r="G11" s="60">
        <v>4</v>
      </c>
      <c r="H11" s="60">
        <v>4</v>
      </c>
      <c r="I11" s="60">
        <v>4</v>
      </c>
      <c r="J11" s="60">
        <v>4</v>
      </c>
      <c r="K11" s="60">
        <v>5</v>
      </c>
      <c r="L11" s="90">
        <v>4</v>
      </c>
      <c r="M11" s="90">
        <v>4</v>
      </c>
      <c r="N11" s="90">
        <v>4</v>
      </c>
      <c r="O11" s="90">
        <v>5</v>
      </c>
      <c r="P11" s="90">
        <v>4</v>
      </c>
      <c r="Q11" s="90">
        <v>4</v>
      </c>
    </row>
    <row r="12" spans="1:17">
      <c r="A12" s="94">
        <v>11</v>
      </c>
      <c r="B12" s="86" t="s">
        <v>12</v>
      </c>
      <c r="C12" s="59" t="s">
        <v>25</v>
      </c>
      <c r="D12" s="88" t="s">
        <v>63</v>
      </c>
      <c r="E12" s="88" t="s">
        <v>63</v>
      </c>
      <c r="F12" s="60">
        <v>3</v>
      </c>
      <c r="G12" s="60">
        <v>3</v>
      </c>
      <c r="H12" s="60">
        <v>3</v>
      </c>
      <c r="I12" s="60">
        <v>2</v>
      </c>
      <c r="J12" s="60">
        <v>4</v>
      </c>
      <c r="K12" s="60">
        <v>3</v>
      </c>
      <c r="L12" s="90">
        <v>3</v>
      </c>
      <c r="M12" s="90">
        <v>3</v>
      </c>
      <c r="N12" s="90">
        <v>3</v>
      </c>
      <c r="O12" s="90">
        <v>3</v>
      </c>
      <c r="P12" s="90">
        <v>3</v>
      </c>
      <c r="Q12" s="90">
        <v>3</v>
      </c>
    </row>
    <row r="13" spans="1:17">
      <c r="A13" s="94">
        <v>12</v>
      </c>
      <c r="B13" s="86" t="s">
        <v>13</v>
      </c>
      <c r="C13" s="59" t="s">
        <v>25</v>
      </c>
      <c r="D13" s="88" t="s">
        <v>63</v>
      </c>
      <c r="E13" s="88" t="s">
        <v>31</v>
      </c>
      <c r="F13" s="60">
        <v>4</v>
      </c>
      <c r="G13" s="60">
        <v>4</v>
      </c>
      <c r="H13" s="60">
        <v>4</v>
      </c>
      <c r="I13" s="60">
        <v>4</v>
      </c>
      <c r="J13" s="60">
        <v>4</v>
      </c>
      <c r="K13" s="60">
        <v>4</v>
      </c>
      <c r="L13" s="90">
        <v>4</v>
      </c>
      <c r="M13" s="90">
        <v>4</v>
      </c>
      <c r="N13" s="90">
        <v>4</v>
      </c>
      <c r="O13" s="90">
        <v>4</v>
      </c>
      <c r="P13" s="90">
        <v>4</v>
      </c>
      <c r="Q13" s="90">
        <v>4</v>
      </c>
    </row>
    <row r="14" spans="1:17">
      <c r="A14" s="94">
        <v>13</v>
      </c>
      <c r="B14" s="86" t="s">
        <v>12</v>
      </c>
      <c r="C14" s="59" t="s">
        <v>25</v>
      </c>
      <c r="D14" s="88" t="s">
        <v>63</v>
      </c>
      <c r="E14" s="88" t="s">
        <v>63</v>
      </c>
      <c r="F14" s="60">
        <v>4</v>
      </c>
      <c r="G14" s="60">
        <v>4</v>
      </c>
      <c r="H14" s="60">
        <v>4</v>
      </c>
      <c r="I14" s="60">
        <v>4</v>
      </c>
      <c r="J14" s="60">
        <v>4</v>
      </c>
      <c r="K14" s="60">
        <v>4</v>
      </c>
      <c r="L14" s="90">
        <v>4</v>
      </c>
      <c r="M14" s="90">
        <v>3</v>
      </c>
      <c r="N14" s="90">
        <v>4</v>
      </c>
      <c r="O14" s="90">
        <v>4</v>
      </c>
      <c r="P14" s="90">
        <v>4</v>
      </c>
      <c r="Q14" s="90">
        <v>4</v>
      </c>
    </row>
    <row r="15" spans="1:17">
      <c r="A15" s="94">
        <v>14</v>
      </c>
      <c r="B15" s="86" t="s">
        <v>13</v>
      </c>
      <c r="C15" s="59" t="s">
        <v>25</v>
      </c>
      <c r="D15" s="88" t="s">
        <v>63</v>
      </c>
      <c r="E15" s="88" t="s">
        <v>63</v>
      </c>
      <c r="F15" s="60">
        <v>5</v>
      </c>
      <c r="G15" s="60">
        <v>5</v>
      </c>
      <c r="H15" s="60">
        <v>5</v>
      </c>
      <c r="I15" s="60">
        <v>5</v>
      </c>
      <c r="J15" s="60">
        <v>5</v>
      </c>
      <c r="K15" s="60">
        <v>5</v>
      </c>
      <c r="L15" s="90">
        <v>5</v>
      </c>
      <c r="M15" s="90">
        <v>5</v>
      </c>
      <c r="N15" s="90">
        <v>5</v>
      </c>
      <c r="O15" s="90">
        <v>5</v>
      </c>
      <c r="P15" s="90">
        <v>5</v>
      </c>
      <c r="Q15" s="90">
        <v>5</v>
      </c>
    </row>
    <row r="16" spans="1:17">
      <c r="A16" s="94">
        <v>15</v>
      </c>
      <c r="B16" s="86" t="s">
        <v>12</v>
      </c>
      <c r="C16" s="59" t="s">
        <v>25</v>
      </c>
      <c r="D16" s="88" t="s">
        <v>31</v>
      </c>
      <c r="E16" s="88" t="s">
        <v>31</v>
      </c>
      <c r="F16" s="60">
        <v>4</v>
      </c>
      <c r="G16" s="60">
        <v>4</v>
      </c>
      <c r="H16" s="60">
        <v>4</v>
      </c>
      <c r="I16" s="60">
        <v>4</v>
      </c>
      <c r="J16" s="60">
        <v>4</v>
      </c>
      <c r="K16" s="60">
        <v>4</v>
      </c>
      <c r="L16" s="90">
        <v>4</v>
      </c>
      <c r="M16" s="90">
        <v>4</v>
      </c>
      <c r="N16" s="90">
        <v>4</v>
      </c>
      <c r="O16" s="90">
        <v>4</v>
      </c>
      <c r="P16" s="90">
        <v>4</v>
      </c>
      <c r="Q16" s="90">
        <v>4</v>
      </c>
    </row>
    <row r="17" spans="1:17">
      <c r="A17" s="94">
        <v>16</v>
      </c>
      <c r="B17" s="86" t="s">
        <v>12</v>
      </c>
      <c r="C17" s="59" t="s">
        <v>25</v>
      </c>
      <c r="D17" s="88" t="s">
        <v>63</v>
      </c>
      <c r="E17" s="88" t="s">
        <v>63</v>
      </c>
      <c r="F17" s="60">
        <v>4</v>
      </c>
      <c r="G17" s="60">
        <v>4</v>
      </c>
      <c r="H17" s="60">
        <v>4</v>
      </c>
      <c r="I17" s="60">
        <v>4</v>
      </c>
      <c r="J17" s="60">
        <v>4</v>
      </c>
      <c r="K17" s="60">
        <v>4</v>
      </c>
      <c r="L17" s="90">
        <v>4</v>
      </c>
      <c r="M17" s="90">
        <v>4</v>
      </c>
      <c r="N17" s="90">
        <v>4</v>
      </c>
      <c r="O17" s="90">
        <v>4</v>
      </c>
      <c r="P17" s="90">
        <v>4</v>
      </c>
      <c r="Q17" s="90">
        <v>4</v>
      </c>
    </row>
    <row r="18" spans="1:17">
      <c r="A18" s="94">
        <v>17</v>
      </c>
      <c r="B18" s="86" t="s">
        <v>13</v>
      </c>
      <c r="C18" s="59" t="s">
        <v>25</v>
      </c>
      <c r="D18" s="88" t="s">
        <v>31</v>
      </c>
      <c r="E18" s="88" t="s">
        <v>31</v>
      </c>
      <c r="F18" s="60">
        <v>4</v>
      </c>
      <c r="G18" s="60">
        <v>5</v>
      </c>
      <c r="H18" s="60">
        <v>4</v>
      </c>
      <c r="I18" s="60">
        <v>4</v>
      </c>
      <c r="J18" s="60">
        <v>4</v>
      </c>
      <c r="K18" s="60">
        <v>5</v>
      </c>
      <c r="L18" s="90">
        <v>5</v>
      </c>
      <c r="M18" s="90">
        <v>4</v>
      </c>
      <c r="N18" s="90">
        <v>5</v>
      </c>
      <c r="O18" s="90">
        <v>5</v>
      </c>
      <c r="P18" s="90">
        <v>4</v>
      </c>
      <c r="Q18" s="90">
        <v>5</v>
      </c>
    </row>
    <row r="19" spans="1:17">
      <c r="A19" s="94">
        <v>18</v>
      </c>
      <c r="B19" s="86" t="s">
        <v>12</v>
      </c>
      <c r="C19" s="59" t="s">
        <v>25</v>
      </c>
      <c r="D19" s="88" t="s">
        <v>31</v>
      </c>
      <c r="E19" s="88" t="s">
        <v>63</v>
      </c>
      <c r="F19" s="60">
        <v>4</v>
      </c>
      <c r="G19" s="60">
        <v>4</v>
      </c>
      <c r="H19" s="60">
        <v>4</v>
      </c>
      <c r="I19" s="60">
        <v>4</v>
      </c>
      <c r="J19" s="60">
        <v>4</v>
      </c>
      <c r="K19" s="60">
        <v>4</v>
      </c>
      <c r="L19" s="90">
        <v>4</v>
      </c>
      <c r="M19" s="90">
        <v>4</v>
      </c>
      <c r="N19" s="90">
        <v>4</v>
      </c>
      <c r="O19" s="90">
        <v>4</v>
      </c>
      <c r="P19" s="90">
        <v>4</v>
      </c>
      <c r="Q19" s="90">
        <v>4</v>
      </c>
    </row>
    <row r="20" spans="1:17">
      <c r="A20" s="94">
        <v>19</v>
      </c>
      <c r="B20" s="86" t="s">
        <v>13</v>
      </c>
      <c r="C20" s="59" t="s">
        <v>25</v>
      </c>
      <c r="D20" s="88" t="s">
        <v>63</v>
      </c>
      <c r="E20" s="88" t="s">
        <v>63</v>
      </c>
      <c r="F20" s="60">
        <v>4</v>
      </c>
      <c r="G20" s="60">
        <v>4</v>
      </c>
      <c r="H20" s="60">
        <v>4</v>
      </c>
      <c r="I20" s="60">
        <v>4</v>
      </c>
      <c r="J20" s="60">
        <v>4</v>
      </c>
      <c r="K20" s="60">
        <v>4</v>
      </c>
      <c r="L20" s="90">
        <v>4</v>
      </c>
      <c r="M20" s="90">
        <v>4</v>
      </c>
      <c r="N20" s="90">
        <v>4</v>
      </c>
      <c r="O20" s="90">
        <v>4</v>
      </c>
      <c r="P20" s="90">
        <v>4</v>
      </c>
      <c r="Q20" s="90">
        <v>4</v>
      </c>
    </row>
    <row r="21" spans="1:17">
      <c r="A21" s="94">
        <v>20</v>
      </c>
      <c r="B21" s="86" t="s">
        <v>12</v>
      </c>
      <c r="C21" s="59" t="s">
        <v>25</v>
      </c>
      <c r="D21" s="88" t="s">
        <v>63</v>
      </c>
      <c r="E21" s="88" t="s">
        <v>31</v>
      </c>
      <c r="F21" s="60">
        <v>3</v>
      </c>
      <c r="G21" s="60">
        <v>4</v>
      </c>
      <c r="H21" s="60">
        <v>3</v>
      </c>
      <c r="I21" s="60">
        <v>3</v>
      </c>
      <c r="J21" s="60">
        <v>4</v>
      </c>
      <c r="K21" s="60">
        <v>3</v>
      </c>
      <c r="L21" s="90"/>
      <c r="M21" s="90"/>
      <c r="N21" s="90"/>
      <c r="O21" s="90"/>
      <c r="P21" s="90"/>
      <c r="Q21" s="90"/>
    </row>
    <row r="22" spans="1:17">
      <c r="A22" s="94">
        <v>21</v>
      </c>
      <c r="B22" s="86" t="s">
        <v>13</v>
      </c>
      <c r="C22" s="59" t="s">
        <v>25</v>
      </c>
      <c r="D22" s="88" t="s">
        <v>63</v>
      </c>
      <c r="E22" s="88" t="s">
        <v>63</v>
      </c>
      <c r="F22" s="60">
        <v>4</v>
      </c>
      <c r="G22" s="60">
        <v>4</v>
      </c>
      <c r="H22" s="60">
        <v>4</v>
      </c>
      <c r="I22" s="60">
        <v>4</v>
      </c>
      <c r="J22" s="60">
        <v>4</v>
      </c>
      <c r="K22" s="60">
        <v>4</v>
      </c>
      <c r="L22" s="90">
        <v>4</v>
      </c>
      <c r="M22" s="90">
        <v>4</v>
      </c>
      <c r="N22" s="90">
        <v>4</v>
      </c>
      <c r="O22" s="90">
        <v>4</v>
      </c>
      <c r="P22" s="90">
        <v>4</v>
      </c>
      <c r="Q22" s="90">
        <v>4</v>
      </c>
    </row>
    <row r="23" spans="1:17">
      <c r="A23" s="94">
        <v>22</v>
      </c>
      <c r="B23" s="86" t="s">
        <v>13</v>
      </c>
      <c r="C23" s="59" t="s">
        <v>25</v>
      </c>
      <c r="D23" s="88" t="s">
        <v>63</v>
      </c>
      <c r="E23" s="88" t="s">
        <v>63</v>
      </c>
      <c r="F23" s="60">
        <v>5</v>
      </c>
      <c r="G23" s="60">
        <v>5</v>
      </c>
      <c r="H23" s="60">
        <v>4</v>
      </c>
      <c r="I23" s="60">
        <v>5</v>
      </c>
      <c r="J23" s="60">
        <v>5</v>
      </c>
      <c r="K23" s="60">
        <v>4</v>
      </c>
      <c r="L23" s="90">
        <v>5</v>
      </c>
      <c r="M23" s="90">
        <v>4</v>
      </c>
      <c r="N23" s="90">
        <v>3</v>
      </c>
      <c r="O23" s="90">
        <v>4</v>
      </c>
      <c r="P23" s="90">
        <v>3</v>
      </c>
      <c r="Q23" s="90">
        <v>4</v>
      </c>
    </row>
    <row r="24" spans="1:17">
      <c r="A24" s="94">
        <v>23</v>
      </c>
      <c r="B24" s="86" t="s">
        <v>12</v>
      </c>
      <c r="C24" s="59" t="s">
        <v>25</v>
      </c>
      <c r="D24" s="88" t="s">
        <v>63</v>
      </c>
      <c r="E24" s="88" t="s">
        <v>63</v>
      </c>
      <c r="F24" s="60">
        <v>4</v>
      </c>
      <c r="G24" s="60">
        <v>4</v>
      </c>
      <c r="H24" s="60">
        <v>3</v>
      </c>
      <c r="I24" s="60">
        <v>3</v>
      </c>
      <c r="J24" s="60">
        <v>3</v>
      </c>
      <c r="K24" s="60">
        <v>3</v>
      </c>
      <c r="L24" s="90">
        <v>4</v>
      </c>
      <c r="M24" s="90">
        <v>3</v>
      </c>
      <c r="N24" s="90">
        <v>4</v>
      </c>
      <c r="O24" s="90">
        <v>4</v>
      </c>
      <c r="P24" s="90">
        <v>2</v>
      </c>
      <c r="Q24" s="90">
        <v>3</v>
      </c>
    </row>
    <row r="25" spans="1:17">
      <c r="A25" s="94">
        <v>24</v>
      </c>
      <c r="B25" s="86" t="s">
        <v>13</v>
      </c>
      <c r="C25" s="59" t="s">
        <v>25</v>
      </c>
      <c r="D25" s="88" t="s">
        <v>63</v>
      </c>
      <c r="E25" s="88" t="s">
        <v>63</v>
      </c>
      <c r="F25" s="60">
        <v>5</v>
      </c>
      <c r="G25" s="60">
        <v>4</v>
      </c>
      <c r="H25" s="60">
        <v>4</v>
      </c>
      <c r="I25" s="60">
        <v>3</v>
      </c>
      <c r="J25" s="60">
        <v>4</v>
      </c>
      <c r="K25" s="60">
        <v>4</v>
      </c>
      <c r="L25" s="90">
        <v>5</v>
      </c>
      <c r="M25" s="90">
        <v>4</v>
      </c>
      <c r="N25" s="90">
        <v>4</v>
      </c>
      <c r="O25" s="90">
        <v>4</v>
      </c>
      <c r="P25" s="90">
        <v>4</v>
      </c>
      <c r="Q25" s="90">
        <v>4</v>
      </c>
    </row>
    <row r="26" spans="1:17">
      <c r="A26" s="94">
        <v>25</v>
      </c>
      <c r="B26" s="86" t="s">
        <v>13</v>
      </c>
      <c r="C26" s="59" t="s">
        <v>25</v>
      </c>
      <c r="D26" s="88" t="s">
        <v>63</v>
      </c>
      <c r="E26" s="88" t="s">
        <v>63</v>
      </c>
      <c r="F26" s="60">
        <v>5</v>
      </c>
      <c r="G26" s="60">
        <v>5</v>
      </c>
      <c r="H26" s="60">
        <v>5</v>
      </c>
      <c r="I26" s="60">
        <v>5</v>
      </c>
      <c r="J26" s="60">
        <v>5</v>
      </c>
      <c r="K26" s="60">
        <v>5</v>
      </c>
      <c r="L26" s="90">
        <v>4</v>
      </c>
      <c r="M26" s="90">
        <v>5</v>
      </c>
      <c r="N26" s="90">
        <v>5</v>
      </c>
      <c r="O26" s="90">
        <v>5</v>
      </c>
      <c r="P26" s="90">
        <v>5</v>
      </c>
      <c r="Q26" s="90">
        <v>5</v>
      </c>
    </row>
    <row r="27" spans="1:17">
      <c r="A27" s="94">
        <v>26</v>
      </c>
      <c r="B27" s="86" t="s">
        <v>13</v>
      </c>
      <c r="C27" s="59" t="s">
        <v>25</v>
      </c>
      <c r="D27" s="88" t="s">
        <v>63</v>
      </c>
      <c r="E27" s="88" t="s">
        <v>63</v>
      </c>
      <c r="F27" s="60">
        <v>4</v>
      </c>
      <c r="G27" s="60">
        <v>4</v>
      </c>
      <c r="H27" s="60">
        <v>4</v>
      </c>
      <c r="I27" s="60">
        <v>4</v>
      </c>
      <c r="J27" s="60">
        <v>4</v>
      </c>
      <c r="K27" s="60">
        <v>4</v>
      </c>
      <c r="L27" s="90">
        <v>4</v>
      </c>
      <c r="M27" s="90">
        <v>4</v>
      </c>
      <c r="N27" s="90">
        <v>4</v>
      </c>
      <c r="O27" s="90">
        <v>4</v>
      </c>
      <c r="P27" s="90">
        <v>4</v>
      </c>
      <c r="Q27" s="90">
        <v>4</v>
      </c>
    </row>
    <row r="28" spans="1:17">
      <c r="A28" s="94">
        <v>27</v>
      </c>
      <c r="B28" s="86" t="s">
        <v>13</v>
      </c>
      <c r="C28" s="59" t="s">
        <v>25</v>
      </c>
      <c r="D28" s="88" t="s">
        <v>63</v>
      </c>
      <c r="E28" s="88" t="s">
        <v>63</v>
      </c>
      <c r="F28" s="60">
        <v>5</v>
      </c>
      <c r="G28" s="60">
        <v>5</v>
      </c>
      <c r="H28" s="60">
        <v>5</v>
      </c>
      <c r="I28" s="60">
        <v>5</v>
      </c>
      <c r="J28" s="60">
        <v>5</v>
      </c>
      <c r="K28" s="60">
        <v>5</v>
      </c>
      <c r="L28" s="90">
        <v>5</v>
      </c>
      <c r="M28" s="90">
        <v>5</v>
      </c>
      <c r="N28" s="90">
        <v>5</v>
      </c>
      <c r="O28" s="90">
        <v>5</v>
      </c>
      <c r="P28" s="90">
        <v>5</v>
      </c>
      <c r="Q28" s="90">
        <v>5</v>
      </c>
    </row>
    <row r="29" spans="1:17">
      <c r="A29" s="94">
        <v>28</v>
      </c>
      <c r="B29" s="86" t="s">
        <v>13</v>
      </c>
      <c r="C29" s="59" t="s">
        <v>25</v>
      </c>
      <c r="D29" s="88" t="s">
        <v>63</v>
      </c>
      <c r="E29" s="88" t="s">
        <v>63</v>
      </c>
      <c r="F29" s="60">
        <v>5</v>
      </c>
      <c r="G29" s="60">
        <v>5</v>
      </c>
      <c r="H29" s="60">
        <v>5</v>
      </c>
      <c r="I29" s="60">
        <v>5</v>
      </c>
      <c r="J29" s="60">
        <v>5</v>
      </c>
      <c r="K29" s="60">
        <v>5</v>
      </c>
      <c r="L29" s="90">
        <v>5</v>
      </c>
      <c r="M29" s="90">
        <v>5</v>
      </c>
      <c r="N29" s="90">
        <v>5</v>
      </c>
      <c r="O29" s="90">
        <v>5</v>
      </c>
      <c r="P29" s="90">
        <v>5</v>
      </c>
      <c r="Q29" s="90">
        <v>5</v>
      </c>
    </row>
    <row r="30" spans="1:17">
      <c r="A30" s="94">
        <v>29</v>
      </c>
      <c r="B30" s="86" t="s">
        <v>13</v>
      </c>
      <c r="C30" s="59" t="s">
        <v>25</v>
      </c>
      <c r="D30" s="88" t="s">
        <v>63</v>
      </c>
      <c r="E30" s="88" t="s">
        <v>63</v>
      </c>
      <c r="F30" s="60">
        <v>4</v>
      </c>
      <c r="G30" s="60">
        <v>4</v>
      </c>
      <c r="H30" s="60">
        <v>4</v>
      </c>
      <c r="I30" s="60">
        <v>4</v>
      </c>
      <c r="J30" s="60">
        <v>4</v>
      </c>
      <c r="K30" s="60">
        <v>4</v>
      </c>
      <c r="L30" s="90">
        <v>4</v>
      </c>
      <c r="M30" s="90">
        <v>4</v>
      </c>
      <c r="N30" s="90">
        <v>4</v>
      </c>
      <c r="O30" s="90">
        <v>4</v>
      </c>
      <c r="P30" s="90">
        <v>4</v>
      </c>
      <c r="Q30" s="90">
        <v>4</v>
      </c>
    </row>
    <row r="31" spans="1:17">
      <c r="A31" s="94">
        <v>30</v>
      </c>
      <c r="B31" s="86" t="s">
        <v>13</v>
      </c>
      <c r="C31" s="59" t="s">
        <v>26</v>
      </c>
      <c r="D31" s="88" t="s">
        <v>63</v>
      </c>
      <c r="E31" s="88" t="s">
        <v>63</v>
      </c>
      <c r="F31" s="60">
        <v>4</v>
      </c>
      <c r="G31" s="60">
        <v>3</v>
      </c>
      <c r="H31" s="60">
        <v>3</v>
      </c>
      <c r="I31" s="60">
        <v>3</v>
      </c>
      <c r="J31" s="60">
        <v>3</v>
      </c>
      <c r="K31" s="60">
        <v>3</v>
      </c>
      <c r="L31" s="90">
        <v>4</v>
      </c>
      <c r="M31" s="90">
        <v>4</v>
      </c>
      <c r="N31" s="90">
        <v>4</v>
      </c>
      <c r="O31" s="90">
        <v>4</v>
      </c>
      <c r="P31" s="90">
        <v>4</v>
      </c>
      <c r="Q31" s="90">
        <v>4</v>
      </c>
    </row>
    <row r="32" spans="1:17">
      <c r="A32" s="94">
        <v>31</v>
      </c>
      <c r="B32" s="86" t="s">
        <v>13</v>
      </c>
      <c r="C32" s="59" t="s">
        <v>25</v>
      </c>
      <c r="D32" s="88" t="s">
        <v>63</v>
      </c>
      <c r="E32" s="88" t="s">
        <v>63</v>
      </c>
      <c r="F32" s="60">
        <v>4</v>
      </c>
      <c r="G32" s="60">
        <v>4</v>
      </c>
      <c r="H32" s="60">
        <v>4</v>
      </c>
      <c r="I32" s="60">
        <v>4</v>
      </c>
      <c r="J32" s="60">
        <v>4</v>
      </c>
      <c r="K32" s="60">
        <v>4</v>
      </c>
      <c r="L32" s="90">
        <v>4</v>
      </c>
      <c r="M32" s="90">
        <v>4</v>
      </c>
      <c r="N32" s="90">
        <v>4</v>
      </c>
      <c r="O32" s="90">
        <v>4</v>
      </c>
      <c r="P32" s="90">
        <v>4</v>
      </c>
      <c r="Q32" s="90">
        <v>4</v>
      </c>
    </row>
    <row r="33" spans="1:17">
      <c r="A33" s="94">
        <v>32</v>
      </c>
      <c r="B33" s="86" t="s">
        <v>13</v>
      </c>
      <c r="C33" s="59" t="s">
        <v>25</v>
      </c>
      <c r="D33" s="88" t="s">
        <v>63</v>
      </c>
      <c r="E33" s="88" t="s">
        <v>63</v>
      </c>
      <c r="F33" s="60">
        <v>4</v>
      </c>
      <c r="G33" s="60">
        <v>4</v>
      </c>
      <c r="H33" s="60">
        <v>5</v>
      </c>
      <c r="I33" s="60">
        <v>4</v>
      </c>
      <c r="J33" s="60">
        <v>4</v>
      </c>
      <c r="K33" s="60">
        <v>4</v>
      </c>
      <c r="L33" s="90">
        <v>4</v>
      </c>
      <c r="M33" s="90">
        <v>4</v>
      </c>
      <c r="N33" s="90">
        <v>4</v>
      </c>
      <c r="O33" s="90">
        <v>4</v>
      </c>
      <c r="P33" s="90">
        <v>4</v>
      </c>
      <c r="Q33" s="90">
        <v>4</v>
      </c>
    </row>
    <row r="34" spans="1:17">
      <c r="A34" s="94">
        <v>33</v>
      </c>
      <c r="B34" s="86" t="s">
        <v>13</v>
      </c>
      <c r="C34" s="59" t="s">
        <v>25</v>
      </c>
      <c r="D34" s="88" t="s">
        <v>63</v>
      </c>
      <c r="E34" s="88" t="s">
        <v>63</v>
      </c>
      <c r="F34" s="60">
        <v>4</v>
      </c>
      <c r="G34" s="60">
        <v>4</v>
      </c>
      <c r="H34" s="60">
        <v>4</v>
      </c>
      <c r="I34" s="60">
        <v>4</v>
      </c>
      <c r="J34" s="60">
        <v>4</v>
      </c>
      <c r="K34" s="60">
        <v>4</v>
      </c>
      <c r="L34" s="90">
        <v>4</v>
      </c>
      <c r="M34" s="90">
        <v>4</v>
      </c>
      <c r="N34" s="90">
        <v>4</v>
      </c>
      <c r="O34" s="90">
        <v>4</v>
      </c>
      <c r="P34" s="90">
        <v>4</v>
      </c>
      <c r="Q34" s="90">
        <v>4</v>
      </c>
    </row>
    <row r="35" spans="1:17">
      <c r="A35" s="94">
        <v>34</v>
      </c>
      <c r="B35" s="86" t="s">
        <v>12</v>
      </c>
      <c r="C35" s="59" t="s">
        <v>25</v>
      </c>
      <c r="D35" s="88" t="s">
        <v>63</v>
      </c>
      <c r="E35" s="88" t="s">
        <v>63</v>
      </c>
      <c r="F35" s="60">
        <v>3</v>
      </c>
      <c r="G35" s="60">
        <v>3</v>
      </c>
      <c r="H35" s="60">
        <v>2</v>
      </c>
      <c r="I35" s="60">
        <v>2</v>
      </c>
      <c r="J35" s="60">
        <v>1</v>
      </c>
      <c r="K35" s="60">
        <v>1</v>
      </c>
      <c r="L35" s="90">
        <v>5</v>
      </c>
      <c r="M35" s="90">
        <v>5</v>
      </c>
      <c r="N35" s="90">
        <v>5</v>
      </c>
      <c r="O35" s="90">
        <v>5</v>
      </c>
      <c r="P35" s="90">
        <v>5</v>
      </c>
      <c r="Q35" s="90">
        <v>5</v>
      </c>
    </row>
    <row r="36" spans="1:17">
      <c r="A36" s="94">
        <v>35</v>
      </c>
      <c r="B36" s="86" t="s">
        <v>13</v>
      </c>
      <c r="C36" s="59" t="s">
        <v>25</v>
      </c>
      <c r="D36" s="88" t="s">
        <v>63</v>
      </c>
      <c r="E36" s="88" t="s">
        <v>63</v>
      </c>
      <c r="F36" s="60">
        <v>4</v>
      </c>
      <c r="G36" s="60">
        <v>4</v>
      </c>
      <c r="H36" s="60">
        <v>4</v>
      </c>
      <c r="I36" s="60">
        <v>4</v>
      </c>
      <c r="J36" s="60">
        <v>4</v>
      </c>
      <c r="K36" s="60">
        <v>4</v>
      </c>
      <c r="L36" s="90">
        <v>4</v>
      </c>
      <c r="M36" s="90">
        <v>4</v>
      </c>
      <c r="N36" s="90">
        <v>4</v>
      </c>
      <c r="O36" s="90">
        <v>4</v>
      </c>
      <c r="P36" s="90">
        <v>4</v>
      </c>
      <c r="Q36" s="90">
        <v>4</v>
      </c>
    </row>
    <row r="37" spans="1:17">
      <c r="A37" s="94">
        <v>36</v>
      </c>
      <c r="B37" s="86" t="s">
        <v>12</v>
      </c>
      <c r="C37" s="59" t="s">
        <v>25</v>
      </c>
      <c r="D37" s="88" t="s">
        <v>63</v>
      </c>
      <c r="E37" s="88" t="s">
        <v>63</v>
      </c>
      <c r="F37" s="60">
        <v>4</v>
      </c>
      <c r="G37" s="60">
        <v>4</v>
      </c>
      <c r="H37" s="60">
        <v>4</v>
      </c>
      <c r="I37" s="60">
        <v>4</v>
      </c>
      <c r="J37" s="60">
        <v>4</v>
      </c>
      <c r="K37" s="60">
        <v>4</v>
      </c>
      <c r="L37" s="90">
        <v>4</v>
      </c>
      <c r="M37" s="90">
        <v>4</v>
      </c>
      <c r="N37" s="90">
        <v>4</v>
      </c>
      <c r="O37" s="90">
        <v>4</v>
      </c>
      <c r="P37" s="90">
        <v>4</v>
      </c>
      <c r="Q37" s="90">
        <v>4</v>
      </c>
    </row>
    <row r="38" spans="1:17">
      <c r="A38" s="94">
        <v>37</v>
      </c>
      <c r="B38" s="86" t="s">
        <v>13</v>
      </c>
      <c r="C38" s="59" t="s">
        <v>25</v>
      </c>
      <c r="D38" s="88" t="s">
        <v>63</v>
      </c>
      <c r="E38" s="88" t="s">
        <v>63</v>
      </c>
      <c r="F38" s="60">
        <v>4</v>
      </c>
      <c r="G38" s="60">
        <v>4</v>
      </c>
      <c r="H38" s="60">
        <v>4</v>
      </c>
      <c r="I38" s="60">
        <v>4</v>
      </c>
      <c r="J38" s="60">
        <v>4</v>
      </c>
      <c r="K38" s="60">
        <v>4</v>
      </c>
      <c r="L38" s="90">
        <v>4</v>
      </c>
      <c r="M38" s="90">
        <v>4</v>
      </c>
      <c r="N38" s="90">
        <v>4</v>
      </c>
      <c r="O38" s="90">
        <v>4</v>
      </c>
      <c r="P38" s="90">
        <v>4</v>
      </c>
      <c r="Q38" s="90">
        <v>4</v>
      </c>
    </row>
    <row r="39" spans="1:17">
      <c r="A39" s="94">
        <v>38</v>
      </c>
      <c r="B39" s="86" t="s">
        <v>13</v>
      </c>
      <c r="C39" s="59" t="s">
        <v>25</v>
      </c>
      <c r="D39" s="88" t="s">
        <v>63</v>
      </c>
      <c r="E39" s="88" t="s">
        <v>63</v>
      </c>
      <c r="F39" s="60">
        <v>4</v>
      </c>
      <c r="G39" s="60">
        <v>4</v>
      </c>
      <c r="H39" s="60">
        <v>4</v>
      </c>
      <c r="I39" s="60">
        <v>4</v>
      </c>
      <c r="J39" s="60">
        <v>4</v>
      </c>
      <c r="K39" s="60">
        <v>4</v>
      </c>
      <c r="L39" s="90">
        <v>4</v>
      </c>
      <c r="M39" s="90">
        <v>4</v>
      </c>
      <c r="N39" s="90">
        <v>4</v>
      </c>
      <c r="O39" s="90">
        <v>4</v>
      </c>
      <c r="P39" s="90">
        <v>4</v>
      </c>
      <c r="Q39" s="90">
        <v>4</v>
      </c>
    </row>
    <row r="40" spans="1:17">
      <c r="A40" s="94">
        <v>39</v>
      </c>
      <c r="B40" s="86" t="s">
        <v>13</v>
      </c>
      <c r="C40" s="59" t="s">
        <v>25</v>
      </c>
      <c r="D40" s="88" t="s">
        <v>63</v>
      </c>
      <c r="E40" s="88" t="s">
        <v>63</v>
      </c>
      <c r="F40" s="60">
        <v>4</v>
      </c>
      <c r="G40" s="60">
        <v>3</v>
      </c>
      <c r="H40" s="60">
        <v>3</v>
      </c>
      <c r="I40" s="60">
        <v>3</v>
      </c>
      <c r="J40" s="60">
        <v>3</v>
      </c>
      <c r="K40" s="60">
        <v>3</v>
      </c>
      <c r="L40" s="90">
        <v>3</v>
      </c>
      <c r="M40" s="90">
        <v>3</v>
      </c>
      <c r="N40" s="90">
        <v>3</v>
      </c>
      <c r="O40" s="90">
        <v>4</v>
      </c>
      <c r="P40" s="90">
        <v>4</v>
      </c>
      <c r="Q40" s="90">
        <v>3</v>
      </c>
    </row>
    <row r="41" spans="1:17">
      <c r="A41" s="94">
        <v>40</v>
      </c>
      <c r="B41" s="86" t="s">
        <v>12</v>
      </c>
      <c r="C41" s="59" t="s">
        <v>26</v>
      </c>
      <c r="D41" s="88" t="s">
        <v>63</v>
      </c>
      <c r="E41" s="88" t="s">
        <v>31</v>
      </c>
      <c r="F41" s="60">
        <v>3</v>
      </c>
      <c r="G41" s="60">
        <v>3</v>
      </c>
      <c r="H41" s="60">
        <v>2</v>
      </c>
      <c r="I41" s="60">
        <v>2</v>
      </c>
      <c r="J41" s="60">
        <v>2</v>
      </c>
      <c r="K41" s="60">
        <v>2</v>
      </c>
      <c r="L41" s="90"/>
      <c r="M41" s="90"/>
      <c r="N41" s="90"/>
      <c r="O41" s="90"/>
      <c r="P41" s="90"/>
      <c r="Q41" s="90"/>
    </row>
    <row r="42" spans="1:17">
      <c r="A42" s="94">
        <v>41</v>
      </c>
      <c r="B42" s="86" t="s">
        <v>12</v>
      </c>
      <c r="C42" s="59" t="s">
        <v>26</v>
      </c>
      <c r="D42" s="88" t="s">
        <v>63</v>
      </c>
      <c r="E42" s="88" t="s">
        <v>63</v>
      </c>
      <c r="F42" s="60">
        <v>3</v>
      </c>
      <c r="G42" s="60">
        <v>3</v>
      </c>
      <c r="H42" s="60">
        <v>3</v>
      </c>
      <c r="I42" s="60">
        <v>3</v>
      </c>
      <c r="J42" s="60">
        <v>3</v>
      </c>
      <c r="K42" s="60">
        <v>3</v>
      </c>
      <c r="L42" s="90">
        <v>3</v>
      </c>
      <c r="M42" s="90">
        <v>3</v>
      </c>
      <c r="N42" s="90">
        <v>3</v>
      </c>
      <c r="O42" s="90">
        <v>3</v>
      </c>
      <c r="P42" s="90">
        <v>3</v>
      </c>
      <c r="Q42" s="90">
        <v>3</v>
      </c>
    </row>
    <row r="43" spans="1:17">
      <c r="A43" s="94">
        <v>42</v>
      </c>
      <c r="B43" s="86" t="s">
        <v>13</v>
      </c>
      <c r="C43" s="59" t="s">
        <v>26</v>
      </c>
      <c r="D43" s="88" t="s">
        <v>63</v>
      </c>
      <c r="E43" s="88" t="s">
        <v>63</v>
      </c>
      <c r="F43" s="60">
        <v>4</v>
      </c>
      <c r="G43" s="60">
        <v>4</v>
      </c>
      <c r="H43" s="60">
        <v>4</v>
      </c>
      <c r="I43" s="60">
        <v>4</v>
      </c>
      <c r="J43" s="60">
        <v>4</v>
      </c>
      <c r="K43" s="60">
        <v>4</v>
      </c>
      <c r="L43" s="90">
        <v>4</v>
      </c>
      <c r="M43" s="90">
        <v>4</v>
      </c>
      <c r="N43" s="90">
        <v>4</v>
      </c>
      <c r="O43" s="90">
        <v>4</v>
      </c>
      <c r="P43" s="90">
        <v>4</v>
      </c>
      <c r="Q43" s="90">
        <v>4</v>
      </c>
    </row>
    <row r="44" spans="1:17">
      <c r="A44" s="94">
        <v>43</v>
      </c>
      <c r="B44" s="86" t="s">
        <v>13</v>
      </c>
      <c r="C44" s="59" t="s">
        <v>26</v>
      </c>
      <c r="D44" s="88" t="s">
        <v>63</v>
      </c>
      <c r="E44" s="88" t="s">
        <v>63</v>
      </c>
      <c r="F44" s="60">
        <v>4</v>
      </c>
      <c r="G44" s="60">
        <v>4</v>
      </c>
      <c r="H44" s="60">
        <v>4</v>
      </c>
      <c r="I44" s="60">
        <v>4</v>
      </c>
      <c r="J44" s="60">
        <v>4</v>
      </c>
      <c r="K44" s="60">
        <v>4</v>
      </c>
      <c r="L44" s="90">
        <v>4</v>
      </c>
      <c r="M44" s="90">
        <v>4</v>
      </c>
      <c r="N44" s="90">
        <v>4</v>
      </c>
      <c r="O44" s="90">
        <v>4</v>
      </c>
      <c r="P44" s="90">
        <v>4</v>
      </c>
      <c r="Q44" s="90">
        <v>4</v>
      </c>
    </row>
    <row r="45" spans="1:17">
      <c r="A45" s="94">
        <v>44</v>
      </c>
      <c r="B45" s="86" t="s">
        <v>12</v>
      </c>
      <c r="C45" s="59" t="s">
        <v>26</v>
      </c>
      <c r="D45" s="88" t="s">
        <v>63</v>
      </c>
      <c r="E45" s="88" t="s">
        <v>63</v>
      </c>
      <c r="F45" s="60">
        <v>4</v>
      </c>
      <c r="G45" s="60">
        <v>4</v>
      </c>
      <c r="H45" s="60">
        <v>4</v>
      </c>
      <c r="I45" s="60">
        <v>4</v>
      </c>
      <c r="J45" s="60">
        <v>4</v>
      </c>
      <c r="K45" s="60">
        <v>4</v>
      </c>
      <c r="L45" s="90">
        <v>4</v>
      </c>
      <c r="M45" s="90">
        <v>4</v>
      </c>
      <c r="N45" s="90">
        <v>4</v>
      </c>
      <c r="O45" s="90">
        <v>4</v>
      </c>
      <c r="P45" s="90">
        <v>4</v>
      </c>
      <c r="Q45" s="90">
        <v>4</v>
      </c>
    </row>
    <row r="46" spans="1:17">
      <c r="A46" s="94">
        <v>45</v>
      </c>
      <c r="B46" s="86" t="s">
        <v>12</v>
      </c>
      <c r="C46" s="59" t="s">
        <v>26</v>
      </c>
      <c r="D46" s="88" t="s">
        <v>63</v>
      </c>
      <c r="E46" s="88" t="s">
        <v>63</v>
      </c>
      <c r="F46" s="60">
        <v>4</v>
      </c>
      <c r="G46" s="60">
        <v>4</v>
      </c>
      <c r="H46" s="60">
        <v>4</v>
      </c>
      <c r="I46" s="60">
        <v>4</v>
      </c>
      <c r="J46" s="60">
        <v>4</v>
      </c>
      <c r="K46" s="60">
        <v>4</v>
      </c>
      <c r="L46" s="90">
        <v>4</v>
      </c>
      <c r="M46" s="90">
        <v>4</v>
      </c>
      <c r="N46" s="90">
        <v>4</v>
      </c>
      <c r="O46" s="90">
        <v>4</v>
      </c>
      <c r="P46" s="90">
        <v>4</v>
      </c>
      <c r="Q46" s="90">
        <v>4</v>
      </c>
    </row>
    <row r="47" spans="1:17">
      <c r="A47" s="94">
        <v>46</v>
      </c>
      <c r="B47" s="86" t="s">
        <v>13</v>
      </c>
      <c r="C47" s="59" t="s">
        <v>26</v>
      </c>
      <c r="D47" s="88" t="s">
        <v>63</v>
      </c>
      <c r="E47" s="88" t="s">
        <v>63</v>
      </c>
      <c r="F47" s="60">
        <v>3</v>
      </c>
      <c r="G47" s="60">
        <v>3</v>
      </c>
      <c r="H47" s="60">
        <v>3</v>
      </c>
      <c r="I47" s="60">
        <v>3</v>
      </c>
      <c r="J47" s="60">
        <v>3</v>
      </c>
      <c r="K47" s="60">
        <v>3</v>
      </c>
      <c r="L47" s="90">
        <v>3</v>
      </c>
      <c r="M47" s="90">
        <v>3</v>
      </c>
      <c r="N47" s="90">
        <v>3</v>
      </c>
      <c r="O47" s="90">
        <v>3</v>
      </c>
      <c r="P47" s="90">
        <v>3</v>
      </c>
      <c r="Q47" s="90">
        <v>3</v>
      </c>
    </row>
    <row r="48" spans="1:17">
      <c r="A48" s="94">
        <v>47</v>
      </c>
      <c r="B48" s="86" t="s">
        <v>13</v>
      </c>
      <c r="C48" s="59" t="s">
        <v>26</v>
      </c>
      <c r="D48" s="88" t="s">
        <v>63</v>
      </c>
      <c r="E48" s="88" t="s">
        <v>63</v>
      </c>
      <c r="F48" s="60">
        <v>4</v>
      </c>
      <c r="G48" s="60">
        <v>4</v>
      </c>
      <c r="H48" s="60">
        <v>4</v>
      </c>
      <c r="I48" s="60">
        <v>3</v>
      </c>
      <c r="J48" s="60">
        <v>3</v>
      </c>
      <c r="K48" s="60">
        <v>3</v>
      </c>
      <c r="L48" s="90">
        <v>4</v>
      </c>
      <c r="M48" s="90">
        <v>4</v>
      </c>
      <c r="N48" s="90">
        <v>4</v>
      </c>
      <c r="O48" s="90">
        <v>4</v>
      </c>
      <c r="P48" s="90">
        <v>5</v>
      </c>
      <c r="Q48" s="90">
        <v>4</v>
      </c>
    </row>
    <row r="49" spans="1:17">
      <c r="A49" s="94">
        <v>48</v>
      </c>
      <c r="B49" s="86" t="s">
        <v>13</v>
      </c>
      <c r="C49" s="59" t="s">
        <v>26</v>
      </c>
      <c r="D49" s="88" t="s">
        <v>63</v>
      </c>
      <c r="E49" s="88" t="s">
        <v>63</v>
      </c>
      <c r="F49" s="60">
        <v>4</v>
      </c>
      <c r="G49" s="60">
        <v>4</v>
      </c>
      <c r="H49" s="60">
        <v>3</v>
      </c>
      <c r="I49" s="60">
        <v>3</v>
      </c>
      <c r="J49" s="60">
        <v>3</v>
      </c>
      <c r="K49" s="60">
        <v>3</v>
      </c>
      <c r="L49" s="90">
        <v>4</v>
      </c>
      <c r="M49" s="90">
        <v>4</v>
      </c>
      <c r="N49" s="90">
        <v>4</v>
      </c>
      <c r="O49" s="90">
        <v>4</v>
      </c>
      <c r="P49" s="90">
        <v>4</v>
      </c>
      <c r="Q49" s="90">
        <v>4</v>
      </c>
    </row>
    <row r="50" spans="1:17">
      <c r="A50" s="94">
        <v>49</v>
      </c>
      <c r="B50" s="86" t="s">
        <v>13</v>
      </c>
      <c r="C50" s="59" t="s">
        <v>26</v>
      </c>
      <c r="D50" s="88" t="s">
        <v>63</v>
      </c>
      <c r="E50" s="88" t="s">
        <v>63</v>
      </c>
      <c r="F50" s="60">
        <v>4</v>
      </c>
      <c r="G50" s="60">
        <v>4</v>
      </c>
      <c r="H50" s="60">
        <v>3</v>
      </c>
      <c r="I50" s="60">
        <v>3</v>
      </c>
      <c r="J50" s="60">
        <v>3</v>
      </c>
      <c r="K50" s="60">
        <v>3</v>
      </c>
      <c r="L50" s="90">
        <v>4</v>
      </c>
      <c r="M50" s="90">
        <v>4</v>
      </c>
      <c r="N50" s="90">
        <v>4</v>
      </c>
      <c r="O50" s="90">
        <v>4</v>
      </c>
      <c r="P50" s="90">
        <v>4</v>
      </c>
      <c r="Q50" s="90">
        <v>4</v>
      </c>
    </row>
    <row r="51" spans="1:17">
      <c r="A51" s="94">
        <v>50</v>
      </c>
      <c r="B51" s="86" t="s">
        <v>13</v>
      </c>
      <c r="C51" s="59" t="s">
        <v>26</v>
      </c>
      <c r="D51" s="88" t="s">
        <v>63</v>
      </c>
      <c r="E51" s="88" t="s">
        <v>63</v>
      </c>
      <c r="F51" s="60">
        <v>4</v>
      </c>
      <c r="G51" s="60">
        <v>4</v>
      </c>
      <c r="H51" s="60">
        <v>3</v>
      </c>
      <c r="I51" s="60">
        <v>3</v>
      </c>
      <c r="J51" s="60">
        <v>3</v>
      </c>
      <c r="K51" s="60">
        <v>3</v>
      </c>
      <c r="L51" s="90">
        <v>4</v>
      </c>
      <c r="M51" s="90">
        <v>4</v>
      </c>
      <c r="N51" s="90">
        <v>4</v>
      </c>
      <c r="O51" s="90">
        <v>4</v>
      </c>
      <c r="P51" s="90">
        <v>4</v>
      </c>
      <c r="Q51" s="90">
        <v>4</v>
      </c>
    </row>
    <row r="52" spans="1:17">
      <c r="A52" s="94">
        <v>51</v>
      </c>
      <c r="B52" s="86" t="s">
        <v>13</v>
      </c>
      <c r="C52" s="59" t="s">
        <v>26</v>
      </c>
      <c r="D52" s="88" t="s">
        <v>63</v>
      </c>
      <c r="E52" s="88" t="s">
        <v>63</v>
      </c>
      <c r="F52" s="60">
        <v>4</v>
      </c>
      <c r="G52" s="60">
        <v>4</v>
      </c>
      <c r="H52" s="60">
        <v>3</v>
      </c>
      <c r="I52" s="60">
        <v>3</v>
      </c>
      <c r="J52" s="60">
        <v>3</v>
      </c>
      <c r="K52" s="60">
        <v>3</v>
      </c>
      <c r="L52" s="90">
        <v>4</v>
      </c>
      <c r="M52" s="90">
        <v>4</v>
      </c>
      <c r="N52" s="90">
        <v>4</v>
      </c>
      <c r="O52" s="90">
        <v>4</v>
      </c>
      <c r="P52" s="90">
        <v>4</v>
      </c>
      <c r="Q52" s="90">
        <v>4</v>
      </c>
    </row>
    <row r="53" spans="1:17">
      <c r="A53" s="94">
        <v>52</v>
      </c>
      <c r="B53" s="86" t="s">
        <v>13</v>
      </c>
      <c r="C53" s="59" t="s">
        <v>26</v>
      </c>
      <c r="D53" s="88" t="s">
        <v>63</v>
      </c>
      <c r="E53" s="88" t="s">
        <v>63</v>
      </c>
      <c r="F53" s="60">
        <v>4</v>
      </c>
      <c r="G53" s="60">
        <v>4</v>
      </c>
      <c r="H53" s="60">
        <v>3</v>
      </c>
      <c r="I53" s="60">
        <v>3</v>
      </c>
      <c r="J53" s="60">
        <v>3</v>
      </c>
      <c r="K53" s="60">
        <v>3</v>
      </c>
      <c r="L53" s="90">
        <v>4</v>
      </c>
      <c r="M53" s="90">
        <v>4</v>
      </c>
      <c r="N53" s="90">
        <v>4</v>
      </c>
      <c r="O53" s="90">
        <v>4</v>
      </c>
      <c r="P53" s="90">
        <v>4</v>
      </c>
      <c r="Q53" s="90">
        <v>4</v>
      </c>
    </row>
    <row r="54" spans="1:17">
      <c r="A54" s="94">
        <v>53</v>
      </c>
      <c r="B54" s="86" t="s">
        <v>13</v>
      </c>
      <c r="C54" s="59" t="s">
        <v>26</v>
      </c>
      <c r="D54" s="88" t="s">
        <v>63</v>
      </c>
      <c r="E54" s="88" t="s">
        <v>63</v>
      </c>
      <c r="F54" s="60">
        <v>4</v>
      </c>
      <c r="G54" s="60">
        <v>4</v>
      </c>
      <c r="H54" s="60">
        <v>3</v>
      </c>
      <c r="I54" s="60">
        <v>3</v>
      </c>
      <c r="J54" s="60">
        <v>3</v>
      </c>
      <c r="K54" s="60">
        <v>3</v>
      </c>
      <c r="L54" s="90">
        <v>4</v>
      </c>
      <c r="M54" s="90">
        <v>4</v>
      </c>
      <c r="N54" s="90">
        <v>4</v>
      </c>
      <c r="O54" s="90">
        <v>4</v>
      </c>
      <c r="P54" s="90">
        <v>4</v>
      </c>
      <c r="Q54" s="90">
        <v>4</v>
      </c>
    </row>
    <row r="55" spans="1:17">
      <c r="A55" s="94">
        <v>54</v>
      </c>
      <c r="B55" s="86" t="s">
        <v>13</v>
      </c>
      <c r="C55" s="59" t="s">
        <v>26</v>
      </c>
      <c r="D55" s="88" t="s">
        <v>63</v>
      </c>
      <c r="E55" s="88" t="s">
        <v>63</v>
      </c>
      <c r="F55" s="60">
        <v>4</v>
      </c>
      <c r="G55" s="60">
        <v>4</v>
      </c>
      <c r="H55" s="60">
        <v>3</v>
      </c>
      <c r="I55" s="60">
        <v>3</v>
      </c>
      <c r="J55" s="60">
        <v>3</v>
      </c>
      <c r="K55" s="60">
        <v>3</v>
      </c>
      <c r="L55" s="90">
        <v>4</v>
      </c>
      <c r="M55" s="90">
        <v>4</v>
      </c>
      <c r="N55" s="90">
        <v>4</v>
      </c>
      <c r="O55" s="90">
        <v>4</v>
      </c>
      <c r="P55" s="90">
        <v>4</v>
      </c>
      <c r="Q55" s="90">
        <v>4</v>
      </c>
    </row>
    <row r="56" spans="1:17">
      <c r="A56" s="94">
        <v>55</v>
      </c>
      <c r="B56" s="86" t="s">
        <v>13</v>
      </c>
      <c r="C56" s="59" t="s">
        <v>26</v>
      </c>
      <c r="D56" s="88" t="s">
        <v>63</v>
      </c>
      <c r="E56" s="88" t="s">
        <v>63</v>
      </c>
      <c r="F56" s="60">
        <v>4</v>
      </c>
      <c r="G56" s="60">
        <v>4</v>
      </c>
      <c r="H56" s="60">
        <v>3</v>
      </c>
      <c r="I56" s="60">
        <v>3</v>
      </c>
      <c r="J56" s="60">
        <v>3</v>
      </c>
      <c r="K56" s="60">
        <v>3</v>
      </c>
      <c r="L56" s="90">
        <v>4</v>
      </c>
      <c r="M56" s="90">
        <v>4</v>
      </c>
      <c r="N56" s="90">
        <v>4</v>
      </c>
      <c r="O56" s="90">
        <v>4</v>
      </c>
      <c r="P56" s="90">
        <v>4</v>
      </c>
      <c r="Q56" s="90">
        <v>4</v>
      </c>
    </row>
    <row r="57" spans="1:17">
      <c r="A57" s="94">
        <v>56</v>
      </c>
      <c r="B57" s="86" t="s">
        <v>13</v>
      </c>
      <c r="C57" s="59" t="s">
        <v>26</v>
      </c>
      <c r="D57" s="88" t="s">
        <v>63</v>
      </c>
      <c r="E57" s="88" t="s">
        <v>63</v>
      </c>
      <c r="F57" s="60">
        <v>4</v>
      </c>
      <c r="G57" s="60">
        <v>4</v>
      </c>
      <c r="H57" s="60">
        <v>3</v>
      </c>
      <c r="I57" s="60">
        <v>3</v>
      </c>
      <c r="J57" s="60">
        <v>3</v>
      </c>
      <c r="K57" s="60">
        <v>3</v>
      </c>
      <c r="L57" s="90">
        <v>4</v>
      </c>
      <c r="M57" s="90">
        <v>4</v>
      </c>
      <c r="N57" s="90">
        <v>4</v>
      </c>
      <c r="O57" s="90">
        <v>4</v>
      </c>
      <c r="P57" s="90">
        <v>4</v>
      </c>
      <c r="Q57" s="90">
        <v>4</v>
      </c>
    </row>
    <row r="58" spans="1:17">
      <c r="A58" s="94">
        <v>57</v>
      </c>
      <c r="B58" s="86" t="s">
        <v>13</v>
      </c>
      <c r="C58" s="59" t="s">
        <v>26</v>
      </c>
      <c r="D58" s="88" t="s">
        <v>63</v>
      </c>
      <c r="E58" s="88" t="s">
        <v>63</v>
      </c>
      <c r="F58" s="60">
        <v>4</v>
      </c>
      <c r="G58" s="60">
        <v>4</v>
      </c>
      <c r="H58" s="60">
        <v>3</v>
      </c>
      <c r="I58" s="60">
        <v>3</v>
      </c>
      <c r="J58" s="60">
        <v>3</v>
      </c>
      <c r="K58" s="60">
        <v>3</v>
      </c>
      <c r="L58" s="90">
        <v>4</v>
      </c>
      <c r="M58" s="90">
        <v>4</v>
      </c>
      <c r="N58" s="90">
        <v>4</v>
      </c>
      <c r="O58" s="90">
        <v>4</v>
      </c>
      <c r="P58" s="90">
        <v>4</v>
      </c>
      <c r="Q58" s="90">
        <v>4</v>
      </c>
    </row>
    <row r="59" spans="1:17">
      <c r="A59" s="94">
        <v>58</v>
      </c>
      <c r="B59" s="86" t="s">
        <v>13</v>
      </c>
      <c r="C59" s="59" t="s">
        <v>26</v>
      </c>
      <c r="D59" s="88" t="s">
        <v>63</v>
      </c>
      <c r="E59" s="88" t="s">
        <v>63</v>
      </c>
      <c r="F59" s="60">
        <v>4</v>
      </c>
      <c r="G59" s="60">
        <v>4</v>
      </c>
      <c r="H59" s="60">
        <v>3</v>
      </c>
      <c r="I59" s="60">
        <v>3</v>
      </c>
      <c r="J59" s="60">
        <v>3</v>
      </c>
      <c r="K59" s="60">
        <v>3</v>
      </c>
      <c r="L59" s="90">
        <v>4</v>
      </c>
      <c r="M59" s="90">
        <v>4</v>
      </c>
      <c r="N59" s="90">
        <v>4</v>
      </c>
      <c r="O59" s="90">
        <v>4</v>
      </c>
      <c r="P59" s="90">
        <v>4</v>
      </c>
      <c r="Q59" s="90">
        <v>4</v>
      </c>
    </row>
    <row r="60" spans="1:17">
      <c r="A60" s="94">
        <v>59</v>
      </c>
      <c r="B60" s="86" t="s">
        <v>13</v>
      </c>
      <c r="C60" s="59" t="s">
        <v>26</v>
      </c>
      <c r="D60" s="88" t="s">
        <v>63</v>
      </c>
      <c r="E60" s="88" t="s">
        <v>63</v>
      </c>
      <c r="F60" s="60">
        <v>4</v>
      </c>
      <c r="G60" s="60">
        <v>4</v>
      </c>
      <c r="H60" s="60">
        <v>3</v>
      </c>
      <c r="I60" s="60">
        <v>3</v>
      </c>
      <c r="J60" s="60">
        <v>3</v>
      </c>
      <c r="K60" s="60">
        <v>3</v>
      </c>
      <c r="L60" s="90">
        <v>4</v>
      </c>
      <c r="M60" s="90">
        <v>4</v>
      </c>
      <c r="N60" s="90">
        <v>4</v>
      </c>
      <c r="O60" s="90">
        <v>4</v>
      </c>
      <c r="P60" s="90">
        <v>4</v>
      </c>
      <c r="Q60" s="90">
        <v>4</v>
      </c>
    </row>
    <row r="61" spans="1:17">
      <c r="A61" s="94">
        <v>60</v>
      </c>
      <c r="B61" s="86" t="s">
        <v>13</v>
      </c>
      <c r="C61" s="59" t="s">
        <v>25</v>
      </c>
      <c r="D61" s="88" t="s">
        <v>63</v>
      </c>
      <c r="E61" s="88" t="s">
        <v>63</v>
      </c>
      <c r="F61" s="60">
        <v>4</v>
      </c>
      <c r="G61" s="60">
        <v>4</v>
      </c>
      <c r="H61" s="60">
        <v>3</v>
      </c>
      <c r="I61" s="60">
        <v>3</v>
      </c>
      <c r="J61" s="60">
        <v>3</v>
      </c>
      <c r="K61" s="60">
        <v>3</v>
      </c>
      <c r="L61" s="90">
        <v>4</v>
      </c>
      <c r="M61" s="90">
        <v>4</v>
      </c>
      <c r="N61" s="90">
        <v>4</v>
      </c>
      <c r="O61" s="90">
        <v>4</v>
      </c>
      <c r="P61" s="90">
        <v>4</v>
      </c>
      <c r="Q61" s="90">
        <v>4</v>
      </c>
    </row>
    <row r="62" spans="1:17">
      <c r="A62" s="94">
        <v>61</v>
      </c>
      <c r="B62" s="86" t="s">
        <v>13</v>
      </c>
      <c r="C62" s="59" t="s">
        <v>25</v>
      </c>
      <c r="D62" s="88" t="s">
        <v>63</v>
      </c>
      <c r="E62" s="88" t="s">
        <v>63</v>
      </c>
      <c r="F62" s="60">
        <v>4</v>
      </c>
      <c r="G62" s="60">
        <v>4</v>
      </c>
      <c r="H62" s="60">
        <v>3</v>
      </c>
      <c r="I62" s="60">
        <v>3</v>
      </c>
      <c r="J62" s="60">
        <v>3</v>
      </c>
      <c r="K62" s="60">
        <v>3</v>
      </c>
      <c r="L62" s="90">
        <v>4</v>
      </c>
      <c r="M62" s="90">
        <v>4</v>
      </c>
      <c r="N62" s="90">
        <v>4</v>
      </c>
      <c r="O62" s="90">
        <v>4</v>
      </c>
      <c r="P62" s="90">
        <v>4</v>
      </c>
      <c r="Q62" s="90">
        <v>4</v>
      </c>
    </row>
    <row r="63" spans="1:17">
      <c r="A63" s="94">
        <v>62</v>
      </c>
      <c r="B63" s="86" t="s">
        <v>13</v>
      </c>
      <c r="C63" s="59" t="s">
        <v>25</v>
      </c>
      <c r="D63" s="88" t="s">
        <v>63</v>
      </c>
      <c r="E63" s="88" t="s">
        <v>63</v>
      </c>
      <c r="F63" s="60">
        <v>4</v>
      </c>
      <c r="G63" s="60">
        <v>4</v>
      </c>
      <c r="H63" s="60">
        <v>3</v>
      </c>
      <c r="I63" s="60">
        <v>3</v>
      </c>
      <c r="J63" s="60">
        <v>3</v>
      </c>
      <c r="K63" s="60">
        <v>3</v>
      </c>
      <c r="L63" s="90">
        <v>4</v>
      </c>
      <c r="M63" s="90">
        <v>4</v>
      </c>
      <c r="N63" s="90">
        <v>4</v>
      </c>
      <c r="O63" s="90">
        <v>4</v>
      </c>
      <c r="P63" s="90">
        <v>4</v>
      </c>
      <c r="Q63" s="90">
        <v>4</v>
      </c>
    </row>
    <row r="64" spans="1:17">
      <c r="A64" s="94">
        <v>63</v>
      </c>
      <c r="B64" s="86" t="s">
        <v>13</v>
      </c>
      <c r="C64" s="59" t="s">
        <v>25</v>
      </c>
      <c r="D64" s="88" t="s">
        <v>63</v>
      </c>
      <c r="E64" s="88" t="s">
        <v>63</v>
      </c>
      <c r="F64" s="60">
        <v>4</v>
      </c>
      <c r="G64" s="60">
        <v>4</v>
      </c>
      <c r="H64" s="60">
        <v>3</v>
      </c>
      <c r="I64" s="60">
        <v>3</v>
      </c>
      <c r="J64" s="60">
        <v>3</v>
      </c>
      <c r="K64" s="60">
        <v>3</v>
      </c>
      <c r="L64" s="90">
        <v>4</v>
      </c>
      <c r="M64" s="90">
        <v>4</v>
      </c>
      <c r="N64" s="90">
        <v>4</v>
      </c>
      <c r="O64" s="90">
        <v>4</v>
      </c>
      <c r="P64" s="90">
        <v>4</v>
      </c>
      <c r="Q64" s="90">
        <v>4</v>
      </c>
    </row>
    <row r="65" spans="1:17">
      <c r="A65" s="94">
        <v>64</v>
      </c>
      <c r="B65" s="86" t="s">
        <v>13</v>
      </c>
      <c r="C65" s="59" t="s">
        <v>25</v>
      </c>
      <c r="D65" s="88" t="s">
        <v>63</v>
      </c>
      <c r="E65" s="88" t="s">
        <v>63</v>
      </c>
      <c r="F65" s="60">
        <v>4</v>
      </c>
      <c r="G65" s="60">
        <v>4</v>
      </c>
      <c r="H65" s="60">
        <v>3</v>
      </c>
      <c r="I65" s="60">
        <v>3</v>
      </c>
      <c r="J65" s="60">
        <v>3</v>
      </c>
      <c r="K65" s="60">
        <v>3</v>
      </c>
      <c r="L65" s="90">
        <v>4</v>
      </c>
      <c r="M65" s="90">
        <v>4</v>
      </c>
      <c r="N65" s="90">
        <v>4</v>
      </c>
      <c r="O65" s="90">
        <v>4</v>
      </c>
      <c r="P65" s="90">
        <v>4</v>
      </c>
      <c r="Q65" s="90">
        <v>4</v>
      </c>
    </row>
    <row r="66" spans="1:17">
      <c r="A66" s="94">
        <v>65</v>
      </c>
      <c r="B66" s="86" t="s">
        <v>13</v>
      </c>
      <c r="C66" s="59" t="s">
        <v>25</v>
      </c>
      <c r="D66" s="88" t="s">
        <v>63</v>
      </c>
      <c r="E66" s="88" t="s">
        <v>63</v>
      </c>
      <c r="F66" s="60">
        <v>4</v>
      </c>
      <c r="G66" s="60">
        <v>4</v>
      </c>
      <c r="H66" s="60">
        <v>3</v>
      </c>
      <c r="I66" s="60">
        <v>3</v>
      </c>
      <c r="J66" s="60">
        <v>3</v>
      </c>
      <c r="K66" s="60">
        <v>3</v>
      </c>
      <c r="L66" s="90">
        <v>4</v>
      </c>
      <c r="M66" s="90">
        <v>4</v>
      </c>
      <c r="N66" s="90">
        <v>4</v>
      </c>
      <c r="O66" s="90">
        <v>4</v>
      </c>
      <c r="P66" s="90">
        <v>4</v>
      </c>
      <c r="Q66" s="90">
        <v>4</v>
      </c>
    </row>
    <row r="67" spans="1:17">
      <c r="A67" s="94">
        <v>66</v>
      </c>
      <c r="B67" s="86" t="s">
        <v>13</v>
      </c>
      <c r="C67" s="59" t="s">
        <v>25</v>
      </c>
      <c r="D67" s="88" t="s">
        <v>63</v>
      </c>
      <c r="E67" s="88" t="s">
        <v>63</v>
      </c>
      <c r="F67" s="60">
        <v>4</v>
      </c>
      <c r="G67" s="60">
        <v>4</v>
      </c>
      <c r="H67" s="60">
        <v>3</v>
      </c>
      <c r="I67" s="60">
        <v>3</v>
      </c>
      <c r="J67" s="60">
        <v>3</v>
      </c>
      <c r="K67" s="60">
        <v>3</v>
      </c>
      <c r="L67" s="90">
        <v>4</v>
      </c>
      <c r="M67" s="90">
        <v>4</v>
      </c>
      <c r="N67" s="90">
        <v>4</v>
      </c>
      <c r="O67" s="90">
        <v>4</v>
      </c>
      <c r="P67" s="90">
        <v>4</v>
      </c>
      <c r="Q67" s="90">
        <v>4</v>
      </c>
    </row>
    <row r="68" spans="1:17">
      <c r="A68" s="94">
        <v>67</v>
      </c>
      <c r="B68" s="86" t="s">
        <v>13</v>
      </c>
      <c r="C68" s="59" t="s">
        <v>25</v>
      </c>
      <c r="D68" s="88" t="s">
        <v>63</v>
      </c>
      <c r="E68" s="88" t="s">
        <v>63</v>
      </c>
      <c r="F68" s="60">
        <v>4</v>
      </c>
      <c r="G68" s="60">
        <v>4</v>
      </c>
      <c r="H68" s="60">
        <v>3</v>
      </c>
      <c r="I68" s="60">
        <v>3</v>
      </c>
      <c r="J68" s="60">
        <v>3</v>
      </c>
      <c r="K68" s="60">
        <v>3</v>
      </c>
      <c r="L68" s="90">
        <v>4</v>
      </c>
      <c r="M68" s="90">
        <v>4</v>
      </c>
      <c r="N68" s="90">
        <v>4</v>
      </c>
      <c r="O68" s="90">
        <v>4</v>
      </c>
      <c r="P68" s="90">
        <v>4</v>
      </c>
      <c r="Q68" s="90">
        <v>4</v>
      </c>
    </row>
    <row r="69" spans="1:17">
      <c r="A69" s="94">
        <v>68</v>
      </c>
      <c r="B69" s="86" t="s">
        <v>13</v>
      </c>
      <c r="C69" s="59" t="s">
        <v>25</v>
      </c>
      <c r="D69" s="88" t="s">
        <v>63</v>
      </c>
      <c r="E69" s="88" t="s">
        <v>63</v>
      </c>
      <c r="F69" s="60">
        <v>4</v>
      </c>
      <c r="G69" s="60">
        <v>4</v>
      </c>
      <c r="H69" s="60">
        <v>3</v>
      </c>
      <c r="I69" s="60">
        <v>3</v>
      </c>
      <c r="J69" s="60">
        <v>3</v>
      </c>
      <c r="K69" s="60">
        <v>3</v>
      </c>
      <c r="L69" s="90">
        <v>4</v>
      </c>
      <c r="M69" s="90">
        <v>4</v>
      </c>
      <c r="N69" s="90">
        <v>4</v>
      </c>
      <c r="O69" s="90">
        <v>4</v>
      </c>
      <c r="P69" s="90">
        <v>4</v>
      </c>
      <c r="Q69" s="90">
        <v>4</v>
      </c>
    </row>
    <row r="70" spans="1:17">
      <c r="A70" s="94">
        <v>69</v>
      </c>
      <c r="B70" s="86" t="s">
        <v>13</v>
      </c>
      <c r="C70" s="59" t="s">
        <v>25</v>
      </c>
      <c r="D70" s="88" t="s">
        <v>63</v>
      </c>
      <c r="E70" s="88" t="s">
        <v>63</v>
      </c>
      <c r="F70" s="60">
        <v>4</v>
      </c>
      <c r="G70" s="60">
        <v>4</v>
      </c>
      <c r="H70" s="60">
        <v>3</v>
      </c>
      <c r="I70" s="60">
        <v>3</v>
      </c>
      <c r="J70" s="60">
        <v>3</v>
      </c>
      <c r="K70" s="60">
        <v>3</v>
      </c>
      <c r="L70" s="90">
        <v>4</v>
      </c>
      <c r="M70" s="90">
        <v>4</v>
      </c>
      <c r="N70" s="90">
        <v>4</v>
      </c>
      <c r="O70" s="90">
        <v>4</v>
      </c>
      <c r="P70" s="90">
        <v>4</v>
      </c>
      <c r="Q70" s="90">
        <v>4</v>
      </c>
    </row>
    <row r="71" spans="1:17">
      <c r="A71" s="94">
        <v>70</v>
      </c>
      <c r="B71" s="86" t="s">
        <v>13</v>
      </c>
      <c r="C71" s="59" t="s">
        <v>25</v>
      </c>
      <c r="D71" s="88" t="s">
        <v>63</v>
      </c>
      <c r="E71" s="88" t="s">
        <v>63</v>
      </c>
      <c r="F71" s="60">
        <v>4</v>
      </c>
      <c r="G71" s="60">
        <v>4</v>
      </c>
      <c r="H71" s="60">
        <v>3</v>
      </c>
      <c r="I71" s="60">
        <v>3</v>
      </c>
      <c r="J71" s="60">
        <v>3</v>
      </c>
      <c r="K71" s="60">
        <v>3</v>
      </c>
      <c r="L71" s="90">
        <v>4</v>
      </c>
      <c r="M71" s="90">
        <v>4</v>
      </c>
      <c r="N71" s="90">
        <v>4</v>
      </c>
      <c r="O71" s="90">
        <v>4</v>
      </c>
      <c r="P71" s="90">
        <v>4</v>
      </c>
      <c r="Q71" s="90">
        <v>4</v>
      </c>
    </row>
    <row r="72" spans="1:17">
      <c r="A72" s="94">
        <v>71</v>
      </c>
      <c r="B72" s="86" t="s">
        <v>13</v>
      </c>
      <c r="C72" s="59" t="s">
        <v>25</v>
      </c>
      <c r="D72" s="88" t="s">
        <v>63</v>
      </c>
      <c r="E72" s="88" t="s">
        <v>63</v>
      </c>
      <c r="F72" s="60">
        <v>4</v>
      </c>
      <c r="G72" s="60">
        <v>4</v>
      </c>
      <c r="H72" s="60">
        <v>3</v>
      </c>
      <c r="I72" s="60">
        <v>3</v>
      </c>
      <c r="J72" s="60">
        <v>3</v>
      </c>
      <c r="K72" s="60">
        <v>3</v>
      </c>
      <c r="L72" s="90">
        <v>4</v>
      </c>
      <c r="M72" s="90">
        <v>4</v>
      </c>
      <c r="N72" s="90">
        <v>4</v>
      </c>
      <c r="O72" s="90">
        <v>4</v>
      </c>
      <c r="P72" s="90">
        <v>4</v>
      </c>
      <c r="Q72" s="90">
        <v>4</v>
      </c>
    </row>
    <row r="73" spans="1:17">
      <c r="A73" s="94">
        <v>72</v>
      </c>
      <c r="B73" s="86" t="s">
        <v>13</v>
      </c>
      <c r="C73" s="59" t="s">
        <v>25</v>
      </c>
      <c r="D73" s="88" t="s">
        <v>63</v>
      </c>
      <c r="E73" s="88" t="s">
        <v>63</v>
      </c>
      <c r="F73" s="60">
        <v>4</v>
      </c>
      <c r="G73" s="60">
        <v>4</v>
      </c>
      <c r="H73" s="60">
        <v>3</v>
      </c>
      <c r="I73" s="60">
        <v>3</v>
      </c>
      <c r="J73" s="60">
        <v>3</v>
      </c>
      <c r="K73" s="60">
        <v>3</v>
      </c>
      <c r="L73" s="90">
        <v>4</v>
      </c>
      <c r="M73" s="90">
        <v>4</v>
      </c>
      <c r="N73" s="90">
        <v>4</v>
      </c>
      <c r="O73" s="90">
        <v>4</v>
      </c>
      <c r="P73" s="90">
        <v>4</v>
      </c>
      <c r="Q73" s="90">
        <v>4</v>
      </c>
    </row>
    <row r="74" spans="1:17">
      <c r="A74" s="94">
        <v>73</v>
      </c>
      <c r="B74" s="86" t="s">
        <v>13</v>
      </c>
      <c r="C74" s="59" t="s">
        <v>25</v>
      </c>
      <c r="D74" s="88" t="s">
        <v>63</v>
      </c>
      <c r="E74" s="88" t="s">
        <v>63</v>
      </c>
      <c r="F74" s="60">
        <v>4</v>
      </c>
      <c r="G74" s="60">
        <v>4</v>
      </c>
      <c r="H74" s="60">
        <v>3</v>
      </c>
      <c r="I74" s="60">
        <v>3</v>
      </c>
      <c r="J74" s="60">
        <v>3</v>
      </c>
      <c r="K74" s="60">
        <v>3</v>
      </c>
      <c r="L74" s="90">
        <v>4</v>
      </c>
      <c r="M74" s="90">
        <v>4</v>
      </c>
      <c r="N74" s="90">
        <v>4</v>
      </c>
      <c r="O74" s="90">
        <v>4</v>
      </c>
      <c r="P74" s="90">
        <v>4</v>
      </c>
      <c r="Q74" s="90">
        <v>4</v>
      </c>
    </row>
    <row r="75" spans="1:17">
      <c r="A75" s="94">
        <v>74</v>
      </c>
      <c r="B75" s="86" t="s">
        <v>13</v>
      </c>
      <c r="C75" s="59" t="s">
        <v>25</v>
      </c>
      <c r="D75" s="88" t="s">
        <v>63</v>
      </c>
      <c r="E75" s="88" t="s">
        <v>63</v>
      </c>
      <c r="F75" s="60">
        <v>4</v>
      </c>
      <c r="G75" s="60">
        <v>4</v>
      </c>
      <c r="H75" s="60">
        <v>3</v>
      </c>
      <c r="I75" s="60">
        <v>3</v>
      </c>
      <c r="J75" s="60">
        <v>3</v>
      </c>
      <c r="K75" s="60">
        <v>3</v>
      </c>
      <c r="L75" s="90">
        <v>4</v>
      </c>
      <c r="M75" s="90">
        <v>4</v>
      </c>
      <c r="N75" s="90">
        <v>4</v>
      </c>
      <c r="O75" s="90">
        <v>4</v>
      </c>
      <c r="P75" s="90">
        <v>4</v>
      </c>
      <c r="Q75" s="90">
        <v>4</v>
      </c>
    </row>
    <row r="76" spans="1:17">
      <c r="A76" s="94">
        <v>75</v>
      </c>
      <c r="B76" s="86" t="s">
        <v>13</v>
      </c>
      <c r="C76" s="59" t="s">
        <v>25</v>
      </c>
      <c r="D76" s="88" t="s">
        <v>63</v>
      </c>
      <c r="E76" s="88" t="s">
        <v>63</v>
      </c>
      <c r="F76" s="60">
        <v>4</v>
      </c>
      <c r="G76" s="60">
        <v>4</v>
      </c>
      <c r="H76" s="60">
        <v>3</v>
      </c>
      <c r="I76" s="60">
        <v>3</v>
      </c>
      <c r="J76" s="60">
        <v>3</v>
      </c>
      <c r="K76" s="60">
        <v>3</v>
      </c>
      <c r="L76" s="90">
        <v>4</v>
      </c>
      <c r="M76" s="90">
        <v>4</v>
      </c>
      <c r="N76" s="90">
        <v>4</v>
      </c>
      <c r="O76" s="90">
        <v>4</v>
      </c>
      <c r="P76" s="90">
        <v>4</v>
      </c>
      <c r="Q76" s="90">
        <v>4</v>
      </c>
    </row>
    <row r="77" spans="1:17">
      <c r="A77" s="94">
        <v>76</v>
      </c>
      <c r="B77" s="86" t="s">
        <v>13</v>
      </c>
      <c r="C77" s="59" t="s">
        <v>25</v>
      </c>
      <c r="D77" s="88" t="s">
        <v>63</v>
      </c>
      <c r="E77" s="88" t="s">
        <v>63</v>
      </c>
      <c r="F77" s="60">
        <v>4</v>
      </c>
      <c r="G77" s="60">
        <v>4</v>
      </c>
      <c r="H77" s="60">
        <v>3</v>
      </c>
      <c r="I77" s="60">
        <v>3</v>
      </c>
      <c r="J77" s="60">
        <v>3</v>
      </c>
      <c r="K77" s="60">
        <v>3</v>
      </c>
      <c r="L77" s="90">
        <v>4</v>
      </c>
      <c r="M77" s="90">
        <v>4</v>
      </c>
      <c r="N77" s="90">
        <v>4</v>
      </c>
      <c r="O77" s="90">
        <v>4</v>
      </c>
      <c r="P77" s="90">
        <v>4</v>
      </c>
      <c r="Q77" s="90">
        <v>4</v>
      </c>
    </row>
    <row r="78" spans="1:17">
      <c r="A78" s="94">
        <v>77</v>
      </c>
      <c r="B78" s="86" t="s">
        <v>13</v>
      </c>
      <c r="C78" s="59" t="s">
        <v>25</v>
      </c>
      <c r="D78" s="88" t="s">
        <v>63</v>
      </c>
      <c r="E78" s="88" t="s">
        <v>63</v>
      </c>
      <c r="F78" s="60">
        <v>4</v>
      </c>
      <c r="G78" s="60">
        <v>4</v>
      </c>
      <c r="H78" s="60">
        <v>3</v>
      </c>
      <c r="I78" s="60">
        <v>3</v>
      </c>
      <c r="J78" s="60">
        <v>3</v>
      </c>
      <c r="K78" s="60">
        <v>3</v>
      </c>
      <c r="L78" s="90">
        <v>4</v>
      </c>
      <c r="M78" s="90">
        <v>4</v>
      </c>
      <c r="N78" s="90">
        <v>4</v>
      </c>
      <c r="O78" s="90">
        <v>4</v>
      </c>
      <c r="P78" s="90">
        <v>4</v>
      </c>
      <c r="Q78" s="90">
        <v>4</v>
      </c>
    </row>
    <row r="79" spans="1:17">
      <c r="A79" s="94">
        <v>78</v>
      </c>
      <c r="B79" s="86" t="s">
        <v>13</v>
      </c>
      <c r="C79" s="59" t="s">
        <v>25</v>
      </c>
      <c r="D79" s="88" t="s">
        <v>63</v>
      </c>
      <c r="E79" s="88" t="s">
        <v>63</v>
      </c>
      <c r="F79" s="60">
        <v>4</v>
      </c>
      <c r="G79" s="60">
        <v>4</v>
      </c>
      <c r="H79" s="60">
        <v>3</v>
      </c>
      <c r="I79" s="60">
        <v>3</v>
      </c>
      <c r="J79" s="60">
        <v>3</v>
      </c>
      <c r="K79" s="60">
        <v>3</v>
      </c>
      <c r="L79" s="90">
        <v>4</v>
      </c>
      <c r="M79" s="90">
        <v>4</v>
      </c>
      <c r="N79" s="90">
        <v>4</v>
      </c>
      <c r="O79" s="90">
        <v>4</v>
      </c>
      <c r="P79" s="90">
        <v>4</v>
      </c>
      <c r="Q79" s="90">
        <v>4</v>
      </c>
    </row>
    <row r="80" spans="1:17">
      <c r="A80" s="94">
        <v>79</v>
      </c>
      <c r="B80" s="86" t="s">
        <v>13</v>
      </c>
      <c r="C80" s="59" t="s">
        <v>25</v>
      </c>
      <c r="D80" s="88" t="s">
        <v>63</v>
      </c>
      <c r="E80" s="88" t="s">
        <v>63</v>
      </c>
      <c r="F80" s="60">
        <v>4</v>
      </c>
      <c r="G80" s="60">
        <v>4</v>
      </c>
      <c r="H80" s="60">
        <v>3</v>
      </c>
      <c r="I80" s="60">
        <v>3</v>
      </c>
      <c r="J80" s="60">
        <v>3</v>
      </c>
      <c r="K80" s="60">
        <v>3</v>
      </c>
      <c r="L80" s="90">
        <v>4</v>
      </c>
      <c r="M80" s="90">
        <v>4</v>
      </c>
      <c r="N80" s="90">
        <v>4</v>
      </c>
      <c r="O80" s="90">
        <v>4</v>
      </c>
      <c r="P80" s="90">
        <v>4</v>
      </c>
      <c r="Q80" s="90">
        <v>4</v>
      </c>
    </row>
    <row r="81" spans="1:17">
      <c r="A81" s="94">
        <v>80</v>
      </c>
      <c r="B81" s="86" t="s">
        <v>13</v>
      </c>
      <c r="C81" s="59" t="s">
        <v>25</v>
      </c>
      <c r="D81" s="88" t="s">
        <v>63</v>
      </c>
      <c r="E81" s="88" t="s">
        <v>63</v>
      </c>
      <c r="F81" s="60">
        <v>4</v>
      </c>
      <c r="G81" s="60">
        <v>4</v>
      </c>
      <c r="H81" s="60">
        <v>3</v>
      </c>
      <c r="I81" s="60">
        <v>3</v>
      </c>
      <c r="J81" s="60">
        <v>3</v>
      </c>
      <c r="K81" s="60">
        <v>3</v>
      </c>
      <c r="L81" s="90">
        <v>4</v>
      </c>
      <c r="M81" s="90">
        <v>4</v>
      </c>
      <c r="N81" s="90">
        <v>4</v>
      </c>
      <c r="O81" s="90">
        <v>4</v>
      </c>
      <c r="P81" s="90">
        <v>4</v>
      </c>
      <c r="Q81" s="90">
        <v>4</v>
      </c>
    </row>
    <row r="82" spans="1:17">
      <c r="A82" s="94">
        <v>81</v>
      </c>
      <c r="B82" s="86" t="s">
        <v>13</v>
      </c>
      <c r="C82" s="59" t="s">
        <v>25</v>
      </c>
      <c r="D82" s="88" t="s">
        <v>63</v>
      </c>
      <c r="E82" s="88" t="s">
        <v>63</v>
      </c>
      <c r="F82" s="60">
        <v>4</v>
      </c>
      <c r="G82" s="60">
        <v>4</v>
      </c>
      <c r="H82" s="60">
        <v>3</v>
      </c>
      <c r="I82" s="60">
        <v>3</v>
      </c>
      <c r="J82" s="60">
        <v>3</v>
      </c>
      <c r="K82" s="60">
        <v>3</v>
      </c>
      <c r="L82" s="90">
        <v>4</v>
      </c>
      <c r="M82" s="90">
        <v>4</v>
      </c>
      <c r="N82" s="90">
        <v>4</v>
      </c>
      <c r="O82" s="90">
        <v>4</v>
      </c>
      <c r="P82" s="90">
        <v>4</v>
      </c>
      <c r="Q82" s="90">
        <v>4</v>
      </c>
    </row>
    <row r="83" spans="1:17">
      <c r="A83" s="94">
        <v>82</v>
      </c>
      <c r="B83" s="86" t="s">
        <v>13</v>
      </c>
      <c r="C83" s="59" t="s">
        <v>25</v>
      </c>
      <c r="D83" s="88" t="s">
        <v>63</v>
      </c>
      <c r="E83" s="88" t="s">
        <v>63</v>
      </c>
      <c r="F83" s="60">
        <v>4</v>
      </c>
      <c r="G83" s="60">
        <v>4</v>
      </c>
      <c r="H83" s="60">
        <v>3</v>
      </c>
      <c r="I83" s="60">
        <v>3</v>
      </c>
      <c r="J83" s="60">
        <v>3</v>
      </c>
      <c r="K83" s="60">
        <v>3</v>
      </c>
      <c r="L83" s="90">
        <v>4</v>
      </c>
      <c r="M83" s="90">
        <v>4</v>
      </c>
      <c r="N83" s="90">
        <v>4</v>
      </c>
      <c r="O83" s="90">
        <v>4</v>
      </c>
      <c r="P83" s="90">
        <v>4</v>
      </c>
      <c r="Q83" s="90">
        <v>4</v>
      </c>
    </row>
    <row r="84" spans="1:17">
      <c r="A84" s="94">
        <v>83</v>
      </c>
      <c r="B84" s="86" t="s">
        <v>13</v>
      </c>
      <c r="C84" s="59" t="s">
        <v>25</v>
      </c>
      <c r="D84" s="88" t="s">
        <v>63</v>
      </c>
      <c r="E84" s="88" t="s">
        <v>63</v>
      </c>
      <c r="F84" s="60">
        <v>4</v>
      </c>
      <c r="G84" s="60">
        <v>4</v>
      </c>
      <c r="H84" s="60">
        <v>3</v>
      </c>
      <c r="I84" s="60">
        <v>3</v>
      </c>
      <c r="J84" s="60">
        <v>3</v>
      </c>
      <c r="K84" s="60">
        <v>3</v>
      </c>
      <c r="L84" s="90">
        <v>4</v>
      </c>
      <c r="M84" s="90">
        <v>4</v>
      </c>
      <c r="N84" s="90">
        <v>4</v>
      </c>
      <c r="O84" s="90">
        <v>4</v>
      </c>
      <c r="P84" s="90">
        <v>4</v>
      </c>
      <c r="Q84" s="90">
        <v>4</v>
      </c>
    </row>
    <row r="85" spans="1:17">
      <c r="A85" s="94">
        <v>84</v>
      </c>
      <c r="B85" s="86" t="s">
        <v>13</v>
      </c>
      <c r="C85" s="59" t="s">
        <v>25</v>
      </c>
      <c r="D85" s="88" t="s">
        <v>63</v>
      </c>
      <c r="E85" s="88" t="s">
        <v>63</v>
      </c>
      <c r="F85" s="60">
        <v>4</v>
      </c>
      <c r="G85" s="60">
        <v>4</v>
      </c>
      <c r="H85" s="60">
        <v>3</v>
      </c>
      <c r="I85" s="60">
        <v>3</v>
      </c>
      <c r="J85" s="60">
        <v>3</v>
      </c>
      <c r="K85" s="60">
        <v>3</v>
      </c>
      <c r="L85" s="90">
        <v>4</v>
      </c>
      <c r="M85" s="90">
        <v>4</v>
      </c>
      <c r="N85" s="90">
        <v>4</v>
      </c>
      <c r="O85" s="90">
        <v>4</v>
      </c>
      <c r="P85" s="90">
        <v>4</v>
      </c>
      <c r="Q85" s="90">
        <v>4</v>
      </c>
    </row>
    <row r="86" spans="1:17">
      <c r="A86" s="94">
        <v>85</v>
      </c>
      <c r="B86" s="86" t="s">
        <v>13</v>
      </c>
      <c r="C86" s="59" t="s">
        <v>25</v>
      </c>
      <c r="D86" s="88" t="s">
        <v>63</v>
      </c>
      <c r="E86" s="88" t="s">
        <v>63</v>
      </c>
      <c r="F86" s="60">
        <v>4</v>
      </c>
      <c r="G86" s="60">
        <v>4</v>
      </c>
      <c r="H86" s="60">
        <v>3</v>
      </c>
      <c r="I86" s="60">
        <v>3</v>
      </c>
      <c r="J86" s="60">
        <v>3</v>
      </c>
      <c r="K86" s="60">
        <v>3</v>
      </c>
      <c r="L86" s="90">
        <v>4</v>
      </c>
      <c r="M86" s="90">
        <v>4</v>
      </c>
      <c r="N86" s="90">
        <v>4</v>
      </c>
      <c r="O86" s="90">
        <v>4</v>
      </c>
      <c r="P86" s="90">
        <v>4</v>
      </c>
      <c r="Q86" s="90">
        <v>4</v>
      </c>
    </row>
    <row r="87" spans="1:17">
      <c r="A87" s="94">
        <v>86</v>
      </c>
      <c r="B87" s="86" t="s">
        <v>13</v>
      </c>
      <c r="C87" s="59" t="s">
        <v>25</v>
      </c>
      <c r="D87" s="88" t="s">
        <v>63</v>
      </c>
      <c r="E87" s="88" t="s">
        <v>63</v>
      </c>
      <c r="F87" s="60">
        <v>4</v>
      </c>
      <c r="G87" s="60">
        <v>4</v>
      </c>
      <c r="H87" s="60">
        <v>3</v>
      </c>
      <c r="I87" s="60">
        <v>3</v>
      </c>
      <c r="J87" s="60">
        <v>3</v>
      </c>
      <c r="K87" s="60">
        <v>3</v>
      </c>
      <c r="L87" s="90">
        <v>4</v>
      </c>
      <c r="M87" s="90">
        <v>4</v>
      </c>
      <c r="N87" s="90">
        <v>4</v>
      </c>
      <c r="O87" s="90">
        <v>4</v>
      </c>
      <c r="P87" s="90">
        <v>4</v>
      </c>
      <c r="Q87" s="90">
        <v>4</v>
      </c>
    </row>
    <row r="88" spans="1:17">
      <c r="A88" s="94">
        <v>87</v>
      </c>
      <c r="B88" s="86" t="s">
        <v>13</v>
      </c>
      <c r="C88" s="59" t="s">
        <v>25</v>
      </c>
      <c r="D88" s="88" t="s">
        <v>63</v>
      </c>
      <c r="E88" s="88" t="s">
        <v>63</v>
      </c>
      <c r="F88" s="60">
        <v>4</v>
      </c>
      <c r="G88" s="60">
        <v>4</v>
      </c>
      <c r="H88" s="60">
        <v>3</v>
      </c>
      <c r="I88" s="60">
        <v>3</v>
      </c>
      <c r="J88" s="60">
        <v>3</v>
      </c>
      <c r="K88" s="60">
        <v>3</v>
      </c>
      <c r="L88" s="90">
        <v>4</v>
      </c>
      <c r="M88" s="90">
        <v>4</v>
      </c>
      <c r="N88" s="90">
        <v>4</v>
      </c>
      <c r="O88" s="90">
        <v>4</v>
      </c>
      <c r="P88" s="90">
        <v>4</v>
      </c>
      <c r="Q88" s="90">
        <v>4</v>
      </c>
    </row>
    <row r="89" spans="1:17">
      <c r="A89" s="94">
        <v>88</v>
      </c>
      <c r="B89" s="86" t="s">
        <v>13</v>
      </c>
      <c r="C89" s="59" t="s">
        <v>25</v>
      </c>
      <c r="D89" s="88" t="s">
        <v>63</v>
      </c>
      <c r="E89" s="88" t="s">
        <v>63</v>
      </c>
      <c r="F89" s="60">
        <v>4</v>
      </c>
      <c r="G89" s="60">
        <v>4</v>
      </c>
      <c r="H89" s="60">
        <v>3</v>
      </c>
      <c r="I89" s="60">
        <v>3</v>
      </c>
      <c r="J89" s="60">
        <v>3</v>
      </c>
      <c r="K89" s="60">
        <v>3</v>
      </c>
      <c r="L89" s="90">
        <v>4</v>
      </c>
      <c r="M89" s="90">
        <v>4</v>
      </c>
      <c r="N89" s="90">
        <v>4</v>
      </c>
      <c r="O89" s="90">
        <v>4</v>
      </c>
      <c r="P89" s="90">
        <v>4</v>
      </c>
      <c r="Q89" s="90">
        <v>4</v>
      </c>
    </row>
    <row r="90" spans="1:17">
      <c r="A90" s="94">
        <v>89</v>
      </c>
      <c r="B90" s="86" t="s">
        <v>13</v>
      </c>
      <c r="C90" s="59" t="s">
        <v>25</v>
      </c>
      <c r="D90" s="88" t="s">
        <v>63</v>
      </c>
      <c r="E90" s="88" t="s">
        <v>63</v>
      </c>
      <c r="F90" s="60">
        <v>4</v>
      </c>
      <c r="G90" s="60">
        <v>4</v>
      </c>
      <c r="H90" s="60">
        <v>3</v>
      </c>
      <c r="I90" s="60">
        <v>3</v>
      </c>
      <c r="J90" s="60">
        <v>3</v>
      </c>
      <c r="K90" s="60">
        <v>3</v>
      </c>
      <c r="L90" s="90">
        <v>4</v>
      </c>
      <c r="M90" s="90">
        <v>4</v>
      </c>
      <c r="N90" s="90">
        <v>4</v>
      </c>
      <c r="O90" s="90">
        <v>4</v>
      </c>
      <c r="P90" s="90">
        <v>4</v>
      </c>
      <c r="Q90" s="90">
        <v>4</v>
      </c>
    </row>
    <row r="91" spans="1:17">
      <c r="A91" s="94">
        <v>90</v>
      </c>
      <c r="B91" s="86" t="s">
        <v>13</v>
      </c>
      <c r="C91" s="59" t="s">
        <v>25</v>
      </c>
      <c r="D91" s="88" t="s">
        <v>63</v>
      </c>
      <c r="E91" s="88" t="s">
        <v>63</v>
      </c>
      <c r="F91" s="60">
        <v>4</v>
      </c>
      <c r="G91" s="60">
        <v>4</v>
      </c>
      <c r="H91" s="60">
        <v>3</v>
      </c>
      <c r="I91" s="60">
        <v>3</v>
      </c>
      <c r="J91" s="60">
        <v>3</v>
      </c>
      <c r="K91" s="60">
        <v>3</v>
      </c>
      <c r="L91" s="90">
        <v>4</v>
      </c>
      <c r="M91" s="90">
        <v>4</v>
      </c>
      <c r="N91" s="90">
        <v>4</v>
      </c>
      <c r="O91" s="90">
        <v>4</v>
      </c>
      <c r="P91" s="90">
        <v>4</v>
      </c>
      <c r="Q91" s="90">
        <v>4</v>
      </c>
    </row>
    <row r="92" spans="1:17">
      <c r="A92" s="94">
        <v>91</v>
      </c>
      <c r="B92" s="86" t="s">
        <v>13</v>
      </c>
      <c r="C92" s="59" t="s">
        <v>25</v>
      </c>
      <c r="D92" s="88" t="s">
        <v>63</v>
      </c>
      <c r="E92" s="88" t="s">
        <v>63</v>
      </c>
      <c r="F92" s="60">
        <v>4</v>
      </c>
      <c r="G92" s="60">
        <v>4</v>
      </c>
      <c r="H92" s="60">
        <v>3</v>
      </c>
      <c r="I92" s="60">
        <v>3</v>
      </c>
      <c r="J92" s="60">
        <v>3</v>
      </c>
      <c r="K92" s="60">
        <v>3</v>
      </c>
      <c r="L92" s="90">
        <v>4</v>
      </c>
      <c r="M92" s="90">
        <v>4</v>
      </c>
      <c r="N92" s="90">
        <v>4</v>
      </c>
      <c r="O92" s="90">
        <v>4</v>
      </c>
      <c r="P92" s="90">
        <v>4</v>
      </c>
      <c r="Q92" s="90">
        <v>4</v>
      </c>
    </row>
    <row r="93" spans="1:17">
      <c r="A93" s="94">
        <v>92</v>
      </c>
      <c r="B93" s="86" t="s">
        <v>13</v>
      </c>
      <c r="C93" s="59" t="s">
        <v>25</v>
      </c>
      <c r="D93" s="88" t="s">
        <v>63</v>
      </c>
      <c r="E93" s="88" t="s">
        <v>63</v>
      </c>
      <c r="F93" s="60">
        <v>4</v>
      </c>
      <c r="G93" s="60">
        <v>4</v>
      </c>
      <c r="H93" s="60">
        <v>3</v>
      </c>
      <c r="I93" s="60">
        <v>3</v>
      </c>
      <c r="J93" s="60">
        <v>3</v>
      </c>
      <c r="K93" s="60">
        <v>3</v>
      </c>
      <c r="L93" s="90">
        <v>4</v>
      </c>
      <c r="M93" s="90">
        <v>4</v>
      </c>
      <c r="N93" s="90">
        <v>4</v>
      </c>
      <c r="O93" s="90">
        <v>4</v>
      </c>
      <c r="P93" s="90">
        <v>4</v>
      </c>
      <c r="Q93" s="90">
        <v>4</v>
      </c>
    </row>
    <row r="94" spans="1:17">
      <c r="A94" s="94">
        <v>93</v>
      </c>
      <c r="B94" s="86" t="s">
        <v>13</v>
      </c>
      <c r="C94" s="59" t="s">
        <v>25</v>
      </c>
      <c r="D94" s="88" t="s">
        <v>63</v>
      </c>
      <c r="E94" s="88" t="s">
        <v>63</v>
      </c>
      <c r="F94" s="60">
        <v>4</v>
      </c>
      <c r="G94" s="60">
        <v>4</v>
      </c>
      <c r="H94" s="60">
        <v>3</v>
      </c>
      <c r="I94" s="60">
        <v>3</v>
      </c>
      <c r="J94" s="60">
        <v>3</v>
      </c>
      <c r="K94" s="60">
        <v>3</v>
      </c>
      <c r="L94" s="90">
        <v>4</v>
      </c>
      <c r="M94" s="90">
        <v>4</v>
      </c>
      <c r="N94" s="90">
        <v>4</v>
      </c>
      <c r="O94" s="90">
        <v>4</v>
      </c>
      <c r="P94" s="90">
        <v>4</v>
      </c>
      <c r="Q94" s="90">
        <v>4</v>
      </c>
    </row>
    <row r="95" spans="1:17">
      <c r="A95" s="94">
        <v>94</v>
      </c>
      <c r="B95" s="86" t="s">
        <v>13</v>
      </c>
      <c r="C95" s="59" t="s">
        <v>25</v>
      </c>
      <c r="D95" s="88" t="s">
        <v>63</v>
      </c>
      <c r="E95" s="88" t="s">
        <v>63</v>
      </c>
      <c r="F95" s="60">
        <v>4</v>
      </c>
      <c r="G95" s="60">
        <v>4</v>
      </c>
      <c r="H95" s="60">
        <v>3</v>
      </c>
      <c r="I95" s="60">
        <v>3</v>
      </c>
      <c r="J95" s="60">
        <v>3</v>
      </c>
      <c r="K95" s="60">
        <v>3</v>
      </c>
      <c r="L95" s="90">
        <v>4</v>
      </c>
      <c r="M95" s="90">
        <v>4</v>
      </c>
      <c r="N95" s="90">
        <v>4</v>
      </c>
      <c r="O95" s="90">
        <v>4</v>
      </c>
      <c r="P95" s="90">
        <v>4</v>
      </c>
      <c r="Q95" s="90">
        <v>4</v>
      </c>
    </row>
    <row r="96" spans="1:17">
      <c r="A96" s="94">
        <v>95</v>
      </c>
      <c r="B96" s="86" t="s">
        <v>13</v>
      </c>
      <c r="C96" s="59" t="s">
        <v>25</v>
      </c>
      <c r="D96" s="88" t="s">
        <v>63</v>
      </c>
      <c r="E96" s="88" t="s">
        <v>63</v>
      </c>
      <c r="F96" s="60">
        <v>4</v>
      </c>
      <c r="G96" s="60">
        <v>4</v>
      </c>
      <c r="H96" s="60">
        <v>3</v>
      </c>
      <c r="I96" s="60">
        <v>3</v>
      </c>
      <c r="J96" s="60">
        <v>3</v>
      </c>
      <c r="K96" s="60">
        <v>3</v>
      </c>
      <c r="L96" s="90">
        <v>4</v>
      </c>
      <c r="M96" s="90">
        <v>4</v>
      </c>
      <c r="N96" s="90">
        <v>4</v>
      </c>
      <c r="O96" s="90">
        <v>4</v>
      </c>
      <c r="P96" s="90">
        <v>4</v>
      </c>
      <c r="Q96" s="90">
        <v>4</v>
      </c>
    </row>
    <row r="97" spans="1:50">
      <c r="A97" s="94">
        <v>96</v>
      </c>
      <c r="B97" s="86" t="s">
        <v>13</v>
      </c>
      <c r="C97" s="59" t="s">
        <v>25</v>
      </c>
      <c r="D97" s="88" t="s">
        <v>63</v>
      </c>
      <c r="E97" s="88" t="s">
        <v>63</v>
      </c>
      <c r="F97" s="60">
        <v>4</v>
      </c>
      <c r="G97" s="60">
        <v>4</v>
      </c>
      <c r="H97" s="60">
        <v>3</v>
      </c>
      <c r="I97" s="60">
        <v>3</v>
      </c>
      <c r="J97" s="60">
        <v>3</v>
      </c>
      <c r="K97" s="60">
        <v>3</v>
      </c>
      <c r="L97" s="90">
        <v>4</v>
      </c>
      <c r="M97" s="90">
        <v>4</v>
      </c>
      <c r="N97" s="90">
        <v>4</v>
      </c>
      <c r="O97" s="90">
        <v>4</v>
      </c>
      <c r="P97" s="90">
        <v>4</v>
      </c>
      <c r="Q97" s="90">
        <v>4</v>
      </c>
    </row>
    <row r="98" spans="1:50" s="48" customFormat="1">
      <c r="A98" s="51"/>
      <c r="B98" s="11"/>
      <c r="C98" s="11"/>
      <c r="D98" s="11"/>
      <c r="E98" s="11"/>
      <c r="F98" s="95">
        <f>AVERAGE(F2:F97)</f>
        <v>4.052083333333333</v>
      </c>
      <c r="G98" s="95">
        <f>AVERAGE(G2:G97)</f>
        <v>4.041666666666667</v>
      </c>
      <c r="H98" s="95">
        <f t="shared" ref="H98:Q98" si="0">AVERAGE(H2:H97)</f>
        <v>3.4375</v>
      </c>
      <c r="I98" s="95">
        <f t="shared" si="0"/>
        <v>3.4166666666666665</v>
      </c>
      <c r="J98" s="95">
        <f t="shared" si="0"/>
        <v>3.4583333333333335</v>
      </c>
      <c r="K98" s="95">
        <f t="shared" si="0"/>
        <v>3.4166666666666665</v>
      </c>
      <c r="L98" s="95">
        <f t="shared" si="0"/>
        <v>4.064516129032258</v>
      </c>
      <c r="M98" s="95">
        <f t="shared" si="0"/>
        <v>4.032258064516129</v>
      </c>
      <c r="N98" s="95">
        <f t="shared" si="0"/>
        <v>4.064516129032258</v>
      </c>
      <c r="O98" s="95">
        <f t="shared" si="0"/>
        <v>4.096774193548387</v>
      </c>
      <c r="P98" s="95">
        <f t="shared" si="0"/>
        <v>4.053763440860215</v>
      </c>
      <c r="Q98" s="95">
        <f t="shared" si="0"/>
        <v>4.053763440860215</v>
      </c>
      <c r="R98" s="96">
        <f>AVERAGE(F98:K98,L98:Q98)</f>
        <v>3.8490423387096775</v>
      </c>
      <c r="S98" s="96">
        <f>AVERAGE(F98:K98,L98:Q98)</f>
        <v>3.8490423387096775</v>
      </c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X98" s="11"/>
    </row>
    <row r="99" spans="1:50" s="48" customFormat="1">
      <c r="A99" s="51"/>
      <c r="B99" s="11"/>
      <c r="C99" s="11"/>
      <c r="D99" s="11"/>
      <c r="E99" s="11"/>
      <c r="F99" s="97">
        <f>F98*100/48</f>
        <v>8.4418402777777768</v>
      </c>
      <c r="G99" s="97">
        <f>G98*100/48</f>
        <v>8.4201388888888893</v>
      </c>
      <c r="H99" s="97">
        <f t="shared" ref="H99:Q99" si="1">H98*100/48</f>
        <v>7.161458333333333</v>
      </c>
      <c r="I99" s="97">
        <f t="shared" si="1"/>
        <v>7.1180555555555545</v>
      </c>
      <c r="J99" s="97">
        <f t="shared" si="1"/>
        <v>7.2048611111111116</v>
      </c>
      <c r="K99" s="97">
        <f t="shared" si="1"/>
        <v>7.1180555555555545</v>
      </c>
      <c r="L99" s="97">
        <f t="shared" si="1"/>
        <v>8.4677419354838701</v>
      </c>
      <c r="M99" s="97">
        <f t="shared" si="1"/>
        <v>8.400537634408602</v>
      </c>
      <c r="N99" s="97">
        <f t="shared" si="1"/>
        <v>8.4677419354838701</v>
      </c>
      <c r="O99" s="97">
        <f t="shared" si="1"/>
        <v>8.53494623655914</v>
      </c>
      <c r="P99" s="97">
        <f t="shared" si="1"/>
        <v>8.4453405017921153</v>
      </c>
      <c r="Q99" s="97">
        <f t="shared" si="1"/>
        <v>8.4453405017921153</v>
      </c>
      <c r="R99" s="96">
        <f>AVERAGE(F99:K99,L99:Q99)</f>
        <v>8.0188382056451619</v>
      </c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X99" s="11"/>
    </row>
    <row r="100" spans="1:50">
      <c r="F100" s="11"/>
      <c r="G100" s="11"/>
      <c r="H100" s="11"/>
      <c r="I100" s="11"/>
      <c r="J100" s="11"/>
      <c r="K100" s="97">
        <f>STDEVA(F2:K97)</f>
        <v>0.70422937290476306</v>
      </c>
      <c r="L100" s="11"/>
      <c r="M100" s="11"/>
      <c r="N100" s="11"/>
      <c r="O100" s="11"/>
      <c r="P100" s="11"/>
      <c r="Q100" s="97">
        <f>STDEVA(L2:Q97)</f>
        <v>0.41064890500482548</v>
      </c>
      <c r="R100" s="32"/>
    </row>
    <row r="101" spans="1:50">
      <c r="B101" s="91" t="s">
        <v>11</v>
      </c>
      <c r="F101" s="11"/>
      <c r="G101" s="11"/>
      <c r="H101" s="11"/>
      <c r="I101" s="11"/>
      <c r="J101" s="11"/>
      <c r="K101" s="98">
        <f>AVERAGE(F2:K97)</f>
        <v>3.6371527777777777</v>
      </c>
      <c r="L101" s="11"/>
      <c r="M101" s="11"/>
      <c r="N101" s="11"/>
      <c r="O101" s="11"/>
      <c r="P101" s="11"/>
      <c r="Q101" s="98">
        <f>AVERAGE(L2:Q97)</f>
        <v>4.0609318996415773</v>
      </c>
    </row>
    <row r="102" spans="1:50">
      <c r="B102" s="92" t="s">
        <v>12</v>
      </c>
      <c r="C102" s="92">
        <f>COUNTIF(B2:B97,"ชาย")</f>
        <v>18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50">
      <c r="B103" s="92" t="s">
        <v>13</v>
      </c>
      <c r="C103" s="92">
        <f>COUNTIF(B2:B97,"หญิง")</f>
        <v>78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50">
      <c r="C104" s="91">
        <f>SUM(C102:C103)</f>
        <v>96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50"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50">
      <c r="B106" s="91" t="s">
        <v>0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50">
      <c r="B107" s="93" t="s">
        <v>25</v>
      </c>
      <c r="C107" s="92">
        <f>COUNTIF(C2:C97,"นิสิตระดับบัณฑิตศึกษา")</f>
        <v>75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50">
      <c r="B108" s="93" t="s">
        <v>26</v>
      </c>
      <c r="C108" s="92">
        <f>COUNTIF(C3:C98,"บุคลากรมหาวิทยาลัยนเรศวร")</f>
        <v>21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50">
      <c r="C109" s="91">
        <f>SUM(C107:C108)</f>
        <v>96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50"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50"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50"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6:17"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6:17"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6:17"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6:17"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6:17"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6:17"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6:17"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6:17"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6:17"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6:17"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6:17"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6:17"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6:17"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6:17"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6:17"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6:17"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6:17"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6:17"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6:17"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6:17"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6:17"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6:17"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6:17"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6:17"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6:17"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6:17"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6:17"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6:17"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6:17"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6:17"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6:17"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6:17"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6:17"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6:17"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6:17"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6:17"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6:17"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6:17"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6:17"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6:17"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6:17"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6:17"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6:17"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6:17"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6:17"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6:17"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6:17"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6:17"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6:17"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6:17"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6:17"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6:17"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6:17"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6:17"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6:17"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6:17"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6:17"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6:17"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6:17"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6:17"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6:17"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6:17"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6:17"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6:17"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6:17"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6:17"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6:17"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6:17"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6:17"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6:17"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6:17"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6:17"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6:17"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6:17"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6:17"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6:17"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6:17"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6:17"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6:17"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6:17"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6:17"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6:17"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6:17"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6:17"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6:17"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50" zoomScaleNormal="150" workbookViewId="0">
      <selection activeCell="A7" sqref="A7:F7"/>
    </sheetView>
  </sheetViews>
  <sheetFormatPr defaultRowHeight="15"/>
  <cols>
    <col min="1" max="1" width="2.85546875" style="29" customWidth="1"/>
    <col min="2" max="5" width="9.140625" style="29"/>
    <col min="6" max="6" width="57.85546875" style="29" customWidth="1"/>
    <col min="7" max="16384" width="9.140625" style="29"/>
  </cols>
  <sheetData>
    <row r="1" spans="1:10" s="28" customFormat="1" ht="27.75">
      <c r="A1" s="100" t="s">
        <v>8</v>
      </c>
      <c r="B1" s="100"/>
      <c r="C1" s="100"/>
      <c r="D1" s="100"/>
      <c r="E1" s="100"/>
      <c r="F1" s="100"/>
    </row>
    <row r="2" spans="1:10" s="28" customFormat="1" ht="27.75">
      <c r="A2" s="100" t="s">
        <v>64</v>
      </c>
      <c r="B2" s="100"/>
      <c r="C2" s="100"/>
      <c r="D2" s="100"/>
      <c r="E2" s="100"/>
      <c r="F2" s="100"/>
    </row>
    <row r="3" spans="1:10" ht="24">
      <c r="A3" s="101"/>
      <c r="B3" s="101"/>
      <c r="C3" s="101"/>
      <c r="D3" s="101"/>
      <c r="E3" s="101"/>
      <c r="F3" s="101"/>
    </row>
    <row r="4" spans="1:10" s="31" customFormat="1" ht="24">
      <c r="A4" s="30" t="s">
        <v>65</v>
      </c>
      <c r="B4" s="30"/>
      <c r="C4" s="30"/>
      <c r="D4" s="30"/>
      <c r="E4" s="30"/>
      <c r="F4" s="30"/>
    </row>
    <row r="5" spans="1:10" s="31" customFormat="1" ht="24">
      <c r="A5" s="12" t="s">
        <v>84</v>
      </c>
      <c r="B5" s="12"/>
      <c r="C5" s="12"/>
      <c r="D5" s="12"/>
      <c r="E5" s="12"/>
      <c r="F5" s="12"/>
    </row>
    <row r="6" spans="1:10" s="31" customFormat="1" ht="24">
      <c r="A6" s="99" t="s">
        <v>83</v>
      </c>
      <c r="B6" s="99"/>
      <c r="C6" s="99"/>
      <c r="D6" s="99"/>
      <c r="E6" s="99"/>
      <c r="F6" s="99"/>
    </row>
    <row r="7" spans="1:10" s="31" customFormat="1" ht="24">
      <c r="A7" s="102" t="s">
        <v>24</v>
      </c>
      <c r="B7" s="99"/>
      <c r="C7" s="99"/>
      <c r="D7" s="99"/>
      <c r="E7" s="99"/>
      <c r="F7" s="99"/>
    </row>
    <row r="8" spans="1:10" s="31" customFormat="1" ht="24">
      <c r="A8" s="99" t="s">
        <v>56</v>
      </c>
      <c r="B8" s="99"/>
      <c r="C8" s="99"/>
      <c r="D8" s="99"/>
      <c r="E8" s="99"/>
      <c r="F8" s="99"/>
    </row>
    <row r="9" spans="1:10" s="7" customFormat="1" ht="24">
      <c r="B9" s="12" t="s">
        <v>57</v>
      </c>
      <c r="C9" s="12"/>
      <c r="D9" s="12"/>
      <c r="E9" s="12"/>
      <c r="F9" s="12"/>
      <c r="G9" s="12"/>
      <c r="H9" s="12"/>
      <c r="I9" s="12"/>
      <c r="J9" s="12"/>
    </row>
    <row r="10" spans="1:10" s="7" customFormat="1" ht="24">
      <c r="B10" s="12" t="s">
        <v>58</v>
      </c>
      <c r="C10" s="12"/>
      <c r="D10" s="12"/>
      <c r="E10" s="12"/>
      <c r="F10" s="12"/>
      <c r="G10" s="12"/>
      <c r="H10" s="12"/>
      <c r="I10" s="12"/>
      <c r="J10" s="12"/>
    </row>
    <row r="11" spans="1:10" s="7" customFormat="1" ht="24">
      <c r="B11" s="12"/>
      <c r="C11" s="12" t="s">
        <v>82</v>
      </c>
      <c r="D11" s="12"/>
      <c r="E11" s="12"/>
      <c r="F11" s="12"/>
      <c r="G11" s="12"/>
      <c r="H11" s="12"/>
      <c r="I11" s="12"/>
      <c r="J11" s="12"/>
    </row>
    <row r="12" spans="1:10" s="7" customFormat="1" ht="24">
      <c r="B12" s="12" t="s">
        <v>81</v>
      </c>
      <c r="C12" s="12"/>
      <c r="D12" s="12"/>
      <c r="E12" s="12"/>
      <c r="F12" s="12"/>
      <c r="G12" s="12"/>
      <c r="H12" s="12"/>
      <c r="I12" s="12"/>
      <c r="J12" s="12"/>
    </row>
    <row r="13" spans="1:10" s="7" customFormat="1" ht="24">
      <c r="B13" s="12" t="s">
        <v>78</v>
      </c>
      <c r="C13" s="12"/>
      <c r="D13" s="12"/>
      <c r="E13" s="12"/>
      <c r="F13" s="12"/>
      <c r="G13" s="12"/>
      <c r="H13" s="12"/>
      <c r="I13" s="12"/>
      <c r="J13" s="12"/>
    </row>
    <row r="14" spans="1:10" s="7" customFormat="1" ht="24">
      <c r="B14" s="12" t="s">
        <v>79</v>
      </c>
      <c r="C14" s="12"/>
      <c r="D14" s="12"/>
      <c r="E14" s="12"/>
      <c r="F14" s="12"/>
      <c r="G14" s="12"/>
      <c r="H14" s="12"/>
      <c r="I14" s="12"/>
      <c r="J14" s="12"/>
    </row>
    <row r="15" spans="1:10" s="7" customFormat="1" ht="24">
      <c r="B15" s="12" t="s">
        <v>80</v>
      </c>
      <c r="C15" s="12"/>
      <c r="D15" s="12"/>
      <c r="E15" s="12"/>
      <c r="F15" s="12"/>
      <c r="G15" s="12"/>
      <c r="H15" s="12"/>
      <c r="I15" s="12"/>
      <c r="J15" s="12"/>
    </row>
    <row r="16" spans="1:10" s="7" customFormat="1" ht="24">
      <c r="B16" s="55" t="s">
        <v>59</v>
      </c>
      <c r="C16" s="55"/>
      <c r="D16" s="55"/>
      <c r="E16" s="12"/>
      <c r="F16" s="12"/>
      <c r="G16" s="12"/>
      <c r="H16" s="12"/>
      <c r="I16" s="12"/>
      <c r="J16" s="12"/>
    </row>
    <row r="17" spans="1:6" ht="24">
      <c r="A17" s="7"/>
      <c r="B17" s="7" t="s">
        <v>20</v>
      </c>
      <c r="C17" s="7"/>
      <c r="D17" s="7"/>
      <c r="E17" s="7"/>
      <c r="F17" s="7"/>
    </row>
    <row r="18" spans="1:6" ht="24">
      <c r="A18" s="7"/>
      <c r="B18" s="7"/>
      <c r="C18" s="7"/>
      <c r="D18" s="7"/>
      <c r="E18" s="7"/>
      <c r="F18" s="7"/>
    </row>
    <row r="19" spans="1:6" ht="24">
      <c r="A19" s="7"/>
      <c r="B19" s="7"/>
      <c r="C19" s="7"/>
      <c r="D19" s="7"/>
      <c r="E19" s="7"/>
      <c r="F19" s="7"/>
    </row>
    <row r="20" spans="1:6" ht="24">
      <c r="A20" s="7"/>
      <c r="B20" s="7"/>
      <c r="C20" s="7"/>
      <c r="D20" s="7"/>
      <c r="E20" s="7"/>
      <c r="F20" s="7"/>
    </row>
    <row r="21" spans="1:6" ht="24">
      <c r="A21" s="7"/>
      <c r="B21" s="7"/>
      <c r="C21" s="7"/>
      <c r="D21" s="7"/>
      <c r="E21" s="7"/>
      <c r="F21" s="7"/>
    </row>
    <row r="22" spans="1:6" ht="24">
      <c r="A22" s="7"/>
      <c r="B22" s="7"/>
      <c r="C22" s="7"/>
      <c r="D22" s="7"/>
      <c r="E22" s="7"/>
      <c r="F22" s="7"/>
    </row>
  </sheetData>
  <mergeCells count="6">
    <mergeCell ref="A8:F8"/>
    <mergeCell ref="A1:F1"/>
    <mergeCell ref="A2:F2"/>
    <mergeCell ref="A3:F3"/>
    <mergeCell ref="A7:F7"/>
    <mergeCell ref="A6:F6"/>
  </mergeCells>
  <pageMargins left="0.5" right="0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J20"/>
  <sheetViews>
    <sheetView workbookViewId="0">
      <selection activeCell="J27" sqref="J27"/>
    </sheetView>
  </sheetViews>
  <sheetFormatPr defaultRowHeight="15"/>
  <cols>
    <col min="1" max="1" width="3.140625" customWidth="1"/>
  </cols>
  <sheetData>
    <row r="20" spans="2:10" s="49" customFormat="1" ht="30.75">
      <c r="B20" s="103" t="s">
        <v>14</v>
      </c>
      <c r="C20" s="103"/>
      <c r="D20" s="103"/>
      <c r="E20" s="103"/>
      <c r="F20" s="103"/>
      <c r="G20" s="103"/>
      <c r="H20" s="103"/>
      <c r="I20" s="103"/>
      <c r="J20" s="103"/>
    </row>
  </sheetData>
  <mergeCells count="1">
    <mergeCell ref="B20:J2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zoomScale="120" zoomScaleNormal="120" workbookViewId="0">
      <selection activeCell="B21" sqref="B21:D21"/>
    </sheetView>
  </sheetViews>
  <sheetFormatPr defaultRowHeight="23.25"/>
  <cols>
    <col min="1" max="1" width="7.7109375" style="1" customWidth="1"/>
    <col min="2" max="2" width="9.140625" style="1"/>
    <col min="3" max="3" width="15.42578125" style="1" customWidth="1"/>
    <col min="4" max="4" width="25.7109375" style="1" customWidth="1"/>
    <col min="5" max="5" width="8.7109375" style="2" customWidth="1"/>
    <col min="6" max="6" width="7.5703125" style="2" customWidth="1"/>
    <col min="7" max="7" width="16.85546875" style="2" customWidth="1"/>
    <col min="8" max="256" width="9.140625" style="1"/>
    <col min="257" max="257" width="10.85546875" style="1" customWidth="1"/>
    <col min="258" max="258" width="9.140625" style="1"/>
    <col min="259" max="259" width="15.42578125" style="1" customWidth="1"/>
    <col min="260" max="260" width="30.85546875" style="1" customWidth="1"/>
    <col min="261" max="261" width="6.85546875" style="1" customWidth="1"/>
    <col min="262" max="262" width="7" style="1" customWidth="1"/>
    <col min="263" max="263" width="13.7109375" style="1" customWidth="1"/>
    <col min="264" max="512" width="9.140625" style="1"/>
    <col min="513" max="513" width="10.85546875" style="1" customWidth="1"/>
    <col min="514" max="514" width="9.140625" style="1"/>
    <col min="515" max="515" width="15.42578125" style="1" customWidth="1"/>
    <col min="516" max="516" width="30.85546875" style="1" customWidth="1"/>
    <col min="517" max="517" width="6.85546875" style="1" customWidth="1"/>
    <col min="518" max="518" width="7" style="1" customWidth="1"/>
    <col min="519" max="519" width="13.7109375" style="1" customWidth="1"/>
    <col min="520" max="768" width="9.140625" style="1"/>
    <col min="769" max="769" width="10.85546875" style="1" customWidth="1"/>
    <col min="770" max="770" width="9.140625" style="1"/>
    <col min="771" max="771" width="15.42578125" style="1" customWidth="1"/>
    <col min="772" max="772" width="30.85546875" style="1" customWidth="1"/>
    <col min="773" max="773" width="6.85546875" style="1" customWidth="1"/>
    <col min="774" max="774" width="7" style="1" customWidth="1"/>
    <col min="775" max="775" width="13.7109375" style="1" customWidth="1"/>
    <col min="776" max="1024" width="9.140625" style="1"/>
    <col min="1025" max="1025" width="10.85546875" style="1" customWidth="1"/>
    <col min="1026" max="1026" width="9.140625" style="1"/>
    <col min="1027" max="1027" width="15.42578125" style="1" customWidth="1"/>
    <col min="1028" max="1028" width="30.85546875" style="1" customWidth="1"/>
    <col min="1029" max="1029" width="6.85546875" style="1" customWidth="1"/>
    <col min="1030" max="1030" width="7" style="1" customWidth="1"/>
    <col min="1031" max="1031" width="13.7109375" style="1" customWidth="1"/>
    <col min="1032" max="1280" width="9.140625" style="1"/>
    <col min="1281" max="1281" width="10.85546875" style="1" customWidth="1"/>
    <col min="1282" max="1282" width="9.140625" style="1"/>
    <col min="1283" max="1283" width="15.42578125" style="1" customWidth="1"/>
    <col min="1284" max="1284" width="30.85546875" style="1" customWidth="1"/>
    <col min="1285" max="1285" width="6.85546875" style="1" customWidth="1"/>
    <col min="1286" max="1286" width="7" style="1" customWidth="1"/>
    <col min="1287" max="1287" width="13.7109375" style="1" customWidth="1"/>
    <col min="1288" max="1536" width="9.140625" style="1"/>
    <col min="1537" max="1537" width="10.85546875" style="1" customWidth="1"/>
    <col min="1538" max="1538" width="9.140625" style="1"/>
    <col min="1539" max="1539" width="15.42578125" style="1" customWidth="1"/>
    <col min="1540" max="1540" width="30.85546875" style="1" customWidth="1"/>
    <col min="1541" max="1541" width="6.85546875" style="1" customWidth="1"/>
    <col min="1542" max="1542" width="7" style="1" customWidth="1"/>
    <col min="1543" max="1543" width="13.7109375" style="1" customWidth="1"/>
    <col min="1544" max="1792" width="9.140625" style="1"/>
    <col min="1793" max="1793" width="10.85546875" style="1" customWidth="1"/>
    <col min="1794" max="1794" width="9.140625" style="1"/>
    <col min="1795" max="1795" width="15.42578125" style="1" customWidth="1"/>
    <col min="1796" max="1796" width="30.85546875" style="1" customWidth="1"/>
    <col min="1797" max="1797" width="6.85546875" style="1" customWidth="1"/>
    <col min="1798" max="1798" width="7" style="1" customWidth="1"/>
    <col min="1799" max="1799" width="13.7109375" style="1" customWidth="1"/>
    <col min="1800" max="2048" width="9.140625" style="1"/>
    <col min="2049" max="2049" width="10.85546875" style="1" customWidth="1"/>
    <col min="2050" max="2050" width="9.140625" style="1"/>
    <col min="2051" max="2051" width="15.42578125" style="1" customWidth="1"/>
    <col min="2052" max="2052" width="30.85546875" style="1" customWidth="1"/>
    <col min="2053" max="2053" width="6.85546875" style="1" customWidth="1"/>
    <col min="2054" max="2054" width="7" style="1" customWidth="1"/>
    <col min="2055" max="2055" width="13.7109375" style="1" customWidth="1"/>
    <col min="2056" max="2304" width="9.140625" style="1"/>
    <col min="2305" max="2305" width="10.85546875" style="1" customWidth="1"/>
    <col min="2306" max="2306" width="9.140625" style="1"/>
    <col min="2307" max="2307" width="15.42578125" style="1" customWidth="1"/>
    <col min="2308" max="2308" width="30.85546875" style="1" customWidth="1"/>
    <col min="2309" max="2309" width="6.85546875" style="1" customWidth="1"/>
    <col min="2310" max="2310" width="7" style="1" customWidth="1"/>
    <col min="2311" max="2311" width="13.7109375" style="1" customWidth="1"/>
    <col min="2312" max="2560" width="9.140625" style="1"/>
    <col min="2561" max="2561" width="10.85546875" style="1" customWidth="1"/>
    <col min="2562" max="2562" width="9.140625" style="1"/>
    <col min="2563" max="2563" width="15.42578125" style="1" customWidth="1"/>
    <col min="2564" max="2564" width="30.85546875" style="1" customWidth="1"/>
    <col min="2565" max="2565" width="6.85546875" style="1" customWidth="1"/>
    <col min="2566" max="2566" width="7" style="1" customWidth="1"/>
    <col min="2567" max="2567" width="13.7109375" style="1" customWidth="1"/>
    <col min="2568" max="2816" width="9.140625" style="1"/>
    <col min="2817" max="2817" width="10.85546875" style="1" customWidth="1"/>
    <col min="2818" max="2818" width="9.140625" style="1"/>
    <col min="2819" max="2819" width="15.42578125" style="1" customWidth="1"/>
    <col min="2820" max="2820" width="30.85546875" style="1" customWidth="1"/>
    <col min="2821" max="2821" width="6.85546875" style="1" customWidth="1"/>
    <col min="2822" max="2822" width="7" style="1" customWidth="1"/>
    <col min="2823" max="2823" width="13.7109375" style="1" customWidth="1"/>
    <col min="2824" max="3072" width="9.140625" style="1"/>
    <col min="3073" max="3073" width="10.85546875" style="1" customWidth="1"/>
    <col min="3074" max="3074" width="9.140625" style="1"/>
    <col min="3075" max="3075" width="15.42578125" style="1" customWidth="1"/>
    <col min="3076" max="3076" width="30.85546875" style="1" customWidth="1"/>
    <col min="3077" max="3077" width="6.85546875" style="1" customWidth="1"/>
    <col min="3078" max="3078" width="7" style="1" customWidth="1"/>
    <col min="3079" max="3079" width="13.7109375" style="1" customWidth="1"/>
    <col min="3080" max="3328" width="9.140625" style="1"/>
    <col min="3329" max="3329" width="10.85546875" style="1" customWidth="1"/>
    <col min="3330" max="3330" width="9.140625" style="1"/>
    <col min="3331" max="3331" width="15.42578125" style="1" customWidth="1"/>
    <col min="3332" max="3332" width="30.85546875" style="1" customWidth="1"/>
    <col min="3333" max="3333" width="6.85546875" style="1" customWidth="1"/>
    <col min="3334" max="3334" width="7" style="1" customWidth="1"/>
    <col min="3335" max="3335" width="13.7109375" style="1" customWidth="1"/>
    <col min="3336" max="3584" width="9.140625" style="1"/>
    <col min="3585" max="3585" width="10.85546875" style="1" customWidth="1"/>
    <col min="3586" max="3586" width="9.140625" style="1"/>
    <col min="3587" max="3587" width="15.42578125" style="1" customWidth="1"/>
    <col min="3588" max="3588" width="30.85546875" style="1" customWidth="1"/>
    <col min="3589" max="3589" width="6.85546875" style="1" customWidth="1"/>
    <col min="3590" max="3590" width="7" style="1" customWidth="1"/>
    <col min="3591" max="3591" width="13.7109375" style="1" customWidth="1"/>
    <col min="3592" max="3840" width="9.140625" style="1"/>
    <col min="3841" max="3841" width="10.85546875" style="1" customWidth="1"/>
    <col min="3842" max="3842" width="9.140625" style="1"/>
    <col min="3843" max="3843" width="15.42578125" style="1" customWidth="1"/>
    <col min="3844" max="3844" width="30.85546875" style="1" customWidth="1"/>
    <col min="3845" max="3845" width="6.85546875" style="1" customWidth="1"/>
    <col min="3846" max="3846" width="7" style="1" customWidth="1"/>
    <col min="3847" max="3847" width="13.7109375" style="1" customWidth="1"/>
    <col min="3848" max="4096" width="9.140625" style="1"/>
    <col min="4097" max="4097" width="10.85546875" style="1" customWidth="1"/>
    <col min="4098" max="4098" width="9.140625" style="1"/>
    <col min="4099" max="4099" width="15.42578125" style="1" customWidth="1"/>
    <col min="4100" max="4100" width="30.85546875" style="1" customWidth="1"/>
    <col min="4101" max="4101" width="6.85546875" style="1" customWidth="1"/>
    <col min="4102" max="4102" width="7" style="1" customWidth="1"/>
    <col min="4103" max="4103" width="13.7109375" style="1" customWidth="1"/>
    <col min="4104" max="4352" width="9.140625" style="1"/>
    <col min="4353" max="4353" width="10.85546875" style="1" customWidth="1"/>
    <col min="4354" max="4354" width="9.140625" style="1"/>
    <col min="4355" max="4355" width="15.42578125" style="1" customWidth="1"/>
    <col min="4356" max="4356" width="30.85546875" style="1" customWidth="1"/>
    <col min="4357" max="4357" width="6.85546875" style="1" customWidth="1"/>
    <col min="4358" max="4358" width="7" style="1" customWidth="1"/>
    <col min="4359" max="4359" width="13.7109375" style="1" customWidth="1"/>
    <col min="4360" max="4608" width="9.140625" style="1"/>
    <col min="4609" max="4609" width="10.85546875" style="1" customWidth="1"/>
    <col min="4610" max="4610" width="9.140625" style="1"/>
    <col min="4611" max="4611" width="15.42578125" style="1" customWidth="1"/>
    <col min="4612" max="4612" width="30.85546875" style="1" customWidth="1"/>
    <col min="4613" max="4613" width="6.85546875" style="1" customWidth="1"/>
    <col min="4614" max="4614" width="7" style="1" customWidth="1"/>
    <col min="4615" max="4615" width="13.7109375" style="1" customWidth="1"/>
    <col min="4616" max="4864" width="9.140625" style="1"/>
    <col min="4865" max="4865" width="10.85546875" style="1" customWidth="1"/>
    <col min="4866" max="4866" width="9.140625" style="1"/>
    <col min="4867" max="4867" width="15.42578125" style="1" customWidth="1"/>
    <col min="4868" max="4868" width="30.85546875" style="1" customWidth="1"/>
    <col min="4869" max="4869" width="6.85546875" style="1" customWidth="1"/>
    <col min="4870" max="4870" width="7" style="1" customWidth="1"/>
    <col min="4871" max="4871" width="13.7109375" style="1" customWidth="1"/>
    <col min="4872" max="5120" width="9.140625" style="1"/>
    <col min="5121" max="5121" width="10.85546875" style="1" customWidth="1"/>
    <col min="5122" max="5122" width="9.140625" style="1"/>
    <col min="5123" max="5123" width="15.42578125" style="1" customWidth="1"/>
    <col min="5124" max="5124" width="30.85546875" style="1" customWidth="1"/>
    <col min="5125" max="5125" width="6.85546875" style="1" customWidth="1"/>
    <col min="5126" max="5126" width="7" style="1" customWidth="1"/>
    <col min="5127" max="5127" width="13.7109375" style="1" customWidth="1"/>
    <col min="5128" max="5376" width="9.140625" style="1"/>
    <col min="5377" max="5377" width="10.85546875" style="1" customWidth="1"/>
    <col min="5378" max="5378" width="9.140625" style="1"/>
    <col min="5379" max="5379" width="15.42578125" style="1" customWidth="1"/>
    <col min="5380" max="5380" width="30.85546875" style="1" customWidth="1"/>
    <col min="5381" max="5381" width="6.85546875" style="1" customWidth="1"/>
    <col min="5382" max="5382" width="7" style="1" customWidth="1"/>
    <col min="5383" max="5383" width="13.7109375" style="1" customWidth="1"/>
    <col min="5384" max="5632" width="9.140625" style="1"/>
    <col min="5633" max="5633" width="10.85546875" style="1" customWidth="1"/>
    <col min="5634" max="5634" width="9.140625" style="1"/>
    <col min="5635" max="5635" width="15.42578125" style="1" customWidth="1"/>
    <col min="5636" max="5636" width="30.85546875" style="1" customWidth="1"/>
    <col min="5637" max="5637" width="6.85546875" style="1" customWidth="1"/>
    <col min="5638" max="5638" width="7" style="1" customWidth="1"/>
    <col min="5639" max="5639" width="13.7109375" style="1" customWidth="1"/>
    <col min="5640" max="5888" width="9.140625" style="1"/>
    <col min="5889" max="5889" width="10.85546875" style="1" customWidth="1"/>
    <col min="5890" max="5890" width="9.140625" style="1"/>
    <col min="5891" max="5891" width="15.42578125" style="1" customWidth="1"/>
    <col min="5892" max="5892" width="30.85546875" style="1" customWidth="1"/>
    <col min="5893" max="5893" width="6.85546875" style="1" customWidth="1"/>
    <col min="5894" max="5894" width="7" style="1" customWidth="1"/>
    <col min="5895" max="5895" width="13.7109375" style="1" customWidth="1"/>
    <col min="5896" max="6144" width="9.140625" style="1"/>
    <col min="6145" max="6145" width="10.85546875" style="1" customWidth="1"/>
    <col min="6146" max="6146" width="9.140625" style="1"/>
    <col min="6147" max="6147" width="15.42578125" style="1" customWidth="1"/>
    <col min="6148" max="6148" width="30.85546875" style="1" customWidth="1"/>
    <col min="6149" max="6149" width="6.85546875" style="1" customWidth="1"/>
    <col min="6150" max="6150" width="7" style="1" customWidth="1"/>
    <col min="6151" max="6151" width="13.7109375" style="1" customWidth="1"/>
    <col min="6152" max="6400" width="9.140625" style="1"/>
    <col min="6401" max="6401" width="10.85546875" style="1" customWidth="1"/>
    <col min="6402" max="6402" width="9.140625" style="1"/>
    <col min="6403" max="6403" width="15.42578125" style="1" customWidth="1"/>
    <col min="6404" max="6404" width="30.85546875" style="1" customWidth="1"/>
    <col min="6405" max="6405" width="6.85546875" style="1" customWidth="1"/>
    <col min="6406" max="6406" width="7" style="1" customWidth="1"/>
    <col min="6407" max="6407" width="13.7109375" style="1" customWidth="1"/>
    <col min="6408" max="6656" width="9.140625" style="1"/>
    <col min="6657" max="6657" width="10.85546875" style="1" customWidth="1"/>
    <col min="6658" max="6658" width="9.140625" style="1"/>
    <col min="6659" max="6659" width="15.42578125" style="1" customWidth="1"/>
    <col min="6660" max="6660" width="30.85546875" style="1" customWidth="1"/>
    <col min="6661" max="6661" width="6.85546875" style="1" customWidth="1"/>
    <col min="6662" max="6662" width="7" style="1" customWidth="1"/>
    <col min="6663" max="6663" width="13.7109375" style="1" customWidth="1"/>
    <col min="6664" max="6912" width="9.140625" style="1"/>
    <col min="6913" max="6913" width="10.85546875" style="1" customWidth="1"/>
    <col min="6914" max="6914" width="9.140625" style="1"/>
    <col min="6915" max="6915" width="15.42578125" style="1" customWidth="1"/>
    <col min="6916" max="6916" width="30.85546875" style="1" customWidth="1"/>
    <col min="6917" max="6917" width="6.85546875" style="1" customWidth="1"/>
    <col min="6918" max="6918" width="7" style="1" customWidth="1"/>
    <col min="6919" max="6919" width="13.7109375" style="1" customWidth="1"/>
    <col min="6920" max="7168" width="9.140625" style="1"/>
    <col min="7169" max="7169" width="10.85546875" style="1" customWidth="1"/>
    <col min="7170" max="7170" width="9.140625" style="1"/>
    <col min="7171" max="7171" width="15.42578125" style="1" customWidth="1"/>
    <col min="7172" max="7172" width="30.85546875" style="1" customWidth="1"/>
    <col min="7173" max="7173" width="6.85546875" style="1" customWidth="1"/>
    <col min="7174" max="7174" width="7" style="1" customWidth="1"/>
    <col min="7175" max="7175" width="13.7109375" style="1" customWidth="1"/>
    <col min="7176" max="7424" width="9.140625" style="1"/>
    <col min="7425" max="7425" width="10.85546875" style="1" customWidth="1"/>
    <col min="7426" max="7426" width="9.140625" style="1"/>
    <col min="7427" max="7427" width="15.42578125" style="1" customWidth="1"/>
    <col min="7428" max="7428" width="30.85546875" style="1" customWidth="1"/>
    <col min="7429" max="7429" width="6.85546875" style="1" customWidth="1"/>
    <col min="7430" max="7430" width="7" style="1" customWidth="1"/>
    <col min="7431" max="7431" width="13.7109375" style="1" customWidth="1"/>
    <col min="7432" max="7680" width="9.140625" style="1"/>
    <col min="7681" max="7681" width="10.85546875" style="1" customWidth="1"/>
    <col min="7682" max="7682" width="9.140625" style="1"/>
    <col min="7683" max="7683" width="15.42578125" style="1" customWidth="1"/>
    <col min="7684" max="7684" width="30.85546875" style="1" customWidth="1"/>
    <col min="7685" max="7685" width="6.85546875" style="1" customWidth="1"/>
    <col min="7686" max="7686" width="7" style="1" customWidth="1"/>
    <col min="7687" max="7687" width="13.7109375" style="1" customWidth="1"/>
    <col min="7688" max="7936" width="9.140625" style="1"/>
    <col min="7937" max="7937" width="10.85546875" style="1" customWidth="1"/>
    <col min="7938" max="7938" width="9.140625" style="1"/>
    <col min="7939" max="7939" width="15.42578125" style="1" customWidth="1"/>
    <col min="7940" max="7940" width="30.85546875" style="1" customWidth="1"/>
    <col min="7941" max="7941" width="6.85546875" style="1" customWidth="1"/>
    <col min="7942" max="7942" width="7" style="1" customWidth="1"/>
    <col min="7943" max="7943" width="13.7109375" style="1" customWidth="1"/>
    <col min="7944" max="8192" width="9.140625" style="1"/>
    <col min="8193" max="8193" width="10.85546875" style="1" customWidth="1"/>
    <col min="8194" max="8194" width="9.140625" style="1"/>
    <col min="8195" max="8195" width="15.42578125" style="1" customWidth="1"/>
    <col min="8196" max="8196" width="30.85546875" style="1" customWidth="1"/>
    <col min="8197" max="8197" width="6.85546875" style="1" customWidth="1"/>
    <col min="8198" max="8198" width="7" style="1" customWidth="1"/>
    <col min="8199" max="8199" width="13.7109375" style="1" customWidth="1"/>
    <col min="8200" max="8448" width="9.140625" style="1"/>
    <col min="8449" max="8449" width="10.85546875" style="1" customWidth="1"/>
    <col min="8450" max="8450" width="9.140625" style="1"/>
    <col min="8451" max="8451" width="15.42578125" style="1" customWidth="1"/>
    <col min="8452" max="8452" width="30.85546875" style="1" customWidth="1"/>
    <col min="8453" max="8453" width="6.85546875" style="1" customWidth="1"/>
    <col min="8454" max="8454" width="7" style="1" customWidth="1"/>
    <col min="8455" max="8455" width="13.7109375" style="1" customWidth="1"/>
    <col min="8456" max="8704" width="9.140625" style="1"/>
    <col min="8705" max="8705" width="10.85546875" style="1" customWidth="1"/>
    <col min="8706" max="8706" width="9.140625" style="1"/>
    <col min="8707" max="8707" width="15.42578125" style="1" customWidth="1"/>
    <col min="8708" max="8708" width="30.85546875" style="1" customWidth="1"/>
    <col min="8709" max="8709" width="6.85546875" style="1" customWidth="1"/>
    <col min="8710" max="8710" width="7" style="1" customWidth="1"/>
    <col min="8711" max="8711" width="13.7109375" style="1" customWidth="1"/>
    <col min="8712" max="8960" width="9.140625" style="1"/>
    <col min="8961" max="8961" width="10.85546875" style="1" customWidth="1"/>
    <col min="8962" max="8962" width="9.140625" style="1"/>
    <col min="8963" max="8963" width="15.42578125" style="1" customWidth="1"/>
    <col min="8964" max="8964" width="30.85546875" style="1" customWidth="1"/>
    <col min="8965" max="8965" width="6.85546875" style="1" customWidth="1"/>
    <col min="8966" max="8966" width="7" style="1" customWidth="1"/>
    <col min="8967" max="8967" width="13.7109375" style="1" customWidth="1"/>
    <col min="8968" max="9216" width="9.140625" style="1"/>
    <col min="9217" max="9217" width="10.85546875" style="1" customWidth="1"/>
    <col min="9218" max="9218" width="9.140625" style="1"/>
    <col min="9219" max="9219" width="15.42578125" style="1" customWidth="1"/>
    <col min="9220" max="9220" width="30.85546875" style="1" customWidth="1"/>
    <col min="9221" max="9221" width="6.85546875" style="1" customWidth="1"/>
    <col min="9222" max="9222" width="7" style="1" customWidth="1"/>
    <col min="9223" max="9223" width="13.7109375" style="1" customWidth="1"/>
    <col min="9224" max="9472" width="9.140625" style="1"/>
    <col min="9473" max="9473" width="10.85546875" style="1" customWidth="1"/>
    <col min="9474" max="9474" width="9.140625" style="1"/>
    <col min="9475" max="9475" width="15.42578125" style="1" customWidth="1"/>
    <col min="9476" max="9476" width="30.85546875" style="1" customWidth="1"/>
    <col min="9477" max="9477" width="6.85546875" style="1" customWidth="1"/>
    <col min="9478" max="9478" width="7" style="1" customWidth="1"/>
    <col min="9479" max="9479" width="13.7109375" style="1" customWidth="1"/>
    <col min="9480" max="9728" width="9.140625" style="1"/>
    <col min="9729" max="9729" width="10.85546875" style="1" customWidth="1"/>
    <col min="9730" max="9730" width="9.140625" style="1"/>
    <col min="9731" max="9731" width="15.42578125" style="1" customWidth="1"/>
    <col min="9732" max="9732" width="30.85546875" style="1" customWidth="1"/>
    <col min="9733" max="9733" width="6.85546875" style="1" customWidth="1"/>
    <col min="9734" max="9734" width="7" style="1" customWidth="1"/>
    <col min="9735" max="9735" width="13.7109375" style="1" customWidth="1"/>
    <col min="9736" max="9984" width="9.140625" style="1"/>
    <col min="9985" max="9985" width="10.85546875" style="1" customWidth="1"/>
    <col min="9986" max="9986" width="9.140625" style="1"/>
    <col min="9987" max="9987" width="15.42578125" style="1" customWidth="1"/>
    <col min="9988" max="9988" width="30.85546875" style="1" customWidth="1"/>
    <col min="9989" max="9989" width="6.85546875" style="1" customWidth="1"/>
    <col min="9990" max="9990" width="7" style="1" customWidth="1"/>
    <col min="9991" max="9991" width="13.7109375" style="1" customWidth="1"/>
    <col min="9992" max="10240" width="9.140625" style="1"/>
    <col min="10241" max="10241" width="10.85546875" style="1" customWidth="1"/>
    <col min="10242" max="10242" width="9.140625" style="1"/>
    <col min="10243" max="10243" width="15.42578125" style="1" customWidth="1"/>
    <col min="10244" max="10244" width="30.85546875" style="1" customWidth="1"/>
    <col min="10245" max="10245" width="6.85546875" style="1" customWidth="1"/>
    <col min="10246" max="10246" width="7" style="1" customWidth="1"/>
    <col min="10247" max="10247" width="13.7109375" style="1" customWidth="1"/>
    <col min="10248" max="10496" width="9.140625" style="1"/>
    <col min="10497" max="10497" width="10.85546875" style="1" customWidth="1"/>
    <col min="10498" max="10498" width="9.140625" style="1"/>
    <col min="10499" max="10499" width="15.42578125" style="1" customWidth="1"/>
    <col min="10500" max="10500" width="30.85546875" style="1" customWidth="1"/>
    <col min="10501" max="10501" width="6.85546875" style="1" customWidth="1"/>
    <col min="10502" max="10502" width="7" style="1" customWidth="1"/>
    <col min="10503" max="10503" width="13.7109375" style="1" customWidth="1"/>
    <col min="10504" max="10752" width="9.140625" style="1"/>
    <col min="10753" max="10753" width="10.85546875" style="1" customWidth="1"/>
    <col min="10754" max="10754" width="9.140625" style="1"/>
    <col min="10755" max="10755" width="15.42578125" style="1" customWidth="1"/>
    <col min="10756" max="10756" width="30.85546875" style="1" customWidth="1"/>
    <col min="10757" max="10757" width="6.85546875" style="1" customWidth="1"/>
    <col min="10758" max="10758" width="7" style="1" customWidth="1"/>
    <col min="10759" max="10759" width="13.7109375" style="1" customWidth="1"/>
    <col min="10760" max="11008" width="9.140625" style="1"/>
    <col min="11009" max="11009" width="10.85546875" style="1" customWidth="1"/>
    <col min="11010" max="11010" width="9.140625" style="1"/>
    <col min="11011" max="11011" width="15.42578125" style="1" customWidth="1"/>
    <col min="11012" max="11012" width="30.85546875" style="1" customWidth="1"/>
    <col min="11013" max="11013" width="6.85546875" style="1" customWidth="1"/>
    <col min="11014" max="11014" width="7" style="1" customWidth="1"/>
    <col min="11015" max="11015" width="13.7109375" style="1" customWidth="1"/>
    <col min="11016" max="11264" width="9.140625" style="1"/>
    <col min="11265" max="11265" width="10.85546875" style="1" customWidth="1"/>
    <col min="11266" max="11266" width="9.140625" style="1"/>
    <col min="11267" max="11267" width="15.42578125" style="1" customWidth="1"/>
    <col min="11268" max="11268" width="30.85546875" style="1" customWidth="1"/>
    <col min="11269" max="11269" width="6.85546875" style="1" customWidth="1"/>
    <col min="11270" max="11270" width="7" style="1" customWidth="1"/>
    <col min="11271" max="11271" width="13.7109375" style="1" customWidth="1"/>
    <col min="11272" max="11520" width="9.140625" style="1"/>
    <col min="11521" max="11521" width="10.85546875" style="1" customWidth="1"/>
    <col min="11522" max="11522" width="9.140625" style="1"/>
    <col min="11523" max="11523" width="15.42578125" style="1" customWidth="1"/>
    <col min="11524" max="11524" width="30.85546875" style="1" customWidth="1"/>
    <col min="11525" max="11525" width="6.85546875" style="1" customWidth="1"/>
    <col min="11526" max="11526" width="7" style="1" customWidth="1"/>
    <col min="11527" max="11527" width="13.7109375" style="1" customWidth="1"/>
    <col min="11528" max="11776" width="9.140625" style="1"/>
    <col min="11777" max="11777" width="10.85546875" style="1" customWidth="1"/>
    <col min="11778" max="11778" width="9.140625" style="1"/>
    <col min="11779" max="11779" width="15.42578125" style="1" customWidth="1"/>
    <col min="11780" max="11780" width="30.85546875" style="1" customWidth="1"/>
    <col min="11781" max="11781" width="6.85546875" style="1" customWidth="1"/>
    <col min="11782" max="11782" width="7" style="1" customWidth="1"/>
    <col min="11783" max="11783" width="13.7109375" style="1" customWidth="1"/>
    <col min="11784" max="12032" width="9.140625" style="1"/>
    <col min="12033" max="12033" width="10.85546875" style="1" customWidth="1"/>
    <col min="12034" max="12034" width="9.140625" style="1"/>
    <col min="12035" max="12035" width="15.42578125" style="1" customWidth="1"/>
    <col min="12036" max="12036" width="30.85546875" style="1" customWidth="1"/>
    <col min="12037" max="12037" width="6.85546875" style="1" customWidth="1"/>
    <col min="12038" max="12038" width="7" style="1" customWidth="1"/>
    <col min="12039" max="12039" width="13.7109375" style="1" customWidth="1"/>
    <col min="12040" max="12288" width="9.140625" style="1"/>
    <col min="12289" max="12289" width="10.85546875" style="1" customWidth="1"/>
    <col min="12290" max="12290" width="9.140625" style="1"/>
    <col min="12291" max="12291" width="15.42578125" style="1" customWidth="1"/>
    <col min="12292" max="12292" width="30.85546875" style="1" customWidth="1"/>
    <col min="12293" max="12293" width="6.85546875" style="1" customWidth="1"/>
    <col min="12294" max="12294" width="7" style="1" customWidth="1"/>
    <col min="12295" max="12295" width="13.7109375" style="1" customWidth="1"/>
    <col min="12296" max="12544" width="9.140625" style="1"/>
    <col min="12545" max="12545" width="10.85546875" style="1" customWidth="1"/>
    <col min="12546" max="12546" width="9.140625" style="1"/>
    <col min="12547" max="12547" width="15.42578125" style="1" customWidth="1"/>
    <col min="12548" max="12548" width="30.85546875" style="1" customWidth="1"/>
    <col min="12549" max="12549" width="6.85546875" style="1" customWidth="1"/>
    <col min="12550" max="12550" width="7" style="1" customWidth="1"/>
    <col min="12551" max="12551" width="13.7109375" style="1" customWidth="1"/>
    <col min="12552" max="12800" width="9.140625" style="1"/>
    <col min="12801" max="12801" width="10.85546875" style="1" customWidth="1"/>
    <col min="12802" max="12802" width="9.140625" style="1"/>
    <col min="12803" max="12803" width="15.42578125" style="1" customWidth="1"/>
    <col min="12804" max="12804" width="30.85546875" style="1" customWidth="1"/>
    <col min="12805" max="12805" width="6.85546875" style="1" customWidth="1"/>
    <col min="12806" max="12806" width="7" style="1" customWidth="1"/>
    <col min="12807" max="12807" width="13.7109375" style="1" customWidth="1"/>
    <col min="12808" max="13056" width="9.140625" style="1"/>
    <col min="13057" max="13057" width="10.85546875" style="1" customWidth="1"/>
    <col min="13058" max="13058" width="9.140625" style="1"/>
    <col min="13059" max="13059" width="15.42578125" style="1" customWidth="1"/>
    <col min="13060" max="13060" width="30.85546875" style="1" customWidth="1"/>
    <col min="13061" max="13061" width="6.85546875" style="1" customWidth="1"/>
    <col min="13062" max="13062" width="7" style="1" customWidth="1"/>
    <col min="13063" max="13063" width="13.7109375" style="1" customWidth="1"/>
    <col min="13064" max="13312" width="9.140625" style="1"/>
    <col min="13313" max="13313" width="10.85546875" style="1" customWidth="1"/>
    <col min="13314" max="13314" width="9.140625" style="1"/>
    <col min="13315" max="13315" width="15.42578125" style="1" customWidth="1"/>
    <col min="13316" max="13316" width="30.85546875" style="1" customWidth="1"/>
    <col min="13317" max="13317" width="6.85546875" style="1" customWidth="1"/>
    <col min="13318" max="13318" width="7" style="1" customWidth="1"/>
    <col min="13319" max="13319" width="13.7109375" style="1" customWidth="1"/>
    <col min="13320" max="13568" width="9.140625" style="1"/>
    <col min="13569" max="13569" width="10.85546875" style="1" customWidth="1"/>
    <col min="13570" max="13570" width="9.140625" style="1"/>
    <col min="13571" max="13571" width="15.42578125" style="1" customWidth="1"/>
    <col min="13572" max="13572" width="30.85546875" style="1" customWidth="1"/>
    <col min="13573" max="13573" width="6.85546875" style="1" customWidth="1"/>
    <col min="13574" max="13574" width="7" style="1" customWidth="1"/>
    <col min="13575" max="13575" width="13.7109375" style="1" customWidth="1"/>
    <col min="13576" max="13824" width="9.140625" style="1"/>
    <col min="13825" max="13825" width="10.85546875" style="1" customWidth="1"/>
    <col min="13826" max="13826" width="9.140625" style="1"/>
    <col min="13827" max="13827" width="15.42578125" style="1" customWidth="1"/>
    <col min="13828" max="13828" width="30.85546875" style="1" customWidth="1"/>
    <col min="13829" max="13829" width="6.85546875" style="1" customWidth="1"/>
    <col min="13830" max="13830" width="7" style="1" customWidth="1"/>
    <col min="13831" max="13831" width="13.7109375" style="1" customWidth="1"/>
    <col min="13832" max="14080" width="9.140625" style="1"/>
    <col min="14081" max="14081" width="10.85546875" style="1" customWidth="1"/>
    <col min="14082" max="14082" width="9.140625" style="1"/>
    <col min="14083" max="14083" width="15.42578125" style="1" customWidth="1"/>
    <col min="14084" max="14084" width="30.85546875" style="1" customWidth="1"/>
    <col min="14085" max="14085" width="6.85546875" style="1" customWidth="1"/>
    <col min="14086" max="14086" width="7" style="1" customWidth="1"/>
    <col min="14087" max="14087" width="13.7109375" style="1" customWidth="1"/>
    <col min="14088" max="14336" width="9.140625" style="1"/>
    <col min="14337" max="14337" width="10.85546875" style="1" customWidth="1"/>
    <col min="14338" max="14338" width="9.140625" style="1"/>
    <col min="14339" max="14339" width="15.42578125" style="1" customWidth="1"/>
    <col min="14340" max="14340" width="30.85546875" style="1" customWidth="1"/>
    <col min="14341" max="14341" width="6.85546875" style="1" customWidth="1"/>
    <col min="14342" max="14342" width="7" style="1" customWidth="1"/>
    <col min="14343" max="14343" width="13.7109375" style="1" customWidth="1"/>
    <col min="14344" max="14592" width="9.140625" style="1"/>
    <col min="14593" max="14593" width="10.85546875" style="1" customWidth="1"/>
    <col min="14594" max="14594" width="9.140625" style="1"/>
    <col min="14595" max="14595" width="15.42578125" style="1" customWidth="1"/>
    <col min="14596" max="14596" width="30.85546875" style="1" customWidth="1"/>
    <col min="14597" max="14597" width="6.85546875" style="1" customWidth="1"/>
    <col min="14598" max="14598" width="7" style="1" customWidth="1"/>
    <col min="14599" max="14599" width="13.7109375" style="1" customWidth="1"/>
    <col min="14600" max="14848" width="9.140625" style="1"/>
    <col min="14849" max="14849" width="10.85546875" style="1" customWidth="1"/>
    <col min="14850" max="14850" width="9.140625" style="1"/>
    <col min="14851" max="14851" width="15.42578125" style="1" customWidth="1"/>
    <col min="14852" max="14852" width="30.85546875" style="1" customWidth="1"/>
    <col min="14853" max="14853" width="6.85546875" style="1" customWidth="1"/>
    <col min="14854" max="14854" width="7" style="1" customWidth="1"/>
    <col min="14855" max="14855" width="13.7109375" style="1" customWidth="1"/>
    <col min="14856" max="15104" width="9.140625" style="1"/>
    <col min="15105" max="15105" width="10.85546875" style="1" customWidth="1"/>
    <col min="15106" max="15106" width="9.140625" style="1"/>
    <col min="15107" max="15107" width="15.42578125" style="1" customWidth="1"/>
    <col min="15108" max="15108" width="30.85546875" style="1" customWidth="1"/>
    <col min="15109" max="15109" width="6.85546875" style="1" customWidth="1"/>
    <col min="15110" max="15110" width="7" style="1" customWidth="1"/>
    <col min="15111" max="15111" width="13.7109375" style="1" customWidth="1"/>
    <col min="15112" max="15360" width="9.140625" style="1"/>
    <col min="15361" max="15361" width="10.85546875" style="1" customWidth="1"/>
    <col min="15362" max="15362" width="9.140625" style="1"/>
    <col min="15363" max="15363" width="15.42578125" style="1" customWidth="1"/>
    <col min="15364" max="15364" width="30.85546875" style="1" customWidth="1"/>
    <col min="15365" max="15365" width="6.85546875" style="1" customWidth="1"/>
    <col min="15366" max="15366" width="7" style="1" customWidth="1"/>
    <col min="15367" max="15367" width="13.7109375" style="1" customWidth="1"/>
    <col min="15368" max="15616" width="9.140625" style="1"/>
    <col min="15617" max="15617" width="10.85546875" style="1" customWidth="1"/>
    <col min="15618" max="15618" width="9.140625" style="1"/>
    <col min="15619" max="15619" width="15.42578125" style="1" customWidth="1"/>
    <col min="15620" max="15620" width="30.85546875" style="1" customWidth="1"/>
    <col min="15621" max="15621" width="6.85546875" style="1" customWidth="1"/>
    <col min="15622" max="15622" width="7" style="1" customWidth="1"/>
    <col min="15623" max="15623" width="13.7109375" style="1" customWidth="1"/>
    <col min="15624" max="15872" width="9.140625" style="1"/>
    <col min="15873" max="15873" width="10.85546875" style="1" customWidth="1"/>
    <col min="15874" max="15874" width="9.140625" style="1"/>
    <col min="15875" max="15875" width="15.42578125" style="1" customWidth="1"/>
    <col min="15876" max="15876" width="30.85546875" style="1" customWidth="1"/>
    <col min="15877" max="15877" width="6.85546875" style="1" customWidth="1"/>
    <col min="15878" max="15878" width="7" style="1" customWidth="1"/>
    <col min="15879" max="15879" width="13.7109375" style="1" customWidth="1"/>
    <col min="15880" max="16128" width="9.140625" style="1"/>
    <col min="16129" max="16129" width="10.85546875" style="1" customWidth="1"/>
    <col min="16130" max="16130" width="9.140625" style="1"/>
    <col min="16131" max="16131" width="15.42578125" style="1" customWidth="1"/>
    <col min="16132" max="16132" width="30.85546875" style="1" customWidth="1"/>
    <col min="16133" max="16133" width="6.85546875" style="1" customWidth="1"/>
    <col min="16134" max="16134" width="7" style="1" customWidth="1"/>
    <col min="16135" max="16135" width="13.7109375" style="1" customWidth="1"/>
    <col min="16136" max="16382" width="9.140625" style="1"/>
    <col min="16383" max="16384" width="9" style="1" customWidth="1"/>
  </cols>
  <sheetData>
    <row r="1" spans="1:8" s="10" customFormat="1" ht="24">
      <c r="A1" s="104" t="s">
        <v>9</v>
      </c>
      <c r="B1" s="104"/>
      <c r="C1" s="104"/>
      <c r="D1" s="104"/>
      <c r="E1" s="104"/>
      <c r="F1" s="104"/>
      <c r="G1" s="104"/>
      <c r="H1" s="43"/>
    </row>
    <row r="2" spans="1:8" s="10" customFormat="1" ht="24">
      <c r="A2" s="41"/>
      <c r="B2" s="41"/>
      <c r="C2" s="41"/>
      <c r="D2" s="41"/>
      <c r="E2" s="41"/>
      <c r="F2" s="41"/>
      <c r="G2" s="41"/>
      <c r="H2" s="43"/>
    </row>
    <row r="3" spans="1:8" s="14" customFormat="1" ht="27.75">
      <c r="A3" s="100" t="s">
        <v>27</v>
      </c>
      <c r="B3" s="100"/>
      <c r="C3" s="100"/>
      <c r="D3" s="100"/>
      <c r="E3" s="100"/>
      <c r="F3" s="100"/>
      <c r="G3" s="100"/>
      <c r="H3" s="13"/>
    </row>
    <row r="4" spans="1:8" s="28" customFormat="1" ht="27.75">
      <c r="A4" s="53"/>
      <c r="B4" s="53"/>
      <c r="C4" s="53"/>
      <c r="D4" s="53"/>
      <c r="E4" s="53"/>
      <c r="F4" s="53"/>
      <c r="G4" s="53"/>
    </row>
    <row r="5" spans="1:8" s="7" customFormat="1" ht="24">
      <c r="A5" s="8" t="s">
        <v>21</v>
      </c>
      <c r="E5" s="33"/>
      <c r="F5" s="33"/>
      <c r="G5" s="33"/>
    </row>
    <row r="6" spans="1:8" s="7" customFormat="1" ht="24">
      <c r="A6" s="15" t="s">
        <v>23</v>
      </c>
      <c r="E6" s="33"/>
      <c r="F6" s="33"/>
      <c r="G6" s="33"/>
    </row>
    <row r="7" spans="1:8" ht="24" thickBot="1">
      <c r="A7" s="3"/>
      <c r="B7" s="38"/>
      <c r="C7" s="38"/>
      <c r="D7" s="38"/>
      <c r="E7" s="39"/>
      <c r="F7" s="39"/>
    </row>
    <row r="8" spans="1:8" s="7" customFormat="1" ht="25.5" thickTop="1" thickBot="1">
      <c r="A8" s="15"/>
      <c r="B8" s="112" t="s">
        <v>11</v>
      </c>
      <c r="C8" s="112"/>
      <c r="D8" s="112"/>
      <c r="E8" s="37" t="s">
        <v>1</v>
      </c>
      <c r="F8" s="37" t="s">
        <v>2</v>
      </c>
      <c r="G8" s="33"/>
    </row>
    <row r="9" spans="1:8" s="7" customFormat="1" ht="24.75" thickTop="1">
      <c r="A9" s="15"/>
      <c r="B9" s="108" t="s">
        <v>13</v>
      </c>
      <c r="C9" s="109"/>
      <c r="D9" s="110"/>
      <c r="E9" s="35">
        <f>คีย์ข้อมูล!C103</f>
        <v>78</v>
      </c>
      <c r="F9" s="36">
        <f>E9*100/E$11</f>
        <v>81.25</v>
      </c>
      <c r="G9" s="33"/>
    </row>
    <row r="10" spans="1:8" s="7" customFormat="1" ht="24">
      <c r="A10" s="15"/>
      <c r="B10" s="108" t="s">
        <v>12</v>
      </c>
      <c r="C10" s="109"/>
      <c r="D10" s="110"/>
      <c r="E10" s="35">
        <f>คีย์ข้อมูล!C102</f>
        <v>18</v>
      </c>
      <c r="F10" s="36">
        <f>E10*100/E$11</f>
        <v>18.75</v>
      </c>
      <c r="G10" s="45"/>
    </row>
    <row r="11" spans="1:8" s="7" customFormat="1" ht="24.75" thickBot="1">
      <c r="A11" s="15"/>
      <c r="B11" s="111" t="s">
        <v>3</v>
      </c>
      <c r="C11" s="111"/>
      <c r="D11" s="111"/>
      <c r="E11" s="20">
        <f>SUM(E9:E10)</f>
        <v>96</v>
      </c>
      <c r="F11" s="27">
        <f>E11*100/E$11</f>
        <v>100</v>
      </c>
    </row>
    <row r="12" spans="1:8" s="7" customFormat="1" ht="24.75" thickTop="1">
      <c r="A12" s="15"/>
      <c r="B12" s="16"/>
      <c r="C12" s="16"/>
      <c r="D12" s="16"/>
      <c r="E12" s="17"/>
      <c r="F12" s="18"/>
    </row>
    <row r="13" spans="1:8" s="7" customFormat="1" ht="24">
      <c r="A13" s="15"/>
      <c r="B13" s="7" t="s">
        <v>66</v>
      </c>
      <c r="E13" s="33"/>
      <c r="F13" s="33"/>
    </row>
    <row r="14" spans="1:8" s="7" customFormat="1" ht="24">
      <c r="A14" s="7" t="s">
        <v>67</v>
      </c>
      <c r="E14" s="45"/>
      <c r="F14" s="45"/>
      <c r="G14" s="45"/>
    </row>
    <row r="15" spans="1:8" s="10" customFormat="1" ht="24">
      <c r="A15" s="34"/>
      <c r="B15" s="34"/>
      <c r="C15" s="34"/>
      <c r="D15" s="34"/>
      <c r="E15" s="34"/>
      <c r="F15" s="34"/>
      <c r="G15" s="34"/>
    </row>
    <row r="16" spans="1:8" s="7" customFormat="1" ht="24">
      <c r="A16" s="15" t="s">
        <v>22</v>
      </c>
      <c r="B16" s="9"/>
      <c r="C16" s="9"/>
      <c r="D16" s="9"/>
      <c r="E16" s="25"/>
      <c r="F16" s="33"/>
      <c r="G16" s="33"/>
    </row>
    <row r="17" spans="1:7" ht="24" thickBot="1">
      <c r="B17" s="38"/>
      <c r="C17" s="38"/>
      <c r="D17" s="38"/>
      <c r="E17" s="5"/>
      <c r="G17" s="1"/>
    </row>
    <row r="18" spans="1:7" ht="25.5" thickTop="1" thickBot="1">
      <c r="B18" s="112" t="s">
        <v>0</v>
      </c>
      <c r="C18" s="112"/>
      <c r="D18" s="112"/>
      <c r="E18" s="40" t="s">
        <v>1</v>
      </c>
      <c r="F18" s="40" t="s">
        <v>2</v>
      </c>
      <c r="G18" s="1"/>
    </row>
    <row r="19" spans="1:7" ht="24.75" thickTop="1">
      <c r="B19" s="62" t="s">
        <v>25</v>
      </c>
      <c r="C19" s="63"/>
      <c r="D19" s="64"/>
      <c r="E19" s="19">
        <f>คีย์ข้อมูล!C107</f>
        <v>75</v>
      </c>
      <c r="F19" s="36">
        <f>E19*100/E$21</f>
        <v>78.125</v>
      </c>
      <c r="G19" s="1"/>
    </row>
    <row r="20" spans="1:7" ht="24">
      <c r="B20" s="65" t="s">
        <v>26</v>
      </c>
      <c r="C20" s="66"/>
      <c r="D20" s="67"/>
      <c r="E20" s="19">
        <f>คีย์ข้อมูล!C108</f>
        <v>21</v>
      </c>
      <c r="F20" s="36">
        <f>E20*100/E$21</f>
        <v>21.875</v>
      </c>
      <c r="G20" s="1"/>
    </row>
    <row r="21" spans="1:7" ht="24.75" thickBot="1">
      <c r="B21" s="105" t="s">
        <v>3</v>
      </c>
      <c r="C21" s="106"/>
      <c r="D21" s="107"/>
      <c r="E21" s="20">
        <f>SUM(E19:E20)</f>
        <v>96</v>
      </c>
      <c r="F21" s="27">
        <f>E21*100/E$21</f>
        <v>100</v>
      </c>
      <c r="G21" s="1"/>
    </row>
    <row r="22" spans="1:7" ht="24" thickTop="1">
      <c r="C22" s="4"/>
      <c r="D22" s="4"/>
      <c r="E22" s="5"/>
      <c r="G22" s="1"/>
    </row>
    <row r="23" spans="1:7" s="7" customFormat="1" ht="22.5" customHeight="1">
      <c r="A23" s="12"/>
      <c r="B23" s="7" t="s">
        <v>28</v>
      </c>
      <c r="E23" s="68"/>
      <c r="F23" s="68"/>
      <c r="G23" s="68"/>
    </row>
    <row r="24" spans="1:7" s="7" customFormat="1" ht="24">
      <c r="A24" s="7" t="s">
        <v>68</v>
      </c>
      <c r="C24" s="9"/>
      <c r="D24" s="9"/>
      <c r="E24" s="25"/>
      <c r="F24" s="68"/>
    </row>
    <row r="25" spans="1:7">
      <c r="C25" s="4"/>
      <c r="D25" s="4"/>
      <c r="E25" s="5"/>
      <c r="G25" s="1"/>
    </row>
    <row r="26" spans="1:7">
      <c r="C26" s="4"/>
      <c r="D26" s="4"/>
      <c r="E26" s="5"/>
      <c r="G26" s="1"/>
    </row>
    <row r="27" spans="1:7">
      <c r="C27" s="4"/>
      <c r="D27" s="4"/>
      <c r="E27" s="5"/>
      <c r="G27" s="1"/>
    </row>
    <row r="28" spans="1:7">
      <c r="C28" s="4"/>
      <c r="D28" s="4"/>
      <c r="E28" s="5"/>
      <c r="G28" s="1"/>
    </row>
    <row r="29" spans="1:7">
      <c r="C29" s="4"/>
      <c r="D29" s="4"/>
      <c r="E29" s="5"/>
      <c r="G29" s="1"/>
    </row>
    <row r="30" spans="1:7">
      <c r="C30" s="4"/>
      <c r="D30" s="4"/>
      <c r="E30" s="5"/>
      <c r="G30" s="1"/>
    </row>
    <row r="31" spans="1:7">
      <c r="C31" s="4"/>
      <c r="D31" s="4"/>
      <c r="E31" s="5"/>
      <c r="G31" s="1"/>
    </row>
  </sheetData>
  <mergeCells count="8">
    <mergeCell ref="A1:G1"/>
    <mergeCell ref="B21:D21"/>
    <mergeCell ref="B9:D9"/>
    <mergeCell ref="B11:D11"/>
    <mergeCell ref="B18:D18"/>
    <mergeCell ref="B8:D8"/>
    <mergeCell ref="A3:G3"/>
    <mergeCell ref="B10:D10"/>
  </mergeCells>
  <pageMargins left="0.7" right="0.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0" zoomScale="142" zoomScaleNormal="142" workbookViewId="0">
      <selection activeCell="H19" sqref="H19"/>
    </sheetView>
  </sheetViews>
  <sheetFormatPr defaultRowHeight="23.25"/>
  <cols>
    <col min="1" max="1" width="7.7109375" style="1" customWidth="1"/>
    <col min="2" max="2" width="9.140625" style="1"/>
    <col min="3" max="3" width="15.42578125" style="1" customWidth="1"/>
    <col min="4" max="4" width="25.7109375" style="1" customWidth="1"/>
    <col min="5" max="5" width="8.7109375" style="2" customWidth="1"/>
    <col min="6" max="6" width="9" style="2" customWidth="1"/>
    <col min="7" max="7" width="16.85546875" style="2" customWidth="1"/>
    <col min="8" max="256" width="9.140625" style="1"/>
    <col min="257" max="257" width="10.85546875" style="1" customWidth="1"/>
    <col min="258" max="258" width="9.140625" style="1"/>
    <col min="259" max="259" width="15.42578125" style="1" customWidth="1"/>
    <col min="260" max="260" width="30.85546875" style="1" customWidth="1"/>
    <col min="261" max="261" width="6.85546875" style="1" customWidth="1"/>
    <col min="262" max="262" width="7" style="1" customWidth="1"/>
    <col min="263" max="263" width="13.7109375" style="1" customWidth="1"/>
    <col min="264" max="512" width="9.140625" style="1"/>
    <col min="513" max="513" width="10.85546875" style="1" customWidth="1"/>
    <col min="514" max="514" width="9.140625" style="1"/>
    <col min="515" max="515" width="15.42578125" style="1" customWidth="1"/>
    <col min="516" max="516" width="30.85546875" style="1" customWidth="1"/>
    <col min="517" max="517" width="6.85546875" style="1" customWidth="1"/>
    <col min="518" max="518" width="7" style="1" customWidth="1"/>
    <col min="519" max="519" width="13.7109375" style="1" customWidth="1"/>
    <col min="520" max="768" width="9.140625" style="1"/>
    <col min="769" max="769" width="10.85546875" style="1" customWidth="1"/>
    <col min="770" max="770" width="9.140625" style="1"/>
    <col min="771" max="771" width="15.42578125" style="1" customWidth="1"/>
    <col min="772" max="772" width="30.85546875" style="1" customWidth="1"/>
    <col min="773" max="773" width="6.85546875" style="1" customWidth="1"/>
    <col min="774" max="774" width="7" style="1" customWidth="1"/>
    <col min="775" max="775" width="13.7109375" style="1" customWidth="1"/>
    <col min="776" max="1024" width="9.140625" style="1"/>
    <col min="1025" max="1025" width="10.85546875" style="1" customWidth="1"/>
    <col min="1026" max="1026" width="9.140625" style="1"/>
    <col min="1027" max="1027" width="15.42578125" style="1" customWidth="1"/>
    <col min="1028" max="1028" width="30.85546875" style="1" customWidth="1"/>
    <col min="1029" max="1029" width="6.85546875" style="1" customWidth="1"/>
    <col min="1030" max="1030" width="7" style="1" customWidth="1"/>
    <col min="1031" max="1031" width="13.7109375" style="1" customWidth="1"/>
    <col min="1032" max="1280" width="9.140625" style="1"/>
    <col min="1281" max="1281" width="10.85546875" style="1" customWidth="1"/>
    <col min="1282" max="1282" width="9.140625" style="1"/>
    <col min="1283" max="1283" width="15.42578125" style="1" customWidth="1"/>
    <col min="1284" max="1284" width="30.85546875" style="1" customWidth="1"/>
    <col min="1285" max="1285" width="6.85546875" style="1" customWidth="1"/>
    <col min="1286" max="1286" width="7" style="1" customWidth="1"/>
    <col min="1287" max="1287" width="13.7109375" style="1" customWidth="1"/>
    <col min="1288" max="1536" width="9.140625" style="1"/>
    <col min="1537" max="1537" width="10.85546875" style="1" customWidth="1"/>
    <col min="1538" max="1538" width="9.140625" style="1"/>
    <col min="1539" max="1539" width="15.42578125" style="1" customWidth="1"/>
    <col min="1540" max="1540" width="30.85546875" style="1" customWidth="1"/>
    <col min="1541" max="1541" width="6.85546875" style="1" customWidth="1"/>
    <col min="1542" max="1542" width="7" style="1" customWidth="1"/>
    <col min="1543" max="1543" width="13.7109375" style="1" customWidth="1"/>
    <col min="1544" max="1792" width="9.140625" style="1"/>
    <col min="1793" max="1793" width="10.85546875" style="1" customWidth="1"/>
    <col min="1794" max="1794" width="9.140625" style="1"/>
    <col min="1795" max="1795" width="15.42578125" style="1" customWidth="1"/>
    <col min="1796" max="1796" width="30.85546875" style="1" customWidth="1"/>
    <col min="1797" max="1797" width="6.85546875" style="1" customWidth="1"/>
    <col min="1798" max="1798" width="7" style="1" customWidth="1"/>
    <col min="1799" max="1799" width="13.7109375" style="1" customWidth="1"/>
    <col min="1800" max="2048" width="9.140625" style="1"/>
    <col min="2049" max="2049" width="10.85546875" style="1" customWidth="1"/>
    <col min="2050" max="2050" width="9.140625" style="1"/>
    <col min="2051" max="2051" width="15.42578125" style="1" customWidth="1"/>
    <col min="2052" max="2052" width="30.85546875" style="1" customWidth="1"/>
    <col min="2053" max="2053" width="6.85546875" style="1" customWidth="1"/>
    <col min="2054" max="2054" width="7" style="1" customWidth="1"/>
    <col min="2055" max="2055" width="13.7109375" style="1" customWidth="1"/>
    <col min="2056" max="2304" width="9.140625" style="1"/>
    <col min="2305" max="2305" width="10.85546875" style="1" customWidth="1"/>
    <col min="2306" max="2306" width="9.140625" style="1"/>
    <col min="2307" max="2307" width="15.42578125" style="1" customWidth="1"/>
    <col min="2308" max="2308" width="30.85546875" style="1" customWidth="1"/>
    <col min="2309" max="2309" width="6.85546875" style="1" customWidth="1"/>
    <col min="2310" max="2310" width="7" style="1" customWidth="1"/>
    <col min="2311" max="2311" width="13.7109375" style="1" customWidth="1"/>
    <col min="2312" max="2560" width="9.140625" style="1"/>
    <col min="2561" max="2561" width="10.85546875" style="1" customWidth="1"/>
    <col min="2562" max="2562" width="9.140625" style="1"/>
    <col min="2563" max="2563" width="15.42578125" style="1" customWidth="1"/>
    <col min="2564" max="2564" width="30.85546875" style="1" customWidth="1"/>
    <col min="2565" max="2565" width="6.85546875" style="1" customWidth="1"/>
    <col min="2566" max="2566" width="7" style="1" customWidth="1"/>
    <col min="2567" max="2567" width="13.7109375" style="1" customWidth="1"/>
    <col min="2568" max="2816" width="9.140625" style="1"/>
    <col min="2817" max="2817" width="10.85546875" style="1" customWidth="1"/>
    <col min="2818" max="2818" width="9.140625" style="1"/>
    <col min="2819" max="2819" width="15.42578125" style="1" customWidth="1"/>
    <col min="2820" max="2820" width="30.85546875" style="1" customWidth="1"/>
    <col min="2821" max="2821" width="6.85546875" style="1" customWidth="1"/>
    <col min="2822" max="2822" width="7" style="1" customWidth="1"/>
    <col min="2823" max="2823" width="13.7109375" style="1" customWidth="1"/>
    <col min="2824" max="3072" width="9.140625" style="1"/>
    <col min="3073" max="3073" width="10.85546875" style="1" customWidth="1"/>
    <col min="3074" max="3074" width="9.140625" style="1"/>
    <col min="3075" max="3075" width="15.42578125" style="1" customWidth="1"/>
    <col min="3076" max="3076" width="30.85546875" style="1" customWidth="1"/>
    <col min="3077" max="3077" width="6.85546875" style="1" customWidth="1"/>
    <col min="3078" max="3078" width="7" style="1" customWidth="1"/>
    <col min="3079" max="3079" width="13.7109375" style="1" customWidth="1"/>
    <col min="3080" max="3328" width="9.140625" style="1"/>
    <col min="3329" max="3329" width="10.85546875" style="1" customWidth="1"/>
    <col min="3330" max="3330" width="9.140625" style="1"/>
    <col min="3331" max="3331" width="15.42578125" style="1" customWidth="1"/>
    <col min="3332" max="3332" width="30.85546875" style="1" customWidth="1"/>
    <col min="3333" max="3333" width="6.85546875" style="1" customWidth="1"/>
    <col min="3334" max="3334" width="7" style="1" customWidth="1"/>
    <col min="3335" max="3335" width="13.7109375" style="1" customWidth="1"/>
    <col min="3336" max="3584" width="9.140625" style="1"/>
    <col min="3585" max="3585" width="10.85546875" style="1" customWidth="1"/>
    <col min="3586" max="3586" width="9.140625" style="1"/>
    <col min="3587" max="3587" width="15.42578125" style="1" customWidth="1"/>
    <col min="3588" max="3588" width="30.85546875" style="1" customWidth="1"/>
    <col min="3589" max="3589" width="6.85546875" style="1" customWidth="1"/>
    <col min="3590" max="3590" width="7" style="1" customWidth="1"/>
    <col min="3591" max="3591" width="13.7109375" style="1" customWidth="1"/>
    <col min="3592" max="3840" width="9.140625" style="1"/>
    <col min="3841" max="3841" width="10.85546875" style="1" customWidth="1"/>
    <col min="3842" max="3842" width="9.140625" style="1"/>
    <col min="3843" max="3843" width="15.42578125" style="1" customWidth="1"/>
    <col min="3844" max="3844" width="30.85546875" style="1" customWidth="1"/>
    <col min="3845" max="3845" width="6.85546875" style="1" customWidth="1"/>
    <col min="3846" max="3846" width="7" style="1" customWidth="1"/>
    <col min="3847" max="3847" width="13.7109375" style="1" customWidth="1"/>
    <col min="3848" max="4096" width="9.140625" style="1"/>
    <col min="4097" max="4097" width="10.85546875" style="1" customWidth="1"/>
    <col min="4098" max="4098" width="9.140625" style="1"/>
    <col min="4099" max="4099" width="15.42578125" style="1" customWidth="1"/>
    <col min="4100" max="4100" width="30.85546875" style="1" customWidth="1"/>
    <col min="4101" max="4101" width="6.85546875" style="1" customWidth="1"/>
    <col min="4102" max="4102" width="7" style="1" customWidth="1"/>
    <col min="4103" max="4103" width="13.7109375" style="1" customWidth="1"/>
    <col min="4104" max="4352" width="9.140625" style="1"/>
    <col min="4353" max="4353" width="10.85546875" style="1" customWidth="1"/>
    <col min="4354" max="4354" width="9.140625" style="1"/>
    <col min="4355" max="4355" width="15.42578125" style="1" customWidth="1"/>
    <col min="4356" max="4356" width="30.85546875" style="1" customWidth="1"/>
    <col min="4357" max="4357" width="6.85546875" style="1" customWidth="1"/>
    <col min="4358" max="4358" width="7" style="1" customWidth="1"/>
    <col min="4359" max="4359" width="13.7109375" style="1" customWidth="1"/>
    <col min="4360" max="4608" width="9.140625" style="1"/>
    <col min="4609" max="4609" width="10.85546875" style="1" customWidth="1"/>
    <col min="4610" max="4610" width="9.140625" style="1"/>
    <col min="4611" max="4611" width="15.42578125" style="1" customWidth="1"/>
    <col min="4612" max="4612" width="30.85546875" style="1" customWidth="1"/>
    <col min="4613" max="4613" width="6.85546875" style="1" customWidth="1"/>
    <col min="4614" max="4614" width="7" style="1" customWidth="1"/>
    <col min="4615" max="4615" width="13.7109375" style="1" customWidth="1"/>
    <col min="4616" max="4864" width="9.140625" style="1"/>
    <col min="4865" max="4865" width="10.85546875" style="1" customWidth="1"/>
    <col min="4866" max="4866" width="9.140625" style="1"/>
    <col min="4867" max="4867" width="15.42578125" style="1" customWidth="1"/>
    <col min="4868" max="4868" width="30.85546875" style="1" customWidth="1"/>
    <col min="4869" max="4869" width="6.85546875" style="1" customWidth="1"/>
    <col min="4870" max="4870" width="7" style="1" customWidth="1"/>
    <col min="4871" max="4871" width="13.7109375" style="1" customWidth="1"/>
    <col min="4872" max="5120" width="9.140625" style="1"/>
    <col min="5121" max="5121" width="10.85546875" style="1" customWidth="1"/>
    <col min="5122" max="5122" width="9.140625" style="1"/>
    <col min="5123" max="5123" width="15.42578125" style="1" customWidth="1"/>
    <col min="5124" max="5124" width="30.85546875" style="1" customWidth="1"/>
    <col min="5125" max="5125" width="6.85546875" style="1" customWidth="1"/>
    <col min="5126" max="5126" width="7" style="1" customWidth="1"/>
    <col min="5127" max="5127" width="13.7109375" style="1" customWidth="1"/>
    <col min="5128" max="5376" width="9.140625" style="1"/>
    <col min="5377" max="5377" width="10.85546875" style="1" customWidth="1"/>
    <col min="5378" max="5378" width="9.140625" style="1"/>
    <col min="5379" max="5379" width="15.42578125" style="1" customWidth="1"/>
    <col min="5380" max="5380" width="30.85546875" style="1" customWidth="1"/>
    <col min="5381" max="5381" width="6.85546875" style="1" customWidth="1"/>
    <col min="5382" max="5382" width="7" style="1" customWidth="1"/>
    <col min="5383" max="5383" width="13.7109375" style="1" customWidth="1"/>
    <col min="5384" max="5632" width="9.140625" style="1"/>
    <col min="5633" max="5633" width="10.85546875" style="1" customWidth="1"/>
    <col min="5634" max="5634" width="9.140625" style="1"/>
    <col min="5635" max="5635" width="15.42578125" style="1" customWidth="1"/>
    <col min="5636" max="5636" width="30.85546875" style="1" customWidth="1"/>
    <col min="5637" max="5637" width="6.85546875" style="1" customWidth="1"/>
    <col min="5638" max="5638" width="7" style="1" customWidth="1"/>
    <col min="5639" max="5639" width="13.7109375" style="1" customWidth="1"/>
    <col min="5640" max="5888" width="9.140625" style="1"/>
    <col min="5889" max="5889" width="10.85546875" style="1" customWidth="1"/>
    <col min="5890" max="5890" width="9.140625" style="1"/>
    <col min="5891" max="5891" width="15.42578125" style="1" customWidth="1"/>
    <col min="5892" max="5892" width="30.85546875" style="1" customWidth="1"/>
    <col min="5893" max="5893" width="6.85546875" style="1" customWidth="1"/>
    <col min="5894" max="5894" width="7" style="1" customWidth="1"/>
    <col min="5895" max="5895" width="13.7109375" style="1" customWidth="1"/>
    <col min="5896" max="6144" width="9.140625" style="1"/>
    <col min="6145" max="6145" width="10.85546875" style="1" customWidth="1"/>
    <col min="6146" max="6146" width="9.140625" style="1"/>
    <col min="6147" max="6147" width="15.42578125" style="1" customWidth="1"/>
    <col min="6148" max="6148" width="30.85546875" style="1" customWidth="1"/>
    <col min="6149" max="6149" width="6.85546875" style="1" customWidth="1"/>
    <col min="6150" max="6150" width="7" style="1" customWidth="1"/>
    <col min="6151" max="6151" width="13.7109375" style="1" customWidth="1"/>
    <col min="6152" max="6400" width="9.140625" style="1"/>
    <col min="6401" max="6401" width="10.85546875" style="1" customWidth="1"/>
    <col min="6402" max="6402" width="9.140625" style="1"/>
    <col min="6403" max="6403" width="15.42578125" style="1" customWidth="1"/>
    <col min="6404" max="6404" width="30.85546875" style="1" customWidth="1"/>
    <col min="6405" max="6405" width="6.85546875" style="1" customWidth="1"/>
    <col min="6406" max="6406" width="7" style="1" customWidth="1"/>
    <col min="6407" max="6407" width="13.7109375" style="1" customWidth="1"/>
    <col min="6408" max="6656" width="9.140625" style="1"/>
    <col min="6657" max="6657" width="10.85546875" style="1" customWidth="1"/>
    <col min="6658" max="6658" width="9.140625" style="1"/>
    <col min="6659" max="6659" width="15.42578125" style="1" customWidth="1"/>
    <col min="6660" max="6660" width="30.85546875" style="1" customWidth="1"/>
    <col min="6661" max="6661" width="6.85546875" style="1" customWidth="1"/>
    <col min="6662" max="6662" width="7" style="1" customWidth="1"/>
    <col min="6663" max="6663" width="13.7109375" style="1" customWidth="1"/>
    <col min="6664" max="6912" width="9.140625" style="1"/>
    <col min="6913" max="6913" width="10.85546875" style="1" customWidth="1"/>
    <col min="6914" max="6914" width="9.140625" style="1"/>
    <col min="6915" max="6915" width="15.42578125" style="1" customWidth="1"/>
    <col min="6916" max="6916" width="30.85546875" style="1" customWidth="1"/>
    <col min="6917" max="6917" width="6.85546875" style="1" customWidth="1"/>
    <col min="6918" max="6918" width="7" style="1" customWidth="1"/>
    <col min="6919" max="6919" width="13.7109375" style="1" customWidth="1"/>
    <col min="6920" max="7168" width="9.140625" style="1"/>
    <col min="7169" max="7169" width="10.85546875" style="1" customWidth="1"/>
    <col min="7170" max="7170" width="9.140625" style="1"/>
    <col min="7171" max="7171" width="15.42578125" style="1" customWidth="1"/>
    <col min="7172" max="7172" width="30.85546875" style="1" customWidth="1"/>
    <col min="7173" max="7173" width="6.85546875" style="1" customWidth="1"/>
    <col min="7174" max="7174" width="7" style="1" customWidth="1"/>
    <col min="7175" max="7175" width="13.7109375" style="1" customWidth="1"/>
    <col min="7176" max="7424" width="9.140625" style="1"/>
    <col min="7425" max="7425" width="10.85546875" style="1" customWidth="1"/>
    <col min="7426" max="7426" width="9.140625" style="1"/>
    <col min="7427" max="7427" width="15.42578125" style="1" customWidth="1"/>
    <col min="7428" max="7428" width="30.85546875" style="1" customWidth="1"/>
    <col min="7429" max="7429" width="6.85546875" style="1" customWidth="1"/>
    <col min="7430" max="7430" width="7" style="1" customWidth="1"/>
    <col min="7431" max="7431" width="13.7109375" style="1" customWidth="1"/>
    <col min="7432" max="7680" width="9.140625" style="1"/>
    <col min="7681" max="7681" width="10.85546875" style="1" customWidth="1"/>
    <col min="7682" max="7682" width="9.140625" style="1"/>
    <col min="7683" max="7683" width="15.42578125" style="1" customWidth="1"/>
    <col min="7684" max="7684" width="30.85546875" style="1" customWidth="1"/>
    <col min="7685" max="7685" width="6.85546875" style="1" customWidth="1"/>
    <col min="7686" max="7686" width="7" style="1" customWidth="1"/>
    <col min="7687" max="7687" width="13.7109375" style="1" customWidth="1"/>
    <col min="7688" max="7936" width="9.140625" style="1"/>
    <col min="7937" max="7937" width="10.85546875" style="1" customWidth="1"/>
    <col min="7938" max="7938" width="9.140625" style="1"/>
    <col min="7939" max="7939" width="15.42578125" style="1" customWidth="1"/>
    <col min="7940" max="7940" width="30.85546875" style="1" customWidth="1"/>
    <col min="7941" max="7941" width="6.85546875" style="1" customWidth="1"/>
    <col min="7942" max="7942" width="7" style="1" customWidth="1"/>
    <col min="7943" max="7943" width="13.7109375" style="1" customWidth="1"/>
    <col min="7944" max="8192" width="9.140625" style="1"/>
    <col min="8193" max="8193" width="10.85546875" style="1" customWidth="1"/>
    <col min="8194" max="8194" width="9.140625" style="1"/>
    <col min="8195" max="8195" width="15.42578125" style="1" customWidth="1"/>
    <col min="8196" max="8196" width="30.85546875" style="1" customWidth="1"/>
    <col min="8197" max="8197" width="6.85546875" style="1" customWidth="1"/>
    <col min="8198" max="8198" width="7" style="1" customWidth="1"/>
    <col min="8199" max="8199" width="13.7109375" style="1" customWidth="1"/>
    <col min="8200" max="8448" width="9.140625" style="1"/>
    <col min="8449" max="8449" width="10.85546875" style="1" customWidth="1"/>
    <col min="8450" max="8450" width="9.140625" style="1"/>
    <col min="8451" max="8451" width="15.42578125" style="1" customWidth="1"/>
    <col min="8452" max="8452" width="30.85546875" style="1" customWidth="1"/>
    <col min="8453" max="8453" width="6.85546875" style="1" customWidth="1"/>
    <col min="8454" max="8454" width="7" style="1" customWidth="1"/>
    <col min="8455" max="8455" width="13.7109375" style="1" customWidth="1"/>
    <col min="8456" max="8704" width="9.140625" style="1"/>
    <col min="8705" max="8705" width="10.85546875" style="1" customWidth="1"/>
    <col min="8706" max="8706" width="9.140625" style="1"/>
    <col min="8707" max="8707" width="15.42578125" style="1" customWidth="1"/>
    <col min="8708" max="8708" width="30.85546875" style="1" customWidth="1"/>
    <col min="8709" max="8709" width="6.85546875" style="1" customWidth="1"/>
    <col min="8710" max="8710" width="7" style="1" customWidth="1"/>
    <col min="8711" max="8711" width="13.7109375" style="1" customWidth="1"/>
    <col min="8712" max="8960" width="9.140625" style="1"/>
    <col min="8961" max="8961" width="10.85546875" style="1" customWidth="1"/>
    <col min="8962" max="8962" width="9.140625" style="1"/>
    <col min="8963" max="8963" width="15.42578125" style="1" customWidth="1"/>
    <col min="8964" max="8964" width="30.85546875" style="1" customWidth="1"/>
    <col min="8965" max="8965" width="6.85546875" style="1" customWidth="1"/>
    <col min="8966" max="8966" width="7" style="1" customWidth="1"/>
    <col min="8967" max="8967" width="13.7109375" style="1" customWidth="1"/>
    <col min="8968" max="9216" width="9.140625" style="1"/>
    <col min="9217" max="9217" width="10.85546875" style="1" customWidth="1"/>
    <col min="9218" max="9218" width="9.140625" style="1"/>
    <col min="9219" max="9219" width="15.42578125" style="1" customWidth="1"/>
    <col min="9220" max="9220" width="30.85546875" style="1" customWidth="1"/>
    <col min="9221" max="9221" width="6.85546875" style="1" customWidth="1"/>
    <col min="9222" max="9222" width="7" style="1" customWidth="1"/>
    <col min="9223" max="9223" width="13.7109375" style="1" customWidth="1"/>
    <col min="9224" max="9472" width="9.140625" style="1"/>
    <col min="9473" max="9473" width="10.85546875" style="1" customWidth="1"/>
    <col min="9474" max="9474" width="9.140625" style="1"/>
    <col min="9475" max="9475" width="15.42578125" style="1" customWidth="1"/>
    <col min="9476" max="9476" width="30.85546875" style="1" customWidth="1"/>
    <col min="9477" max="9477" width="6.85546875" style="1" customWidth="1"/>
    <col min="9478" max="9478" width="7" style="1" customWidth="1"/>
    <col min="9479" max="9479" width="13.7109375" style="1" customWidth="1"/>
    <col min="9480" max="9728" width="9.140625" style="1"/>
    <col min="9729" max="9729" width="10.85546875" style="1" customWidth="1"/>
    <col min="9730" max="9730" width="9.140625" style="1"/>
    <col min="9731" max="9731" width="15.42578125" style="1" customWidth="1"/>
    <col min="9732" max="9732" width="30.85546875" style="1" customWidth="1"/>
    <col min="9733" max="9733" width="6.85546875" style="1" customWidth="1"/>
    <col min="9734" max="9734" width="7" style="1" customWidth="1"/>
    <col min="9735" max="9735" width="13.7109375" style="1" customWidth="1"/>
    <col min="9736" max="9984" width="9.140625" style="1"/>
    <col min="9985" max="9985" width="10.85546875" style="1" customWidth="1"/>
    <col min="9986" max="9986" width="9.140625" style="1"/>
    <col min="9987" max="9987" width="15.42578125" style="1" customWidth="1"/>
    <col min="9988" max="9988" width="30.85546875" style="1" customWidth="1"/>
    <col min="9989" max="9989" width="6.85546875" style="1" customWidth="1"/>
    <col min="9990" max="9990" width="7" style="1" customWidth="1"/>
    <col min="9991" max="9991" width="13.7109375" style="1" customWidth="1"/>
    <col min="9992" max="10240" width="9.140625" style="1"/>
    <col min="10241" max="10241" width="10.85546875" style="1" customWidth="1"/>
    <col min="10242" max="10242" width="9.140625" style="1"/>
    <col min="10243" max="10243" width="15.42578125" style="1" customWidth="1"/>
    <col min="10244" max="10244" width="30.85546875" style="1" customWidth="1"/>
    <col min="10245" max="10245" width="6.85546875" style="1" customWidth="1"/>
    <col min="10246" max="10246" width="7" style="1" customWidth="1"/>
    <col min="10247" max="10247" width="13.7109375" style="1" customWidth="1"/>
    <col min="10248" max="10496" width="9.140625" style="1"/>
    <col min="10497" max="10497" width="10.85546875" style="1" customWidth="1"/>
    <col min="10498" max="10498" width="9.140625" style="1"/>
    <col min="10499" max="10499" width="15.42578125" style="1" customWidth="1"/>
    <col min="10500" max="10500" width="30.85546875" style="1" customWidth="1"/>
    <col min="10501" max="10501" width="6.85546875" style="1" customWidth="1"/>
    <col min="10502" max="10502" width="7" style="1" customWidth="1"/>
    <col min="10503" max="10503" width="13.7109375" style="1" customWidth="1"/>
    <col min="10504" max="10752" width="9.140625" style="1"/>
    <col min="10753" max="10753" width="10.85546875" style="1" customWidth="1"/>
    <col min="10754" max="10754" width="9.140625" style="1"/>
    <col min="10755" max="10755" width="15.42578125" style="1" customWidth="1"/>
    <col min="10756" max="10756" width="30.85546875" style="1" customWidth="1"/>
    <col min="10757" max="10757" width="6.85546875" style="1" customWidth="1"/>
    <col min="10758" max="10758" width="7" style="1" customWidth="1"/>
    <col min="10759" max="10759" width="13.7109375" style="1" customWidth="1"/>
    <col min="10760" max="11008" width="9.140625" style="1"/>
    <col min="11009" max="11009" width="10.85546875" style="1" customWidth="1"/>
    <col min="11010" max="11010" width="9.140625" style="1"/>
    <col min="11011" max="11011" width="15.42578125" style="1" customWidth="1"/>
    <col min="11012" max="11012" width="30.85546875" style="1" customWidth="1"/>
    <col min="11013" max="11013" width="6.85546875" style="1" customWidth="1"/>
    <col min="11014" max="11014" width="7" style="1" customWidth="1"/>
    <col min="11015" max="11015" width="13.7109375" style="1" customWidth="1"/>
    <col min="11016" max="11264" width="9.140625" style="1"/>
    <col min="11265" max="11265" width="10.85546875" style="1" customWidth="1"/>
    <col min="11266" max="11266" width="9.140625" style="1"/>
    <col min="11267" max="11267" width="15.42578125" style="1" customWidth="1"/>
    <col min="11268" max="11268" width="30.85546875" style="1" customWidth="1"/>
    <col min="11269" max="11269" width="6.85546875" style="1" customWidth="1"/>
    <col min="11270" max="11270" width="7" style="1" customWidth="1"/>
    <col min="11271" max="11271" width="13.7109375" style="1" customWidth="1"/>
    <col min="11272" max="11520" width="9.140625" style="1"/>
    <col min="11521" max="11521" width="10.85546875" style="1" customWidth="1"/>
    <col min="11522" max="11522" width="9.140625" style="1"/>
    <col min="11523" max="11523" width="15.42578125" style="1" customWidth="1"/>
    <col min="11524" max="11524" width="30.85546875" style="1" customWidth="1"/>
    <col min="11525" max="11525" width="6.85546875" style="1" customWidth="1"/>
    <col min="11526" max="11526" width="7" style="1" customWidth="1"/>
    <col min="11527" max="11527" width="13.7109375" style="1" customWidth="1"/>
    <col min="11528" max="11776" width="9.140625" style="1"/>
    <col min="11777" max="11777" width="10.85546875" style="1" customWidth="1"/>
    <col min="11778" max="11778" width="9.140625" style="1"/>
    <col min="11779" max="11779" width="15.42578125" style="1" customWidth="1"/>
    <col min="11780" max="11780" width="30.85546875" style="1" customWidth="1"/>
    <col min="11781" max="11781" width="6.85546875" style="1" customWidth="1"/>
    <col min="11782" max="11782" width="7" style="1" customWidth="1"/>
    <col min="11783" max="11783" width="13.7109375" style="1" customWidth="1"/>
    <col min="11784" max="12032" width="9.140625" style="1"/>
    <col min="12033" max="12033" width="10.85546875" style="1" customWidth="1"/>
    <col min="12034" max="12034" width="9.140625" style="1"/>
    <col min="12035" max="12035" width="15.42578125" style="1" customWidth="1"/>
    <col min="12036" max="12036" width="30.85546875" style="1" customWidth="1"/>
    <col min="12037" max="12037" width="6.85546875" style="1" customWidth="1"/>
    <col min="12038" max="12038" width="7" style="1" customWidth="1"/>
    <col min="12039" max="12039" width="13.7109375" style="1" customWidth="1"/>
    <col min="12040" max="12288" width="9.140625" style="1"/>
    <col min="12289" max="12289" width="10.85546875" style="1" customWidth="1"/>
    <col min="12290" max="12290" width="9.140625" style="1"/>
    <col min="12291" max="12291" width="15.42578125" style="1" customWidth="1"/>
    <col min="12292" max="12292" width="30.85546875" style="1" customWidth="1"/>
    <col min="12293" max="12293" width="6.85546875" style="1" customWidth="1"/>
    <col min="12294" max="12294" width="7" style="1" customWidth="1"/>
    <col min="12295" max="12295" width="13.7109375" style="1" customWidth="1"/>
    <col min="12296" max="12544" width="9.140625" style="1"/>
    <col min="12545" max="12545" width="10.85546875" style="1" customWidth="1"/>
    <col min="12546" max="12546" width="9.140625" style="1"/>
    <col min="12547" max="12547" width="15.42578125" style="1" customWidth="1"/>
    <col min="12548" max="12548" width="30.85546875" style="1" customWidth="1"/>
    <col min="12549" max="12549" width="6.85546875" style="1" customWidth="1"/>
    <col min="12550" max="12550" width="7" style="1" customWidth="1"/>
    <col min="12551" max="12551" width="13.7109375" style="1" customWidth="1"/>
    <col min="12552" max="12800" width="9.140625" style="1"/>
    <col min="12801" max="12801" width="10.85546875" style="1" customWidth="1"/>
    <col min="12802" max="12802" width="9.140625" style="1"/>
    <col min="12803" max="12803" width="15.42578125" style="1" customWidth="1"/>
    <col min="12804" max="12804" width="30.85546875" style="1" customWidth="1"/>
    <col min="12805" max="12805" width="6.85546875" style="1" customWidth="1"/>
    <col min="12806" max="12806" width="7" style="1" customWidth="1"/>
    <col min="12807" max="12807" width="13.7109375" style="1" customWidth="1"/>
    <col min="12808" max="13056" width="9.140625" style="1"/>
    <col min="13057" max="13057" width="10.85546875" style="1" customWidth="1"/>
    <col min="13058" max="13058" width="9.140625" style="1"/>
    <col min="13059" max="13059" width="15.42578125" style="1" customWidth="1"/>
    <col min="13060" max="13060" width="30.85546875" style="1" customWidth="1"/>
    <col min="13061" max="13061" width="6.85546875" style="1" customWidth="1"/>
    <col min="13062" max="13062" width="7" style="1" customWidth="1"/>
    <col min="13063" max="13063" width="13.7109375" style="1" customWidth="1"/>
    <col min="13064" max="13312" width="9.140625" style="1"/>
    <col min="13313" max="13313" width="10.85546875" style="1" customWidth="1"/>
    <col min="13314" max="13314" width="9.140625" style="1"/>
    <col min="13315" max="13315" width="15.42578125" style="1" customWidth="1"/>
    <col min="13316" max="13316" width="30.85546875" style="1" customWidth="1"/>
    <col min="13317" max="13317" width="6.85546875" style="1" customWidth="1"/>
    <col min="13318" max="13318" width="7" style="1" customWidth="1"/>
    <col min="13319" max="13319" width="13.7109375" style="1" customWidth="1"/>
    <col min="13320" max="13568" width="9.140625" style="1"/>
    <col min="13569" max="13569" width="10.85546875" style="1" customWidth="1"/>
    <col min="13570" max="13570" width="9.140625" style="1"/>
    <col min="13571" max="13571" width="15.42578125" style="1" customWidth="1"/>
    <col min="13572" max="13572" width="30.85546875" style="1" customWidth="1"/>
    <col min="13573" max="13573" width="6.85546875" style="1" customWidth="1"/>
    <col min="13574" max="13574" width="7" style="1" customWidth="1"/>
    <col min="13575" max="13575" width="13.7109375" style="1" customWidth="1"/>
    <col min="13576" max="13824" width="9.140625" style="1"/>
    <col min="13825" max="13825" width="10.85546875" style="1" customWidth="1"/>
    <col min="13826" max="13826" width="9.140625" style="1"/>
    <col min="13827" max="13827" width="15.42578125" style="1" customWidth="1"/>
    <col min="13828" max="13828" width="30.85546875" style="1" customWidth="1"/>
    <col min="13829" max="13829" width="6.85546875" style="1" customWidth="1"/>
    <col min="13830" max="13830" width="7" style="1" customWidth="1"/>
    <col min="13831" max="13831" width="13.7109375" style="1" customWidth="1"/>
    <col min="13832" max="14080" width="9.140625" style="1"/>
    <col min="14081" max="14081" width="10.85546875" style="1" customWidth="1"/>
    <col min="14082" max="14082" width="9.140625" style="1"/>
    <col min="14083" max="14083" width="15.42578125" style="1" customWidth="1"/>
    <col min="14084" max="14084" width="30.85546875" style="1" customWidth="1"/>
    <col min="14085" max="14085" width="6.85546875" style="1" customWidth="1"/>
    <col min="14086" max="14086" width="7" style="1" customWidth="1"/>
    <col min="14087" max="14087" width="13.7109375" style="1" customWidth="1"/>
    <col min="14088" max="14336" width="9.140625" style="1"/>
    <col min="14337" max="14337" width="10.85546875" style="1" customWidth="1"/>
    <col min="14338" max="14338" width="9.140625" style="1"/>
    <col min="14339" max="14339" width="15.42578125" style="1" customWidth="1"/>
    <col min="14340" max="14340" width="30.85546875" style="1" customWidth="1"/>
    <col min="14341" max="14341" width="6.85546875" style="1" customWidth="1"/>
    <col min="14342" max="14342" width="7" style="1" customWidth="1"/>
    <col min="14343" max="14343" width="13.7109375" style="1" customWidth="1"/>
    <col min="14344" max="14592" width="9.140625" style="1"/>
    <col min="14593" max="14593" width="10.85546875" style="1" customWidth="1"/>
    <col min="14594" max="14594" width="9.140625" style="1"/>
    <col min="14595" max="14595" width="15.42578125" style="1" customWidth="1"/>
    <col min="14596" max="14596" width="30.85546875" style="1" customWidth="1"/>
    <col min="14597" max="14597" width="6.85546875" style="1" customWidth="1"/>
    <col min="14598" max="14598" width="7" style="1" customWidth="1"/>
    <col min="14599" max="14599" width="13.7109375" style="1" customWidth="1"/>
    <col min="14600" max="14848" width="9.140625" style="1"/>
    <col min="14849" max="14849" width="10.85546875" style="1" customWidth="1"/>
    <col min="14850" max="14850" width="9.140625" style="1"/>
    <col min="14851" max="14851" width="15.42578125" style="1" customWidth="1"/>
    <col min="14852" max="14852" width="30.85546875" style="1" customWidth="1"/>
    <col min="14853" max="14853" width="6.85546875" style="1" customWidth="1"/>
    <col min="14854" max="14854" width="7" style="1" customWidth="1"/>
    <col min="14855" max="14855" width="13.7109375" style="1" customWidth="1"/>
    <col min="14856" max="15104" width="9.140625" style="1"/>
    <col min="15105" max="15105" width="10.85546875" style="1" customWidth="1"/>
    <col min="15106" max="15106" width="9.140625" style="1"/>
    <col min="15107" max="15107" width="15.42578125" style="1" customWidth="1"/>
    <col min="15108" max="15108" width="30.85546875" style="1" customWidth="1"/>
    <col min="15109" max="15109" width="6.85546875" style="1" customWidth="1"/>
    <col min="15110" max="15110" width="7" style="1" customWidth="1"/>
    <col min="15111" max="15111" width="13.7109375" style="1" customWidth="1"/>
    <col min="15112" max="15360" width="9.140625" style="1"/>
    <col min="15361" max="15361" width="10.85546875" style="1" customWidth="1"/>
    <col min="15362" max="15362" width="9.140625" style="1"/>
    <col min="15363" max="15363" width="15.42578125" style="1" customWidth="1"/>
    <col min="15364" max="15364" width="30.85546875" style="1" customWidth="1"/>
    <col min="15365" max="15365" width="6.85546875" style="1" customWidth="1"/>
    <col min="15366" max="15366" width="7" style="1" customWidth="1"/>
    <col min="15367" max="15367" width="13.7109375" style="1" customWidth="1"/>
    <col min="15368" max="15616" width="9.140625" style="1"/>
    <col min="15617" max="15617" width="10.85546875" style="1" customWidth="1"/>
    <col min="15618" max="15618" width="9.140625" style="1"/>
    <col min="15619" max="15619" width="15.42578125" style="1" customWidth="1"/>
    <col min="15620" max="15620" width="30.85546875" style="1" customWidth="1"/>
    <col min="15621" max="15621" width="6.85546875" style="1" customWidth="1"/>
    <col min="15622" max="15622" width="7" style="1" customWidth="1"/>
    <col min="15623" max="15623" width="13.7109375" style="1" customWidth="1"/>
    <col min="15624" max="15872" width="9.140625" style="1"/>
    <col min="15873" max="15873" width="10.85546875" style="1" customWidth="1"/>
    <col min="15874" max="15874" width="9.140625" style="1"/>
    <col min="15875" max="15875" width="15.42578125" style="1" customWidth="1"/>
    <col min="15876" max="15876" width="30.85546875" style="1" customWidth="1"/>
    <col min="15877" max="15877" width="6.85546875" style="1" customWidth="1"/>
    <col min="15878" max="15878" width="7" style="1" customWidth="1"/>
    <col min="15879" max="15879" width="13.7109375" style="1" customWidth="1"/>
    <col min="15880" max="16128" width="9.140625" style="1"/>
    <col min="16129" max="16129" width="10.85546875" style="1" customWidth="1"/>
    <col min="16130" max="16130" width="9.140625" style="1"/>
    <col min="16131" max="16131" width="15.42578125" style="1" customWidth="1"/>
    <col min="16132" max="16132" width="30.85546875" style="1" customWidth="1"/>
    <col min="16133" max="16133" width="6.85546875" style="1" customWidth="1"/>
    <col min="16134" max="16134" width="7" style="1" customWidth="1"/>
    <col min="16135" max="16135" width="13.7109375" style="1" customWidth="1"/>
    <col min="16136" max="16382" width="9.140625" style="1"/>
    <col min="16383" max="16384" width="9" style="1" customWidth="1"/>
  </cols>
  <sheetData>
    <row r="1" spans="1:8" ht="24">
      <c r="A1" s="104" t="s">
        <v>10</v>
      </c>
      <c r="B1" s="104"/>
      <c r="C1" s="104"/>
      <c r="D1" s="104"/>
      <c r="E1" s="104"/>
      <c r="F1" s="104"/>
      <c r="G1" s="104"/>
      <c r="H1" s="6"/>
    </row>
    <row r="2" spans="1:8" ht="24">
      <c r="A2" s="70"/>
      <c r="B2" s="70"/>
      <c r="C2" s="70"/>
      <c r="D2" s="70"/>
      <c r="E2" s="70"/>
      <c r="F2" s="70"/>
      <c r="G2" s="70"/>
      <c r="H2" s="6"/>
    </row>
    <row r="3" spans="1:8" s="7" customFormat="1" ht="24">
      <c r="A3" s="15" t="s">
        <v>40</v>
      </c>
      <c r="E3" s="68"/>
      <c r="F3" s="68"/>
    </row>
    <row r="4" spans="1:8" ht="24" thickBot="1">
      <c r="G4" s="1"/>
    </row>
    <row r="5" spans="1:8" s="7" customFormat="1" ht="25.5" thickTop="1" thickBot="1">
      <c r="B5" s="117" t="s">
        <v>29</v>
      </c>
      <c r="C5" s="117"/>
      <c r="D5" s="117"/>
      <c r="E5" s="40" t="s">
        <v>1</v>
      </c>
      <c r="F5" s="40" t="s">
        <v>2</v>
      </c>
    </row>
    <row r="6" spans="1:8" s="7" customFormat="1" ht="24.75" thickTop="1">
      <c r="B6" s="118" t="s">
        <v>30</v>
      </c>
      <c r="C6" s="119"/>
      <c r="D6" s="120"/>
      <c r="E6" s="74">
        <v>93</v>
      </c>
      <c r="F6" s="75">
        <f>E6*100/E$8</f>
        <v>96.875</v>
      </c>
    </row>
    <row r="7" spans="1:8" s="7" customFormat="1" ht="24">
      <c r="B7" s="113" t="s">
        <v>31</v>
      </c>
      <c r="C7" s="113"/>
      <c r="D7" s="113"/>
      <c r="E7" s="74">
        <v>3</v>
      </c>
      <c r="F7" s="75">
        <f>E7*100/E$8</f>
        <v>3.125</v>
      </c>
    </row>
    <row r="8" spans="1:8" s="7" customFormat="1" ht="24.75" thickBot="1">
      <c r="B8" s="114" t="s">
        <v>3</v>
      </c>
      <c r="C8" s="115"/>
      <c r="D8" s="116"/>
      <c r="E8" s="20">
        <f>SUM(E6:E7)</f>
        <v>96</v>
      </c>
      <c r="F8" s="27">
        <f>E8*100/E$8</f>
        <v>100</v>
      </c>
    </row>
    <row r="9" spans="1:8" s="7" customFormat="1" ht="24.75" thickTop="1">
      <c r="E9" s="68"/>
      <c r="F9" s="68"/>
      <c r="G9" s="68"/>
    </row>
    <row r="10" spans="1:8" s="7" customFormat="1" ht="24">
      <c r="A10" s="12"/>
      <c r="B10" s="7" t="s">
        <v>52</v>
      </c>
      <c r="E10" s="68"/>
      <c r="F10" s="68"/>
      <c r="G10" s="68"/>
    </row>
    <row r="11" spans="1:8" s="7" customFormat="1" ht="24">
      <c r="A11" s="7" t="s">
        <v>69</v>
      </c>
      <c r="E11" s="68"/>
      <c r="F11" s="68"/>
      <c r="G11" s="68"/>
    </row>
    <row r="12" spans="1:8" s="7" customFormat="1" ht="24">
      <c r="E12" s="68"/>
      <c r="F12" s="68"/>
      <c r="G12" s="68"/>
    </row>
    <row r="13" spans="1:8" s="7" customFormat="1" ht="24">
      <c r="A13" s="15" t="s">
        <v>41</v>
      </c>
      <c r="E13" s="68"/>
      <c r="F13" s="68"/>
    </row>
    <row r="14" spans="1:8" ht="24" thickBot="1">
      <c r="G14" s="1"/>
    </row>
    <row r="15" spans="1:8" s="7" customFormat="1" ht="25.5" thickTop="1" thickBot="1">
      <c r="B15" s="117" t="s">
        <v>29</v>
      </c>
      <c r="C15" s="117"/>
      <c r="D15" s="117"/>
      <c r="E15" s="40" t="s">
        <v>1</v>
      </c>
      <c r="F15" s="40" t="s">
        <v>2</v>
      </c>
    </row>
    <row r="16" spans="1:8" s="7" customFormat="1" ht="24.75" thickTop="1">
      <c r="B16" s="118" t="s">
        <v>30</v>
      </c>
      <c r="C16" s="119"/>
      <c r="D16" s="120"/>
      <c r="E16" s="74">
        <v>87</v>
      </c>
      <c r="F16" s="75">
        <f>E16*100/E$8</f>
        <v>90.625</v>
      </c>
    </row>
    <row r="17" spans="1:7" s="7" customFormat="1" ht="24">
      <c r="B17" s="113" t="s">
        <v>31</v>
      </c>
      <c r="C17" s="113"/>
      <c r="D17" s="113"/>
      <c r="E17" s="19">
        <v>9</v>
      </c>
      <c r="F17" s="75">
        <f>E17*100/E$8</f>
        <v>9.375</v>
      </c>
    </row>
    <row r="18" spans="1:7" s="7" customFormat="1" ht="24.75" thickBot="1">
      <c r="B18" s="114" t="s">
        <v>3</v>
      </c>
      <c r="C18" s="115"/>
      <c r="D18" s="116"/>
      <c r="E18" s="20">
        <f>SUM(E16:E17)</f>
        <v>96</v>
      </c>
      <c r="F18" s="27">
        <f>E18*100/E$8</f>
        <v>100</v>
      </c>
    </row>
    <row r="19" spans="1:7" s="7" customFormat="1" ht="24.75" thickTop="1">
      <c r="E19" s="68"/>
      <c r="F19" s="68"/>
      <c r="G19" s="68"/>
    </row>
    <row r="20" spans="1:7" s="7" customFormat="1" ht="24">
      <c r="A20" s="12"/>
      <c r="B20" s="7" t="s">
        <v>32</v>
      </c>
      <c r="E20" s="68"/>
      <c r="F20" s="68"/>
      <c r="G20" s="68"/>
    </row>
    <row r="21" spans="1:7" s="7" customFormat="1" ht="24">
      <c r="A21" s="7" t="s">
        <v>70</v>
      </c>
      <c r="E21" s="68"/>
      <c r="F21" s="68"/>
      <c r="G21" s="68"/>
    </row>
    <row r="22" spans="1:7" s="7" customFormat="1" ht="24">
      <c r="E22" s="68"/>
      <c r="F22" s="68"/>
      <c r="G22" s="68"/>
    </row>
    <row r="23" spans="1:7" s="7" customFormat="1" ht="24">
      <c r="E23" s="68"/>
      <c r="F23" s="68"/>
      <c r="G23" s="68"/>
    </row>
    <row r="24" spans="1:7" s="7" customFormat="1" ht="24">
      <c r="E24" s="68"/>
      <c r="F24" s="68"/>
      <c r="G24" s="68"/>
    </row>
    <row r="25" spans="1:7" s="7" customFormat="1" ht="24">
      <c r="E25" s="68"/>
      <c r="F25" s="68"/>
      <c r="G25" s="68"/>
    </row>
    <row r="26" spans="1:7" s="7" customFormat="1" ht="24">
      <c r="E26" s="68"/>
      <c r="F26" s="68"/>
      <c r="G26" s="68"/>
    </row>
    <row r="27" spans="1:7" s="7" customFormat="1" ht="24">
      <c r="E27" s="68"/>
      <c r="F27" s="68"/>
      <c r="G27" s="68"/>
    </row>
    <row r="28" spans="1:7" s="7" customFormat="1" ht="24">
      <c r="E28" s="68"/>
      <c r="F28" s="68"/>
      <c r="G28" s="68"/>
    </row>
    <row r="29" spans="1:7" s="7" customFormat="1" ht="24">
      <c r="E29" s="68"/>
      <c r="F29" s="68"/>
      <c r="G29" s="68"/>
    </row>
  </sheetData>
  <mergeCells count="9">
    <mergeCell ref="B7:D7"/>
    <mergeCell ref="B17:D17"/>
    <mergeCell ref="B18:D18"/>
    <mergeCell ref="A1:G1"/>
    <mergeCell ref="B5:D5"/>
    <mergeCell ref="B6:D6"/>
    <mergeCell ref="B8:D8"/>
    <mergeCell ref="B15:D15"/>
    <mergeCell ref="B16:D16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zoomScale="120" zoomScaleNormal="120" workbookViewId="0">
      <selection activeCell="E20" sqref="E20"/>
    </sheetView>
  </sheetViews>
  <sheetFormatPr defaultRowHeight="23.25"/>
  <cols>
    <col min="1" max="1" width="9.140625" style="1"/>
    <col min="2" max="2" width="7.7109375" style="1" customWidth="1"/>
    <col min="3" max="3" width="9.140625" style="1"/>
    <col min="4" max="4" width="15.42578125" style="1" customWidth="1"/>
    <col min="5" max="5" width="18.140625" style="1" customWidth="1"/>
    <col min="6" max="6" width="8.7109375" style="2" customWidth="1"/>
    <col min="7" max="7" width="7.5703125" style="2" customWidth="1"/>
    <col min="8" max="8" width="15.5703125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2:10" ht="24">
      <c r="B1" s="104" t="s">
        <v>33</v>
      </c>
      <c r="C1" s="104"/>
      <c r="D1" s="104"/>
      <c r="E1" s="104"/>
      <c r="F1" s="104"/>
      <c r="G1" s="104"/>
      <c r="H1" s="104"/>
      <c r="I1" s="6"/>
    </row>
    <row r="2" spans="2:10" ht="24">
      <c r="B2" s="57"/>
      <c r="C2" s="57"/>
      <c r="D2" s="57"/>
      <c r="E2" s="57"/>
      <c r="F2" s="57"/>
      <c r="G2" s="57"/>
      <c r="H2" s="57"/>
      <c r="I2" s="6"/>
    </row>
    <row r="3" spans="2:10" s="7" customFormat="1" ht="24">
      <c r="B3" s="8" t="s">
        <v>54</v>
      </c>
      <c r="F3" s="56"/>
      <c r="G3" s="56"/>
      <c r="H3" s="56"/>
    </row>
    <row r="4" spans="2:10" s="7" customFormat="1" ht="24.75" thickBot="1">
      <c r="B4" s="15" t="s">
        <v>42</v>
      </c>
      <c r="F4" s="56"/>
      <c r="G4" s="56"/>
    </row>
    <row r="5" spans="2:10" s="7" customFormat="1" ht="24.75" thickTop="1">
      <c r="B5" s="124" t="s">
        <v>4</v>
      </c>
      <c r="C5" s="125"/>
      <c r="D5" s="125"/>
      <c r="E5" s="126"/>
      <c r="F5" s="130" t="s">
        <v>19</v>
      </c>
      <c r="G5" s="132" t="s">
        <v>5</v>
      </c>
      <c r="H5" s="132" t="s">
        <v>6</v>
      </c>
    </row>
    <row r="6" spans="2:10" s="7" customFormat="1" ht="24.75" thickBot="1">
      <c r="B6" s="127"/>
      <c r="C6" s="128"/>
      <c r="D6" s="128"/>
      <c r="E6" s="129"/>
      <c r="F6" s="131"/>
      <c r="G6" s="133"/>
      <c r="H6" s="133"/>
    </row>
    <row r="7" spans="2:10" s="7" customFormat="1" ht="24.75" thickTop="1">
      <c r="B7" s="134" t="s">
        <v>34</v>
      </c>
      <c r="C7" s="135"/>
      <c r="D7" s="135"/>
      <c r="E7" s="136"/>
      <c r="F7" s="46">
        <f>คีย์ข้อมูล!F98</f>
        <v>4.052083333333333</v>
      </c>
      <c r="G7" s="46">
        <f>คีย์ข้อมูล!F99</f>
        <v>8.4418402777777768</v>
      </c>
      <c r="H7" s="58" t="str">
        <f>IF(F7&gt;4.5,"มากที่สุด",IF(F7&gt;3.5,"มาก",IF(F7&gt;2.5,"ปานกลาง",IF(F7&gt;1.5,"น้อย",IF(F7&lt;=1.5,"น้อยที่สุด")))))</f>
        <v>มาก</v>
      </c>
      <c r="I7" s="9"/>
    </row>
    <row r="8" spans="2:10" s="7" customFormat="1" ht="24">
      <c r="B8" s="137" t="s">
        <v>35</v>
      </c>
      <c r="C8" s="138"/>
      <c r="D8" s="138"/>
      <c r="E8" s="139"/>
      <c r="F8" s="46">
        <f>คีย์ข้อมูล!G98</f>
        <v>4.041666666666667</v>
      </c>
      <c r="G8" s="46">
        <f>คีย์ข้อมูล!G99</f>
        <v>8.4201388888888893</v>
      </c>
      <c r="H8" s="58" t="str">
        <f t="shared" ref="H8:H13" si="0">IF(F8&gt;4.5,"มากที่สุด",IF(F8&gt;3.5,"มาก",IF(F8&gt;2.5,"ปานกลาง",IF(F8&gt;1.5,"น้อย",IF(F8&lt;=1.5,"น้อยที่สุด")))))</f>
        <v>มาก</v>
      </c>
      <c r="I8" s="9"/>
    </row>
    <row r="9" spans="2:10" s="7" customFormat="1" ht="24">
      <c r="B9" s="137" t="s">
        <v>36</v>
      </c>
      <c r="C9" s="138"/>
      <c r="D9" s="138"/>
      <c r="E9" s="139"/>
      <c r="F9" s="21">
        <f>คีย์ข้อมูล!H98</f>
        <v>3.4375</v>
      </c>
      <c r="G9" s="21">
        <f>คีย์ข้อมูล!H99</f>
        <v>7.161458333333333</v>
      </c>
      <c r="H9" s="22" t="str">
        <f t="shared" si="0"/>
        <v>ปานกลาง</v>
      </c>
      <c r="I9" s="9"/>
    </row>
    <row r="10" spans="2:10" s="7" customFormat="1" ht="24">
      <c r="B10" s="137" t="s">
        <v>37</v>
      </c>
      <c r="C10" s="138"/>
      <c r="D10" s="138"/>
      <c r="E10" s="139"/>
      <c r="F10" s="21">
        <f>คีย์ข้อมูล!I98</f>
        <v>3.4166666666666665</v>
      </c>
      <c r="G10" s="21">
        <f>คีย์ข้อมูล!I99</f>
        <v>7.1180555555555545</v>
      </c>
      <c r="H10" s="22" t="str">
        <f t="shared" si="0"/>
        <v>ปานกลาง</v>
      </c>
      <c r="I10" s="9"/>
    </row>
    <row r="11" spans="2:10" s="7" customFormat="1" ht="21" customHeight="1">
      <c r="B11" s="140" t="s">
        <v>38</v>
      </c>
      <c r="C11" s="141"/>
      <c r="D11" s="141"/>
      <c r="E11" s="142"/>
      <c r="F11" s="21">
        <f>คีย์ข้อมูล!J98</f>
        <v>3.4583333333333335</v>
      </c>
      <c r="G11" s="21">
        <f>คีย์ข้อมูล!J99</f>
        <v>7.2048611111111116</v>
      </c>
      <c r="H11" s="22" t="str">
        <f t="shared" si="0"/>
        <v>ปานกลาง</v>
      </c>
    </row>
    <row r="12" spans="2:10" s="7" customFormat="1" ht="21" customHeight="1">
      <c r="B12" s="140" t="s">
        <v>39</v>
      </c>
      <c r="C12" s="141"/>
      <c r="D12" s="141"/>
      <c r="E12" s="142"/>
      <c r="F12" s="21">
        <f>คีย์ข้อมูล!K98</f>
        <v>3.4166666666666665</v>
      </c>
      <c r="G12" s="21">
        <f>คีย์ข้อมูล!K99</f>
        <v>7.1180555555555545</v>
      </c>
      <c r="H12" s="22" t="str">
        <f t="shared" ref="H12" si="1">IF(F12&gt;4.5,"มากที่สุด",IF(F12&gt;3.5,"มาก",IF(F12&gt;2.5,"ปานกลาง",IF(F12&gt;1.5,"น้อย",IF(F12&lt;=1.5,"น้อยที่สุด")))))</f>
        <v>ปานกลาง</v>
      </c>
    </row>
    <row r="13" spans="2:10" s="7" customFormat="1" ht="24.75" thickBot="1">
      <c r="B13" s="121" t="s">
        <v>7</v>
      </c>
      <c r="C13" s="122"/>
      <c r="D13" s="122"/>
      <c r="E13" s="123"/>
      <c r="F13" s="23">
        <f>คีย์ข้อมูล!K101</f>
        <v>3.6371527777777777</v>
      </c>
      <c r="G13" s="23">
        <f>คีย์ข้อมูล!K100</f>
        <v>0.70422937290476306</v>
      </c>
      <c r="H13" s="24" t="str">
        <f t="shared" si="0"/>
        <v>มาก</v>
      </c>
    </row>
    <row r="14" spans="2:10" s="7" customFormat="1" ht="24.75" thickTop="1">
      <c r="B14" s="9"/>
      <c r="C14" s="9"/>
      <c r="D14" s="9"/>
      <c r="E14" s="9"/>
      <c r="F14" s="42"/>
      <c r="G14" s="25"/>
      <c r="H14" s="25"/>
    </row>
    <row r="15" spans="2:10" s="7" customFormat="1" ht="24">
      <c r="B15" s="12"/>
      <c r="C15" s="12" t="s">
        <v>53</v>
      </c>
      <c r="D15" s="12"/>
      <c r="E15" s="12"/>
      <c r="F15" s="12"/>
      <c r="G15" s="12"/>
      <c r="H15" s="12"/>
      <c r="I15" s="12"/>
      <c r="J15" s="12"/>
    </row>
    <row r="16" spans="2:10" s="7" customFormat="1" ht="24">
      <c r="B16" s="12" t="s">
        <v>43</v>
      </c>
      <c r="C16" s="12"/>
      <c r="D16" s="12"/>
      <c r="E16" s="12"/>
      <c r="F16" s="12"/>
      <c r="G16" s="12"/>
      <c r="H16" s="12"/>
      <c r="I16" s="12"/>
      <c r="J16" s="12"/>
    </row>
    <row r="17" spans="2:10" s="7" customFormat="1" ht="24">
      <c r="B17" s="12" t="s">
        <v>44</v>
      </c>
      <c r="C17" s="12"/>
      <c r="D17" s="12"/>
      <c r="E17" s="12"/>
      <c r="F17" s="12"/>
      <c r="G17" s="12"/>
      <c r="H17" s="12"/>
      <c r="I17" s="12"/>
      <c r="J17" s="12"/>
    </row>
    <row r="18" spans="2:10" s="7" customFormat="1" ht="24">
      <c r="B18" s="12" t="s">
        <v>45</v>
      </c>
      <c r="C18" s="12"/>
      <c r="D18" s="12"/>
      <c r="E18" s="12"/>
      <c r="F18" s="12"/>
      <c r="G18" s="12"/>
      <c r="H18" s="12"/>
      <c r="I18" s="12"/>
      <c r="J18" s="12"/>
    </row>
  </sheetData>
  <mergeCells count="12">
    <mergeCell ref="B13:E13"/>
    <mergeCell ref="B1:H1"/>
    <mergeCell ref="B5:E6"/>
    <mergeCell ref="F5:F6"/>
    <mergeCell ref="G5:G6"/>
    <mergeCell ref="H5:H6"/>
    <mergeCell ref="B7:E7"/>
    <mergeCell ref="B8:E8"/>
    <mergeCell ref="B9:E9"/>
    <mergeCell ref="B10:E10"/>
    <mergeCell ref="B11:E11"/>
    <mergeCell ref="B12:E12"/>
  </mergeCells>
  <pageMargins left="0.45" right="0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J20"/>
  <sheetViews>
    <sheetView zoomScale="120" zoomScaleNormal="120" workbookViewId="0">
      <selection activeCell="S15" sqref="S15"/>
    </sheetView>
  </sheetViews>
  <sheetFormatPr defaultRowHeight="15"/>
  <cols>
    <col min="1" max="1" width="3.140625" customWidth="1"/>
  </cols>
  <sheetData>
    <row r="20" spans="2:10" s="49" customFormat="1" ht="30.75">
      <c r="B20" s="103" t="s">
        <v>15</v>
      </c>
      <c r="C20" s="103"/>
      <c r="D20" s="103"/>
      <c r="E20" s="103"/>
      <c r="F20" s="103"/>
      <c r="G20" s="103"/>
      <c r="H20" s="103"/>
      <c r="I20" s="103"/>
      <c r="J20" s="103"/>
    </row>
  </sheetData>
  <mergeCells count="1">
    <mergeCell ref="B20:J20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opLeftCell="A7" zoomScale="130" zoomScaleNormal="130" workbookViewId="0">
      <selection activeCell="G28" sqref="G28"/>
    </sheetView>
  </sheetViews>
  <sheetFormatPr defaultRowHeight="23.25"/>
  <cols>
    <col min="1" max="1" width="6.5703125" style="1" customWidth="1"/>
    <col min="2" max="2" width="7.7109375" style="1" customWidth="1"/>
    <col min="3" max="3" width="3.42578125" style="1" customWidth="1"/>
    <col min="4" max="4" width="45.140625" style="1" customWidth="1"/>
    <col min="5" max="5" width="3.5703125" style="1" customWidth="1"/>
    <col min="6" max="6" width="6.85546875" style="2" customWidth="1"/>
    <col min="7" max="7" width="6.42578125" style="2" customWidth="1"/>
    <col min="8" max="8" width="14.42578125" style="2" customWidth="1"/>
    <col min="9" max="11" width="9.140625" style="1" hidden="1" customWidth="1"/>
    <col min="12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2:10" s="10" customFormat="1" ht="24">
      <c r="B1" s="104" t="s">
        <v>18</v>
      </c>
      <c r="C1" s="104"/>
      <c r="D1" s="104"/>
      <c r="E1" s="104"/>
      <c r="F1" s="104"/>
      <c r="G1" s="104"/>
      <c r="H1" s="104"/>
      <c r="I1" s="43"/>
    </row>
    <row r="2" spans="2:10" s="10" customFormat="1" ht="24">
      <c r="B2" s="47"/>
      <c r="C2" s="47"/>
      <c r="D2" s="47"/>
      <c r="E2" s="47"/>
      <c r="F2" s="47"/>
      <c r="G2" s="47"/>
      <c r="H2" s="47"/>
      <c r="I2" s="43"/>
    </row>
    <row r="3" spans="2:10" s="7" customFormat="1" ht="24">
      <c r="B3" s="8" t="s">
        <v>71</v>
      </c>
      <c r="F3" s="56"/>
      <c r="G3" s="56"/>
      <c r="H3" s="56"/>
    </row>
    <row r="4" spans="2:10" s="7" customFormat="1" ht="24">
      <c r="B4" s="15" t="s">
        <v>72</v>
      </c>
      <c r="F4" s="56"/>
      <c r="G4" s="56"/>
    </row>
    <row r="5" spans="2:10" s="7" customFormat="1" ht="24.75" thickBot="1">
      <c r="B5" s="15"/>
      <c r="F5" s="50"/>
      <c r="G5" s="50"/>
    </row>
    <row r="6" spans="2:10" s="7" customFormat="1" ht="24.75" thickTop="1">
      <c r="B6" s="124" t="s">
        <v>4</v>
      </c>
      <c r="C6" s="125"/>
      <c r="D6" s="125"/>
      <c r="E6" s="126"/>
      <c r="F6" s="130" t="s">
        <v>19</v>
      </c>
      <c r="G6" s="132" t="s">
        <v>5</v>
      </c>
      <c r="H6" s="132" t="s">
        <v>6</v>
      </c>
    </row>
    <row r="7" spans="2:10" s="7" customFormat="1" ht="24.75" thickBot="1">
      <c r="B7" s="127"/>
      <c r="C7" s="128"/>
      <c r="D7" s="128"/>
      <c r="E7" s="129"/>
      <c r="F7" s="131"/>
      <c r="G7" s="133"/>
      <c r="H7" s="133"/>
    </row>
    <row r="8" spans="2:10" s="7" customFormat="1" ht="24.75" thickTop="1">
      <c r="B8" s="134" t="s">
        <v>34</v>
      </c>
      <c r="C8" s="135"/>
      <c r="D8" s="135"/>
      <c r="E8" s="136"/>
      <c r="F8" s="46">
        <f>คีย์ข้อมูล!L98</f>
        <v>4.064516129032258</v>
      </c>
      <c r="G8" s="46">
        <f>คีย์ข้อมูล!L99</f>
        <v>8.4677419354838701</v>
      </c>
      <c r="H8" s="58" t="str">
        <f>IF(F8&gt;4.5,"มากที่สุด",IF(F8&gt;3.5,"มาก",IF(F8&gt;2.5,"ปานกลาง",IF(F8&gt;1.5,"น้อย",IF(F8&lt;=1.5,"น้อยที่สุด")))))</f>
        <v>มาก</v>
      </c>
      <c r="I8" s="9"/>
    </row>
    <row r="9" spans="2:10" s="7" customFormat="1" ht="24">
      <c r="B9" s="137" t="s">
        <v>55</v>
      </c>
      <c r="C9" s="138"/>
      <c r="D9" s="138"/>
      <c r="E9" s="139"/>
      <c r="F9" s="46">
        <f>คีย์ข้อมูล!M98</f>
        <v>4.032258064516129</v>
      </c>
      <c r="G9" s="46">
        <f>คีย์ข้อมูล!M99</f>
        <v>8.400537634408602</v>
      </c>
      <c r="H9" s="58" t="str">
        <f t="shared" ref="H9:H14" si="0">IF(F9&gt;4.5,"มากที่สุด",IF(F9&gt;3.5,"มาก",IF(F9&gt;2.5,"ปานกลาง",IF(F9&gt;1.5,"น้อย",IF(F9&lt;=1.5,"น้อยที่สุด")))))</f>
        <v>มาก</v>
      </c>
      <c r="I9" s="9"/>
    </row>
    <row r="10" spans="2:10" s="7" customFormat="1" ht="24">
      <c r="B10" s="137" t="s">
        <v>46</v>
      </c>
      <c r="C10" s="138"/>
      <c r="D10" s="138"/>
      <c r="E10" s="139"/>
      <c r="F10" s="21">
        <f>คีย์ข้อมูล!N98</f>
        <v>4.064516129032258</v>
      </c>
      <c r="G10" s="21">
        <f>คีย์ข้อมูล!N99</f>
        <v>8.4677419354838701</v>
      </c>
      <c r="H10" s="22" t="str">
        <f t="shared" si="0"/>
        <v>มาก</v>
      </c>
      <c r="I10" s="9"/>
    </row>
    <row r="11" spans="2:10" s="7" customFormat="1" ht="24">
      <c r="B11" s="137" t="s">
        <v>47</v>
      </c>
      <c r="C11" s="138"/>
      <c r="D11" s="138"/>
      <c r="E11" s="139"/>
      <c r="F11" s="21">
        <f>คีย์ข้อมูล!O98</f>
        <v>4.096774193548387</v>
      </c>
      <c r="G11" s="21">
        <f>คีย์ข้อมูล!O99</f>
        <v>8.53494623655914</v>
      </c>
      <c r="H11" s="22" t="str">
        <f t="shared" si="0"/>
        <v>มาก</v>
      </c>
      <c r="I11" s="9"/>
    </row>
    <row r="12" spans="2:10" s="7" customFormat="1" ht="21" customHeight="1">
      <c r="B12" s="140" t="s">
        <v>48</v>
      </c>
      <c r="C12" s="141"/>
      <c r="D12" s="141"/>
      <c r="E12" s="142"/>
      <c r="F12" s="21">
        <f>คีย์ข้อมูล!P98</f>
        <v>4.053763440860215</v>
      </c>
      <c r="G12" s="21">
        <f>คีย์ข้อมูล!P99</f>
        <v>8.4453405017921153</v>
      </c>
      <c r="H12" s="22" t="str">
        <f t="shared" si="0"/>
        <v>มาก</v>
      </c>
    </row>
    <row r="13" spans="2:10" s="7" customFormat="1" ht="21" customHeight="1">
      <c r="B13" s="140" t="s">
        <v>49</v>
      </c>
      <c r="C13" s="141"/>
      <c r="D13" s="141"/>
      <c r="E13" s="142"/>
      <c r="F13" s="21">
        <f>คีย์ข้อมูล!Q98</f>
        <v>4.053763440860215</v>
      </c>
      <c r="G13" s="21">
        <f>คีย์ข้อมูล!Q99</f>
        <v>8.4453405017921153</v>
      </c>
      <c r="H13" s="22" t="str">
        <f t="shared" si="0"/>
        <v>มาก</v>
      </c>
    </row>
    <row r="14" spans="2:10" s="7" customFormat="1" ht="24.75" thickBot="1">
      <c r="B14" s="121" t="s">
        <v>7</v>
      </c>
      <c r="C14" s="122"/>
      <c r="D14" s="122"/>
      <c r="E14" s="123"/>
      <c r="F14" s="23">
        <f>คีย์ข้อมูล!Q101</f>
        <v>4.0609318996415773</v>
      </c>
      <c r="G14" s="23">
        <f>คีย์ข้อมูล!Q100</f>
        <v>0.41064890500482548</v>
      </c>
      <c r="H14" s="24" t="str">
        <f t="shared" si="0"/>
        <v>มาก</v>
      </c>
    </row>
    <row r="15" spans="2:10" s="7" customFormat="1" ht="24.75" thickTop="1">
      <c r="B15" s="76"/>
      <c r="C15" s="76"/>
      <c r="D15" s="76"/>
      <c r="E15" s="76"/>
      <c r="F15" s="77"/>
      <c r="G15" s="77"/>
      <c r="H15" s="76"/>
    </row>
    <row r="16" spans="2:10" s="7" customFormat="1" ht="24">
      <c r="B16" s="12"/>
      <c r="C16" s="12" t="s">
        <v>73</v>
      </c>
      <c r="D16" s="12"/>
      <c r="E16" s="12"/>
      <c r="F16" s="12"/>
      <c r="G16" s="12"/>
      <c r="H16" s="12"/>
      <c r="I16" s="12"/>
      <c r="J16" s="12"/>
    </row>
    <row r="17" spans="2:10" s="7" customFormat="1" ht="24">
      <c r="B17" s="12" t="s">
        <v>74</v>
      </c>
      <c r="C17" s="12"/>
      <c r="D17" s="12"/>
      <c r="E17" s="12"/>
      <c r="F17" s="12"/>
      <c r="G17" s="12"/>
      <c r="H17" s="12"/>
      <c r="I17" s="12"/>
      <c r="J17" s="12"/>
    </row>
    <row r="18" spans="2:10" s="7" customFormat="1" ht="24">
      <c r="B18" s="12" t="s">
        <v>75</v>
      </c>
      <c r="C18" s="12"/>
      <c r="D18" s="12"/>
      <c r="E18" s="12"/>
      <c r="F18" s="12"/>
      <c r="G18" s="12"/>
      <c r="H18" s="12"/>
      <c r="I18" s="12"/>
      <c r="J18" s="12"/>
    </row>
    <row r="19" spans="2:10" s="7" customFormat="1" ht="24">
      <c r="B19" s="12" t="s">
        <v>76</v>
      </c>
      <c r="C19" s="12"/>
      <c r="D19" s="12"/>
      <c r="E19" s="12"/>
      <c r="F19" s="12"/>
      <c r="G19" s="12"/>
      <c r="H19" s="12"/>
      <c r="I19" s="12"/>
      <c r="J19" s="12"/>
    </row>
    <row r="20" spans="2:10" s="7" customFormat="1" ht="24">
      <c r="B20" s="12" t="s">
        <v>77</v>
      </c>
      <c r="C20" s="12"/>
      <c r="D20" s="12"/>
      <c r="E20" s="12"/>
      <c r="F20" s="12"/>
      <c r="G20" s="12"/>
      <c r="H20" s="12"/>
      <c r="I20" s="12"/>
      <c r="J20" s="12"/>
    </row>
    <row r="21" spans="2:10" s="7" customFormat="1" ht="24">
      <c r="B21" s="8"/>
    </row>
    <row r="22" spans="2:10" s="7" customFormat="1" ht="24">
      <c r="B22" s="143" t="s">
        <v>50</v>
      </c>
      <c r="C22" s="143"/>
      <c r="D22" s="143"/>
      <c r="E22" s="12"/>
      <c r="F22" s="12"/>
      <c r="G22" s="12"/>
      <c r="H22" s="12"/>
      <c r="I22" s="12"/>
    </row>
    <row r="23" spans="2:10" ht="24">
      <c r="B23" s="78" t="s">
        <v>51</v>
      </c>
      <c r="C23" s="69"/>
      <c r="D23" s="69"/>
      <c r="E23" s="69"/>
      <c r="F23" s="79"/>
      <c r="G23" s="79"/>
      <c r="H23" s="79"/>
    </row>
    <row r="24" spans="2:10" ht="24">
      <c r="B24" s="52" t="s">
        <v>16</v>
      </c>
      <c r="C24" s="144" t="s">
        <v>4</v>
      </c>
      <c r="D24" s="145"/>
      <c r="E24" s="145"/>
      <c r="F24" s="145"/>
      <c r="G24" s="146"/>
      <c r="H24" s="52" t="s">
        <v>17</v>
      </c>
    </row>
    <row r="25" spans="2:10" ht="24">
      <c r="B25" s="61">
        <v>1</v>
      </c>
      <c r="C25" s="80" t="s">
        <v>60</v>
      </c>
      <c r="D25" s="81"/>
      <c r="E25" s="81"/>
      <c r="F25" s="82"/>
      <c r="G25" s="83"/>
      <c r="H25" s="61">
        <v>1</v>
      </c>
    </row>
    <row r="26" spans="2:10">
      <c r="B26" s="147" t="s">
        <v>3</v>
      </c>
      <c r="C26" s="148"/>
      <c r="D26" s="148"/>
      <c r="E26" s="148"/>
      <c r="F26" s="148"/>
      <c r="G26" s="149"/>
      <c r="H26" s="54">
        <f>SUM(H25:H25)</f>
        <v>1</v>
      </c>
    </row>
  </sheetData>
  <mergeCells count="15">
    <mergeCell ref="B6:E7"/>
    <mergeCell ref="B1:H1"/>
    <mergeCell ref="B11:E11"/>
    <mergeCell ref="F6:F7"/>
    <mergeCell ref="G6:G7"/>
    <mergeCell ref="H6:H7"/>
    <mergeCell ref="B8:E8"/>
    <mergeCell ref="B9:E9"/>
    <mergeCell ref="B10:E10"/>
    <mergeCell ref="B22:D22"/>
    <mergeCell ref="C24:G24"/>
    <mergeCell ref="B26:G26"/>
    <mergeCell ref="B14:E14"/>
    <mergeCell ref="B12:E12"/>
    <mergeCell ref="B13:E13"/>
  </mergeCells>
  <pageMargins left="0.45" right="0.2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คีย์ข้อมูล</vt:lpstr>
      <vt:lpstr>บทสรุป</vt:lpstr>
      <vt:lpstr>ประเมินเว็บไซต์</vt:lpstr>
      <vt:lpstr>ตาราง 1-2</vt:lpstr>
      <vt:lpstr>ตาราง 3-4</vt:lpstr>
      <vt:lpstr>ตาราง 5</vt:lpstr>
      <vt:lpstr>ประเมินระบบฐานข้อมูล บว.</vt:lpstr>
      <vt:lpstr>ตาราง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2020-12-02T07:16:21Z</cp:lastPrinted>
  <dcterms:created xsi:type="dcterms:W3CDTF">2014-10-15T08:34:52Z</dcterms:created>
  <dcterms:modified xsi:type="dcterms:W3CDTF">2020-12-29T06:50:45Z</dcterms:modified>
</cp:coreProperties>
</file>