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920FE299-7BA5-4324-B376-701D836E049B}" xr6:coauthVersionLast="36" xr6:coauthVersionMax="36" xr10:uidLastSave="{00000000-0000-0000-0000-000000000000}"/>
  <bookViews>
    <workbookView xWindow="-105" yWindow="-105" windowWidth="23250" windowHeight="12570" activeTab="2" xr2:uid="{00000000-000D-0000-FFFF-FFFF00000000}"/>
  </bookViews>
  <sheets>
    <sheet name="DATA" sheetId="11" r:id="rId1"/>
    <sheet name="Upper-Intermediate" sheetId="13" r:id="rId2"/>
    <sheet name="บทสรุปผู้บริหาร" sheetId="7" r:id="rId3"/>
    <sheet name="สรุปรวม" sheetId="8" r:id="rId4"/>
  </sheets>
  <definedNames>
    <definedName name="_xlnm._FilterDatabase" localSheetId="1" hidden="1">'Upper-Intermediate'!$D$1:$D$42</definedName>
  </definedNames>
  <calcPr calcId="191029"/>
</workbook>
</file>

<file path=xl/calcChain.xml><?xml version="1.0" encoding="utf-8"?>
<calcChain xmlns="http://schemas.openxmlformats.org/spreadsheetml/2006/main">
  <c r="C22" i="8" l="1"/>
  <c r="C23" i="8"/>
  <c r="C21" i="8"/>
  <c r="C13" i="8"/>
  <c r="C12" i="8"/>
  <c r="F19" i="13"/>
  <c r="G19" i="13"/>
  <c r="H19" i="13"/>
  <c r="I19" i="13"/>
  <c r="J19" i="13"/>
  <c r="K19" i="13"/>
  <c r="L19" i="13"/>
  <c r="M19" i="13"/>
  <c r="N19" i="13"/>
  <c r="O19" i="13"/>
  <c r="P19" i="13"/>
  <c r="Q19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E22" i="13"/>
  <c r="E21" i="13"/>
  <c r="E20" i="13"/>
  <c r="E19" i="13"/>
  <c r="E31" i="11"/>
  <c r="C35" i="8" l="1"/>
  <c r="B35" i="8"/>
  <c r="B36" i="8"/>
  <c r="D36" i="8" s="1"/>
  <c r="B37" i="8"/>
  <c r="B38" i="8"/>
  <c r="B39" i="8"/>
  <c r="B40" i="8"/>
  <c r="B68" i="8"/>
  <c r="B71" i="8"/>
  <c r="B41" i="8"/>
  <c r="B42" i="8"/>
  <c r="B43" i="8"/>
  <c r="B44" i="8"/>
  <c r="B45" i="8"/>
  <c r="D45" i="8" s="1"/>
  <c r="C36" i="8"/>
  <c r="C37" i="8"/>
  <c r="C38" i="8"/>
  <c r="C39" i="8"/>
  <c r="C40" i="8"/>
  <c r="C68" i="8"/>
  <c r="C71" i="8"/>
  <c r="C41" i="8"/>
  <c r="C42" i="8"/>
  <c r="C44" i="8"/>
  <c r="C45" i="8"/>
  <c r="B46" i="8" l="1"/>
  <c r="D46" i="8" s="1"/>
  <c r="C43" i="8"/>
  <c r="C46" i="8" s="1"/>
  <c r="D35" i="8"/>
  <c r="C166" i="8"/>
  <c r="C159" i="8"/>
  <c r="B168" i="8"/>
  <c r="C168" i="8" s="1"/>
  <c r="C167" i="8"/>
  <c r="B156" i="8"/>
  <c r="C156" i="8" s="1"/>
  <c r="C152" i="8"/>
  <c r="C154" i="8"/>
  <c r="C155" i="8"/>
  <c r="C151" i="8"/>
  <c r="C140" i="8"/>
  <c r="C141" i="8"/>
  <c r="C142" i="8"/>
  <c r="C144" i="8"/>
  <c r="C145" i="8"/>
  <c r="C146" i="8"/>
  <c r="C147" i="8"/>
  <c r="C138" i="8"/>
  <c r="B148" i="8"/>
  <c r="C148" i="8" s="1"/>
  <c r="B135" i="8"/>
  <c r="C135" i="8" s="1"/>
  <c r="C132" i="8"/>
  <c r="C131" i="8"/>
  <c r="C133" i="8"/>
  <c r="C130" i="8"/>
  <c r="B14" i="8" l="1"/>
  <c r="C14" i="8" s="1"/>
  <c r="C160" i="8" l="1"/>
  <c r="C161" i="8"/>
  <c r="C162" i="8"/>
  <c r="C163" i="8"/>
  <c r="B24" i="8" l="1"/>
  <c r="C24" i="8" s="1"/>
  <c r="D37" i="8" l="1"/>
  <c r="D38" i="8"/>
  <c r="D39" i="8"/>
  <c r="D40" i="8"/>
  <c r="D41" i="8"/>
  <c r="D42" i="8"/>
  <c r="D43" i="8"/>
  <c r="D44" i="8"/>
  <c r="C69" i="8"/>
  <c r="C72" i="8"/>
  <c r="B72" i="8" l="1"/>
  <c r="D72" i="8" s="1"/>
  <c r="D71" i="8"/>
  <c r="B69" i="8"/>
  <c r="D68" i="8"/>
  <c r="D69" i="8" l="1"/>
</calcChain>
</file>

<file path=xl/sharedStrings.xml><?xml version="1.0" encoding="utf-8"?>
<sst xmlns="http://schemas.openxmlformats.org/spreadsheetml/2006/main" count="299" uniqueCount="133">
  <si>
    <t>1. สถานภาพ</t>
  </si>
  <si>
    <t>2. อายุ</t>
  </si>
  <si>
    <t>ชาย</t>
  </si>
  <si>
    <t>41-50 ปี</t>
  </si>
  <si>
    <t>31-40 ปี</t>
  </si>
  <si>
    <t>หญิง</t>
  </si>
  <si>
    <t>20-30 ปี</t>
  </si>
  <si>
    <t>-</t>
  </si>
  <si>
    <t>บทสรุปสำหรับผู้บริหาร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</si>
  <si>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</si>
  <si>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</si>
  <si>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</si>
  <si>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</si>
  <si>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</si>
  <si>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</si>
  <si>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</si>
  <si>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</si>
  <si>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   ชาย</t>
  </si>
  <si>
    <t xml:space="preserve">   หญิง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</si>
  <si>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</si>
  <si>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</si>
  <si>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</si>
  <si>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</si>
  <si>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</si>
  <si>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</si>
  <si>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</si>
  <si>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</si>
  <si>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</si>
  <si>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รวมเฉลี่ย</t>
  </si>
  <si>
    <t>SD</t>
  </si>
  <si>
    <t>ระดับความ</t>
  </si>
  <si>
    <t>คิดเห็น</t>
  </si>
  <si>
    <t>ความรู้ก่อนการอบรม</t>
  </si>
  <si>
    <t>เฉลี่ยรวม</t>
  </si>
  <si>
    <t>ความรู้หลังการอบรม</t>
  </si>
  <si>
    <t>กลุ่ม Elementary 2</t>
  </si>
  <si>
    <t>กลุ่ม Starter 2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</si>
  <si>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</si>
  <si>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ไม่มี</t>
  </si>
  <si>
    <t>กลุ่ม Upper-Intermediate</t>
  </si>
  <si>
    <t>1.ขอบคุณอาจารย์และพี่ๆเจ้าหน้าที่ทุกคนที่ให้การอำนวยความสะดวกในทุกๆเรื่อง</t>
  </si>
  <si>
    <t>3.อาจารย์สอนได้ความรู้ชัดเจน</t>
  </si>
  <si>
    <t>4.การเรียนวันเสาร์ทั้งวัน ทำให้เนื้อหาแต่ละบทอัดแน่นจนเกินไป ต้องการให้มีการเรียน</t>
  </si>
  <si>
    <t>การสอนช่วงเย็นวันจันทร์-ศุกร์ เพื่อสามารถแบ่งเนื้อหาและทำความเข้าใจไปทีละเรื่อง</t>
  </si>
  <si>
    <t>2.อยากให้มี course ระยะสั้นเปิดเพิ่ม</t>
  </si>
  <si>
    <t>3.อยากให้ผู้สอนสรุปเนื้อหาทั้งหมดแบบครบถ้วนและสอนให้เข้าใจง่ายกว่านี้</t>
  </si>
  <si>
    <t>5.อยากให้มีการเปิดเทปฟังบ้างเล็กน้อย</t>
  </si>
  <si>
    <t>7.ควรเพิ่มการอธิบายหลักแกรมม่าและควรมีแบบฝีกหัดเพิ่มเติมพร้อมเฉลยเพื่อความเข้าใจ</t>
  </si>
  <si>
    <t>8.อยากให้แจ้งเป็นลายลักษณ์อักษรว่ามีข้อสอบทั้งหมอกี่ข้อในการสอบ</t>
  </si>
  <si>
    <t>1.อาจารย์ผู้สอนมีรูปแบบและวิธีการสอนที่ดีเยี่ยม</t>
  </si>
  <si>
    <t>3.ควรบอกระยะเวลาในการสมัครเรียนให้ชัดเจน นิสิตสามารถเห็นได้ตลอด</t>
  </si>
  <si>
    <t>4.ระบบการเรียนการสอนและการสอบแบบ online ช่วยเพิ่มช่องทางการเรียนรู้ได้</t>
  </si>
  <si>
    <t>1.อาจารย์สอนและให้คำแนะนำดี</t>
  </si>
  <si>
    <t xml:space="preserve">2.ข้อสอบ Reading ตัวหนังสือ อ่านยากไปนิดนึง </t>
  </si>
  <si>
    <t>3.ขอขอบคุณอาจารย์ทุกท่านที่ให้ความรู้ในวิชาภาษาอังกฤษ</t>
  </si>
  <si>
    <t>4.เจ้าหน้าที่และอาจารย์ผู้สอนที่อำนวยความสะดวกในการเรียนดี</t>
  </si>
  <si>
    <t>5.โจทย์ของแบบฝึกหัดหลังบทเรียนอาจให้มีความหลากหลาย เช่น การเพิ่มเติ่มข้อแบบฝึกหัด</t>
  </si>
  <si>
    <t>6.เป็นการพัฒนาทักษะภาษาอังกฤษของนิสิตได้ดี</t>
  </si>
  <si>
    <t>7.อาจารย์อธิบายชัดเจน เวลาไม่เพียงพอจึงทำให้เรียนรู้ไม่ครบตามสาระการเรียนรู้ในแต่ละบท</t>
  </si>
  <si>
    <t>2.ระบบการเรียนการสอน/การสอบปัจจุบันสะดวกลดขั้นตอนเข้าถึงการเรียนการสอนได้ง่าย</t>
  </si>
  <si>
    <t>1.เจ้าหน้าที่ให้คำปรึกษาติดตามให้คำแนะนำเกี่ยวกับการเข้าเรียนตามช่วงเวลา</t>
  </si>
  <si>
    <t>และอำนวยความสะดวกดี</t>
  </si>
  <si>
    <t>2.อาจารย์สอนดีเข้าใจผู้เรียนเพราะพื้นฐานอาจารย์ค่อยๆ สอนไม่เร็วไม่กดดัน</t>
  </si>
  <si>
    <t>ผู้เรียนชื่นชมอาจารย์</t>
  </si>
  <si>
    <t>4.อยากให้สอนเนื้อหาในหนังสือให้ครบถ้วนไม่ข้ามไปถ้าให้ทำครบจะช่วยทำให้เข้าใจ</t>
  </si>
  <si>
    <t>ในเนื้อหาที่เรียน</t>
  </si>
  <si>
    <t>ที่อยู่ในบทเรียน</t>
  </si>
  <si>
    <t>6.การเรียนรวมกันทั้งเสาร์และอาทิตย์ทำให้การแบ่งเวลามาเรียนค่อนข้างลำบาก</t>
  </si>
  <si>
    <t>กลุ่ม Pre-Intermediate</t>
  </si>
  <si>
    <t>จากในหนังสือหรือโจทย์จากหนังสือเล่มอื่นเพื่อเป็นการให้นิสิตฝึกการใช้ tense หรือ vocabulary</t>
  </si>
  <si>
    <t>ข้อเสนอแนะ</t>
  </si>
  <si>
    <t>Timestamp</t>
  </si>
  <si>
    <t>3. รายวิชา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</si>
  <si>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</si>
  <si>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</si>
  <si>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</si>
  <si>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ความเหมาสะมของระยะเวลาในการจัดการอบรม</t>
  </si>
  <si>
    <t>5.  ความเหมาะสมของช่วงเวลาที่ท่านเข้ารับการอบรม</t>
  </si>
  <si>
    <t>6.  ความเสถียรของโปรแกรมที่ใช้ในการอบรม</t>
  </si>
  <si>
    <t>7.  ความรู้  "ก่อน" การเข้ารับการอบรมของท่านอยู่ในระดับใด</t>
  </si>
  <si>
    <t>8.  ความรู้  "หลัง" การเข้ารับการอบรมของท่านอยู่ในระดับใด</t>
  </si>
  <si>
    <t>9. 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</si>
  <si>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</si>
  <si>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 หนังสือเรียนมีเนื้อหาสาระ ความชัดเจน และเข้าใจง่าย</t>
  </si>
  <si>
    <t>12. อาจารย์ถ่ายทอดความรู้ได้อย่างชัดเจน และเข้าใจง่าย</t>
  </si>
  <si>
    <t>13.  ท่านมีความพึงพอใจภาพรวมในการจัดอบรมฯ ครั้งนี้อยู่ในระดับใด</t>
  </si>
  <si>
    <t>14. การอบรมในครั้งนี้ท่านไม่พึงพอใจในเรื่องใด เพราะเหตุใด</t>
  </si>
  <si>
    <t>15. ท่านเห็นว่าบัณฑิตวิทยาลัยควรปรับปรุงในเรื่องดังกล่าวอย่างไร</t>
  </si>
  <si>
    <t>16. ข้อคิดเห็นและข้อเสนอแนะอื่นๆ</t>
  </si>
  <si>
    <t xml:space="preserve">รายข้อ พบว่า ข้อที่มีค่าเฉลี่ยสูงสุด คือ ข้อ 2) เจ้าหน้าที่ให้บริการด้วยกิริยาวาจาสุภาพ ยิ้มแย้มแจ่มใสอยู่ในระดับมากที่สุด </t>
  </si>
  <si>
    <t xml:space="preserve">ตาราง 4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</si>
  <si>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</si>
  <si>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7.ความรู้ก่อนการเข้ารับการอบรมโครงการ</t>
  </si>
  <si>
    <t>8.ความรู้หลังการเข้ารับการอบรมโครงการ</t>
  </si>
  <si>
    <t xml:space="preserve">         รายข้อ พบว่า ข้อที่มีค่าเฉลี่ยสูงสุด คือ ข้อ 2) เจ้าหน้าที่ให้บริการด้วยกิริยาวาจาสุภาพ ยิ้มแย้มแจ่มใสอยู่ในระดับมากที่สุด </t>
  </si>
  <si>
    <t>ประทับเวลา</t>
  </si>
  <si>
    <t>Upper-Intermediate</t>
  </si>
  <si>
    <t>ดีแล้วครับ</t>
  </si>
  <si>
    <t>ไม่มีค่ะ ดีทุกอย่าง</t>
  </si>
  <si>
    <t>ไม่มีค่ะ</t>
  </si>
  <si>
    <t>พึงพอใจระดับ4 เพราะอาจารย์ถ่ายทอดความรู้ได้ดี</t>
  </si>
  <si>
    <t>พอใจ4 อาจารย์สอนดี4ค่ะ</t>
  </si>
  <si>
    <t>ดี4แล้วค่ะ รอบนี้</t>
  </si>
  <si>
    <t>ชอบอาจารย์คนนี้4ๆค่ะ</t>
  </si>
  <si>
    <t>วันที่ 24 มิถุนายน 2566</t>
  </si>
  <si>
    <t>ในครั้งนี้ จำนวนทั้งสิ้น 17 คน จำแนกเป็นกลุ่ม Upper-Intermediate จำนวน 17 คน</t>
  </si>
  <si>
    <t>ตาราง 3 แสดงผลการประเมินโครงการฯ กลุ่ม Upper-Intermediate</t>
  </si>
  <si>
    <t>กลุ่ม Upper-Intermediate (N =17)</t>
  </si>
  <si>
    <t>Upper-Intermediate N=17</t>
  </si>
  <si>
    <t>ผลการประเมินโครงการภาษาอังกฤษเพื่อยกระดับความรู้นิสิตบัณฑิตศึกษา วันที่ 24 มิถุนายน 2566</t>
  </si>
  <si>
    <t>อยู่ในระดับน้อย (ค่าเฉลี่ย 2.29)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</si>
  <si>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3.88) </t>
  </si>
  <si>
    <t xml:space="preserve">บัณฑิตศึกษา ในกลุ่ม Upper-Intermediate พบว่า ภาพรวมมีความพึงพอใจอยู่ในระดับมาก (ค่าเฉลี่ยเท่ากับ 4.41) เมื่อพิจารณา </t>
  </si>
  <si>
    <t xml:space="preserve">           จากตารางพบว่า กลุ่ม Upper-Intermediate เป็นเพศชาย คิดเป็นร้อยละ 52.94 เพศหญิง คิดเป็นร้อยละ 47.06</t>
  </si>
  <si>
    <t xml:space="preserve">          จากตารางพบว่า กลุ่ม Upper-Intermediate มีอายุระหว่าง 31 - 40 ปี  คิดเป็นร้อยละ 58.82 รองลงมาคือ  </t>
  </si>
  <si>
    <t>อายุระหว่าง 20 - 30 ปี คิดเป็นร้อยละ 23.53</t>
  </si>
  <si>
    <t>อาจารย์สอนดีถ่ายทอดความรู้ได้ดี</t>
  </si>
  <si>
    <t>จำนวนทั้งสิ้น 17 คน จำแนกเป็นกลุ่ม Upper-Intermediate จำนวน 17 คน ปรากฏผลการประเมินดังนี้</t>
  </si>
  <si>
    <t>มีอายุระหว่าง 31 - 40 ปี  คิดเป็นร้อยละ 58.82 รองลงมาคือ อายุระหว่าง 20 - 30 ปี คิดเป็นร้อยละ 23.53</t>
  </si>
  <si>
    <t xml:space="preserve">ผลการประเมินความพึงพอในภาพรวมมีความพึงพอใจอยู่ในระดับมาก (ค่าเฉลี่ยเท่ากับ 4.41) เมื่อพิจารณา </t>
  </si>
  <si>
    <t xml:space="preserve">         ข้อมูล ถูกต้อง ชัดเจน อยู่ในระดับมากที่สุด (ค่าเฉลี่ยเท่ากับ 4.65) ข้อ 12) อาจารย์ถ่ายทอดความรู้ได้อย่างชัดเจน </t>
  </si>
  <si>
    <t xml:space="preserve">ข้อมูล ถูกต้อง ชัดเจน อยู่ในระดับมากที่สุด (ค่าเฉลี่ยเท่ากับ 4.65) ข้อ 12) อาจารย์ถ่ายทอดความรู้ได้อย่างชัดเจน </t>
  </si>
  <si>
    <t>(ค่าเฉลี่ยเท่ากับ 4.71) รองลงมาคือ ข้อ 1) ได้รับความสะดวกในการสมัครเข้ารับการอบรม ข้อ 3) เจ้าหน้าที่ให้คำแนะนำ/</t>
  </si>
  <si>
    <t xml:space="preserve">และเข้าใจง่าย และข้อ 13) มีความพึงพอใจภาพรวมในการจัดอบรมฯ อยู่ในระดับมากที่สุด (ค่าเฉลี่ยเท่ากับ 4.59) </t>
  </si>
  <si>
    <t xml:space="preserve">         (ค่าเฉลี่ยเท่ากับ 4.71) รองลงมาคือ ข้อ 1) ได้รับความสะดวกในการสมัครเข้ารับการอบรม ข้อ 3) เจ้าหน้าที่ให้คำแนะนำ/</t>
  </si>
  <si>
    <t xml:space="preserve">         และเข้าใจง่าย และข้อ 13) มีความพึงพอใจภาพรวมในการจัดอบรมฯ อยู่ในระดับมากที่สุด (ค่าเฉลี่ยเท่ากับ 4.59) </t>
  </si>
  <si>
    <t>11. หนังสือเรียนมีเนื้อหาสาระ ความชัดเจน และเข้าใจง่าย</t>
  </si>
  <si>
    <t>13. ท่านมีความพึงพอใจภาพรวมในการจัดอบรมฯ ครั้งนี้อยู่ในระดับใด</t>
  </si>
  <si>
    <t>5. ความเหมาะสมของช่วงเวลาที่ท่านเข้ารับการอบรม</t>
  </si>
  <si>
    <t>6. ความเสถียรของโปรแกรมที่ใช้ในการอบรม</t>
  </si>
  <si>
    <t>9. ท่านสามารถนำความรู้ไปประยุกต์ใช้ให้เกิดประโยชน์เพียงใด</t>
  </si>
  <si>
    <t xml:space="preserve">กลุ่ม Upper-Intermediate  พบว่า จำนวนผู้เข้ารับการอบรมจำแนกตามเพศ เป็นเพศชาย คิดเป็นร้อยละ </t>
  </si>
  <si>
    <t>52.94 เพศหญิง คิดเป็นร้อยละ 47.06 แสดงจำนวนผู้เข้ารับการอบรมจำแนกตามอายุ พบว่า ผู้เข้ารับการอบรมส่วนใหญ่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</si>
</sst>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2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2" fontId="1" fillId="2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6" xfId="0" applyFont="1" applyBorder="1" applyAlignment="1"/>
    <xf numFmtId="0" fontId="4" fillId="0" borderId="0" xfId="0" applyFont="1" applyBorder="1" applyAlignment="1"/>
    <xf numFmtId="0" fontId="6" fillId="0" borderId="4" xfId="0" applyFont="1" applyFill="1" applyBorder="1" applyAlignment="1">
      <alignment horizontal="center" vertical="center"/>
    </xf>
    <xf numFmtId="0" fontId="11" fillId="0" borderId="0" xfId="0" applyFont="1" applyAlignment="1"/>
    <xf numFmtId="2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8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0" fillId="0" borderId="0" xfId="0" applyFont="1" applyAlignment="1"/>
    <xf numFmtId="0" fontId="5" fillId="0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1" fillId="0" borderId="0" xfId="0" applyFont="1" applyFill="1" applyAlignment="1"/>
    <xf numFmtId="0" fontId="11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5" fillId="0" borderId="0" xfId="0" applyFont="1" applyFill="1" applyAlignme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top"/>
    </xf>
    <xf numFmtId="2" fontId="6" fillId="0" borderId="15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Alignment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Border="1" applyAlignment="1">
      <alignment horizontal="center"/>
    </xf>
    <xf numFmtId="0" fontId="5" fillId="0" borderId="2" xfId="0" applyFont="1" applyFill="1" applyBorder="1" applyAlignment="1"/>
    <xf numFmtId="0" fontId="21" fillId="0" borderId="0" xfId="0" applyFont="1"/>
    <xf numFmtId="187" fontId="21" fillId="0" borderId="0" xfId="0" applyNumberFormat="1" applyFont="1" applyAlignment="1"/>
    <xf numFmtId="0" fontId="21" fillId="0" borderId="0" xfId="0" applyFont="1" applyAlignment="1"/>
    <xf numFmtId="0" fontId="7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7" fillId="0" borderId="4" xfId="0" applyFont="1" applyBorder="1" applyAlignment="1"/>
    <xf numFmtId="0" fontId="2" fillId="0" borderId="5" xfId="0" applyFont="1" applyFill="1" applyBorder="1" applyAlignment="1"/>
    <xf numFmtId="0" fontId="2" fillId="0" borderId="7" xfId="0" applyFont="1" applyFill="1" applyBorder="1" applyAlignment="1"/>
    <xf numFmtId="0" fontId="5" fillId="0" borderId="15" xfId="0" applyFont="1" applyFill="1" applyBorder="1" applyAlignment="1">
      <alignment horizontal="center" wrapText="1"/>
    </xf>
    <xf numFmtId="0" fontId="7" fillId="0" borderId="2" xfId="0" applyFont="1" applyBorder="1" applyAlignment="1"/>
    <xf numFmtId="0" fontId="7" fillId="0" borderId="7" xfId="0" applyFont="1" applyBorder="1" applyAlignment="1"/>
    <xf numFmtId="0" fontId="9" fillId="0" borderId="2" xfId="0" applyFont="1" applyFill="1" applyBorder="1" applyAlignment="1">
      <alignment vertical="top"/>
    </xf>
    <xf numFmtId="2" fontId="2" fillId="0" borderId="0" xfId="0" applyNumberFormat="1" applyFont="1" applyBorder="1" applyAlignment="1">
      <alignment horizontal="center" vertical="top"/>
    </xf>
    <xf numFmtId="0" fontId="21" fillId="6" borderId="0" xfId="0" applyFont="1" applyFill="1"/>
    <xf numFmtId="0" fontId="21" fillId="6" borderId="0" xfId="0" applyFont="1" applyFill="1" applyAlignment="1"/>
    <xf numFmtId="0" fontId="2" fillId="0" borderId="0" xfId="0" applyFont="1" applyFill="1" applyBorder="1" applyAlignment="1"/>
    <xf numFmtId="0" fontId="11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64</xdr:row>
          <xdr:rowOff>247650</xdr:rowOff>
        </xdr:from>
        <xdr:to>
          <xdr:col>1</xdr:col>
          <xdr:colOff>285750</xdr:colOff>
          <xdr:row>65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7183-7D3F-4323-AB47-E38B9BCFFF3A}">
  <dimension ref="A1:T31"/>
  <sheetViews>
    <sheetView workbookViewId="0">
      <selection activeCell="L1" sqref="L1"/>
    </sheetView>
  </sheetViews>
  <sheetFormatPr defaultColWidth="12.5703125" defaultRowHeight="15.75" customHeight="1" x14ac:dyDescent="0.2"/>
  <cols>
    <col min="1" max="26" width="18.85546875" customWidth="1"/>
  </cols>
  <sheetData>
    <row r="1" spans="1:20" ht="12.75" x14ac:dyDescent="0.2">
      <c r="A1" s="109" t="s">
        <v>95</v>
      </c>
      <c r="B1" s="109" t="s">
        <v>0</v>
      </c>
      <c r="C1" s="109" t="s">
        <v>1</v>
      </c>
      <c r="D1" s="109" t="s">
        <v>72</v>
      </c>
      <c r="E1" s="109" t="s">
        <v>73</v>
      </c>
      <c r="F1" s="109" t="s">
        <v>74</v>
      </c>
      <c r="G1" s="109" t="s">
        <v>75</v>
      </c>
      <c r="H1" s="109" t="s">
        <v>76</v>
      </c>
      <c r="I1" s="109" t="s">
        <v>77</v>
      </c>
      <c r="J1" s="109" t="s">
        <v>78</v>
      </c>
      <c r="K1" s="109" t="s">
        <v>79</v>
      </c>
      <c r="L1" s="109" t="s">
        <v>80</v>
      </c>
      <c r="M1" s="109" t="s">
        <v>81</v>
      </c>
      <c r="N1" s="109" t="s">
        <v>82</v>
      </c>
      <c r="O1" s="109" t="s">
        <v>83</v>
      </c>
      <c r="P1" s="109" t="s">
        <v>84</v>
      </c>
      <c r="Q1" s="109" t="s">
        <v>85</v>
      </c>
      <c r="R1" s="109" t="s">
        <v>86</v>
      </c>
      <c r="S1" s="109" t="s">
        <v>87</v>
      </c>
      <c r="T1" s="109" t="s">
        <v>88</v>
      </c>
    </row>
    <row r="2" spans="1:20" ht="12.75" x14ac:dyDescent="0.2">
      <c r="A2" s="110">
        <v>45101.430432604167</v>
      </c>
      <c r="B2" s="111" t="s">
        <v>2</v>
      </c>
      <c r="C2" s="111" t="s">
        <v>3</v>
      </c>
      <c r="D2" s="111" t="s">
        <v>96</v>
      </c>
      <c r="E2" s="111">
        <v>5</v>
      </c>
      <c r="F2" s="111">
        <v>5</v>
      </c>
      <c r="G2" s="111">
        <v>5</v>
      </c>
      <c r="H2" s="111">
        <v>5</v>
      </c>
      <c r="I2" s="111">
        <v>5</v>
      </c>
      <c r="J2" s="111">
        <v>4</v>
      </c>
      <c r="K2" s="111">
        <v>3</v>
      </c>
      <c r="L2" s="111">
        <v>4</v>
      </c>
      <c r="M2" s="111">
        <v>4</v>
      </c>
      <c r="N2" s="111">
        <v>4</v>
      </c>
      <c r="O2" s="111">
        <v>4</v>
      </c>
      <c r="P2" s="111">
        <v>5</v>
      </c>
      <c r="Q2" s="111">
        <v>5</v>
      </c>
      <c r="R2" s="111" t="s">
        <v>38</v>
      </c>
      <c r="S2" s="111" t="s">
        <v>38</v>
      </c>
      <c r="T2" s="111" t="s">
        <v>97</v>
      </c>
    </row>
    <row r="3" spans="1:20" ht="12.75" x14ac:dyDescent="0.2">
      <c r="A3" s="110">
        <v>45101.439256365746</v>
      </c>
      <c r="B3" s="111" t="s">
        <v>2</v>
      </c>
      <c r="C3" s="111" t="s">
        <v>4</v>
      </c>
      <c r="D3" s="111" t="s">
        <v>96</v>
      </c>
      <c r="E3" s="111">
        <v>5</v>
      </c>
      <c r="F3" s="111">
        <v>5</v>
      </c>
      <c r="G3" s="111">
        <v>5</v>
      </c>
      <c r="H3" s="111">
        <v>5</v>
      </c>
      <c r="I3" s="111">
        <v>5</v>
      </c>
      <c r="J3" s="111">
        <v>5</v>
      </c>
      <c r="K3" s="111">
        <v>2</v>
      </c>
      <c r="L3" s="111">
        <v>5</v>
      </c>
      <c r="M3" s="111">
        <v>5</v>
      </c>
      <c r="N3" s="111">
        <v>5</v>
      </c>
      <c r="O3" s="111">
        <v>5</v>
      </c>
      <c r="P3" s="111">
        <v>5</v>
      </c>
      <c r="Q3" s="111">
        <v>5</v>
      </c>
    </row>
    <row r="4" spans="1:20" ht="12.75" x14ac:dyDescent="0.2">
      <c r="A4" s="110">
        <v>45101.443504270836</v>
      </c>
      <c r="B4" s="111" t="s">
        <v>2</v>
      </c>
      <c r="C4" s="111" t="s">
        <v>3</v>
      </c>
      <c r="D4" s="111" t="s">
        <v>96</v>
      </c>
      <c r="E4" s="111">
        <v>5</v>
      </c>
      <c r="F4" s="111">
        <v>5</v>
      </c>
      <c r="G4" s="111">
        <v>5</v>
      </c>
      <c r="H4" s="111">
        <v>5</v>
      </c>
      <c r="I4" s="111">
        <v>5</v>
      </c>
      <c r="J4" s="111">
        <v>5</v>
      </c>
      <c r="K4" s="111">
        <v>2</v>
      </c>
      <c r="L4" s="111">
        <v>4</v>
      </c>
      <c r="M4" s="111">
        <v>4</v>
      </c>
      <c r="N4" s="111">
        <v>5</v>
      </c>
      <c r="O4" s="111">
        <v>4</v>
      </c>
      <c r="P4" s="111">
        <v>5</v>
      </c>
      <c r="Q4" s="111">
        <v>5</v>
      </c>
    </row>
    <row r="5" spans="1:20" ht="12.75" x14ac:dyDescent="0.2">
      <c r="A5" s="110">
        <v>45101.446341574076</v>
      </c>
      <c r="B5" s="111" t="s">
        <v>2</v>
      </c>
      <c r="C5" s="111" t="s">
        <v>3</v>
      </c>
      <c r="D5" s="111" t="s">
        <v>96</v>
      </c>
      <c r="E5" s="111">
        <v>5</v>
      </c>
      <c r="F5" s="111">
        <v>4</v>
      </c>
      <c r="G5" s="111">
        <v>4</v>
      </c>
      <c r="H5" s="111">
        <v>4</v>
      </c>
      <c r="I5" s="111">
        <v>4</v>
      </c>
      <c r="J5" s="111">
        <v>5</v>
      </c>
      <c r="K5" s="111">
        <v>2</v>
      </c>
      <c r="L5" s="111">
        <v>4</v>
      </c>
      <c r="M5" s="111">
        <v>4</v>
      </c>
      <c r="N5" s="111">
        <v>4</v>
      </c>
      <c r="O5" s="111">
        <v>4</v>
      </c>
      <c r="P5" s="111">
        <v>5</v>
      </c>
      <c r="Q5" s="111">
        <v>5</v>
      </c>
    </row>
    <row r="6" spans="1:20" ht="12.75" x14ac:dyDescent="0.2">
      <c r="A6" s="110">
        <v>45101.446710300923</v>
      </c>
      <c r="B6" s="111" t="s">
        <v>5</v>
      </c>
      <c r="C6" s="111" t="s">
        <v>4</v>
      </c>
      <c r="D6" s="111" t="s">
        <v>96</v>
      </c>
      <c r="E6" s="111">
        <v>5</v>
      </c>
      <c r="F6" s="111">
        <v>5</v>
      </c>
      <c r="G6" s="111">
        <v>5</v>
      </c>
      <c r="H6" s="111">
        <v>4</v>
      </c>
      <c r="I6" s="111">
        <v>4</v>
      </c>
      <c r="J6" s="111">
        <v>5</v>
      </c>
      <c r="K6" s="111">
        <v>1</v>
      </c>
      <c r="L6" s="111">
        <v>4</v>
      </c>
      <c r="M6" s="111">
        <v>4</v>
      </c>
      <c r="N6" s="111">
        <v>4</v>
      </c>
      <c r="O6" s="111">
        <v>4</v>
      </c>
      <c r="P6" s="111">
        <v>4</v>
      </c>
      <c r="Q6" s="111">
        <v>4</v>
      </c>
    </row>
    <row r="7" spans="1:20" ht="12.75" x14ac:dyDescent="0.2">
      <c r="A7" s="110">
        <v>45101.448020833333</v>
      </c>
      <c r="B7" s="111" t="s">
        <v>5</v>
      </c>
      <c r="C7" s="111" t="s">
        <v>4</v>
      </c>
      <c r="D7" s="111" t="s">
        <v>96</v>
      </c>
      <c r="E7" s="111">
        <v>4</v>
      </c>
      <c r="F7" s="111">
        <v>4</v>
      </c>
      <c r="G7" s="111">
        <v>4</v>
      </c>
      <c r="H7" s="111">
        <v>4</v>
      </c>
      <c r="I7" s="111">
        <v>4</v>
      </c>
      <c r="J7" s="111">
        <v>4</v>
      </c>
      <c r="K7" s="111">
        <v>1</v>
      </c>
      <c r="L7" s="111">
        <v>3</v>
      </c>
      <c r="M7" s="111">
        <v>4</v>
      </c>
      <c r="N7" s="111">
        <v>4</v>
      </c>
      <c r="O7" s="111">
        <v>4</v>
      </c>
      <c r="P7" s="111">
        <v>4</v>
      </c>
      <c r="Q7" s="111">
        <v>4</v>
      </c>
      <c r="R7" s="111" t="s">
        <v>38</v>
      </c>
      <c r="S7" s="111" t="s">
        <v>98</v>
      </c>
      <c r="T7" s="111" t="s">
        <v>99</v>
      </c>
    </row>
    <row r="8" spans="1:20" ht="12.75" x14ac:dyDescent="0.2">
      <c r="A8" s="110">
        <v>45101.448067129626</v>
      </c>
      <c r="B8" s="111" t="s">
        <v>5</v>
      </c>
      <c r="C8" s="111" t="s">
        <v>6</v>
      </c>
      <c r="D8" s="111" t="s">
        <v>96</v>
      </c>
      <c r="E8" s="111">
        <v>5</v>
      </c>
      <c r="F8" s="111">
        <v>5</v>
      </c>
      <c r="G8" s="111">
        <v>5</v>
      </c>
      <c r="H8" s="111">
        <v>5</v>
      </c>
      <c r="I8" s="111">
        <v>5</v>
      </c>
      <c r="J8" s="111">
        <v>5</v>
      </c>
      <c r="K8" s="111">
        <v>2</v>
      </c>
      <c r="L8" s="111">
        <v>3</v>
      </c>
      <c r="M8" s="111">
        <v>3</v>
      </c>
      <c r="N8" s="111">
        <v>4</v>
      </c>
      <c r="O8" s="111">
        <v>4</v>
      </c>
      <c r="P8" s="111">
        <v>5</v>
      </c>
      <c r="Q8" s="111">
        <v>5</v>
      </c>
    </row>
    <row r="9" spans="1:20" ht="12.75" x14ac:dyDescent="0.2">
      <c r="A9" s="110">
        <v>45101.448460648149</v>
      </c>
      <c r="B9" s="111" t="s">
        <v>5</v>
      </c>
      <c r="C9" s="111" t="s">
        <v>4</v>
      </c>
      <c r="D9" s="111" t="s">
        <v>96</v>
      </c>
      <c r="E9" s="111">
        <v>5</v>
      </c>
      <c r="F9" s="111">
        <v>5</v>
      </c>
      <c r="G9" s="111">
        <v>5</v>
      </c>
      <c r="H9" s="111">
        <v>4</v>
      </c>
      <c r="I9" s="111">
        <v>4</v>
      </c>
      <c r="J9" s="111">
        <v>4</v>
      </c>
      <c r="K9" s="111">
        <v>2</v>
      </c>
      <c r="L9" s="111">
        <v>3</v>
      </c>
      <c r="M9" s="111">
        <v>4</v>
      </c>
      <c r="N9" s="111">
        <v>4</v>
      </c>
      <c r="O9" s="111">
        <v>4</v>
      </c>
      <c r="P9" s="111">
        <v>4</v>
      </c>
      <c r="Q9" s="111">
        <v>4</v>
      </c>
      <c r="R9" s="111" t="s">
        <v>100</v>
      </c>
      <c r="S9" s="111" t="s">
        <v>38</v>
      </c>
    </row>
    <row r="10" spans="1:20" ht="12.75" x14ac:dyDescent="0.2">
      <c r="A10" s="110">
        <v>45101.448506944442</v>
      </c>
      <c r="B10" s="111" t="s">
        <v>2</v>
      </c>
      <c r="C10" s="111" t="s">
        <v>4</v>
      </c>
      <c r="D10" s="111" t="s">
        <v>96</v>
      </c>
      <c r="E10" s="111">
        <v>5</v>
      </c>
      <c r="F10" s="111">
        <v>5</v>
      </c>
      <c r="G10" s="111">
        <v>5</v>
      </c>
      <c r="H10" s="111">
        <v>5</v>
      </c>
      <c r="I10" s="111">
        <v>5</v>
      </c>
      <c r="J10" s="111">
        <v>5</v>
      </c>
      <c r="K10" s="111">
        <v>3</v>
      </c>
      <c r="L10" s="111">
        <v>4</v>
      </c>
      <c r="M10" s="111">
        <v>5</v>
      </c>
      <c r="N10" s="111">
        <v>5</v>
      </c>
      <c r="O10" s="111">
        <v>5</v>
      </c>
      <c r="P10" s="111">
        <v>5</v>
      </c>
      <c r="Q10" s="111">
        <v>5</v>
      </c>
    </row>
    <row r="11" spans="1:20" ht="12.75" x14ac:dyDescent="0.2">
      <c r="A11" s="110">
        <v>45101.448844687504</v>
      </c>
      <c r="B11" s="111" t="s">
        <v>2</v>
      </c>
      <c r="C11" s="111" t="s">
        <v>4</v>
      </c>
      <c r="D11" s="111" t="s">
        <v>96</v>
      </c>
      <c r="E11" s="111">
        <v>5</v>
      </c>
      <c r="F11" s="111">
        <v>4</v>
      </c>
      <c r="G11" s="111">
        <v>4</v>
      </c>
      <c r="H11" s="111">
        <v>4</v>
      </c>
      <c r="I11" s="111">
        <v>3</v>
      </c>
      <c r="J11" s="111">
        <v>4</v>
      </c>
      <c r="K11" s="111">
        <v>3</v>
      </c>
      <c r="L11" s="111">
        <v>4</v>
      </c>
      <c r="M11" s="111">
        <v>3</v>
      </c>
      <c r="N11" s="111">
        <v>4</v>
      </c>
      <c r="O11" s="111">
        <v>4</v>
      </c>
      <c r="P11" s="111">
        <v>4</v>
      </c>
      <c r="Q11" s="111">
        <v>4</v>
      </c>
    </row>
    <row r="12" spans="1:20" ht="12.75" x14ac:dyDescent="0.2">
      <c r="A12" s="110">
        <v>45101.449449988431</v>
      </c>
      <c r="B12" s="111" t="s">
        <v>5</v>
      </c>
      <c r="C12" s="111" t="s">
        <v>4</v>
      </c>
      <c r="D12" s="111" t="s">
        <v>96</v>
      </c>
      <c r="E12" s="111">
        <v>3</v>
      </c>
      <c r="F12" s="111">
        <v>5</v>
      </c>
      <c r="G12" s="111">
        <v>5</v>
      </c>
      <c r="H12" s="111">
        <v>3</v>
      </c>
      <c r="I12" s="111">
        <v>3</v>
      </c>
      <c r="J12" s="111">
        <v>4</v>
      </c>
      <c r="K12" s="111">
        <v>1</v>
      </c>
      <c r="L12" s="111">
        <v>3</v>
      </c>
      <c r="M12" s="111">
        <v>3</v>
      </c>
      <c r="N12" s="111">
        <v>5</v>
      </c>
      <c r="O12" s="111">
        <v>4</v>
      </c>
      <c r="P12" s="111">
        <v>5</v>
      </c>
      <c r="Q12" s="111">
        <v>5</v>
      </c>
    </row>
    <row r="13" spans="1:20" ht="12.75" x14ac:dyDescent="0.2">
      <c r="A13" s="110">
        <v>45101.450081724535</v>
      </c>
      <c r="B13" s="111" t="s">
        <v>2</v>
      </c>
      <c r="C13" s="111" t="s">
        <v>6</v>
      </c>
      <c r="D13" s="111" t="s">
        <v>96</v>
      </c>
      <c r="E13" s="111">
        <v>4</v>
      </c>
      <c r="F13" s="111">
        <v>4</v>
      </c>
      <c r="G13" s="111">
        <v>4</v>
      </c>
      <c r="H13" s="111">
        <v>4</v>
      </c>
      <c r="I13" s="111">
        <v>4</v>
      </c>
      <c r="J13" s="111">
        <v>2</v>
      </c>
      <c r="K13" s="111">
        <v>3</v>
      </c>
      <c r="L13" s="111">
        <v>4</v>
      </c>
      <c r="M13" s="111">
        <v>4</v>
      </c>
      <c r="N13" s="111">
        <v>4</v>
      </c>
      <c r="O13" s="111">
        <v>4</v>
      </c>
      <c r="P13" s="111">
        <v>4</v>
      </c>
      <c r="Q13" s="111">
        <v>4</v>
      </c>
      <c r="R13" s="111" t="s">
        <v>7</v>
      </c>
      <c r="S13" s="111" t="s">
        <v>7</v>
      </c>
      <c r="T13" s="111" t="s">
        <v>7</v>
      </c>
    </row>
    <row r="14" spans="1:20" ht="12.75" x14ac:dyDescent="0.2">
      <c r="A14" s="110">
        <v>45101.45040509259</v>
      </c>
      <c r="B14" s="111" t="s">
        <v>5</v>
      </c>
      <c r="C14" s="111" t="s">
        <v>4</v>
      </c>
      <c r="D14" s="111" t="s">
        <v>96</v>
      </c>
      <c r="E14" s="111">
        <v>4</v>
      </c>
      <c r="F14" s="111">
        <v>5</v>
      </c>
      <c r="G14" s="111">
        <v>5</v>
      </c>
      <c r="H14" s="111">
        <v>3</v>
      </c>
      <c r="I14" s="111">
        <v>3</v>
      </c>
      <c r="J14" s="111">
        <v>4</v>
      </c>
      <c r="K14" s="111">
        <v>4</v>
      </c>
      <c r="L14" s="111">
        <v>4</v>
      </c>
      <c r="M14" s="111">
        <v>4</v>
      </c>
      <c r="N14" s="111">
        <v>4</v>
      </c>
      <c r="O14" s="111">
        <v>4</v>
      </c>
      <c r="P14" s="111">
        <v>4</v>
      </c>
      <c r="Q14" s="111">
        <v>4</v>
      </c>
    </row>
    <row r="15" spans="1:20" ht="12.75" x14ac:dyDescent="0.2">
      <c r="A15" s="110">
        <v>45101.4509908912</v>
      </c>
      <c r="B15" s="111" t="s">
        <v>2</v>
      </c>
      <c r="C15" s="111" t="s">
        <v>4</v>
      </c>
      <c r="D15" s="111" t="s">
        <v>96</v>
      </c>
      <c r="E15" s="111">
        <v>4</v>
      </c>
      <c r="F15" s="111">
        <v>4</v>
      </c>
      <c r="G15" s="111">
        <v>4</v>
      </c>
      <c r="H15" s="111">
        <v>4</v>
      </c>
      <c r="I15" s="111">
        <v>4</v>
      </c>
      <c r="J15" s="111">
        <v>4</v>
      </c>
      <c r="K15" s="111">
        <v>3</v>
      </c>
      <c r="L15" s="111">
        <v>4</v>
      </c>
      <c r="M15" s="111">
        <v>4</v>
      </c>
      <c r="N15" s="111">
        <v>4</v>
      </c>
      <c r="O15" s="111">
        <v>4</v>
      </c>
      <c r="P15" s="111">
        <v>4</v>
      </c>
      <c r="Q15" s="111">
        <v>4</v>
      </c>
    </row>
    <row r="16" spans="1:20" ht="12.75" x14ac:dyDescent="0.2">
      <c r="A16" s="110">
        <v>45101.4531712963</v>
      </c>
      <c r="B16" s="111" t="s">
        <v>2</v>
      </c>
      <c r="C16" s="111" t="s">
        <v>6</v>
      </c>
      <c r="D16" s="111" t="s">
        <v>96</v>
      </c>
      <c r="E16" s="111">
        <v>5</v>
      </c>
      <c r="F16" s="111">
        <v>5</v>
      </c>
      <c r="G16" s="111">
        <v>5</v>
      </c>
      <c r="H16" s="111">
        <v>5</v>
      </c>
      <c r="I16" s="111">
        <v>5</v>
      </c>
      <c r="J16" s="111">
        <v>5</v>
      </c>
      <c r="K16" s="111">
        <v>3</v>
      </c>
      <c r="L16" s="111">
        <v>5</v>
      </c>
      <c r="M16" s="111">
        <v>5</v>
      </c>
      <c r="N16" s="111">
        <v>5</v>
      </c>
      <c r="O16" s="111">
        <v>5</v>
      </c>
      <c r="P16" s="111">
        <v>5</v>
      </c>
      <c r="Q16" s="111">
        <v>5</v>
      </c>
      <c r="R16" s="111" t="s">
        <v>7</v>
      </c>
      <c r="S16" s="111" t="s">
        <v>7</v>
      </c>
      <c r="T16" s="111" t="s">
        <v>7</v>
      </c>
    </row>
    <row r="17" spans="1:20" ht="12.75" x14ac:dyDescent="0.2">
      <c r="A17" s="110">
        <v>45101.455138888887</v>
      </c>
      <c r="B17" s="111" t="s">
        <v>5</v>
      </c>
      <c r="C17" s="111" t="s">
        <v>4</v>
      </c>
      <c r="D17" s="111" t="s">
        <v>96</v>
      </c>
      <c r="E17" s="111">
        <v>5</v>
      </c>
      <c r="F17" s="111">
        <v>5</v>
      </c>
      <c r="G17" s="111">
        <v>5</v>
      </c>
      <c r="H17" s="111">
        <v>4</v>
      </c>
      <c r="I17" s="111">
        <v>4</v>
      </c>
      <c r="J17" s="111">
        <v>3</v>
      </c>
      <c r="K17" s="111">
        <v>3</v>
      </c>
      <c r="L17" s="111">
        <v>4</v>
      </c>
      <c r="M17" s="111">
        <v>5</v>
      </c>
      <c r="N17" s="111">
        <v>5</v>
      </c>
      <c r="O17" s="111">
        <v>5</v>
      </c>
      <c r="P17" s="111">
        <v>5</v>
      </c>
      <c r="Q17" s="111">
        <v>5</v>
      </c>
    </row>
    <row r="18" spans="1:20" ht="12.75" x14ac:dyDescent="0.2">
      <c r="A18" s="110">
        <v>45101.456331018519</v>
      </c>
      <c r="B18" s="111" t="s">
        <v>5</v>
      </c>
      <c r="C18" s="111" t="s">
        <v>6</v>
      </c>
      <c r="D18" s="111" t="s">
        <v>96</v>
      </c>
      <c r="E18" s="111">
        <v>5</v>
      </c>
      <c r="F18" s="111">
        <v>5</v>
      </c>
      <c r="G18" s="111">
        <v>4</v>
      </c>
      <c r="H18" s="111">
        <v>4</v>
      </c>
      <c r="I18" s="111">
        <v>4</v>
      </c>
      <c r="J18" s="111">
        <v>5</v>
      </c>
      <c r="K18" s="111">
        <v>1</v>
      </c>
      <c r="L18" s="111">
        <v>4</v>
      </c>
      <c r="M18" s="111">
        <v>4</v>
      </c>
      <c r="N18" s="111">
        <v>5</v>
      </c>
      <c r="O18" s="111">
        <v>5</v>
      </c>
      <c r="P18" s="111">
        <v>5</v>
      </c>
      <c r="Q18" s="111">
        <v>5</v>
      </c>
      <c r="R18" s="111" t="s">
        <v>101</v>
      </c>
      <c r="S18" s="111" t="s">
        <v>102</v>
      </c>
      <c r="T18" s="111" t="s">
        <v>103</v>
      </c>
    </row>
    <row r="31" spans="1:20" ht="15.75" customHeight="1" x14ac:dyDescent="0.2">
      <c r="E31">
        <f>SUM(L73)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75F-ABA5-47BD-AE8C-73F161644B7F}">
  <sheetPr>
    <tabColor rgb="FF00B0F0"/>
  </sheetPr>
  <dimension ref="A1:T46"/>
  <sheetViews>
    <sheetView zoomScale="112" zoomScaleNormal="112" workbookViewId="0">
      <selection activeCell="C5" sqref="C5"/>
    </sheetView>
  </sheetViews>
  <sheetFormatPr defaultColWidth="12.7109375" defaultRowHeight="12.75" x14ac:dyDescent="0.2"/>
  <cols>
    <col min="1" max="2" width="18.85546875" customWidth="1"/>
    <col min="3" max="3" width="44.42578125" bestFit="1" customWidth="1"/>
    <col min="4" max="18" width="18.85546875" customWidth="1"/>
    <col min="19" max="19" width="103.140625" bestFit="1" customWidth="1"/>
    <col min="20" max="23" width="18.85546875" customWidth="1"/>
  </cols>
  <sheetData>
    <row r="1" spans="1:20" x14ac:dyDescent="0.2">
      <c r="A1" s="109" t="s">
        <v>71</v>
      </c>
      <c r="B1" s="109" t="s">
        <v>0</v>
      </c>
      <c r="C1" s="109" t="s">
        <v>1</v>
      </c>
      <c r="D1" s="109" t="s">
        <v>72</v>
      </c>
      <c r="E1" s="109" t="s">
        <v>73</v>
      </c>
      <c r="F1" s="109" t="s">
        <v>74</v>
      </c>
      <c r="G1" s="109" t="s">
        <v>75</v>
      </c>
      <c r="H1" s="109" t="s">
        <v>76</v>
      </c>
      <c r="I1" s="109" t="s">
        <v>77</v>
      </c>
      <c r="J1" s="109" t="s">
        <v>78</v>
      </c>
      <c r="K1" s="123" t="s">
        <v>79</v>
      </c>
      <c r="L1" s="123" t="s">
        <v>80</v>
      </c>
      <c r="M1" s="109" t="s">
        <v>81</v>
      </c>
      <c r="N1" s="109" t="s">
        <v>82</v>
      </c>
      <c r="O1" s="109" t="s">
        <v>83</v>
      </c>
      <c r="P1" s="109" t="s">
        <v>84</v>
      </c>
      <c r="Q1" s="109" t="s">
        <v>85</v>
      </c>
      <c r="R1" s="109" t="s">
        <v>86</v>
      </c>
      <c r="S1" s="109" t="s">
        <v>87</v>
      </c>
      <c r="T1" s="109" t="s">
        <v>88</v>
      </c>
    </row>
    <row r="2" spans="1:20" x14ac:dyDescent="0.2">
      <c r="A2" s="110">
        <v>45101.430432604167</v>
      </c>
      <c r="B2" s="111" t="s">
        <v>2</v>
      </c>
      <c r="C2" s="111" t="s">
        <v>3</v>
      </c>
      <c r="D2" s="111" t="s">
        <v>96</v>
      </c>
      <c r="E2" s="111">
        <v>5</v>
      </c>
      <c r="F2" s="111">
        <v>5</v>
      </c>
      <c r="G2" s="111">
        <v>5</v>
      </c>
      <c r="H2" s="111">
        <v>5</v>
      </c>
      <c r="I2" s="111">
        <v>5</v>
      </c>
      <c r="J2" s="111">
        <v>4</v>
      </c>
      <c r="K2" s="124">
        <v>3</v>
      </c>
      <c r="L2" s="124">
        <v>4</v>
      </c>
      <c r="M2" s="111">
        <v>4</v>
      </c>
      <c r="N2" s="111">
        <v>4</v>
      </c>
      <c r="O2" s="111">
        <v>4</v>
      </c>
      <c r="P2" s="111">
        <v>5</v>
      </c>
      <c r="Q2" s="111">
        <v>5</v>
      </c>
      <c r="R2" s="111" t="s">
        <v>38</v>
      </c>
      <c r="S2" s="111" t="s">
        <v>38</v>
      </c>
      <c r="T2" s="111" t="s">
        <v>97</v>
      </c>
    </row>
    <row r="3" spans="1:20" x14ac:dyDescent="0.2">
      <c r="A3" s="110">
        <v>45101.439256365746</v>
      </c>
      <c r="B3" s="111" t="s">
        <v>2</v>
      </c>
      <c r="C3" s="111" t="s">
        <v>4</v>
      </c>
      <c r="D3" s="111" t="s">
        <v>96</v>
      </c>
      <c r="E3" s="111">
        <v>5</v>
      </c>
      <c r="F3" s="111">
        <v>5</v>
      </c>
      <c r="G3" s="111">
        <v>5</v>
      </c>
      <c r="H3" s="111">
        <v>5</v>
      </c>
      <c r="I3" s="111">
        <v>5</v>
      </c>
      <c r="J3" s="111">
        <v>5</v>
      </c>
      <c r="K3" s="124">
        <v>2</v>
      </c>
      <c r="L3" s="124">
        <v>5</v>
      </c>
      <c r="M3" s="111">
        <v>5</v>
      </c>
      <c r="N3" s="111">
        <v>5</v>
      </c>
      <c r="O3" s="111">
        <v>5</v>
      </c>
      <c r="P3" s="111">
        <v>5</v>
      </c>
      <c r="Q3" s="111">
        <v>5</v>
      </c>
    </row>
    <row r="4" spans="1:20" x14ac:dyDescent="0.2">
      <c r="A4" s="110">
        <v>45101.443504270836</v>
      </c>
      <c r="B4" s="111" t="s">
        <v>2</v>
      </c>
      <c r="C4" s="111" t="s">
        <v>3</v>
      </c>
      <c r="D4" s="111" t="s">
        <v>96</v>
      </c>
      <c r="E4" s="111">
        <v>5</v>
      </c>
      <c r="F4" s="111">
        <v>5</v>
      </c>
      <c r="G4" s="111">
        <v>5</v>
      </c>
      <c r="H4" s="111">
        <v>5</v>
      </c>
      <c r="I4" s="111">
        <v>5</v>
      </c>
      <c r="J4" s="111">
        <v>5</v>
      </c>
      <c r="K4" s="124">
        <v>2</v>
      </c>
      <c r="L4" s="124">
        <v>4</v>
      </c>
      <c r="M4" s="111">
        <v>4</v>
      </c>
      <c r="N4" s="111">
        <v>5</v>
      </c>
      <c r="O4" s="111">
        <v>4</v>
      </c>
      <c r="P4" s="111">
        <v>5</v>
      </c>
      <c r="Q4" s="111">
        <v>5</v>
      </c>
    </row>
    <row r="5" spans="1:20" x14ac:dyDescent="0.2">
      <c r="A5" s="110">
        <v>45101.446341574076</v>
      </c>
      <c r="B5" s="111" t="s">
        <v>2</v>
      </c>
      <c r="C5" s="111" t="s">
        <v>3</v>
      </c>
      <c r="D5" s="111" t="s">
        <v>96</v>
      </c>
      <c r="E5" s="111">
        <v>5</v>
      </c>
      <c r="F5" s="111">
        <v>4</v>
      </c>
      <c r="G5" s="111">
        <v>4</v>
      </c>
      <c r="H5" s="111">
        <v>4</v>
      </c>
      <c r="I5" s="111">
        <v>4</v>
      </c>
      <c r="J5" s="111">
        <v>5</v>
      </c>
      <c r="K5" s="124">
        <v>2</v>
      </c>
      <c r="L5" s="124">
        <v>4</v>
      </c>
      <c r="M5" s="111">
        <v>4</v>
      </c>
      <c r="N5" s="111">
        <v>4</v>
      </c>
      <c r="O5" s="111">
        <v>4</v>
      </c>
      <c r="P5" s="111">
        <v>5</v>
      </c>
      <c r="Q5" s="111">
        <v>5</v>
      </c>
    </row>
    <row r="6" spans="1:20" x14ac:dyDescent="0.2">
      <c r="A6" s="110">
        <v>45101.446710300923</v>
      </c>
      <c r="B6" s="111" t="s">
        <v>5</v>
      </c>
      <c r="C6" s="111" t="s">
        <v>4</v>
      </c>
      <c r="D6" s="111" t="s">
        <v>96</v>
      </c>
      <c r="E6" s="111">
        <v>5</v>
      </c>
      <c r="F6" s="111">
        <v>5</v>
      </c>
      <c r="G6" s="111">
        <v>5</v>
      </c>
      <c r="H6" s="111">
        <v>4</v>
      </c>
      <c r="I6" s="111">
        <v>4</v>
      </c>
      <c r="J6" s="111">
        <v>5</v>
      </c>
      <c r="K6" s="124">
        <v>1</v>
      </c>
      <c r="L6" s="124">
        <v>4</v>
      </c>
      <c r="M6" s="111">
        <v>4</v>
      </c>
      <c r="N6" s="111">
        <v>4</v>
      </c>
      <c r="O6" s="111">
        <v>4</v>
      </c>
      <c r="P6" s="111">
        <v>4</v>
      </c>
      <c r="Q6" s="111">
        <v>4</v>
      </c>
    </row>
    <row r="7" spans="1:20" x14ac:dyDescent="0.2">
      <c r="A7" s="110">
        <v>45101.448020833333</v>
      </c>
      <c r="B7" s="111" t="s">
        <v>5</v>
      </c>
      <c r="C7" s="111" t="s">
        <v>4</v>
      </c>
      <c r="D7" s="111" t="s">
        <v>96</v>
      </c>
      <c r="E7" s="111">
        <v>4</v>
      </c>
      <c r="F7" s="111">
        <v>4</v>
      </c>
      <c r="G7" s="111">
        <v>4</v>
      </c>
      <c r="H7" s="111">
        <v>4</v>
      </c>
      <c r="I7" s="111">
        <v>4</v>
      </c>
      <c r="J7" s="111">
        <v>4</v>
      </c>
      <c r="K7" s="124">
        <v>1</v>
      </c>
      <c r="L7" s="124">
        <v>3</v>
      </c>
      <c r="M7" s="111">
        <v>4</v>
      </c>
      <c r="N7" s="111">
        <v>4</v>
      </c>
      <c r="O7" s="111">
        <v>4</v>
      </c>
      <c r="P7" s="111">
        <v>4</v>
      </c>
      <c r="Q7" s="111">
        <v>4</v>
      </c>
      <c r="R7" s="111" t="s">
        <v>38</v>
      </c>
      <c r="S7" s="111" t="s">
        <v>98</v>
      </c>
      <c r="T7" s="111" t="s">
        <v>99</v>
      </c>
    </row>
    <row r="8" spans="1:20" x14ac:dyDescent="0.2">
      <c r="A8" s="110">
        <v>45101.448067129626</v>
      </c>
      <c r="B8" s="111" t="s">
        <v>5</v>
      </c>
      <c r="C8" s="111" t="s">
        <v>6</v>
      </c>
      <c r="D8" s="111" t="s">
        <v>96</v>
      </c>
      <c r="E8" s="111">
        <v>5</v>
      </c>
      <c r="F8" s="111">
        <v>5</v>
      </c>
      <c r="G8" s="111">
        <v>5</v>
      </c>
      <c r="H8" s="111">
        <v>5</v>
      </c>
      <c r="I8" s="111">
        <v>5</v>
      </c>
      <c r="J8" s="111">
        <v>5</v>
      </c>
      <c r="K8" s="124">
        <v>2</v>
      </c>
      <c r="L8" s="124">
        <v>3</v>
      </c>
      <c r="M8" s="111">
        <v>3</v>
      </c>
      <c r="N8" s="111">
        <v>4</v>
      </c>
      <c r="O8" s="111">
        <v>4</v>
      </c>
      <c r="P8" s="111">
        <v>5</v>
      </c>
      <c r="Q8" s="111">
        <v>5</v>
      </c>
    </row>
    <row r="9" spans="1:20" x14ac:dyDescent="0.2">
      <c r="A9" s="110">
        <v>45101.448460648149</v>
      </c>
      <c r="B9" s="111" t="s">
        <v>5</v>
      </c>
      <c r="C9" s="111" t="s">
        <v>4</v>
      </c>
      <c r="D9" s="111" t="s">
        <v>96</v>
      </c>
      <c r="E9" s="111">
        <v>5</v>
      </c>
      <c r="F9" s="111">
        <v>5</v>
      </c>
      <c r="G9" s="111">
        <v>5</v>
      </c>
      <c r="H9" s="111">
        <v>4</v>
      </c>
      <c r="I9" s="111">
        <v>4</v>
      </c>
      <c r="J9" s="111">
        <v>4</v>
      </c>
      <c r="K9" s="124">
        <v>2</v>
      </c>
      <c r="L9" s="124">
        <v>3</v>
      </c>
      <c r="M9" s="111">
        <v>4</v>
      </c>
      <c r="N9" s="111">
        <v>4</v>
      </c>
      <c r="O9" s="111">
        <v>4</v>
      </c>
      <c r="P9" s="111">
        <v>4</v>
      </c>
      <c r="Q9" s="111">
        <v>4</v>
      </c>
      <c r="R9" s="111" t="s">
        <v>100</v>
      </c>
      <c r="S9" s="111" t="s">
        <v>38</v>
      </c>
    </row>
    <row r="10" spans="1:20" x14ac:dyDescent="0.2">
      <c r="A10" s="110">
        <v>45101.448506944442</v>
      </c>
      <c r="B10" s="111" t="s">
        <v>2</v>
      </c>
      <c r="C10" s="111" t="s">
        <v>4</v>
      </c>
      <c r="D10" s="111" t="s">
        <v>96</v>
      </c>
      <c r="E10" s="111">
        <v>5</v>
      </c>
      <c r="F10" s="111">
        <v>5</v>
      </c>
      <c r="G10" s="111">
        <v>5</v>
      </c>
      <c r="H10" s="111">
        <v>5</v>
      </c>
      <c r="I10" s="111">
        <v>5</v>
      </c>
      <c r="J10" s="111">
        <v>5</v>
      </c>
      <c r="K10" s="124">
        <v>3</v>
      </c>
      <c r="L10" s="124">
        <v>4</v>
      </c>
      <c r="M10" s="111">
        <v>5</v>
      </c>
      <c r="N10" s="111">
        <v>5</v>
      </c>
      <c r="O10" s="111">
        <v>5</v>
      </c>
      <c r="P10" s="111">
        <v>5</v>
      </c>
      <c r="Q10" s="111">
        <v>5</v>
      </c>
    </row>
    <row r="11" spans="1:20" x14ac:dyDescent="0.2">
      <c r="A11" s="110">
        <v>45101.448844687504</v>
      </c>
      <c r="B11" s="111" t="s">
        <v>2</v>
      </c>
      <c r="C11" s="111" t="s">
        <v>4</v>
      </c>
      <c r="D11" s="111" t="s">
        <v>96</v>
      </c>
      <c r="E11" s="111">
        <v>5</v>
      </c>
      <c r="F11" s="111">
        <v>4</v>
      </c>
      <c r="G11" s="111">
        <v>4</v>
      </c>
      <c r="H11" s="111">
        <v>4</v>
      </c>
      <c r="I11" s="111">
        <v>3</v>
      </c>
      <c r="J11" s="111">
        <v>4</v>
      </c>
      <c r="K11" s="124">
        <v>3</v>
      </c>
      <c r="L11" s="124">
        <v>4</v>
      </c>
      <c r="M11" s="111">
        <v>3</v>
      </c>
      <c r="N11" s="111">
        <v>4</v>
      </c>
      <c r="O11" s="111">
        <v>4</v>
      </c>
      <c r="P11" s="111">
        <v>4</v>
      </c>
      <c r="Q11" s="111">
        <v>4</v>
      </c>
    </row>
    <row r="12" spans="1:20" x14ac:dyDescent="0.2">
      <c r="A12" s="110">
        <v>45101.449449988431</v>
      </c>
      <c r="B12" s="111" t="s">
        <v>5</v>
      </c>
      <c r="C12" s="111" t="s">
        <v>4</v>
      </c>
      <c r="D12" s="111" t="s">
        <v>96</v>
      </c>
      <c r="E12" s="111">
        <v>3</v>
      </c>
      <c r="F12" s="111">
        <v>5</v>
      </c>
      <c r="G12" s="111">
        <v>5</v>
      </c>
      <c r="H12" s="111">
        <v>3</v>
      </c>
      <c r="I12" s="111">
        <v>3</v>
      </c>
      <c r="J12" s="111">
        <v>4</v>
      </c>
      <c r="K12" s="124">
        <v>1</v>
      </c>
      <c r="L12" s="124">
        <v>3</v>
      </c>
      <c r="M12" s="111">
        <v>3</v>
      </c>
      <c r="N12" s="111">
        <v>5</v>
      </c>
      <c r="O12" s="111">
        <v>4</v>
      </c>
      <c r="P12" s="111">
        <v>5</v>
      </c>
      <c r="Q12" s="111">
        <v>5</v>
      </c>
    </row>
    <row r="13" spans="1:20" x14ac:dyDescent="0.2">
      <c r="A13" s="110">
        <v>45101.450081724535</v>
      </c>
      <c r="B13" s="111" t="s">
        <v>2</v>
      </c>
      <c r="C13" s="111" t="s">
        <v>6</v>
      </c>
      <c r="D13" s="111" t="s">
        <v>96</v>
      </c>
      <c r="E13" s="111">
        <v>4</v>
      </c>
      <c r="F13" s="111">
        <v>4</v>
      </c>
      <c r="G13" s="111">
        <v>4</v>
      </c>
      <c r="H13" s="111">
        <v>4</v>
      </c>
      <c r="I13" s="111">
        <v>4</v>
      </c>
      <c r="J13" s="111">
        <v>2</v>
      </c>
      <c r="K13" s="124">
        <v>3</v>
      </c>
      <c r="L13" s="124">
        <v>4</v>
      </c>
      <c r="M13" s="111">
        <v>4</v>
      </c>
      <c r="N13" s="111">
        <v>4</v>
      </c>
      <c r="O13" s="111">
        <v>4</v>
      </c>
      <c r="P13" s="111">
        <v>4</v>
      </c>
      <c r="Q13" s="111">
        <v>4</v>
      </c>
      <c r="R13" s="111" t="s">
        <v>7</v>
      </c>
      <c r="S13" s="111" t="s">
        <v>7</v>
      </c>
      <c r="T13" s="111" t="s">
        <v>7</v>
      </c>
    </row>
    <row r="14" spans="1:20" x14ac:dyDescent="0.2">
      <c r="A14" s="110">
        <v>45101.45040509259</v>
      </c>
      <c r="B14" s="111" t="s">
        <v>5</v>
      </c>
      <c r="C14" s="111" t="s">
        <v>4</v>
      </c>
      <c r="D14" s="111" t="s">
        <v>96</v>
      </c>
      <c r="E14" s="111">
        <v>4</v>
      </c>
      <c r="F14" s="111">
        <v>5</v>
      </c>
      <c r="G14" s="111">
        <v>5</v>
      </c>
      <c r="H14" s="111">
        <v>3</v>
      </c>
      <c r="I14" s="111">
        <v>3</v>
      </c>
      <c r="J14" s="111">
        <v>4</v>
      </c>
      <c r="K14" s="124">
        <v>4</v>
      </c>
      <c r="L14" s="124">
        <v>4</v>
      </c>
      <c r="M14" s="111">
        <v>4</v>
      </c>
      <c r="N14" s="111">
        <v>4</v>
      </c>
      <c r="O14" s="111">
        <v>4</v>
      </c>
      <c r="P14" s="111">
        <v>4</v>
      </c>
      <c r="Q14" s="111">
        <v>4</v>
      </c>
    </row>
    <row r="15" spans="1:20" x14ac:dyDescent="0.2">
      <c r="A15" s="110">
        <v>45101.4509908912</v>
      </c>
      <c r="B15" s="111" t="s">
        <v>2</v>
      </c>
      <c r="C15" s="111" t="s">
        <v>4</v>
      </c>
      <c r="D15" s="111" t="s">
        <v>96</v>
      </c>
      <c r="E15" s="111">
        <v>4</v>
      </c>
      <c r="F15" s="111">
        <v>4</v>
      </c>
      <c r="G15" s="111">
        <v>4</v>
      </c>
      <c r="H15" s="111">
        <v>4</v>
      </c>
      <c r="I15" s="111">
        <v>4</v>
      </c>
      <c r="J15" s="111">
        <v>4</v>
      </c>
      <c r="K15" s="124">
        <v>3</v>
      </c>
      <c r="L15" s="124">
        <v>4</v>
      </c>
      <c r="M15" s="111">
        <v>4</v>
      </c>
      <c r="N15" s="111">
        <v>4</v>
      </c>
      <c r="O15" s="111">
        <v>4</v>
      </c>
      <c r="P15" s="111">
        <v>4</v>
      </c>
      <c r="Q15" s="111">
        <v>4</v>
      </c>
    </row>
    <row r="16" spans="1:20" x14ac:dyDescent="0.2">
      <c r="A16" s="110">
        <v>45101.4531712963</v>
      </c>
      <c r="B16" s="111" t="s">
        <v>2</v>
      </c>
      <c r="C16" s="111" t="s">
        <v>6</v>
      </c>
      <c r="D16" s="111" t="s">
        <v>96</v>
      </c>
      <c r="E16" s="111">
        <v>5</v>
      </c>
      <c r="F16" s="111">
        <v>5</v>
      </c>
      <c r="G16" s="111">
        <v>5</v>
      </c>
      <c r="H16" s="111">
        <v>5</v>
      </c>
      <c r="I16" s="111">
        <v>5</v>
      </c>
      <c r="J16" s="111">
        <v>5</v>
      </c>
      <c r="K16" s="124">
        <v>3</v>
      </c>
      <c r="L16" s="124">
        <v>5</v>
      </c>
      <c r="M16" s="111">
        <v>5</v>
      </c>
      <c r="N16" s="111">
        <v>5</v>
      </c>
      <c r="O16" s="111">
        <v>5</v>
      </c>
      <c r="P16" s="111">
        <v>5</v>
      </c>
      <c r="Q16" s="111">
        <v>5</v>
      </c>
      <c r="R16" s="111" t="s">
        <v>7</v>
      </c>
      <c r="S16" s="111" t="s">
        <v>7</v>
      </c>
      <c r="T16" s="111" t="s">
        <v>7</v>
      </c>
    </row>
    <row r="17" spans="1:20" x14ac:dyDescent="0.2">
      <c r="A17" s="110">
        <v>45101.455138888887</v>
      </c>
      <c r="B17" s="111" t="s">
        <v>5</v>
      </c>
      <c r="C17" s="111" t="s">
        <v>4</v>
      </c>
      <c r="D17" s="111" t="s">
        <v>96</v>
      </c>
      <c r="E17" s="111">
        <v>5</v>
      </c>
      <c r="F17" s="111">
        <v>5</v>
      </c>
      <c r="G17" s="111">
        <v>5</v>
      </c>
      <c r="H17" s="111">
        <v>4</v>
      </c>
      <c r="I17" s="111">
        <v>4</v>
      </c>
      <c r="J17" s="111">
        <v>3</v>
      </c>
      <c r="K17" s="124">
        <v>3</v>
      </c>
      <c r="L17" s="124">
        <v>4</v>
      </c>
      <c r="M17" s="111">
        <v>5</v>
      </c>
      <c r="N17" s="111">
        <v>5</v>
      </c>
      <c r="O17" s="111">
        <v>5</v>
      </c>
      <c r="P17" s="111">
        <v>5</v>
      </c>
      <c r="Q17" s="111">
        <v>5</v>
      </c>
    </row>
    <row r="18" spans="1:20" x14ac:dyDescent="0.2">
      <c r="A18" s="110">
        <v>45101.456331018519</v>
      </c>
      <c r="B18" s="111" t="s">
        <v>5</v>
      </c>
      <c r="C18" s="111" t="s">
        <v>6</v>
      </c>
      <c r="D18" s="111" t="s">
        <v>96</v>
      </c>
      <c r="E18" s="111">
        <v>5</v>
      </c>
      <c r="F18" s="111">
        <v>5</v>
      </c>
      <c r="G18" s="111">
        <v>4</v>
      </c>
      <c r="H18" s="111">
        <v>4</v>
      </c>
      <c r="I18" s="111">
        <v>4</v>
      </c>
      <c r="J18" s="111">
        <v>5</v>
      </c>
      <c r="K18" s="124">
        <v>1</v>
      </c>
      <c r="L18" s="124">
        <v>4</v>
      </c>
      <c r="M18" s="111">
        <v>4</v>
      </c>
      <c r="N18" s="111">
        <v>5</v>
      </c>
      <c r="O18" s="111">
        <v>5</v>
      </c>
      <c r="P18" s="111">
        <v>5</v>
      </c>
      <c r="Q18" s="111">
        <v>5</v>
      </c>
      <c r="R18" s="111" t="s">
        <v>101</v>
      </c>
      <c r="S18" s="111" t="s">
        <v>102</v>
      </c>
      <c r="T18" s="111" t="s">
        <v>103</v>
      </c>
    </row>
    <row r="19" spans="1:20" ht="23.25" x14ac:dyDescent="0.2">
      <c r="E19" s="1">
        <f>AVERAGE(E2:E18)</f>
        <v>4.6470588235294121</v>
      </c>
      <c r="F19" s="1">
        <f t="shared" ref="F19:Q19" si="0">AVERAGE(F2:F18)</f>
        <v>4.7058823529411766</v>
      </c>
      <c r="G19" s="1">
        <f t="shared" si="0"/>
        <v>4.6470588235294121</v>
      </c>
      <c r="H19" s="1">
        <f t="shared" si="0"/>
        <v>4.2352941176470589</v>
      </c>
      <c r="I19" s="1">
        <f t="shared" si="0"/>
        <v>4.1764705882352944</v>
      </c>
      <c r="J19" s="1">
        <f t="shared" si="0"/>
        <v>4.2941176470588234</v>
      </c>
      <c r="K19" s="1">
        <f t="shared" si="0"/>
        <v>2.2941176470588234</v>
      </c>
      <c r="L19" s="1">
        <f t="shared" si="0"/>
        <v>3.8823529411764706</v>
      </c>
      <c r="M19" s="1">
        <f t="shared" si="0"/>
        <v>4.0588235294117645</v>
      </c>
      <c r="N19" s="1">
        <f t="shared" si="0"/>
        <v>4.4117647058823533</v>
      </c>
      <c r="O19" s="1">
        <f t="shared" si="0"/>
        <v>4.2941176470588234</v>
      </c>
      <c r="P19" s="1">
        <f t="shared" si="0"/>
        <v>4.5882352941176467</v>
      </c>
      <c r="Q19" s="1">
        <f t="shared" si="0"/>
        <v>4.5882352941176467</v>
      </c>
    </row>
    <row r="20" spans="1:20" ht="23.25" x14ac:dyDescent="0.2">
      <c r="E20" s="2">
        <f>STDEV(E2:E18)</f>
        <v>0.60633906259083203</v>
      </c>
      <c r="F20" s="2">
        <f t="shared" ref="F20:Q20" si="1">STDEV(F2:F18)</f>
        <v>0.46966821831386207</v>
      </c>
      <c r="G20" s="2">
        <f t="shared" si="1"/>
        <v>0.49259218307188857</v>
      </c>
      <c r="H20" s="2">
        <f t="shared" si="1"/>
        <v>0.66421116415507164</v>
      </c>
      <c r="I20" s="2">
        <f t="shared" si="1"/>
        <v>0.72760687510900002</v>
      </c>
      <c r="J20" s="2">
        <f t="shared" si="1"/>
        <v>0.84887468762716445</v>
      </c>
      <c r="K20" s="2">
        <f t="shared" si="1"/>
        <v>0.91955871769785191</v>
      </c>
      <c r="L20" s="2">
        <f t="shared" si="1"/>
        <v>0.6002450479987802</v>
      </c>
      <c r="M20" s="2">
        <f t="shared" si="1"/>
        <v>0.65865281401643194</v>
      </c>
      <c r="N20" s="2">
        <f t="shared" si="1"/>
        <v>0.50729965619589279</v>
      </c>
      <c r="O20" s="2">
        <f t="shared" si="1"/>
        <v>0.46966821831386035</v>
      </c>
      <c r="P20" s="2">
        <f t="shared" si="1"/>
        <v>0.50729965619589279</v>
      </c>
      <c r="Q20" s="2">
        <f t="shared" si="1"/>
        <v>0.50729965619589279</v>
      </c>
    </row>
    <row r="21" spans="1:20" ht="23.25" x14ac:dyDescent="0.2">
      <c r="E21" s="3">
        <f>AVERAGE(E2:E20)</f>
        <v>4.4343893624273809</v>
      </c>
      <c r="F21" s="3">
        <f t="shared" ref="F21:Q21" si="2">AVERAGE(F2:F20)</f>
        <v>4.4829237142765805</v>
      </c>
      <c r="G21" s="3">
        <f t="shared" si="2"/>
        <v>4.4284026845579634</v>
      </c>
      <c r="H21" s="3">
        <f t="shared" si="2"/>
        <v>4.0473423832527438</v>
      </c>
      <c r="I21" s="3">
        <f t="shared" si="2"/>
        <v>3.9949514454391735</v>
      </c>
      <c r="J21" s="3">
        <f t="shared" si="2"/>
        <v>4.112789070246631</v>
      </c>
      <c r="K21" s="3">
        <f t="shared" si="2"/>
        <v>2.2217724402503514</v>
      </c>
      <c r="L21" s="3">
        <f t="shared" si="2"/>
        <v>3.7096104204829077</v>
      </c>
      <c r="M21" s="3">
        <f t="shared" si="2"/>
        <v>3.8798671759699053</v>
      </c>
      <c r="N21" s="3">
        <f t="shared" si="2"/>
        <v>4.2062665453725394</v>
      </c>
      <c r="O21" s="3">
        <f t="shared" si="2"/>
        <v>4.0928308350196145</v>
      </c>
      <c r="P21" s="3">
        <f t="shared" si="2"/>
        <v>4.3734492079112393</v>
      </c>
      <c r="Q21" s="3">
        <f t="shared" si="2"/>
        <v>4.3734492079112393</v>
      </c>
    </row>
    <row r="22" spans="1:20" ht="23.25" x14ac:dyDescent="0.2">
      <c r="E22" s="4">
        <f>STDEV(E2:E18)</f>
        <v>0.60633906259083203</v>
      </c>
      <c r="F22" s="4">
        <f t="shared" ref="F22:Q22" si="3">STDEV(F2:F18)</f>
        <v>0.46966821831386207</v>
      </c>
      <c r="G22" s="4">
        <f t="shared" si="3"/>
        <v>0.49259218307188857</v>
      </c>
      <c r="H22" s="4">
        <f t="shared" si="3"/>
        <v>0.66421116415507164</v>
      </c>
      <c r="I22" s="4">
        <f t="shared" si="3"/>
        <v>0.72760687510900002</v>
      </c>
      <c r="J22" s="4">
        <f t="shared" si="3"/>
        <v>0.84887468762716445</v>
      </c>
      <c r="K22" s="4">
        <f t="shared" si="3"/>
        <v>0.91955871769785191</v>
      </c>
      <c r="L22" s="4">
        <f t="shared" si="3"/>
        <v>0.6002450479987802</v>
      </c>
      <c r="M22" s="4">
        <f t="shared" si="3"/>
        <v>0.65865281401643194</v>
      </c>
      <c r="N22" s="4">
        <f t="shared" si="3"/>
        <v>0.50729965619589279</v>
      </c>
      <c r="O22" s="4">
        <f t="shared" si="3"/>
        <v>0.46966821831386035</v>
      </c>
      <c r="P22" s="4">
        <f t="shared" si="3"/>
        <v>0.50729965619589279</v>
      </c>
      <c r="Q22" s="4">
        <f t="shared" si="3"/>
        <v>0.50729965619589279</v>
      </c>
    </row>
    <row r="36" ht="24" customHeight="1" x14ac:dyDescent="0.2"/>
    <row r="41" ht="21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K22"/>
  <sheetViews>
    <sheetView tabSelected="1" zoomScale="110" zoomScaleNormal="110" workbookViewId="0">
      <selection activeCell="R10" sqref="R10"/>
    </sheetView>
  </sheetViews>
  <sheetFormatPr defaultColWidth="9.140625" defaultRowHeight="24" x14ac:dyDescent="0.55000000000000004"/>
  <cols>
    <col min="1" max="1" width="5.85546875" style="5" customWidth="1"/>
    <col min="2" max="10" width="9.140625" style="5"/>
    <col min="11" max="11" width="11.28515625" style="5" customWidth="1"/>
    <col min="12" max="16384" width="9.140625" style="5"/>
  </cols>
  <sheetData>
    <row r="1" spans="1:11" ht="25.5" customHeight="1" x14ac:dyDescent="0.7">
      <c r="B1" s="127" t="s">
        <v>8</v>
      </c>
      <c r="C1" s="127"/>
      <c r="D1" s="127"/>
      <c r="E1" s="127"/>
      <c r="F1" s="127"/>
      <c r="G1" s="127"/>
      <c r="H1" s="127"/>
      <c r="I1" s="127"/>
      <c r="J1" s="127"/>
      <c r="K1" s="127"/>
    </row>
    <row r="3" spans="1:11" x14ac:dyDescent="0.55000000000000004">
      <c r="C3" s="5" t="s">
        <v>109</v>
      </c>
    </row>
    <row r="4" spans="1:11" x14ac:dyDescent="0.55000000000000004">
      <c r="B4" s="5" t="s">
        <v>117</v>
      </c>
    </row>
    <row r="5" spans="1:11" s="7" customFormat="1" x14ac:dyDescent="0.55000000000000004">
      <c r="C5" s="6" t="s">
        <v>131</v>
      </c>
    </row>
    <row r="6" spans="1:11" s="7" customFormat="1" x14ac:dyDescent="0.55000000000000004">
      <c r="B6" s="6" t="s">
        <v>132</v>
      </c>
      <c r="C6" s="8"/>
      <c r="D6" s="8"/>
    </row>
    <row r="7" spans="1:11" s="7" customFormat="1" x14ac:dyDescent="0.55000000000000004">
      <c r="B7" s="6" t="s">
        <v>118</v>
      </c>
      <c r="C7" s="8"/>
      <c r="D7" s="8"/>
    </row>
    <row r="8" spans="1:11" s="10" customFormat="1" x14ac:dyDescent="0.55000000000000004">
      <c r="B8" s="95"/>
      <c r="C8" s="10" t="s">
        <v>119</v>
      </c>
    </row>
    <row r="9" spans="1:11" s="85" customFormat="1" ht="23.25" x14ac:dyDescent="0.55000000000000004">
      <c r="A9" s="103" t="s">
        <v>94</v>
      </c>
      <c r="B9" s="104"/>
      <c r="C9" s="104"/>
      <c r="D9" s="105"/>
    </row>
    <row r="10" spans="1:11" s="85" customFormat="1" ht="23.25" x14ac:dyDescent="0.55000000000000004">
      <c r="A10" s="103" t="s">
        <v>124</v>
      </c>
      <c r="B10" s="104"/>
      <c r="C10" s="104"/>
      <c r="D10" s="105"/>
    </row>
    <row r="11" spans="1:11" s="85" customFormat="1" ht="23.25" x14ac:dyDescent="0.55000000000000004">
      <c r="A11" s="103" t="s">
        <v>120</v>
      </c>
      <c r="B11" s="104"/>
      <c r="C11" s="104"/>
      <c r="D11" s="105"/>
    </row>
    <row r="12" spans="1:11" s="85" customFormat="1" ht="23.25" x14ac:dyDescent="0.55000000000000004">
      <c r="A12" s="103" t="s">
        <v>125</v>
      </c>
      <c r="B12" s="104"/>
      <c r="C12" s="104"/>
      <c r="D12" s="105"/>
    </row>
    <row r="13" spans="1:11" s="7" customFormat="1" x14ac:dyDescent="0.55000000000000004"/>
    <row r="18" spans="1:4" s="7" customFormat="1" x14ac:dyDescent="0.55000000000000004">
      <c r="A18" s="50"/>
      <c r="B18" s="51"/>
      <c r="C18" s="51"/>
      <c r="D18" s="52"/>
    </row>
    <row r="19" spans="1:4" s="7" customFormat="1" x14ac:dyDescent="0.55000000000000004">
      <c r="A19" s="50"/>
      <c r="B19" s="51"/>
      <c r="C19" s="51"/>
      <c r="D19" s="52"/>
    </row>
    <row r="20" spans="1:4" s="7" customFormat="1" x14ac:dyDescent="0.55000000000000004">
      <c r="A20" s="50"/>
      <c r="B20" s="51"/>
      <c r="C20" s="51"/>
      <c r="D20" s="52"/>
    </row>
    <row r="21" spans="1:4" s="7" customFormat="1" x14ac:dyDescent="0.55000000000000004">
      <c r="A21" s="50"/>
      <c r="B21" s="51"/>
      <c r="C21" s="51"/>
      <c r="D21" s="52"/>
    </row>
    <row r="22" spans="1:4" s="7" customFormat="1" x14ac:dyDescent="0.55000000000000004">
      <c r="A22" s="50"/>
      <c r="B22" s="51"/>
      <c r="C22" s="51"/>
      <c r="D22" s="52"/>
    </row>
  </sheetData>
  <mergeCells count="1">
    <mergeCell ref="B1:K1"/>
  </mergeCells>
  <pageMargins left="0.70866141732283472" right="0" top="0.74803149606299213" bottom="0.74803149606299213" header="0.31496062992125984" footer="0.31496062992125984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265"/>
  <sheetViews>
    <sheetView topLeftCell="A34" zoomScale="110" zoomScaleNormal="110" workbookViewId="0">
      <selection activeCell="A41" sqref="A41"/>
    </sheetView>
  </sheetViews>
  <sheetFormatPr defaultColWidth="9.140625" defaultRowHeight="21.75" x14ac:dyDescent="0.5"/>
  <cols>
    <col min="1" max="1" width="73.5703125" style="82" customWidth="1"/>
    <col min="2" max="2" width="7.140625" style="83" bestFit="1" customWidth="1"/>
    <col min="3" max="3" width="8.28515625" style="83" customWidth="1"/>
    <col min="4" max="4" width="8.5703125" style="49" customWidth="1"/>
    <col min="5" max="5" width="7.140625" style="49" customWidth="1"/>
    <col min="6" max="6" width="11.42578125" style="49" bestFit="1" customWidth="1"/>
    <col min="7" max="16384" width="9.140625" style="49"/>
  </cols>
  <sheetData>
    <row r="1" spans="1:5" s="11" customFormat="1" ht="30.75" x14ac:dyDescent="0.7">
      <c r="A1" s="136" t="s">
        <v>9</v>
      </c>
      <c r="B1" s="136"/>
      <c r="C1" s="136"/>
      <c r="D1" s="136"/>
    </row>
    <row r="2" spans="1:5" s="11" customFormat="1" ht="27.75" x14ac:dyDescent="0.65">
      <c r="A2" s="137" t="s">
        <v>104</v>
      </c>
      <c r="B2" s="137"/>
      <c r="C2" s="137"/>
      <c r="D2" s="137"/>
    </row>
    <row r="3" spans="1:5" s="11" customFormat="1" ht="12" customHeight="1" x14ac:dyDescent="0.5">
      <c r="A3" s="12"/>
      <c r="B3" s="13"/>
      <c r="C3" s="13"/>
    </row>
    <row r="4" spans="1:5" s="7" customFormat="1" ht="24" x14ac:dyDescent="0.55000000000000004">
      <c r="A4" s="6" t="s">
        <v>10</v>
      </c>
      <c r="B4" s="8"/>
      <c r="C4" s="8"/>
    </row>
    <row r="5" spans="1:5" s="7" customFormat="1" ht="24" x14ac:dyDescent="0.55000000000000004">
      <c r="A5" s="6" t="s">
        <v>105</v>
      </c>
      <c r="B5" s="8"/>
      <c r="C5" s="8"/>
    </row>
    <row r="6" spans="1:5" s="7" customFormat="1" ht="24" x14ac:dyDescent="0.55000000000000004">
      <c r="A6" s="6"/>
      <c r="B6" s="5"/>
      <c r="C6" s="5"/>
      <c r="E6" s="5"/>
    </row>
    <row r="7" spans="1:5" s="7" customFormat="1" ht="21.75" customHeight="1" x14ac:dyDescent="0.55000000000000004">
      <c r="A7" s="14" t="s">
        <v>11</v>
      </c>
      <c r="B7" s="8"/>
      <c r="C7" s="8"/>
    </row>
    <row r="8" spans="1:5" s="7" customFormat="1" ht="19.5" customHeight="1" x14ac:dyDescent="0.55000000000000004">
      <c r="A8" s="15" t="s">
        <v>12</v>
      </c>
      <c r="B8" s="8"/>
      <c r="C8" s="8"/>
    </row>
    <row r="9" spans="1:5" s="7" customFormat="1" ht="19.5" customHeight="1" x14ac:dyDescent="0.55000000000000004">
      <c r="A9" s="15" t="s">
        <v>13</v>
      </c>
      <c r="B9" s="8"/>
      <c r="C9" s="8"/>
    </row>
    <row r="10" spans="1:5" s="7" customFormat="1" ht="22.5" customHeight="1" x14ac:dyDescent="0.55000000000000004">
      <c r="A10" s="89" t="s">
        <v>14</v>
      </c>
      <c r="B10" s="16" t="s">
        <v>15</v>
      </c>
      <c r="C10" s="90" t="s">
        <v>16</v>
      </c>
    </row>
    <row r="11" spans="1:5" s="7" customFormat="1" ht="24" x14ac:dyDescent="0.55000000000000004">
      <c r="A11" s="17" t="s">
        <v>96</v>
      </c>
      <c r="B11" s="18"/>
      <c r="C11" s="19"/>
    </row>
    <row r="12" spans="1:5" s="7" customFormat="1" ht="24" x14ac:dyDescent="0.55000000000000004">
      <c r="A12" s="20" t="s">
        <v>18</v>
      </c>
      <c r="B12" s="21">
        <v>8</v>
      </c>
      <c r="C12" s="22">
        <f>B12*100/17</f>
        <v>47.058823529411768</v>
      </c>
    </row>
    <row r="13" spans="1:5" s="7" customFormat="1" ht="24" x14ac:dyDescent="0.55000000000000004">
      <c r="A13" s="23" t="s">
        <v>17</v>
      </c>
      <c r="B13" s="24">
        <v>9</v>
      </c>
      <c r="C13" s="25">
        <f>B13*100/17</f>
        <v>52.941176470588232</v>
      </c>
    </row>
    <row r="14" spans="1:5" s="7" customFormat="1" ht="24.75" thickBot="1" x14ac:dyDescent="0.6">
      <c r="A14" s="91" t="s">
        <v>19</v>
      </c>
      <c r="B14" s="92">
        <f>SUM(B12:B13)</f>
        <v>17</v>
      </c>
      <c r="C14" s="88">
        <f>B14*100/17</f>
        <v>100</v>
      </c>
    </row>
    <row r="15" spans="1:5" s="7" customFormat="1" ht="19.5" customHeight="1" thickTop="1" x14ac:dyDescent="0.55000000000000004">
      <c r="A15" s="27"/>
      <c r="B15" s="28"/>
      <c r="C15" s="29"/>
    </row>
    <row r="16" spans="1:5" s="7" customFormat="1" ht="24" x14ac:dyDescent="0.55000000000000004">
      <c r="A16" s="6" t="s">
        <v>113</v>
      </c>
      <c r="B16" s="8"/>
      <c r="C16" s="8"/>
    </row>
    <row r="17" spans="1:4" s="7" customFormat="1" ht="24" x14ac:dyDescent="0.55000000000000004">
      <c r="A17" s="6"/>
      <c r="B17" s="8"/>
      <c r="C17" s="8"/>
    </row>
    <row r="18" spans="1:4" s="86" customFormat="1" ht="21" customHeight="1" x14ac:dyDescent="0.2">
      <c r="A18" s="14" t="s">
        <v>20</v>
      </c>
      <c r="B18" s="98"/>
      <c r="C18" s="98"/>
    </row>
    <row r="19" spans="1:4" s="86" customFormat="1" ht="18.75" customHeight="1" x14ac:dyDescent="0.2">
      <c r="A19" s="97" t="s">
        <v>14</v>
      </c>
      <c r="B19" s="96" t="s">
        <v>15</v>
      </c>
      <c r="C19" s="96" t="s">
        <v>16</v>
      </c>
    </row>
    <row r="20" spans="1:4" s="7" customFormat="1" ht="24" x14ac:dyDescent="0.55000000000000004">
      <c r="A20" s="17" t="s">
        <v>96</v>
      </c>
      <c r="B20" s="26"/>
      <c r="C20" s="26"/>
    </row>
    <row r="21" spans="1:4" s="7" customFormat="1" ht="24" x14ac:dyDescent="0.55000000000000004">
      <c r="A21" s="20" t="s">
        <v>21</v>
      </c>
      <c r="B21" s="21">
        <v>4</v>
      </c>
      <c r="C21" s="22">
        <f>B21*100/17</f>
        <v>23.529411764705884</v>
      </c>
      <c r="D21" s="32"/>
    </row>
    <row r="22" spans="1:4" s="7" customFormat="1" ht="24" x14ac:dyDescent="0.55000000000000004">
      <c r="A22" s="20" t="s">
        <v>22</v>
      </c>
      <c r="B22" s="21">
        <v>10</v>
      </c>
      <c r="C22" s="22">
        <f t="shared" ref="C22:C23" si="0">B22*100/17</f>
        <v>58.823529411764703</v>
      </c>
      <c r="D22" s="32"/>
    </row>
    <row r="23" spans="1:4" s="7" customFormat="1" ht="24" x14ac:dyDescent="0.55000000000000004">
      <c r="A23" s="20" t="s">
        <v>23</v>
      </c>
      <c r="B23" s="21">
        <v>3</v>
      </c>
      <c r="C23" s="22">
        <f t="shared" si="0"/>
        <v>17.647058823529413</v>
      </c>
      <c r="D23" s="32"/>
    </row>
    <row r="24" spans="1:4" s="7" customFormat="1" ht="24.75" thickBot="1" x14ac:dyDescent="0.6">
      <c r="A24" s="100" t="s">
        <v>19</v>
      </c>
      <c r="B24" s="101">
        <f>SUM(B20:B23)</f>
        <v>17</v>
      </c>
      <c r="C24" s="102">
        <f>B24*100/17</f>
        <v>100</v>
      </c>
      <c r="D24" s="31"/>
    </row>
    <row r="25" spans="1:4" s="7" customFormat="1" ht="24.75" thickTop="1" x14ac:dyDescent="0.55000000000000004">
      <c r="A25" s="27"/>
      <c r="B25" s="28"/>
      <c r="C25" s="29"/>
      <c r="D25" s="32"/>
    </row>
    <row r="26" spans="1:4" s="7" customFormat="1" ht="24" x14ac:dyDescent="0.55000000000000004">
      <c r="A26" s="6" t="s">
        <v>114</v>
      </c>
      <c r="B26" s="8"/>
      <c r="C26" s="8"/>
    </row>
    <row r="27" spans="1:4" s="7" customFormat="1" ht="24" x14ac:dyDescent="0.55000000000000004">
      <c r="A27" s="6" t="s">
        <v>115</v>
      </c>
      <c r="B27" s="8"/>
      <c r="C27" s="8"/>
    </row>
    <row r="28" spans="1:4" s="7" customFormat="1" ht="24" x14ac:dyDescent="0.55000000000000004">
      <c r="A28" s="87"/>
      <c r="B28" s="28"/>
      <c r="C28" s="29"/>
    </row>
    <row r="29" spans="1:4" s="85" customFormat="1" ht="23.25" x14ac:dyDescent="0.55000000000000004">
      <c r="A29" s="99"/>
      <c r="B29" s="84"/>
      <c r="C29" s="84"/>
    </row>
    <row r="30" spans="1:4" s="85" customFormat="1" ht="23.25" x14ac:dyDescent="0.55000000000000004">
      <c r="A30" s="99"/>
      <c r="B30" s="84"/>
      <c r="C30" s="84"/>
    </row>
    <row r="31" spans="1:4" s="85" customFormat="1" ht="23.25" x14ac:dyDescent="0.55000000000000004">
      <c r="A31" s="99"/>
      <c r="B31" s="84"/>
      <c r="C31" s="84"/>
    </row>
    <row r="32" spans="1:4" s="37" customFormat="1" ht="24" x14ac:dyDescent="0.55000000000000004">
      <c r="A32" s="30" t="s">
        <v>106</v>
      </c>
      <c r="B32" s="35"/>
      <c r="C32" s="35"/>
      <c r="D32" s="36"/>
    </row>
    <row r="33" spans="1:4" s="11" customFormat="1" x14ac:dyDescent="0.5">
      <c r="A33" s="138" t="s">
        <v>24</v>
      </c>
      <c r="B33" s="140" t="s">
        <v>108</v>
      </c>
      <c r="C33" s="141"/>
      <c r="D33" s="142"/>
    </row>
    <row r="34" spans="1:4" s="11" customFormat="1" ht="56.25" x14ac:dyDescent="0.5">
      <c r="A34" s="139"/>
      <c r="B34" s="38" t="s">
        <v>25</v>
      </c>
      <c r="C34" s="39" t="s">
        <v>26</v>
      </c>
      <c r="D34" s="39" t="s">
        <v>27</v>
      </c>
    </row>
    <row r="35" spans="1:4" s="11" customFormat="1" x14ac:dyDescent="0.5">
      <c r="A35" s="40" t="s">
        <v>73</v>
      </c>
      <c r="B35" s="41">
        <f>'Upper-Intermediate'!E19</f>
        <v>4.6470588235294121</v>
      </c>
      <c r="C35" s="41">
        <f>'Upper-Intermediate'!E20</f>
        <v>0.60633906259083203</v>
      </c>
      <c r="D35" s="42" t="str">
        <f>IF(B35&gt;4.5,"มากที่สุด",IF(B35&gt;3.5,"มาก",IF(B35&gt;2.5,"ปานกลาง",IF(B35&gt;1.5,"น้อย",IF(B35&lt;=1.5,"น้อยที่สุด")))))</f>
        <v>มากที่สุด</v>
      </c>
    </row>
    <row r="36" spans="1:4" s="11" customFormat="1" x14ac:dyDescent="0.5">
      <c r="A36" s="40" t="s">
        <v>74</v>
      </c>
      <c r="B36" s="41">
        <f>'Upper-Intermediate'!F19</f>
        <v>4.7058823529411766</v>
      </c>
      <c r="C36" s="41">
        <f>'Upper-Intermediate'!F20</f>
        <v>0.46966821831386207</v>
      </c>
      <c r="D36" s="42" t="str">
        <f>IF(B36&gt;4.5,"มากที่สุด",IF(B36&gt;3.5,"มาก",IF(B36&gt;2.5,"ปานกลาง",IF(B36&gt;1.5,"น้อย",IF(B36&lt;=1.5,"น้อยที่สุด")))))</f>
        <v>มากที่สุด</v>
      </c>
    </row>
    <row r="37" spans="1:4" s="11" customFormat="1" x14ac:dyDescent="0.5">
      <c r="A37" s="40" t="s">
        <v>75</v>
      </c>
      <c r="B37" s="41">
        <f>'Upper-Intermediate'!G19</f>
        <v>4.6470588235294121</v>
      </c>
      <c r="C37" s="41">
        <f>'Upper-Intermediate'!G20</f>
        <v>0.49259218307188857</v>
      </c>
      <c r="D37" s="42" t="str">
        <f t="shared" ref="D37:D44" si="1">IF(B37&gt;4.5,"มากที่สุด",IF(B37&gt;3.5,"มาก",IF(B37&gt;2.5,"ปานกลาง",IF(B37&gt;1.5,"น้อย",IF(B37&lt;=1.5,"น้อยที่สุด")))))</f>
        <v>มากที่สุด</v>
      </c>
    </row>
    <row r="38" spans="1:4" s="11" customFormat="1" x14ac:dyDescent="0.5">
      <c r="A38" s="40" t="s">
        <v>76</v>
      </c>
      <c r="B38" s="41">
        <f>'Upper-Intermediate'!H19</f>
        <v>4.2352941176470589</v>
      </c>
      <c r="C38" s="41">
        <f>'Upper-Intermediate'!H20</f>
        <v>0.66421116415507164</v>
      </c>
      <c r="D38" s="42" t="str">
        <f t="shared" si="1"/>
        <v>มาก</v>
      </c>
    </row>
    <row r="39" spans="1:4" s="11" customFormat="1" x14ac:dyDescent="0.5">
      <c r="A39" s="40" t="s">
        <v>128</v>
      </c>
      <c r="B39" s="41">
        <f>'Upper-Intermediate'!I19</f>
        <v>4.1764705882352944</v>
      </c>
      <c r="C39" s="41">
        <f>'Upper-Intermediate'!I20</f>
        <v>0.72760687510900002</v>
      </c>
      <c r="D39" s="42" t="str">
        <f t="shared" si="1"/>
        <v>มาก</v>
      </c>
    </row>
    <row r="40" spans="1:4" s="11" customFormat="1" x14ac:dyDescent="0.5">
      <c r="A40" s="40" t="s">
        <v>129</v>
      </c>
      <c r="B40" s="41">
        <f>'Upper-Intermediate'!J19</f>
        <v>4.2941176470588234</v>
      </c>
      <c r="C40" s="41">
        <f>'Upper-Intermediate'!J20</f>
        <v>0.84887468762716445</v>
      </c>
      <c r="D40" s="42" t="str">
        <f t="shared" si="1"/>
        <v>มาก</v>
      </c>
    </row>
    <row r="41" spans="1:4" s="11" customFormat="1" x14ac:dyDescent="0.5">
      <c r="A41" s="40" t="s">
        <v>130</v>
      </c>
      <c r="B41" s="41">
        <f>'Upper-Intermediate'!M19</f>
        <v>4.0588235294117645</v>
      </c>
      <c r="C41" s="41">
        <f>'Upper-Intermediate'!M20</f>
        <v>0.65865281401643194</v>
      </c>
      <c r="D41" s="42" t="str">
        <f t="shared" si="1"/>
        <v>มาก</v>
      </c>
    </row>
    <row r="42" spans="1:4" s="11" customFormat="1" x14ac:dyDescent="0.5">
      <c r="A42" s="40" t="s">
        <v>82</v>
      </c>
      <c r="B42" s="41">
        <f>'Upper-Intermediate'!N19</f>
        <v>4.4117647058823533</v>
      </c>
      <c r="C42" s="41">
        <f>'Upper-Intermediate'!N20</f>
        <v>0.50729965619589279</v>
      </c>
      <c r="D42" s="42" t="str">
        <f t="shared" si="1"/>
        <v>มาก</v>
      </c>
    </row>
    <row r="43" spans="1:4" s="11" customFormat="1" x14ac:dyDescent="0.5">
      <c r="A43" s="40" t="s">
        <v>126</v>
      </c>
      <c r="B43" s="41">
        <f>'Upper-Intermediate'!O19</f>
        <v>4.2941176470588234</v>
      </c>
      <c r="C43" s="41">
        <f>'Upper-Intermediate'!P20</f>
        <v>0.50729965619589279</v>
      </c>
      <c r="D43" s="42" t="str">
        <f t="shared" si="1"/>
        <v>มาก</v>
      </c>
    </row>
    <row r="44" spans="1:4" s="11" customFormat="1" x14ac:dyDescent="0.5">
      <c r="A44" s="40" t="s">
        <v>84</v>
      </c>
      <c r="B44" s="41">
        <f>'Upper-Intermediate'!P19</f>
        <v>4.5882352941176467</v>
      </c>
      <c r="C44" s="41">
        <f>'Upper-Intermediate'!P20</f>
        <v>0.50729965619589279</v>
      </c>
      <c r="D44" s="42" t="str">
        <f t="shared" si="1"/>
        <v>มากที่สุด</v>
      </c>
    </row>
    <row r="45" spans="1:4" s="11" customFormat="1" x14ac:dyDescent="0.5">
      <c r="A45" s="121" t="s">
        <v>127</v>
      </c>
      <c r="B45" s="41">
        <f>'Upper-Intermediate'!Q19</f>
        <v>4.5882352941176467</v>
      </c>
      <c r="C45" s="41">
        <f>'Upper-Intermediate'!Q20</f>
        <v>0.50729965619589279</v>
      </c>
      <c r="D45" s="42" t="str">
        <f t="shared" ref="D45" si="2">IF(B45&gt;4.5,"มากที่สุด",IF(B45&gt;3.5,"มาก",IF(B45&gt;2.5,"ปานกลาง",IF(B45&gt;1.5,"น้อย",IF(B45&lt;=1.5,"น้อยที่สุด")))))</f>
        <v>มากที่สุด</v>
      </c>
    </row>
    <row r="46" spans="1:4" s="11" customFormat="1" ht="22.5" thickBot="1" x14ac:dyDescent="0.55000000000000004">
      <c r="A46" s="43" t="s">
        <v>28</v>
      </c>
      <c r="B46" s="44">
        <f>AVERAGE(B35:B44)</f>
        <v>4.4058823529411759</v>
      </c>
      <c r="C46" s="44">
        <f>AVERAGE(C35:C45)</f>
        <v>0.59064942087889294</v>
      </c>
      <c r="D46" s="45" t="str">
        <f>IF(B46&gt;4.5,"มากที่สุด",IF(B46&gt;3.5,"มาก",IF(B46&gt;2.5,"ปานกลาง",IF(B46&gt;1.5,"น้อย",IF(B46&lt;=1.5,"น้อยที่สุด")))))</f>
        <v>มาก</v>
      </c>
    </row>
    <row r="47" spans="1:4" ht="16.5" customHeight="1" thickTop="1" x14ac:dyDescent="0.5">
      <c r="A47" s="46"/>
      <c r="B47" s="47"/>
      <c r="C47" s="47"/>
      <c r="D47" s="48"/>
    </row>
    <row r="48" spans="1:4" s="85" customFormat="1" ht="23.25" x14ac:dyDescent="0.55000000000000004">
      <c r="A48" s="103" t="s">
        <v>37</v>
      </c>
      <c r="B48" s="104"/>
      <c r="C48" s="104"/>
      <c r="D48" s="105"/>
    </row>
    <row r="49" spans="1:7" s="85" customFormat="1" ht="23.25" x14ac:dyDescent="0.55000000000000004">
      <c r="A49" s="103" t="s">
        <v>112</v>
      </c>
      <c r="B49" s="104"/>
      <c r="C49" s="104"/>
      <c r="D49" s="105"/>
    </row>
    <row r="50" spans="1:7" s="85" customFormat="1" ht="23.25" x14ac:dyDescent="0.55000000000000004">
      <c r="A50" s="103" t="s">
        <v>89</v>
      </c>
      <c r="B50" s="104"/>
      <c r="C50" s="104"/>
      <c r="D50" s="105"/>
    </row>
    <row r="51" spans="1:7" s="85" customFormat="1" ht="23.25" x14ac:dyDescent="0.55000000000000004">
      <c r="A51" s="103" t="s">
        <v>122</v>
      </c>
      <c r="B51" s="104"/>
      <c r="C51" s="104"/>
      <c r="D51" s="105"/>
    </row>
    <row r="52" spans="1:7" s="85" customFormat="1" ht="23.25" x14ac:dyDescent="0.55000000000000004">
      <c r="A52" s="103" t="s">
        <v>121</v>
      </c>
      <c r="B52" s="104"/>
      <c r="C52" s="104"/>
      <c r="D52" s="105"/>
    </row>
    <row r="53" spans="1:7" s="85" customFormat="1" ht="23.25" x14ac:dyDescent="0.55000000000000004">
      <c r="A53" s="103" t="s">
        <v>123</v>
      </c>
      <c r="B53" s="104"/>
      <c r="C53" s="104"/>
      <c r="D53" s="105"/>
    </row>
    <row r="54" spans="1:7" s="85" customFormat="1" ht="23.25" x14ac:dyDescent="0.55000000000000004">
      <c r="A54" s="103"/>
      <c r="B54" s="104"/>
      <c r="C54" s="104"/>
      <c r="D54" s="105"/>
    </row>
    <row r="55" spans="1:7" s="85" customFormat="1" ht="23.25" x14ac:dyDescent="0.55000000000000004">
      <c r="A55" s="103"/>
      <c r="B55" s="104"/>
      <c r="C55" s="104"/>
      <c r="D55" s="105"/>
    </row>
    <row r="56" spans="1:7" s="85" customFormat="1" ht="23.25" x14ac:dyDescent="0.55000000000000004">
      <c r="A56" s="103"/>
      <c r="B56" s="104"/>
      <c r="C56" s="104"/>
      <c r="D56" s="105"/>
    </row>
    <row r="57" spans="1:7" s="85" customFormat="1" ht="23.25" x14ac:dyDescent="0.55000000000000004">
      <c r="A57" s="103"/>
      <c r="B57" s="104"/>
      <c r="C57" s="104"/>
      <c r="D57" s="105"/>
    </row>
    <row r="58" spans="1:7" s="85" customFormat="1" ht="23.25" x14ac:dyDescent="0.55000000000000004">
      <c r="A58" s="103"/>
      <c r="B58" s="104"/>
      <c r="C58" s="104"/>
      <c r="D58" s="105"/>
    </row>
    <row r="59" spans="1:7" s="85" customFormat="1" ht="23.25" x14ac:dyDescent="0.55000000000000004">
      <c r="A59" s="103"/>
      <c r="B59" s="104"/>
      <c r="C59" s="104"/>
      <c r="D59" s="105"/>
    </row>
    <row r="60" spans="1:7" s="85" customFormat="1" ht="23.25" x14ac:dyDescent="0.55000000000000004">
      <c r="A60" s="103"/>
      <c r="B60" s="104"/>
      <c r="C60" s="104"/>
      <c r="D60" s="105"/>
    </row>
    <row r="61" spans="1:7" s="85" customFormat="1" ht="23.25" x14ac:dyDescent="0.55000000000000004">
      <c r="A61" s="103"/>
      <c r="B61" s="104"/>
      <c r="C61" s="104"/>
      <c r="D61" s="105"/>
    </row>
    <row r="62" spans="1:7" s="85" customFormat="1" ht="23.25" x14ac:dyDescent="0.55000000000000004">
      <c r="A62" s="103"/>
      <c r="B62" s="104"/>
      <c r="C62" s="104"/>
      <c r="D62" s="105"/>
    </row>
    <row r="63" spans="1:7" s="9" customFormat="1" ht="24" x14ac:dyDescent="0.55000000000000004">
      <c r="A63" s="9" t="s">
        <v>90</v>
      </c>
      <c r="E63" s="53"/>
      <c r="F63" s="53"/>
      <c r="G63" s="53"/>
    </row>
    <row r="64" spans="1:7" s="9" customFormat="1" ht="24" x14ac:dyDescent="0.55000000000000004">
      <c r="A64" s="9" t="s">
        <v>107</v>
      </c>
      <c r="E64" s="53"/>
      <c r="F64" s="53"/>
      <c r="G64" s="53"/>
    </row>
    <row r="65" spans="1:7" s="9" customFormat="1" ht="25.5" customHeight="1" x14ac:dyDescent="0.55000000000000004">
      <c r="A65" s="143" t="s">
        <v>14</v>
      </c>
      <c r="B65" s="145"/>
      <c r="C65" s="147" t="s">
        <v>29</v>
      </c>
      <c r="D65" s="54" t="s">
        <v>30</v>
      </c>
      <c r="E65" s="53"/>
      <c r="F65" s="55"/>
      <c r="G65" s="53"/>
    </row>
    <row r="66" spans="1:7" s="9" customFormat="1" ht="25.5" customHeight="1" x14ac:dyDescent="0.55000000000000004">
      <c r="A66" s="144"/>
      <c r="B66" s="146"/>
      <c r="C66" s="148"/>
      <c r="D66" s="56" t="s">
        <v>31</v>
      </c>
      <c r="E66" s="53"/>
      <c r="F66" s="53"/>
      <c r="G66" s="53"/>
    </row>
    <row r="67" spans="1:7" s="7" customFormat="1" ht="24" x14ac:dyDescent="0.55000000000000004">
      <c r="A67" s="57" t="s">
        <v>32</v>
      </c>
      <c r="B67" s="58"/>
      <c r="C67" s="58"/>
      <c r="D67" s="33"/>
      <c r="E67" s="8"/>
      <c r="F67" s="8"/>
      <c r="G67" s="8"/>
    </row>
    <row r="68" spans="1:7" s="7" customFormat="1" ht="25.5" customHeight="1" x14ac:dyDescent="0.55000000000000004">
      <c r="A68" s="59" t="s">
        <v>92</v>
      </c>
      <c r="B68" s="60">
        <f>'Upper-Intermediate'!K19</f>
        <v>2.2941176470588234</v>
      </c>
      <c r="C68" s="60">
        <f>'Upper-Intermediate'!K20</f>
        <v>0.91955871769785191</v>
      </c>
      <c r="D68" s="61" t="str">
        <f>IF(B68&gt;4.5,"มากที่สุด",IF(B68&gt;3.5,"มาก",IF(B68&gt;2.5,"ปานกลาง",IF(B68&gt;1.5,"น้อย",IF(B68&lt;=1.5,"น้อยที่สุด")))))</f>
        <v>น้อย</v>
      </c>
      <c r="E68" s="8"/>
      <c r="F68" s="8"/>
      <c r="G68" s="8"/>
    </row>
    <row r="69" spans="1:7" s="7" customFormat="1" ht="24.75" thickBot="1" x14ac:dyDescent="0.6">
      <c r="A69" s="62" t="s">
        <v>33</v>
      </c>
      <c r="B69" s="63">
        <f>AVERAGE(B68:B68)</f>
        <v>2.2941176470588234</v>
      </c>
      <c r="C69" s="63">
        <f>SUM(C68)</f>
        <v>0.91955871769785191</v>
      </c>
      <c r="D69" s="64" t="str">
        <f>IF(B69&gt;4.5,"มากที่สุด",IF(B69&gt;3.5,"มาก",IF(B69&gt;2.5,"ปานกลาง",IF(B69&gt;1.5,"น้อย",IF(B69&lt;=1.5,"น้อยที่สุด")))))</f>
        <v>น้อย</v>
      </c>
      <c r="E69" s="8"/>
      <c r="F69" s="8"/>
      <c r="G69" s="8"/>
    </row>
    <row r="70" spans="1:7" s="7" customFormat="1" ht="24.75" thickTop="1" x14ac:dyDescent="0.55000000000000004">
      <c r="A70" s="65" t="s">
        <v>34</v>
      </c>
      <c r="B70" s="58"/>
      <c r="C70" s="58"/>
      <c r="D70" s="58"/>
      <c r="E70" s="8"/>
      <c r="F70" s="8"/>
      <c r="G70" s="8"/>
    </row>
    <row r="71" spans="1:7" s="7" customFormat="1" ht="25.5" customHeight="1" x14ac:dyDescent="0.55000000000000004">
      <c r="A71" s="59" t="s">
        <v>93</v>
      </c>
      <c r="B71" s="60">
        <f>'Upper-Intermediate'!L19</f>
        <v>3.8823529411764706</v>
      </c>
      <c r="C71" s="60">
        <f>'Upper-Intermediate'!L20</f>
        <v>0.6002450479987802</v>
      </c>
      <c r="D71" s="66" t="str">
        <f>IF(B71&gt;4.5,"มากที่สุด",IF(B71&gt;3.5,"มาก",IF(B71&gt;2.5,"ปานกลาง",IF(B71&gt;1.5,"น้อย",IF(B71&lt;=1.5,"น้อยที่สุด")))))</f>
        <v>มาก</v>
      </c>
      <c r="E71" s="8"/>
      <c r="F71" s="8"/>
      <c r="G71" s="8"/>
    </row>
    <row r="72" spans="1:7" s="7" customFormat="1" ht="24.75" thickBot="1" x14ac:dyDescent="0.6">
      <c r="A72" s="62" t="s">
        <v>33</v>
      </c>
      <c r="B72" s="63">
        <f>AVERAGE(B71:B71)</f>
        <v>3.8823529411764706</v>
      </c>
      <c r="C72" s="63">
        <f>SUM(C71)</f>
        <v>0.6002450479987802</v>
      </c>
      <c r="D72" s="67" t="str">
        <f>IF(B72&gt;4.5,"มากที่สุด",IF(B72&gt;3.5,"มาก",IF(B72&gt;2.5,"ปานกลาง",IF(B72&gt;1.5,"น้อย",IF(B72&lt;=1.5,"น้อยที่สุด")))))</f>
        <v>มาก</v>
      </c>
      <c r="E72" s="8"/>
      <c r="F72" s="8"/>
      <c r="G72" s="8"/>
    </row>
    <row r="73" spans="1:7" s="7" customFormat="1" ht="24.75" thickTop="1" x14ac:dyDescent="0.55000000000000004">
      <c r="A73" s="68"/>
      <c r="E73" s="8"/>
      <c r="F73" s="8"/>
      <c r="G73" s="8"/>
    </row>
    <row r="74" spans="1:7" s="7" customFormat="1" ht="24" x14ac:dyDescent="0.55000000000000004">
      <c r="A74" s="7" t="s">
        <v>91</v>
      </c>
    </row>
    <row r="75" spans="1:7" s="7" customFormat="1" ht="24" x14ac:dyDescent="0.55000000000000004">
      <c r="A75" s="7" t="s">
        <v>110</v>
      </c>
    </row>
    <row r="76" spans="1:7" s="7" customFormat="1" ht="24" x14ac:dyDescent="0.55000000000000004">
      <c r="A76" s="7" t="s">
        <v>111</v>
      </c>
    </row>
    <row r="77" spans="1:7" s="7" customFormat="1" ht="24" x14ac:dyDescent="0.55000000000000004"/>
    <row r="78" spans="1:7" s="7" customFormat="1" ht="24" x14ac:dyDescent="0.55000000000000004">
      <c r="A78" s="9" t="s">
        <v>70</v>
      </c>
    </row>
    <row r="79" spans="1:7" s="126" customFormat="1" ht="24" x14ac:dyDescent="0.55000000000000004">
      <c r="A79" s="125" t="s">
        <v>116</v>
      </c>
      <c r="B79" s="32"/>
      <c r="C79" s="122"/>
    </row>
    <row r="80" spans="1:7" s="7" customFormat="1" ht="24" x14ac:dyDescent="0.55000000000000004"/>
    <row r="81" spans="1:3" s="7" customFormat="1" ht="24" x14ac:dyDescent="0.55000000000000004"/>
    <row r="82" spans="1:3" s="7" customFormat="1" ht="24" x14ac:dyDescent="0.55000000000000004"/>
    <row r="83" spans="1:3" s="7" customFormat="1" ht="24" x14ac:dyDescent="0.55000000000000004"/>
    <row r="84" spans="1:3" s="7" customFormat="1" ht="24" x14ac:dyDescent="0.55000000000000004"/>
    <row r="85" spans="1:3" s="7" customFormat="1" ht="24" x14ac:dyDescent="0.55000000000000004"/>
    <row r="86" spans="1:3" s="7" customFormat="1" ht="24" x14ac:dyDescent="0.55000000000000004"/>
    <row r="87" spans="1:3" s="7" customFormat="1" ht="24" x14ac:dyDescent="0.55000000000000004"/>
    <row r="88" spans="1:3" s="7" customFormat="1" ht="24" x14ac:dyDescent="0.55000000000000004"/>
    <row r="89" spans="1:3" s="7" customFormat="1" ht="24" x14ac:dyDescent="0.55000000000000004"/>
    <row r="90" spans="1:3" s="7" customFormat="1" ht="24" x14ac:dyDescent="0.55000000000000004"/>
    <row r="91" spans="1:3" s="10" customFormat="1" ht="24" x14ac:dyDescent="0.55000000000000004">
      <c r="A91" s="78"/>
      <c r="B91" s="79"/>
      <c r="C91" s="80"/>
    </row>
    <row r="92" spans="1:3" s="10" customFormat="1" ht="24" x14ac:dyDescent="0.55000000000000004">
      <c r="A92" s="78"/>
      <c r="B92" s="79"/>
      <c r="C92" s="80"/>
    </row>
    <row r="93" spans="1:3" s="10" customFormat="1" ht="24" x14ac:dyDescent="0.55000000000000004">
      <c r="A93" s="78"/>
      <c r="B93" s="79"/>
      <c r="C93" s="80"/>
    </row>
    <row r="94" spans="1:3" s="10" customFormat="1" ht="24" x14ac:dyDescent="0.55000000000000004">
      <c r="A94" s="78"/>
      <c r="B94" s="79"/>
      <c r="C94" s="80"/>
    </row>
    <row r="95" spans="1:3" s="10" customFormat="1" ht="24" x14ac:dyDescent="0.55000000000000004">
      <c r="A95" s="78"/>
      <c r="B95" s="79"/>
      <c r="C95" s="80"/>
    </row>
    <row r="96" spans="1:3" s="10" customFormat="1" ht="24" x14ac:dyDescent="0.55000000000000004">
      <c r="A96" s="78"/>
      <c r="B96" s="79"/>
      <c r="C96" s="80"/>
    </row>
    <row r="97" spans="1:3" s="10" customFormat="1" ht="24" x14ac:dyDescent="0.55000000000000004">
      <c r="A97" s="78"/>
      <c r="B97" s="79"/>
      <c r="C97" s="80"/>
    </row>
    <row r="98" spans="1:3" s="10" customFormat="1" ht="24" x14ac:dyDescent="0.55000000000000004">
      <c r="A98" s="78"/>
      <c r="B98" s="79"/>
      <c r="C98" s="80"/>
    </row>
    <row r="99" spans="1:3" s="10" customFormat="1" ht="24" x14ac:dyDescent="0.55000000000000004">
      <c r="A99" s="78"/>
      <c r="B99" s="79"/>
      <c r="C99" s="80"/>
    </row>
    <row r="100" spans="1:3" s="10" customFormat="1" ht="24" x14ac:dyDescent="0.55000000000000004">
      <c r="A100" s="78"/>
      <c r="B100" s="79"/>
      <c r="C100" s="80"/>
    </row>
    <row r="101" spans="1:3" s="10" customFormat="1" ht="24" x14ac:dyDescent="0.55000000000000004">
      <c r="A101" s="78"/>
      <c r="B101" s="79"/>
      <c r="C101" s="80"/>
    </row>
    <row r="102" spans="1:3" s="10" customFormat="1" ht="24" x14ac:dyDescent="0.55000000000000004">
      <c r="A102" s="78"/>
      <c r="B102" s="79"/>
      <c r="C102" s="80"/>
    </row>
    <row r="103" spans="1:3" s="10" customFormat="1" ht="24" x14ac:dyDescent="0.55000000000000004">
      <c r="A103" s="78"/>
      <c r="B103" s="79"/>
      <c r="C103" s="80"/>
    </row>
    <row r="104" spans="1:3" s="10" customFormat="1" ht="24" x14ac:dyDescent="0.55000000000000004">
      <c r="A104" s="78"/>
      <c r="B104" s="79"/>
      <c r="C104" s="80"/>
    </row>
    <row r="105" spans="1:3" s="10" customFormat="1" ht="24" x14ac:dyDescent="0.55000000000000004">
      <c r="A105" s="78"/>
      <c r="B105" s="79"/>
      <c r="C105" s="80"/>
    </row>
    <row r="106" spans="1:3" s="10" customFormat="1" ht="24" x14ac:dyDescent="0.55000000000000004">
      <c r="A106" s="78"/>
      <c r="B106" s="79"/>
      <c r="C106" s="80"/>
    </row>
    <row r="107" spans="1:3" s="10" customFormat="1" ht="24" x14ac:dyDescent="0.55000000000000004">
      <c r="A107" s="78"/>
      <c r="B107" s="79"/>
      <c r="C107" s="80"/>
    </row>
    <row r="108" spans="1:3" s="10" customFormat="1" ht="24" x14ac:dyDescent="0.55000000000000004">
      <c r="A108" s="78"/>
      <c r="B108" s="79"/>
      <c r="C108" s="80"/>
    </row>
    <row r="109" spans="1:3" s="10" customFormat="1" ht="24" x14ac:dyDescent="0.55000000000000004">
      <c r="A109" s="78"/>
      <c r="B109" s="79"/>
      <c r="C109" s="80"/>
    </row>
    <row r="110" spans="1:3" s="10" customFormat="1" ht="24" x14ac:dyDescent="0.55000000000000004">
      <c r="A110" s="78"/>
      <c r="B110" s="79"/>
      <c r="C110" s="80"/>
    </row>
    <row r="111" spans="1:3" s="10" customFormat="1" ht="24" x14ac:dyDescent="0.55000000000000004">
      <c r="A111" s="78"/>
      <c r="B111" s="79"/>
      <c r="C111" s="80"/>
    </row>
    <row r="112" spans="1:3" s="10" customFormat="1" ht="24" x14ac:dyDescent="0.55000000000000004">
      <c r="A112" s="78"/>
      <c r="B112" s="79"/>
      <c r="C112" s="80"/>
    </row>
    <row r="113" spans="1:3" s="10" customFormat="1" ht="24" x14ac:dyDescent="0.55000000000000004">
      <c r="A113" s="78"/>
      <c r="B113" s="79"/>
      <c r="C113" s="80"/>
    </row>
    <row r="114" spans="1:3" s="10" customFormat="1" ht="24" x14ac:dyDescent="0.55000000000000004">
      <c r="A114" s="78"/>
      <c r="B114" s="79"/>
      <c r="C114" s="80"/>
    </row>
    <row r="115" spans="1:3" s="10" customFormat="1" ht="24" x14ac:dyDescent="0.55000000000000004">
      <c r="A115" s="78"/>
      <c r="B115" s="79"/>
      <c r="C115" s="80"/>
    </row>
    <row r="116" spans="1:3" s="10" customFormat="1" ht="24" x14ac:dyDescent="0.55000000000000004">
      <c r="A116" s="78"/>
      <c r="B116" s="79"/>
      <c r="C116" s="80"/>
    </row>
    <row r="117" spans="1:3" s="10" customFormat="1" ht="24" x14ac:dyDescent="0.55000000000000004">
      <c r="A117" s="78"/>
      <c r="B117" s="79"/>
      <c r="C117" s="80"/>
    </row>
    <row r="118" spans="1:3" s="10" customFormat="1" ht="24" x14ac:dyDescent="0.55000000000000004">
      <c r="A118" s="78"/>
      <c r="B118" s="79"/>
      <c r="C118" s="80"/>
    </row>
    <row r="119" spans="1:3" s="10" customFormat="1" ht="24" x14ac:dyDescent="0.55000000000000004">
      <c r="A119" s="78"/>
      <c r="B119" s="79"/>
      <c r="C119" s="80"/>
    </row>
    <row r="120" spans="1:3" s="10" customFormat="1" ht="24" x14ac:dyDescent="0.55000000000000004">
      <c r="A120" s="78"/>
      <c r="B120" s="79"/>
      <c r="C120" s="80"/>
    </row>
    <row r="121" spans="1:3" s="10" customFormat="1" ht="24" x14ac:dyDescent="0.55000000000000004">
      <c r="A121" s="78"/>
      <c r="B121" s="79"/>
      <c r="C121" s="80"/>
    </row>
    <row r="122" spans="1:3" s="10" customFormat="1" ht="24" x14ac:dyDescent="0.55000000000000004">
      <c r="A122" s="78"/>
      <c r="B122" s="79"/>
      <c r="C122" s="80"/>
    </row>
    <row r="123" spans="1:3" s="10" customFormat="1" ht="24" x14ac:dyDescent="0.55000000000000004">
      <c r="A123" s="78"/>
      <c r="B123" s="79"/>
      <c r="C123" s="80"/>
    </row>
    <row r="124" spans="1:3" s="10" customFormat="1" ht="24" x14ac:dyDescent="0.55000000000000004">
      <c r="A124" s="78"/>
      <c r="B124" s="79"/>
      <c r="C124" s="80"/>
    </row>
    <row r="125" spans="1:3" s="10" customFormat="1" ht="24" x14ac:dyDescent="0.55000000000000004">
      <c r="A125" s="78"/>
      <c r="B125" s="79"/>
      <c r="C125" s="80"/>
    </row>
    <row r="126" spans="1:3" s="10" customFormat="1" ht="24" x14ac:dyDescent="0.55000000000000004">
      <c r="A126" s="78"/>
      <c r="B126" s="79"/>
      <c r="C126" s="80"/>
    </row>
    <row r="127" spans="1:3" s="10" customFormat="1" ht="24" x14ac:dyDescent="0.55000000000000004">
      <c r="A127" s="78"/>
      <c r="B127" s="79"/>
      <c r="C127" s="80"/>
    </row>
    <row r="128" spans="1:3" s="10" customFormat="1" ht="24" x14ac:dyDescent="0.55000000000000004">
      <c r="A128" s="78"/>
      <c r="B128" s="79"/>
      <c r="C128" s="80"/>
    </row>
    <row r="129" spans="1:3" s="34" customFormat="1" ht="24" x14ac:dyDescent="0.55000000000000004">
      <c r="A129" s="108" t="s">
        <v>35</v>
      </c>
      <c r="B129" s="70" t="s">
        <v>15</v>
      </c>
      <c r="C129" s="70" t="s">
        <v>16</v>
      </c>
    </row>
    <row r="130" spans="1:3" s="34" customFormat="1" ht="24" x14ac:dyDescent="0.55000000000000004">
      <c r="A130" s="71" t="s">
        <v>40</v>
      </c>
      <c r="B130" s="114">
        <v>1</v>
      </c>
      <c r="C130" s="113">
        <f>B130*100/4</f>
        <v>25</v>
      </c>
    </row>
    <row r="131" spans="1:3" s="34" customFormat="1" ht="24" x14ac:dyDescent="0.55000000000000004">
      <c r="A131" s="72" t="s">
        <v>59</v>
      </c>
      <c r="B131" s="114">
        <v>1</v>
      </c>
      <c r="C131" s="113">
        <f t="shared" ref="C131:C133" si="3">B131*100/4</f>
        <v>25</v>
      </c>
    </row>
    <row r="132" spans="1:3" s="34" customFormat="1" ht="24" x14ac:dyDescent="0.55000000000000004">
      <c r="A132" s="71" t="s">
        <v>41</v>
      </c>
      <c r="B132" s="114">
        <v>1</v>
      </c>
      <c r="C132" s="113">
        <f>B132*100/4</f>
        <v>25</v>
      </c>
    </row>
    <row r="133" spans="1:3" s="34" customFormat="1" ht="24" x14ac:dyDescent="0.55000000000000004">
      <c r="A133" s="71" t="s">
        <v>42</v>
      </c>
      <c r="B133" s="128">
        <v>1</v>
      </c>
      <c r="C133" s="130">
        <f t="shared" si="3"/>
        <v>25</v>
      </c>
    </row>
    <row r="134" spans="1:3" s="34" customFormat="1" ht="24" x14ac:dyDescent="0.55000000000000004">
      <c r="A134" s="117" t="s">
        <v>43</v>
      </c>
      <c r="B134" s="129"/>
      <c r="C134" s="131"/>
    </row>
    <row r="135" spans="1:3" s="10" customFormat="1" ht="24.75" thickBot="1" x14ac:dyDescent="0.6">
      <c r="A135" s="118" t="s">
        <v>19</v>
      </c>
      <c r="B135" s="76">
        <f>SUM(B130:B134)</f>
        <v>4</v>
      </c>
      <c r="C135" s="77">
        <f>B135*100/4</f>
        <v>100</v>
      </c>
    </row>
    <row r="136" spans="1:3" s="10" customFormat="1" ht="24.75" thickTop="1" x14ac:dyDescent="0.55000000000000004">
      <c r="A136" s="78"/>
      <c r="B136" s="79"/>
      <c r="C136" s="80"/>
    </row>
    <row r="137" spans="1:3" s="34" customFormat="1" ht="24" x14ac:dyDescent="0.55000000000000004">
      <c r="A137" s="108" t="s">
        <v>68</v>
      </c>
      <c r="B137" s="70" t="s">
        <v>15</v>
      </c>
      <c r="C137" s="70" t="s">
        <v>16</v>
      </c>
    </row>
    <row r="138" spans="1:3" s="10" customFormat="1" ht="24" x14ac:dyDescent="0.55000000000000004">
      <c r="A138" s="119" t="s">
        <v>60</v>
      </c>
      <c r="B138" s="132">
        <v>1</v>
      </c>
      <c r="C138" s="130">
        <f>B137:B138*100/8</f>
        <v>12.5</v>
      </c>
    </row>
    <row r="139" spans="1:3" s="10" customFormat="1" ht="24" x14ac:dyDescent="0.55000000000000004">
      <c r="A139" s="120" t="s">
        <v>61</v>
      </c>
      <c r="B139" s="134"/>
      <c r="C139" s="131"/>
    </row>
    <row r="140" spans="1:3" s="10" customFormat="1" ht="24" x14ac:dyDescent="0.55000000000000004">
      <c r="A140" s="120" t="s">
        <v>44</v>
      </c>
      <c r="B140" s="112">
        <v>1</v>
      </c>
      <c r="C140" s="75">
        <f>B138:B140*100/8</f>
        <v>12.5</v>
      </c>
    </row>
    <row r="141" spans="1:3" s="10" customFormat="1" ht="24" x14ac:dyDescent="0.55000000000000004">
      <c r="A141" s="119" t="s">
        <v>45</v>
      </c>
      <c r="B141" s="112">
        <v>1</v>
      </c>
      <c r="C141" s="75">
        <f t="shared" ref="C141:C147" si="4">B140:B141*100/8</f>
        <v>12.5</v>
      </c>
    </row>
    <row r="142" spans="1:3" s="10" customFormat="1" ht="24" x14ac:dyDescent="0.55000000000000004">
      <c r="A142" s="119" t="s">
        <v>64</v>
      </c>
      <c r="B142" s="132">
        <v>1</v>
      </c>
      <c r="C142" s="130">
        <f t="shared" si="4"/>
        <v>12.5</v>
      </c>
    </row>
    <row r="143" spans="1:3" s="10" customFormat="1" ht="24" x14ac:dyDescent="0.55000000000000004">
      <c r="A143" s="120" t="s">
        <v>65</v>
      </c>
      <c r="B143" s="134"/>
      <c r="C143" s="131"/>
    </row>
    <row r="144" spans="1:3" s="10" customFormat="1" ht="24" x14ac:dyDescent="0.55000000000000004">
      <c r="A144" s="120" t="s">
        <v>46</v>
      </c>
      <c r="B144" s="112">
        <v>1</v>
      </c>
      <c r="C144" s="75">
        <f>B142:B144*100/8</f>
        <v>12.5</v>
      </c>
    </row>
    <row r="145" spans="1:3" s="10" customFormat="1" ht="24" x14ac:dyDescent="0.55000000000000004">
      <c r="A145" s="115" t="s">
        <v>67</v>
      </c>
      <c r="B145" s="112">
        <v>1</v>
      </c>
      <c r="C145" s="75">
        <f t="shared" si="4"/>
        <v>12.5</v>
      </c>
    </row>
    <row r="146" spans="1:3" s="10" customFormat="1" ht="24" x14ac:dyDescent="0.55000000000000004">
      <c r="A146" s="119" t="s">
        <v>47</v>
      </c>
      <c r="B146" s="112">
        <v>1</v>
      </c>
      <c r="C146" s="75">
        <f t="shared" si="4"/>
        <v>12.5</v>
      </c>
    </row>
    <row r="147" spans="1:3" s="10" customFormat="1" ht="24" x14ac:dyDescent="0.55000000000000004">
      <c r="A147" s="119" t="s">
        <v>48</v>
      </c>
      <c r="B147" s="112">
        <v>1</v>
      </c>
      <c r="C147" s="75">
        <f t="shared" si="4"/>
        <v>12.5</v>
      </c>
    </row>
    <row r="148" spans="1:3" s="10" customFormat="1" ht="24.75" thickBot="1" x14ac:dyDescent="0.6">
      <c r="A148" s="94" t="s">
        <v>19</v>
      </c>
      <c r="B148" s="93">
        <f>SUM(B138:B147)</f>
        <v>8</v>
      </c>
      <c r="C148" s="77">
        <f>B148*100/8</f>
        <v>100</v>
      </c>
    </row>
    <row r="149" spans="1:3" s="34" customFormat="1" ht="24.75" thickTop="1" x14ac:dyDescent="0.55000000000000004">
      <c r="A149" s="106"/>
      <c r="B149" s="107"/>
      <c r="C149" s="107"/>
    </row>
    <row r="150" spans="1:3" s="34" customFormat="1" ht="24" x14ac:dyDescent="0.55000000000000004">
      <c r="A150" s="69" t="s">
        <v>36</v>
      </c>
      <c r="B150" s="70" t="s">
        <v>15</v>
      </c>
      <c r="C150" s="70" t="s">
        <v>16</v>
      </c>
    </row>
    <row r="151" spans="1:3" s="10" customFormat="1" ht="24" x14ac:dyDescent="0.55000000000000004">
      <c r="A151" s="71" t="s">
        <v>49</v>
      </c>
      <c r="B151" s="81">
        <v>1</v>
      </c>
      <c r="C151" s="75">
        <f>B151*100/4</f>
        <v>25</v>
      </c>
    </row>
    <row r="152" spans="1:3" s="10" customFormat="1" ht="24" x14ac:dyDescent="0.55000000000000004">
      <c r="A152" s="71" t="s">
        <v>62</v>
      </c>
      <c r="B152" s="132">
        <v>1</v>
      </c>
      <c r="C152" s="130">
        <f t="shared" ref="C152:C156" si="5">B152*100/4</f>
        <v>25</v>
      </c>
    </row>
    <row r="153" spans="1:3" s="10" customFormat="1" ht="24" x14ac:dyDescent="0.55000000000000004">
      <c r="A153" s="117" t="s">
        <v>63</v>
      </c>
      <c r="B153" s="134"/>
      <c r="C153" s="131"/>
    </row>
    <row r="154" spans="1:3" s="10" customFormat="1" ht="24" x14ac:dyDescent="0.55000000000000004">
      <c r="A154" s="116" t="s">
        <v>50</v>
      </c>
      <c r="B154" s="81">
        <v>1</v>
      </c>
      <c r="C154" s="75">
        <f t="shared" si="5"/>
        <v>25</v>
      </c>
    </row>
    <row r="155" spans="1:3" s="10" customFormat="1" ht="24" x14ac:dyDescent="0.55000000000000004">
      <c r="A155" s="71" t="s">
        <v>51</v>
      </c>
      <c r="B155" s="81">
        <v>1</v>
      </c>
      <c r="C155" s="75">
        <f t="shared" si="5"/>
        <v>25</v>
      </c>
    </row>
    <row r="156" spans="1:3" s="10" customFormat="1" ht="24.75" thickBot="1" x14ac:dyDescent="0.6">
      <c r="A156" s="94" t="s">
        <v>19</v>
      </c>
      <c r="B156" s="93">
        <f>SUM(B151:B155)</f>
        <v>4</v>
      </c>
      <c r="C156" s="77">
        <f t="shared" si="5"/>
        <v>100</v>
      </c>
    </row>
    <row r="157" spans="1:3" s="34" customFormat="1" ht="24.75" thickTop="1" x14ac:dyDescent="0.55000000000000004">
      <c r="A157" s="73"/>
      <c r="B157" s="74"/>
      <c r="C157" s="74"/>
    </row>
    <row r="158" spans="1:3" s="34" customFormat="1" ht="24" x14ac:dyDescent="0.55000000000000004">
      <c r="A158" s="69" t="s">
        <v>39</v>
      </c>
      <c r="B158" s="70" t="s">
        <v>15</v>
      </c>
      <c r="C158" s="70" t="s">
        <v>16</v>
      </c>
    </row>
    <row r="159" spans="1:3" s="10" customFormat="1" ht="24" x14ac:dyDescent="0.55000000000000004">
      <c r="A159" s="71" t="s">
        <v>52</v>
      </c>
      <c r="B159" s="81">
        <v>1</v>
      </c>
      <c r="C159" s="75">
        <f>B159*100/7</f>
        <v>14.285714285714286</v>
      </c>
    </row>
    <row r="160" spans="1:3" s="10" customFormat="1" ht="24" x14ac:dyDescent="0.55000000000000004">
      <c r="A160" s="71" t="s">
        <v>53</v>
      </c>
      <c r="B160" s="81">
        <v>1</v>
      </c>
      <c r="C160" s="75">
        <f t="shared" ref="C160:C163" si="6">B160*100/7</f>
        <v>14.285714285714286</v>
      </c>
    </row>
    <row r="161" spans="1:3" s="10" customFormat="1" ht="24" x14ac:dyDescent="0.55000000000000004">
      <c r="A161" s="71" t="s">
        <v>54</v>
      </c>
      <c r="B161" s="81">
        <v>1</v>
      </c>
      <c r="C161" s="75">
        <f t="shared" si="6"/>
        <v>14.285714285714286</v>
      </c>
    </row>
    <row r="162" spans="1:3" s="10" customFormat="1" ht="24" x14ac:dyDescent="0.55000000000000004">
      <c r="A162" s="71" t="s">
        <v>55</v>
      </c>
      <c r="B162" s="81">
        <v>1</v>
      </c>
      <c r="C162" s="75">
        <f t="shared" si="6"/>
        <v>14.285714285714286</v>
      </c>
    </row>
    <row r="163" spans="1:3" s="10" customFormat="1" ht="24" x14ac:dyDescent="0.55000000000000004">
      <c r="A163" s="71" t="s">
        <v>56</v>
      </c>
      <c r="B163" s="132">
        <v>1</v>
      </c>
      <c r="C163" s="130">
        <f t="shared" si="6"/>
        <v>14.285714285714286</v>
      </c>
    </row>
    <row r="164" spans="1:3" s="10" customFormat="1" ht="24" x14ac:dyDescent="0.55000000000000004">
      <c r="A164" s="116" t="s">
        <v>69</v>
      </c>
      <c r="B164" s="133"/>
      <c r="C164" s="135"/>
    </row>
    <row r="165" spans="1:3" s="10" customFormat="1" ht="24" x14ac:dyDescent="0.55000000000000004">
      <c r="A165" s="117" t="s">
        <v>66</v>
      </c>
      <c r="B165" s="134"/>
      <c r="C165" s="131"/>
    </row>
    <row r="166" spans="1:3" s="10" customFormat="1" ht="24" x14ac:dyDescent="0.55000000000000004">
      <c r="A166" s="72" t="s">
        <v>57</v>
      </c>
      <c r="B166" s="81">
        <v>1</v>
      </c>
      <c r="C166" s="75">
        <f>B166*100/7</f>
        <v>14.285714285714286</v>
      </c>
    </row>
    <row r="167" spans="1:3" s="10" customFormat="1" ht="24" x14ac:dyDescent="0.55000000000000004">
      <c r="A167" s="72" t="s">
        <v>58</v>
      </c>
      <c r="B167" s="81">
        <v>1</v>
      </c>
      <c r="C167" s="75">
        <f t="shared" ref="C167" si="7">B167*100/7</f>
        <v>14.285714285714286</v>
      </c>
    </row>
    <row r="168" spans="1:3" s="10" customFormat="1" ht="24.75" thickBot="1" x14ac:dyDescent="0.6">
      <c r="A168" s="94" t="s">
        <v>19</v>
      </c>
      <c r="B168" s="93">
        <f>SUM(B159:B167)</f>
        <v>7</v>
      </c>
      <c r="C168" s="77">
        <f>B168*100/7</f>
        <v>100</v>
      </c>
    </row>
    <row r="169" spans="1:3" s="34" customFormat="1" ht="24.75" thickTop="1" x14ac:dyDescent="0.55000000000000004">
      <c r="A169" s="73"/>
      <c r="B169" s="74"/>
      <c r="C169" s="74"/>
    </row>
    <row r="170" spans="1:3" s="34" customFormat="1" ht="24" x14ac:dyDescent="0.55000000000000004">
      <c r="A170" s="73"/>
      <c r="B170" s="74"/>
      <c r="C170" s="74"/>
    </row>
    <row r="171" spans="1:3" s="34" customFormat="1" ht="24" x14ac:dyDescent="0.55000000000000004">
      <c r="A171" s="73"/>
      <c r="B171" s="74"/>
      <c r="C171" s="74"/>
    </row>
    <row r="172" spans="1:3" s="34" customFormat="1" ht="24" x14ac:dyDescent="0.55000000000000004">
      <c r="A172" s="73"/>
      <c r="B172" s="74"/>
      <c r="C172" s="74"/>
    </row>
    <row r="173" spans="1:3" s="34" customFormat="1" ht="24" x14ac:dyDescent="0.55000000000000004">
      <c r="A173" s="73"/>
      <c r="B173" s="74"/>
      <c r="C173" s="74"/>
    </row>
    <row r="174" spans="1:3" s="34" customFormat="1" ht="24" x14ac:dyDescent="0.55000000000000004">
      <c r="A174" s="73"/>
      <c r="B174" s="74"/>
      <c r="C174" s="74"/>
    </row>
    <row r="175" spans="1:3" s="34" customFormat="1" ht="24" x14ac:dyDescent="0.55000000000000004">
      <c r="A175" s="73"/>
      <c r="B175" s="74"/>
      <c r="C175" s="74"/>
    </row>
    <row r="176" spans="1:3" s="34" customFormat="1" ht="24" x14ac:dyDescent="0.55000000000000004">
      <c r="A176" s="73"/>
      <c r="B176" s="74"/>
      <c r="C176" s="74"/>
    </row>
    <row r="177" spans="1:3" s="34" customFormat="1" ht="24" x14ac:dyDescent="0.55000000000000004">
      <c r="A177" s="73"/>
      <c r="B177" s="74"/>
      <c r="C177" s="74"/>
    </row>
    <row r="178" spans="1:3" s="34" customFormat="1" ht="24" x14ac:dyDescent="0.55000000000000004">
      <c r="A178" s="73"/>
      <c r="B178" s="74"/>
      <c r="C178" s="74"/>
    </row>
    <row r="179" spans="1:3" s="34" customFormat="1" ht="24" x14ac:dyDescent="0.55000000000000004">
      <c r="A179" s="73"/>
      <c r="B179" s="74"/>
      <c r="C179" s="74"/>
    </row>
    <row r="180" spans="1:3" s="34" customFormat="1" ht="24" x14ac:dyDescent="0.55000000000000004">
      <c r="A180" s="73"/>
      <c r="B180" s="74"/>
      <c r="C180" s="74"/>
    </row>
    <row r="181" spans="1:3" s="34" customFormat="1" ht="24" x14ac:dyDescent="0.55000000000000004">
      <c r="A181" s="73"/>
      <c r="B181" s="74"/>
      <c r="C181" s="74"/>
    </row>
    <row r="182" spans="1:3" s="34" customFormat="1" ht="24" x14ac:dyDescent="0.55000000000000004">
      <c r="A182" s="73"/>
      <c r="B182" s="74"/>
      <c r="C182" s="74"/>
    </row>
    <row r="183" spans="1:3" s="34" customFormat="1" ht="24" x14ac:dyDescent="0.55000000000000004">
      <c r="A183" s="73"/>
      <c r="B183" s="74"/>
      <c r="C183" s="74"/>
    </row>
    <row r="184" spans="1:3" s="34" customFormat="1" ht="24" x14ac:dyDescent="0.55000000000000004">
      <c r="A184" s="73"/>
      <c r="B184" s="74"/>
      <c r="C184" s="74"/>
    </row>
    <row r="185" spans="1:3" s="34" customFormat="1" ht="24" x14ac:dyDescent="0.55000000000000004">
      <c r="A185" s="73"/>
      <c r="B185" s="74"/>
      <c r="C185" s="74"/>
    </row>
    <row r="186" spans="1:3" s="34" customFormat="1" ht="24" x14ac:dyDescent="0.55000000000000004">
      <c r="A186" s="73"/>
      <c r="B186" s="74"/>
      <c r="C186" s="74"/>
    </row>
    <row r="187" spans="1:3" s="34" customFormat="1" ht="24" x14ac:dyDescent="0.55000000000000004">
      <c r="A187" s="73"/>
      <c r="B187" s="74"/>
      <c r="C187" s="74"/>
    </row>
    <row r="188" spans="1:3" s="34" customFormat="1" ht="24" x14ac:dyDescent="0.55000000000000004">
      <c r="A188" s="73"/>
      <c r="B188" s="74"/>
      <c r="C188" s="74"/>
    </row>
    <row r="189" spans="1:3" s="34" customFormat="1" ht="24" x14ac:dyDescent="0.55000000000000004">
      <c r="A189" s="73"/>
      <c r="B189" s="74"/>
      <c r="C189" s="74"/>
    </row>
    <row r="190" spans="1:3" s="34" customFormat="1" ht="24" x14ac:dyDescent="0.55000000000000004">
      <c r="A190" s="73"/>
      <c r="B190" s="74"/>
      <c r="C190" s="74"/>
    </row>
    <row r="191" spans="1:3" s="34" customFormat="1" ht="24" x14ac:dyDescent="0.55000000000000004">
      <c r="A191" s="73"/>
      <c r="B191" s="74"/>
      <c r="C191" s="74"/>
    </row>
    <row r="192" spans="1:3" s="34" customFormat="1" ht="24" x14ac:dyDescent="0.55000000000000004">
      <c r="A192" s="73"/>
      <c r="B192" s="74"/>
      <c r="C192" s="74"/>
    </row>
    <row r="193" spans="1:3" s="34" customFormat="1" ht="24" x14ac:dyDescent="0.55000000000000004">
      <c r="A193" s="73"/>
      <c r="B193" s="74"/>
      <c r="C193" s="74"/>
    </row>
    <row r="194" spans="1:3" s="34" customFormat="1" ht="24" x14ac:dyDescent="0.55000000000000004">
      <c r="A194" s="73"/>
      <c r="B194" s="74"/>
      <c r="C194" s="74"/>
    </row>
    <row r="195" spans="1:3" s="34" customFormat="1" ht="24" x14ac:dyDescent="0.55000000000000004">
      <c r="A195" s="73"/>
      <c r="B195" s="74"/>
      <c r="C195" s="74"/>
    </row>
    <row r="196" spans="1:3" s="34" customFormat="1" ht="24" x14ac:dyDescent="0.55000000000000004">
      <c r="A196" s="73"/>
      <c r="B196" s="74"/>
      <c r="C196" s="74"/>
    </row>
    <row r="197" spans="1:3" s="34" customFormat="1" ht="24" x14ac:dyDescent="0.55000000000000004">
      <c r="A197" s="73"/>
      <c r="B197" s="74"/>
      <c r="C197" s="74"/>
    </row>
    <row r="198" spans="1:3" s="34" customFormat="1" ht="24" x14ac:dyDescent="0.55000000000000004">
      <c r="A198" s="73"/>
      <c r="B198" s="74"/>
      <c r="C198" s="74"/>
    </row>
    <row r="199" spans="1:3" s="34" customFormat="1" ht="24" x14ac:dyDescent="0.55000000000000004">
      <c r="A199" s="73"/>
      <c r="B199" s="74"/>
      <c r="C199" s="74"/>
    </row>
    <row r="200" spans="1:3" s="34" customFormat="1" ht="24" x14ac:dyDescent="0.55000000000000004">
      <c r="A200" s="73"/>
      <c r="B200" s="74"/>
      <c r="C200" s="74"/>
    </row>
    <row r="201" spans="1:3" s="34" customFormat="1" ht="24" x14ac:dyDescent="0.55000000000000004">
      <c r="A201" s="73"/>
      <c r="B201" s="74"/>
      <c r="C201" s="74"/>
    </row>
    <row r="202" spans="1:3" s="34" customFormat="1" ht="24" x14ac:dyDescent="0.55000000000000004">
      <c r="A202" s="73"/>
      <c r="B202" s="74"/>
      <c r="C202" s="74"/>
    </row>
    <row r="203" spans="1:3" s="34" customFormat="1" ht="24" x14ac:dyDescent="0.55000000000000004">
      <c r="A203" s="73"/>
      <c r="B203" s="74"/>
      <c r="C203" s="74"/>
    </row>
    <row r="204" spans="1:3" s="34" customFormat="1" ht="24" x14ac:dyDescent="0.55000000000000004">
      <c r="A204" s="73"/>
      <c r="B204" s="74"/>
      <c r="C204" s="74"/>
    </row>
    <row r="205" spans="1:3" s="34" customFormat="1" ht="24" x14ac:dyDescent="0.55000000000000004">
      <c r="A205" s="73"/>
      <c r="B205" s="74"/>
      <c r="C205" s="74"/>
    </row>
    <row r="206" spans="1:3" s="34" customFormat="1" ht="24" x14ac:dyDescent="0.55000000000000004">
      <c r="A206" s="73"/>
      <c r="B206" s="74"/>
      <c r="C206" s="74"/>
    </row>
    <row r="207" spans="1:3" s="34" customFormat="1" ht="24" x14ac:dyDescent="0.55000000000000004">
      <c r="A207" s="73"/>
      <c r="B207" s="74"/>
      <c r="C207" s="74"/>
    </row>
    <row r="208" spans="1:3" s="34" customFormat="1" ht="24" x14ac:dyDescent="0.55000000000000004">
      <c r="A208" s="73"/>
      <c r="B208" s="74"/>
      <c r="C208" s="74"/>
    </row>
    <row r="209" spans="1:3" s="34" customFormat="1" ht="24" x14ac:dyDescent="0.55000000000000004">
      <c r="A209" s="73"/>
      <c r="B209" s="74"/>
      <c r="C209" s="74"/>
    </row>
    <row r="210" spans="1:3" s="34" customFormat="1" ht="24" x14ac:dyDescent="0.55000000000000004">
      <c r="A210" s="73"/>
      <c r="B210" s="74"/>
      <c r="C210" s="74"/>
    </row>
    <row r="211" spans="1:3" s="34" customFormat="1" ht="24" x14ac:dyDescent="0.55000000000000004">
      <c r="A211" s="73"/>
      <c r="B211" s="74"/>
      <c r="C211" s="74"/>
    </row>
    <row r="212" spans="1:3" s="34" customFormat="1" ht="24" x14ac:dyDescent="0.55000000000000004">
      <c r="A212" s="73"/>
      <c r="B212" s="74"/>
      <c r="C212" s="74"/>
    </row>
    <row r="213" spans="1:3" s="34" customFormat="1" ht="24" x14ac:dyDescent="0.55000000000000004">
      <c r="A213" s="73"/>
      <c r="B213" s="74"/>
      <c r="C213" s="74"/>
    </row>
    <row r="214" spans="1:3" s="34" customFormat="1" ht="24" x14ac:dyDescent="0.55000000000000004">
      <c r="A214" s="73"/>
      <c r="B214" s="74"/>
      <c r="C214" s="74"/>
    </row>
    <row r="215" spans="1:3" s="34" customFormat="1" ht="24" x14ac:dyDescent="0.55000000000000004">
      <c r="A215" s="73"/>
      <c r="B215" s="74"/>
      <c r="C215" s="74"/>
    </row>
    <row r="216" spans="1:3" s="34" customFormat="1" ht="24" x14ac:dyDescent="0.55000000000000004">
      <c r="A216" s="73"/>
      <c r="B216" s="74"/>
      <c r="C216" s="74"/>
    </row>
    <row r="217" spans="1:3" s="34" customFormat="1" ht="24" x14ac:dyDescent="0.55000000000000004">
      <c r="A217" s="73"/>
      <c r="B217" s="74"/>
      <c r="C217" s="74"/>
    </row>
    <row r="218" spans="1:3" s="34" customFormat="1" ht="24" x14ac:dyDescent="0.55000000000000004">
      <c r="A218" s="73"/>
      <c r="B218" s="74"/>
      <c r="C218" s="74"/>
    </row>
    <row r="219" spans="1:3" s="34" customFormat="1" ht="24" x14ac:dyDescent="0.55000000000000004">
      <c r="A219" s="73"/>
      <c r="B219" s="74"/>
      <c r="C219" s="74"/>
    </row>
    <row r="220" spans="1:3" s="34" customFormat="1" ht="24" x14ac:dyDescent="0.55000000000000004">
      <c r="A220" s="73"/>
      <c r="B220" s="74"/>
      <c r="C220" s="74"/>
    </row>
    <row r="221" spans="1:3" s="34" customFormat="1" ht="24" x14ac:dyDescent="0.55000000000000004">
      <c r="A221" s="73"/>
      <c r="B221" s="74"/>
      <c r="C221" s="74"/>
    </row>
    <row r="222" spans="1:3" s="34" customFormat="1" ht="24" x14ac:dyDescent="0.55000000000000004">
      <c r="A222" s="73"/>
      <c r="B222" s="74"/>
      <c r="C222" s="74"/>
    </row>
    <row r="223" spans="1:3" s="34" customFormat="1" ht="24" x14ac:dyDescent="0.55000000000000004">
      <c r="A223" s="73"/>
      <c r="B223" s="74"/>
      <c r="C223" s="74"/>
    </row>
    <row r="224" spans="1:3" s="34" customFormat="1" ht="24" x14ac:dyDescent="0.55000000000000004">
      <c r="A224" s="73"/>
      <c r="B224" s="74"/>
      <c r="C224" s="74"/>
    </row>
    <row r="225" spans="1:3" s="34" customFormat="1" ht="24" x14ac:dyDescent="0.55000000000000004">
      <c r="A225" s="73"/>
      <c r="B225" s="74"/>
      <c r="C225" s="74"/>
    </row>
    <row r="226" spans="1:3" s="34" customFormat="1" ht="24" x14ac:dyDescent="0.55000000000000004">
      <c r="A226" s="73"/>
      <c r="B226" s="74"/>
      <c r="C226" s="74"/>
    </row>
    <row r="227" spans="1:3" s="34" customFormat="1" ht="24" x14ac:dyDescent="0.55000000000000004">
      <c r="A227" s="73"/>
      <c r="B227" s="74"/>
      <c r="C227" s="74"/>
    </row>
    <row r="228" spans="1:3" s="34" customFormat="1" ht="24" x14ac:dyDescent="0.55000000000000004">
      <c r="A228" s="73"/>
      <c r="B228" s="74"/>
      <c r="C228" s="74"/>
    </row>
    <row r="229" spans="1:3" s="34" customFormat="1" ht="24" x14ac:dyDescent="0.55000000000000004">
      <c r="A229" s="73"/>
      <c r="B229" s="74"/>
      <c r="C229" s="74"/>
    </row>
    <row r="230" spans="1:3" s="34" customFormat="1" ht="24" x14ac:dyDescent="0.55000000000000004">
      <c r="A230" s="73"/>
      <c r="B230" s="74"/>
      <c r="C230" s="74"/>
    </row>
    <row r="231" spans="1:3" s="34" customFormat="1" ht="24" x14ac:dyDescent="0.55000000000000004">
      <c r="A231" s="73"/>
      <c r="B231" s="74"/>
      <c r="C231" s="74"/>
    </row>
    <row r="232" spans="1:3" s="34" customFormat="1" ht="24" x14ac:dyDescent="0.55000000000000004">
      <c r="A232" s="73"/>
      <c r="B232" s="74"/>
      <c r="C232" s="74"/>
    </row>
    <row r="233" spans="1:3" s="34" customFormat="1" ht="24" x14ac:dyDescent="0.55000000000000004">
      <c r="A233" s="73"/>
      <c r="B233" s="74"/>
      <c r="C233" s="74"/>
    </row>
    <row r="234" spans="1:3" s="34" customFormat="1" ht="24" x14ac:dyDescent="0.55000000000000004">
      <c r="A234" s="73"/>
      <c r="B234" s="74"/>
      <c r="C234" s="74"/>
    </row>
    <row r="235" spans="1:3" s="34" customFormat="1" ht="24" x14ac:dyDescent="0.55000000000000004">
      <c r="A235" s="73"/>
      <c r="B235" s="74"/>
      <c r="C235" s="74"/>
    </row>
    <row r="236" spans="1:3" s="34" customFormat="1" ht="24" x14ac:dyDescent="0.55000000000000004">
      <c r="A236" s="73"/>
      <c r="B236" s="74"/>
      <c r="C236" s="74"/>
    </row>
    <row r="237" spans="1:3" s="34" customFormat="1" ht="24" x14ac:dyDescent="0.55000000000000004">
      <c r="A237" s="73"/>
      <c r="B237" s="74"/>
      <c r="C237" s="74"/>
    </row>
    <row r="238" spans="1:3" s="34" customFormat="1" ht="24" x14ac:dyDescent="0.55000000000000004">
      <c r="A238" s="73"/>
      <c r="B238" s="74"/>
      <c r="C238" s="74"/>
    </row>
    <row r="239" spans="1:3" s="34" customFormat="1" ht="24" x14ac:dyDescent="0.55000000000000004">
      <c r="A239" s="73"/>
      <c r="B239" s="74"/>
      <c r="C239" s="74"/>
    </row>
    <row r="240" spans="1:3" s="34" customFormat="1" ht="24" x14ac:dyDescent="0.55000000000000004">
      <c r="A240" s="73"/>
      <c r="B240" s="74"/>
      <c r="C240" s="74"/>
    </row>
    <row r="241" spans="1:3" s="34" customFormat="1" ht="24" x14ac:dyDescent="0.55000000000000004">
      <c r="A241" s="73"/>
      <c r="B241" s="74"/>
      <c r="C241" s="74"/>
    </row>
    <row r="242" spans="1:3" s="34" customFormat="1" ht="24" x14ac:dyDescent="0.55000000000000004">
      <c r="A242" s="73"/>
      <c r="B242" s="74"/>
      <c r="C242" s="74"/>
    </row>
    <row r="243" spans="1:3" s="34" customFormat="1" ht="24" x14ac:dyDescent="0.55000000000000004">
      <c r="A243" s="73"/>
      <c r="B243" s="74"/>
      <c r="C243" s="74"/>
    </row>
    <row r="244" spans="1:3" s="34" customFormat="1" ht="24" x14ac:dyDescent="0.55000000000000004">
      <c r="A244" s="73"/>
      <c r="B244" s="74"/>
      <c r="C244" s="74"/>
    </row>
    <row r="245" spans="1:3" s="34" customFormat="1" ht="24" x14ac:dyDescent="0.55000000000000004">
      <c r="A245" s="73"/>
      <c r="B245" s="74"/>
      <c r="C245" s="74"/>
    </row>
    <row r="246" spans="1:3" s="34" customFormat="1" ht="24" x14ac:dyDescent="0.55000000000000004">
      <c r="A246" s="73"/>
      <c r="B246" s="74"/>
      <c r="C246" s="74"/>
    </row>
    <row r="247" spans="1:3" s="34" customFormat="1" ht="24" x14ac:dyDescent="0.55000000000000004">
      <c r="A247" s="73"/>
      <c r="B247" s="74"/>
      <c r="C247" s="74"/>
    </row>
    <row r="248" spans="1:3" s="34" customFormat="1" ht="24" x14ac:dyDescent="0.55000000000000004">
      <c r="A248" s="73"/>
      <c r="B248" s="74"/>
      <c r="C248" s="74"/>
    </row>
    <row r="249" spans="1:3" s="34" customFormat="1" ht="24" x14ac:dyDescent="0.55000000000000004">
      <c r="A249" s="73"/>
      <c r="B249" s="74"/>
      <c r="C249" s="74"/>
    </row>
    <row r="250" spans="1:3" s="34" customFormat="1" ht="24" x14ac:dyDescent="0.55000000000000004">
      <c r="A250" s="73"/>
      <c r="B250" s="74"/>
      <c r="C250" s="74"/>
    </row>
    <row r="251" spans="1:3" s="34" customFormat="1" ht="24" x14ac:dyDescent="0.55000000000000004">
      <c r="A251" s="73"/>
      <c r="B251" s="74"/>
      <c r="C251" s="74"/>
    </row>
    <row r="252" spans="1:3" s="34" customFormat="1" ht="24" x14ac:dyDescent="0.55000000000000004">
      <c r="A252" s="73"/>
      <c r="B252" s="74"/>
      <c r="C252" s="74"/>
    </row>
    <row r="253" spans="1:3" s="34" customFormat="1" ht="24" x14ac:dyDescent="0.55000000000000004">
      <c r="A253" s="73"/>
      <c r="B253" s="74"/>
      <c r="C253" s="74"/>
    </row>
    <row r="254" spans="1:3" s="34" customFormat="1" ht="24" x14ac:dyDescent="0.55000000000000004">
      <c r="A254" s="73"/>
      <c r="B254" s="74"/>
      <c r="C254" s="74"/>
    </row>
    <row r="255" spans="1:3" s="34" customFormat="1" ht="24" x14ac:dyDescent="0.55000000000000004">
      <c r="A255" s="73"/>
      <c r="B255" s="74"/>
      <c r="C255" s="74"/>
    </row>
    <row r="256" spans="1:3" s="34" customFormat="1" ht="24" x14ac:dyDescent="0.55000000000000004">
      <c r="A256" s="73"/>
      <c r="B256" s="74"/>
      <c r="C256" s="74"/>
    </row>
    <row r="257" spans="1:3" s="34" customFormat="1" ht="24" x14ac:dyDescent="0.55000000000000004">
      <c r="A257" s="73"/>
      <c r="B257" s="74"/>
      <c r="C257" s="74"/>
    </row>
    <row r="258" spans="1:3" s="34" customFormat="1" ht="24" x14ac:dyDescent="0.55000000000000004">
      <c r="A258" s="73"/>
      <c r="B258" s="74"/>
      <c r="C258" s="74"/>
    </row>
    <row r="259" spans="1:3" s="34" customFormat="1" ht="24" x14ac:dyDescent="0.55000000000000004">
      <c r="A259" s="73"/>
      <c r="B259" s="74"/>
      <c r="C259" s="74"/>
    </row>
    <row r="260" spans="1:3" s="34" customFormat="1" ht="24" x14ac:dyDescent="0.55000000000000004">
      <c r="A260" s="73"/>
      <c r="B260" s="74"/>
      <c r="C260" s="74"/>
    </row>
    <row r="261" spans="1:3" s="34" customFormat="1" ht="24" x14ac:dyDescent="0.55000000000000004">
      <c r="A261" s="73"/>
      <c r="B261" s="74"/>
      <c r="C261" s="74"/>
    </row>
    <row r="262" spans="1:3" s="34" customFormat="1" ht="24" x14ac:dyDescent="0.55000000000000004">
      <c r="A262" s="73"/>
      <c r="B262" s="74"/>
      <c r="C262" s="74"/>
    </row>
    <row r="263" spans="1:3" s="34" customFormat="1" ht="24" x14ac:dyDescent="0.55000000000000004">
      <c r="A263" s="73"/>
      <c r="B263" s="74"/>
      <c r="C263" s="74"/>
    </row>
    <row r="264" spans="1:3" s="34" customFormat="1" ht="24" x14ac:dyDescent="0.55000000000000004">
      <c r="A264" s="73"/>
      <c r="B264" s="74"/>
      <c r="C264" s="74"/>
    </row>
    <row r="265" spans="1:3" s="34" customFormat="1" ht="24" x14ac:dyDescent="0.55000000000000004">
      <c r="A265" s="73"/>
      <c r="B265" s="74"/>
      <c r="C265" s="74"/>
    </row>
  </sheetData>
  <mergeCells count="17">
    <mergeCell ref="A1:D1"/>
    <mergeCell ref="A2:D2"/>
    <mergeCell ref="A33:A34"/>
    <mergeCell ref="B33:D33"/>
    <mergeCell ref="A65:A66"/>
    <mergeCell ref="B65:B66"/>
    <mergeCell ref="C65:C66"/>
    <mergeCell ref="B133:B134"/>
    <mergeCell ref="C133:C134"/>
    <mergeCell ref="B163:B165"/>
    <mergeCell ref="C163:C165"/>
    <mergeCell ref="B138:B139"/>
    <mergeCell ref="C138:C139"/>
    <mergeCell ref="B152:B153"/>
    <mergeCell ref="C152:C153"/>
    <mergeCell ref="B142:B143"/>
    <mergeCell ref="C142:C143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</xdr:col>
                <xdr:colOff>171450</xdr:colOff>
                <xdr:row>64</xdr:row>
                <xdr:rowOff>247650</xdr:rowOff>
              </from>
              <to>
                <xdr:col>1</xdr:col>
                <xdr:colOff>285750</xdr:colOff>
                <xdr:row>65</xdr:row>
                <xdr:rowOff>95250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Upper-Intermediate</vt:lpstr>
      <vt:lpstr>บทสรุปผู้บริหาร</vt:lpstr>
      <vt:lpstr>สรุปรวม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2023-06-28T02:28:05Z</cp:lastPrinted>
  <dcterms:created xsi:type="dcterms:W3CDTF">2020-12-28T02:20:10Z</dcterms:created>
  <dcterms:modified xsi:type="dcterms:W3CDTF">2023-06-28T02:34:50Z</dcterms:modified>
</cp:coreProperties>
</file>