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งบประมาณ 2560\"/>
    </mc:Choice>
  </mc:AlternateContent>
  <bookViews>
    <workbookView xWindow="0" yWindow="0" windowWidth="19320" windowHeight="7755" activeTab="1"/>
  </bookViews>
  <sheets>
    <sheet name="DATA" sheetId="1" r:id="rId1"/>
    <sheet name="สรุป" sheetId="15" r:id="rId2"/>
    <sheet name="สถานภาพ" sheetId="17" r:id="rId3"/>
    <sheet name="คณะ" sheetId="19" r:id="rId4"/>
    <sheet name="ก่อน-หลัง" sheetId="21" r:id="rId5"/>
    <sheet name="ตาราง 5" sheetId="18" r:id="rId6"/>
    <sheet name="ข้อเสนอแนะ" sheetId="20" r:id="rId7"/>
  </sheets>
  <definedNames>
    <definedName name="_xlnm._FilterDatabase" localSheetId="0" hidden="1">DATA!$A$1:$AD$30</definedName>
  </definedNames>
  <calcPr calcId="152511"/>
</workbook>
</file>

<file path=xl/calcChain.xml><?xml version="1.0" encoding="utf-8"?>
<calcChain xmlns="http://schemas.openxmlformats.org/spreadsheetml/2006/main">
  <c r="D14" i="20" l="1"/>
  <c r="K21" i="1" l="1"/>
  <c r="K19" i="1"/>
  <c r="I19" i="1"/>
  <c r="AD20" i="1" l="1"/>
  <c r="AD19" i="1"/>
  <c r="AC22" i="1"/>
  <c r="AC21" i="1"/>
  <c r="Z22" i="1"/>
  <c r="Z21" i="1"/>
  <c r="X21" i="1"/>
  <c r="U21" i="1"/>
  <c r="R21" i="1"/>
  <c r="R19" i="1"/>
  <c r="U22" i="1" l="1"/>
  <c r="R22" i="1"/>
  <c r="M22" i="1"/>
  <c r="M21" i="1"/>
  <c r="K22" i="1"/>
  <c r="I20" i="1"/>
  <c r="E20" i="1"/>
  <c r="F20" i="1"/>
  <c r="G20" i="1"/>
  <c r="H20" i="1"/>
  <c r="E19" i="1"/>
  <c r="F24" i="17" s="1"/>
  <c r="F19" i="1"/>
  <c r="F26" i="17" s="1"/>
  <c r="G19" i="1"/>
  <c r="F25" i="17" s="1"/>
  <c r="H19" i="1"/>
  <c r="F27" i="17" s="1"/>
  <c r="D20" i="1"/>
  <c r="D19" i="1"/>
  <c r="F23" i="17" s="1"/>
  <c r="S19" i="1"/>
  <c r="F28" i="17" l="1"/>
  <c r="AC19" i="1"/>
  <c r="X22" i="1"/>
  <c r="U19" i="1"/>
  <c r="Y19" i="1" l="1"/>
  <c r="J20" i="1" l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J19" i="1"/>
  <c r="L19" i="1"/>
  <c r="M19" i="1"/>
  <c r="N19" i="1"/>
  <c r="O19" i="1"/>
  <c r="P19" i="1"/>
  <c r="Q19" i="1"/>
  <c r="T19" i="1"/>
  <c r="V19" i="1"/>
  <c r="W19" i="1"/>
  <c r="X19" i="1"/>
  <c r="Z19" i="1"/>
  <c r="AA19" i="1"/>
  <c r="AB19" i="1"/>
  <c r="G18" i="21" l="1"/>
  <c r="F18" i="21"/>
  <c r="H18" i="21" s="1"/>
  <c r="G17" i="21"/>
  <c r="F17" i="21"/>
  <c r="H17" i="21" s="1"/>
  <c r="G16" i="21"/>
  <c r="F16" i="21"/>
  <c r="H16" i="21" s="1"/>
  <c r="G15" i="21"/>
  <c r="F15" i="21"/>
  <c r="H15" i="21" s="1"/>
  <c r="G13" i="21"/>
  <c r="F13" i="21"/>
  <c r="H13" i="21" s="1"/>
  <c r="G12" i="21"/>
  <c r="F12" i="21"/>
  <c r="H12" i="21" s="1"/>
  <c r="G11" i="21"/>
  <c r="F11" i="21"/>
  <c r="H11" i="21" s="1"/>
  <c r="G10" i="21"/>
  <c r="F10" i="21"/>
  <c r="H10" i="21" s="1"/>
  <c r="G10" i="18" l="1"/>
  <c r="F13" i="18"/>
  <c r="F12" i="18"/>
  <c r="F11" i="18"/>
  <c r="F10" i="18"/>
  <c r="E13" i="17" l="1"/>
  <c r="E12" i="17"/>
  <c r="C25" i="1"/>
  <c r="C31" i="1" l="1"/>
  <c r="C28" i="1"/>
  <c r="G28" i="18" l="1"/>
  <c r="F27" i="18"/>
  <c r="F34" i="18"/>
  <c r="F28" i="18"/>
  <c r="G26" i="18"/>
  <c r="G27" i="18"/>
  <c r="F26" i="18" l="1"/>
  <c r="G34" i="18"/>
  <c r="G33" i="18"/>
  <c r="F33" i="18"/>
  <c r="G24" i="18"/>
  <c r="G17" i="18"/>
  <c r="G13" i="18" l="1"/>
  <c r="H34" i="18" l="1"/>
  <c r="H26" i="18"/>
  <c r="H33" i="18"/>
  <c r="H27" i="18"/>
  <c r="D7" i="19" l="1"/>
  <c r="D8" i="19"/>
  <c r="D9" i="19"/>
  <c r="E14" i="17"/>
  <c r="F12" i="17" s="1"/>
  <c r="F14" i="17" l="1"/>
  <c r="F13" i="17"/>
  <c r="C1048237" i="1" l="1"/>
  <c r="G11" i="18" l="1"/>
  <c r="G12" i="18"/>
  <c r="G15" i="18"/>
  <c r="G16" i="18"/>
  <c r="G19" i="18"/>
  <c r="G20" i="18"/>
  <c r="G21" i="18"/>
  <c r="G22" i="18"/>
  <c r="G23" i="18"/>
  <c r="G30" i="18"/>
  <c r="G31" i="18"/>
  <c r="G32" i="18"/>
  <c r="H28" i="18" l="1"/>
  <c r="G28" i="17" l="1"/>
  <c r="G27" i="17"/>
  <c r="G23" i="17"/>
  <c r="G25" i="17"/>
  <c r="G24" i="17"/>
  <c r="G26" i="17"/>
  <c r="F24" i="18" l="1"/>
  <c r="H24" i="18" s="1"/>
  <c r="H11" i="18" l="1"/>
  <c r="H12" i="18"/>
  <c r="F15" i="18"/>
  <c r="F16" i="18"/>
  <c r="H16" i="18" s="1"/>
  <c r="F19" i="18"/>
  <c r="H19" i="18" s="1"/>
  <c r="F20" i="18"/>
  <c r="H20" i="18" s="1"/>
  <c r="F21" i="18"/>
  <c r="H21" i="18" s="1"/>
  <c r="F22" i="18"/>
  <c r="H22" i="18" s="1"/>
  <c r="F23" i="18"/>
  <c r="H23" i="18" s="1"/>
  <c r="F30" i="18"/>
  <c r="H30" i="18" s="1"/>
  <c r="F31" i="18"/>
  <c r="H31" i="18" s="1"/>
  <c r="F32" i="18"/>
  <c r="H32" i="18" s="1"/>
  <c r="F17" i="18" l="1"/>
  <c r="H17" i="18" s="1"/>
  <c r="H15" i="18"/>
  <c r="H13" i="18"/>
  <c r="H10" i="18"/>
</calcChain>
</file>

<file path=xl/sharedStrings.xml><?xml version="1.0" encoding="utf-8"?>
<sst xmlns="http://schemas.openxmlformats.org/spreadsheetml/2006/main" count="207" uniqueCount="156">
  <si>
    <t>คณะ</t>
  </si>
  <si>
    <t>สาขา</t>
  </si>
  <si>
    <t>web</t>
  </si>
  <si>
    <t>4.1.1</t>
  </si>
  <si>
    <t>4.2.1</t>
  </si>
  <si>
    <t>นิสิตระดับปริญญาโท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</si>
  <si>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</si>
  <si>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</si>
  <si>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</si>
  <si>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</si>
  <si>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</si>
  <si>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</si>
  <si>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รายการ</t>
  </si>
  <si>
    <t>SD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</si>
  <si>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</si>
  <si>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</si>
  <si>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</si>
  <si>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</si>
  <si>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</si>
  <si>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</si>
  <si>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</si>
  <si>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</si>
  <si>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</si>
  <si>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</si>
  <si>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</si>
  <si>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</si>
  <si>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</si>
  <si>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</si>
  <si>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</si>
  <si>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</si>
  <si>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r>
      <t>ตอนที่ 2</t>
    </r>
    <r>
      <rPr>
        <b/>
        <sz val="15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</si>
  <si>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</si>
  <si>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</si>
  <si>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</si>
  <si>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</si>
  <si>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</si>
  <si>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</si>
  <si>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บทสรุปสำหรับผู้บริหาร</t>
  </si>
  <si>
    <t>- 4 -</t>
  </si>
  <si>
    <t>4.1.2</t>
  </si>
  <si>
    <t>4.1.3</t>
  </si>
  <si>
    <t>4.2.2</t>
  </si>
  <si>
    <t>4.2.3</t>
  </si>
  <si>
    <t>นิสิตระดับปริญญาเอก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</si>
  <si>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</si>
  <si>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</si>
  <si>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</si>
  <si>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t xml:space="preserve">   5.2 เนื้อหาสาระของเอกสารประกอบการอบรมตรงตามเนื้อหาในการอบรม</t>
  </si>
  <si>
    <t>3.1  ข้อเสนอแนะการจัดโครงการอบรมการใช้โปรแกรม E-thesis เพื่อการทำวิทยานิพนธ์</t>
  </si>
  <si>
    <t xml:space="preserve">      ในครั้งต่อไป</t>
  </si>
  <si>
    <t>(ตอบได้มากกว่า 1 ข้อ)</t>
  </si>
  <si>
    <t>ระดับ
ความคิดเห็น</t>
  </si>
  <si>
    <t>- 5 -</t>
  </si>
  <si>
    <t xml:space="preserve"> - 2 -</t>
  </si>
  <si>
    <t xml:space="preserve">            เฉลี่ยรวมด้านคุณภาพการให้บริการ</t>
  </si>
  <si>
    <t>ณ ห้องประชุมบัณฑิตวิทยาลัย (TA 107) อาคารมหาธรรมราชา ชั้น 1</t>
  </si>
  <si>
    <t xml:space="preserve">   4.3 ความรู้ และความสามารถในการถ่ายทอดความรู้ของวิทยากร 
(เจ้าหน้าที่บัณฑิตวิทยาลัย)</t>
  </si>
  <si>
    <t>4.1.1  ภาพรวมกระบวนการทำงานของระบบการเขียนวิทยานิพนธ์ อิเล็กทรอนิกส์</t>
  </si>
  <si>
    <t>4.1.2  ระบบการเขียนวิทยานิพนธ์อิเล็กทรอนิกส์</t>
  </si>
  <si>
    <t>4.1.3  บทบาทอาจารย์ที่ปรึกษาบนระบบการเขียนวิทยานิพนธ์อิเล็กทรอนิกส์</t>
  </si>
  <si>
    <t>4.2.1  ภาพรวมกระบวนการทำงานของระบบการเขียนวิทยานิพนธ์ อิเล็กทรอนิกส์</t>
  </si>
  <si>
    <t>4.2.2  ระบบการเขียนวิทยานิพนธ์อิเล็กทรอนิกส์</t>
  </si>
  <si>
    <t>4.2.3  บทบาทอาจารย์ที่ปรึกษาบนระบบการเขียนวิทยานิพนธ์อิเล็กทรอนิกส์</t>
  </si>
  <si>
    <t xml:space="preserve">คณะที่สังกัด </t>
  </si>
  <si>
    <t>นิสิตปริญญาโท</t>
  </si>
  <si>
    <t>นิสิตปริญญาเอก</t>
  </si>
  <si>
    <t>สถานภาพ/สาขาวิชา</t>
  </si>
  <si>
    <r>
      <t>ตาราง 3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จำแนกตามสังกัดสถานภาพ/สาขาวิชา</t>
    </r>
  </si>
  <si>
    <t xml:space="preserve">จากตาราง 1 พบว่า ผู้ตอบแบบสอบถามส่วนใหญ่เป็นนิสิตระดับปริญญาโท </t>
  </si>
  <si>
    <t>จากตาราง 2  พบว่าผู้ตอบแบบสอบถามทราบข้อมูลจากการจัดโครงการฯ จำแนกตาม</t>
  </si>
  <si>
    <t xml:space="preserve">          จากตาราง 3 พบว่า ผู้ตอบแบบสอบถามส่วนใหญ่เป็นนิสิตระดับปริญญาโทมากที่สุด </t>
  </si>
  <si>
    <t xml:space="preserve">                   จากการสอบถามความคิดเห็นเกี่ยวกับการเข้าร่วมโครงการฯ พบว่า ผู้ตอบแบบประเมินโครงการฯ</t>
  </si>
  <si>
    <t>- 3 -</t>
  </si>
  <si>
    <t xml:space="preserve">- 6 - </t>
  </si>
  <si>
    <t>4. ด้านคุณภาพการให้บริการ (โครงการอบรมการเขียนโปรแกรม E-Thesis)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</si>
  <si>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</si>
  <si>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</si>
  <si>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rPr>
        <b/>
        <i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</t>
    </r>
  </si>
  <si>
    <t xml:space="preserve">          เมื่อพิจารณารายสาขาวิชา พบว่า ผู้ตอบแบบสอบถามส่วนใหญ่เป็นนิสิตระดับปริญญาโท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</si>
  <si>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</si>
  <si>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</t>
  </si>
  <si>
    <t xml:space="preserve">   4.4 การเข้ารับการอบรมฯ ในครั้งนี้เป็นประโยชน์ต่อท่านในการทำวิทยานิพนธ์       อยู่ในระดับใด </t>
  </si>
  <si>
    <r>
      <rPr>
        <b/>
        <i/>
        <sz val="16"/>
        <rFont val="TH SarabunPSK"/>
        <family val="2"/>
      </rPr>
      <t>ตาราง  4</t>
    </r>
    <r>
      <rPr>
        <sz val="16"/>
        <rFont val="TH SarabunPSK"/>
        <family val="2"/>
      </rPr>
      <t xml:space="preserve">  สอบถามความคิดเห็นเกี่ยวกับการจัดโครงการฯ (ความรู้ก่อน-หลัง เข้ารับการอบรม)</t>
    </r>
  </si>
  <si>
    <t xml:space="preserve">จากตาราง 5 พบว่าผู้ตอบแบบสอบถามมีความคิดเห็นเกี่ยวกับการจัดโครงการอบรมการใช้โปรแกรม </t>
  </si>
  <si>
    <t xml:space="preserve">                         ผลการประเมินตามวัตถุประสงค์โครงการ พบว่า การจัดโครงการบรรลุตามวัตถุประสงค์ของโครงการฯ</t>
  </si>
  <si>
    <t xml:space="preserve">                    ก่อนเข้ารับการอบรมผู้ตอบแบบสอบถามมีความรู้ความเข้าใจเกี่ยวกับการจัดโครงการอบรม</t>
  </si>
  <si>
    <t xml:space="preserve">                    หลังเข้ารับการอบรมผู้ตอบแบบสอบถามมีความรู้ความเข้าใจเกี่ยวกับการจัดโครงการอบรม</t>
  </si>
  <si>
    <t>วันศุกร์ที่ 23 มิถุนายน 2560</t>
  </si>
  <si>
    <t xml:space="preserve">   1.2  ความเหมาะสมของวันจัดโครงการ (วันศุกร์ที่ 23 มิถุนายน 2560)</t>
  </si>
  <si>
    <t xml:space="preserve">   1.3  ความเหมาะสมของระยะเวลาในการจัดโครงการ (09.30 - 12.00 น.)</t>
  </si>
  <si>
    <t xml:space="preserve">E-thesis เพื่อการทำวิทยานิพนธ์ ในวันศุกร์ที่ 23 มิถุนายน 2560 ณ ห้องประชุมบัณฑิตวิทยาลัย (TA 107) </t>
  </si>
  <si>
    <t>ฟิสิกส์ประยุกต์</t>
  </si>
  <si>
    <t>ป้าย</t>
  </si>
  <si>
    <t>ใบปลิว</t>
  </si>
  <si>
    <t>เพื่อน</t>
  </si>
  <si>
    <t>ควรมีเอกสารประกอบการใช้งานบริการด้วย</t>
  </si>
  <si>
    <t>อยากให้ตอนที่กรอกข้อมูล ทำไปพร้อมกันกับนิสิต</t>
  </si>
  <si>
    <t>อยากได้คู่มือฉบับสมบูรณ์ เพื่อศึกษาในการใช้โปรแกรมต่อไป</t>
  </si>
  <si>
    <t>N = 17</t>
  </si>
  <si>
    <t>สาขาวิชาฟิสิกส์ประยุก</t>
  </si>
  <si>
    <t>คิดเป็นร้อยละ 88.24 รองลงมาได้แก่ นิสิตระดับปริญญาเอก คิดเป็นร้อยละ 11.76</t>
  </si>
  <si>
    <t>Website บัณฑิตวิทยาลัย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</si>
  <si>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และระดับความคิดเห็นเกี่ยวกับด้านต่างๆของโครงการฯ (N = 17)</t>
    </r>
  </si>
  <si>
    <t>อาคารมหาธรรมราชา ชั้น 1 ในภาพรวมพบว่า ผู้เข้าร่วมโครงการฯ มีความคิดเห็นอยู่ในระดับมาก (ค่าเฉลี่ย = 4.49)</t>
  </si>
  <si>
    <t>เมื่อพิจารณารายด้านแล้วพบว่า ด้านที่มีค่าเฉลี่ยสูงที่สุด คือด้านเจ้าหน้าที่ให้บริการ (ค่าเฉลี่ย = 4.82)</t>
  </si>
  <si>
    <t>รองลงมาคือ ด้านสิ่งอำนวยความสะดวก (ค่าเฉลี่ย = 4.68) และด้านคุณภาพการให้บริการ (ค่าเฉลี่ย = 4.44)</t>
  </si>
  <si>
    <t xml:space="preserve">และพิจารณารายข้อแล้วพบว่าข้อที่มีค่าเฉลี่ยสูงที่สุด คือ เจ้าหน้าที่ให้บริการด้วยความเต็มใจ  ยิ้มแย้มแจ่มใส </t>
  </si>
  <si>
    <t>(ค่าเฉลี่ย = 4.88) รองลงมาคือ ความเหมาะสมของขนาดห้องอบรม (ค่าเฉลี่ย = 4.82) และเจ้าหน้าที่</t>
  </si>
  <si>
    <t>ให้บริการด้วยความรวดเร็ว (ค่าเฉลี่ย = 4.76)</t>
  </si>
  <si>
    <t xml:space="preserve">          คิดเป็นร้อยละ 88.24 รองลงมาได้แก่ นิสิตระดับปริญญาเอก คิดเป็นร้อยละ 11.76</t>
  </si>
  <si>
    <t xml:space="preserve">          สังกัดสาขาวิชาฟิสิกส์ประยุกต์มากที่สุด คิดเป็นร้อยละ 88.24 รองลงมาได้แก่ นิสิตระดับปริญญาเอก</t>
  </si>
  <si>
    <t xml:space="preserve">          สังกัดสาขาวิชาฟิสิกส์ประยุกต์ คิดเป็นร้อยละ 11.76</t>
  </si>
  <si>
    <t xml:space="preserve">การประชาสัมพันธ์โครงการ พบว่า ผู้ตอบแบบสอบถามทราบข้อมูลการจัดโครงการจากWebsite </t>
  </si>
  <si>
    <t xml:space="preserve">บัณฑิตวิทยาลัยมากที่สุด คิดเป็นร้อยละ 30.43  รองลงมาได้แก่ คณะที่สังกัด คิดเป็นร้อยละ 26.09 </t>
  </si>
  <si>
    <t xml:space="preserve">โครงการจำนวน 17 คน ผู้ตอบแบบสอบถามจำนวนทั้งสิ้น 17 คน คิดเป็นร้อยละ 100.00 ของผู้เข้าร่วมโครงการ </t>
  </si>
  <si>
    <t xml:space="preserve">โดยผู้เข้าร่วมโครงการเป็นนิสิตระดับปริญญาโท จำนวน 15 คน คิดเป็นร้อยละ 88.24 นิสิตระดับปริญญาเอก </t>
  </si>
  <si>
    <t>จำนวน 2 คน คิดเป็นร้อยละ 11.76</t>
  </si>
  <si>
    <t xml:space="preserve">     ผู้ตอบแบบสอบถามส่วนใหญ่ ได้รับทราบข่าวสารจากWebsite บัณฑิตวิทยาลัยเป็นอันดับหนึ่ง </t>
  </si>
  <si>
    <t xml:space="preserve">     ผู้ตอบแบบสอบถามส่วนใหญ่ เป็นนิสิตระดับปริญญาโท สังกัดสาขาวิชาสาขาวิชาฟิสิกส์ประยุกต์มากที่สุด </t>
  </si>
  <si>
    <t xml:space="preserve">                คิดเป็นร้อยละ 88.24 รองลงมาได้แก่ นิสิตระดับปริญญาเอกสังกัดสาขาวิชาสาขาวิชาฟิสิกส์ประยุกต์ </t>
  </si>
  <si>
    <t xml:space="preserve">           คิดเป็นร้อยละ 11.76   </t>
  </si>
  <si>
    <t xml:space="preserve">          การใช้โปรแกรม E-Thesis เพื่อการทำวิทยานิพนธ์ อยู่ในระดับปานกลาง (ค่าเฉลี่ย = 3.06)</t>
  </si>
  <si>
    <t xml:space="preserve">          การใช้โปรแกรม E-Thesis เพื่อการทำวิทยานิพนธ์ อยู่ในระดับมาก (ค่าเฉลี่ย = 4.16)</t>
  </si>
  <si>
    <t xml:space="preserve">         มีความพึงพอใจโดยรวมอยู่ในระดับมาก (ค่าเฉลี่ย = 4.49) เมื่อพิจารณารายด้าน พบว่า ด้านเจ้าหน้าที่ให้บริการสูงที่สุด</t>
  </si>
  <si>
    <t xml:space="preserve">         (ค่าเฉลี่ย = 4.82) รองลงมาคือ ด้านสิ่งอำนวยความสะดวก (ค่าเฉลี่ย = 4.68) และด้านคุณภาพการให้บริการ</t>
  </si>
  <si>
    <t xml:space="preserve">         (ค่าเฉลี่ย = 4.44)  และพิจารณารายข้อแล้วพบว่าข้อที่มีค่าเฉลี่ยสูงที่สุด คือ เจ้าหน้าที่ให้บริการด้วยความเต็มใจ </t>
  </si>
  <si>
    <t xml:space="preserve">         ยิ้มแย้มแจ่มใส (ค่าเฉลี่ย = 4.88) รองลงมาคือ ความเหมาะสมของขนาดห้องอบรม (ค่าเฉลี่ย = 4.82)</t>
  </si>
  <si>
    <t xml:space="preserve">         และเจ้าหน้าที่ให้บริการด้วยความรวดเร็ว (ค่าเฉลี่ย = 4.76)</t>
  </si>
  <si>
    <r>
      <rPr>
        <b/>
        <sz val="16"/>
        <rFont val="TH SarabunPSK"/>
        <family val="2"/>
      </rPr>
      <t xml:space="preserve">            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</si>
  <si>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ป้ายประชาสัมพันธ์</t>
  </si>
  <si>
    <t>ใบปลิว/โปสเตอร์ประชาสัมพันธ์โครงการ</t>
  </si>
  <si>
    <t>และใบปลิว/โปสเตอร์ประชาสัมพันธ์โครงการ คิดเป็นร้อยละ 21.74</t>
  </si>
  <si>
    <t xml:space="preserve">          โครงการ คิดเป็นร้อยละ 21.74</t>
  </si>
  <si>
    <t xml:space="preserve">          คิดเป็นร้อยละ 30.43 รองลงมาได้แก่ คณะที่สังกัด คิดเป็นร้อยละ 26.09 และใบปลิว/โปสเตอร์ประชาสัมพันธ์</t>
  </si>
  <si>
    <t>ขอให้เปิดอบรมการใช้โปรแกรม E-thesis รอบพิเศษ</t>
  </si>
  <si>
    <t xml:space="preserve">           ขอให้เปิดอบรมการใช้โปรแกรม E-thesis รอบพิเศษ ควรมีเอกสารประกอบการใช้งานบริการด้วย </t>
  </si>
  <si>
    <t xml:space="preserve">          อยากให้ตอนที่กรอกข้อมูล ทำไปพร้อมกันกับนิสิตอยากได้คู่มือฉบับสมบูรณ์ เพื่อศึกษาในการใช้โปรแกรมต่อไป</t>
  </si>
  <si>
    <t>ระดับความคิดเห็น</t>
  </si>
  <si>
    <t>จากตาราง 4 ก่อนเข้ารับการอบรมผู้เข้าร่วมโครงการมีความรู้ความเข้าใจเกี่ยวกับกิจกรรมที่จัดใน</t>
  </si>
  <si>
    <t>โครงการฯ ภาพรวม อยู่ในระดับปานกลาง (ค่าเฉลี่ย = 3.06) และหลังเข้ารับการอบรมค่าเฉลี่ยความรู้ ความเข้าใจ</t>
  </si>
  <si>
    <t>สูงขึ้น อยู่ในระดับมาก (ค่าเฉลี่ย = 4.16) เมื่อพิจารณารายข้อพบว่า ก่อนการอบรมผู้เข้าร่วมโครงการมีความรู้</t>
  </si>
  <si>
    <t>เกี่ยวกับภาพรวมกระบวนการทำงานของระบบการเขียนวิทยานิพนธ์ อิเล็กทรอนิกส์ ระบบการเขียนวิทยานิพนธ์</t>
  </si>
  <si>
    <t xml:space="preserve">อิเล็กทรอนิกส์ และบทบาทอาจารย์ที่ปรึกษาบนระบบการเขียนวิทยานิพนธ์อิเล็กทรอนิกส์ต่ำที่สุด (ค่าเฉลี่ย = 3.06) </t>
  </si>
  <si>
    <t xml:space="preserve">หลังอบรมผู้เข้ารับการอบรมฯ มีความรู้ความเข้าใจเกี่ยวกับภาพรวมกระบวนการทำงานของระบบการเขียนวิทยานิพนธ์ </t>
  </si>
  <si>
    <t>อิเล็กทรอนิกส์ บทบาทอาจารย์ที่ปรึกษาบนระบบการเขียนวิทยานิพนธ์อิเล็กทรอนิกส์อยู่ในระดับมาก (ค่าเฉลี่ย = 4.18)</t>
  </si>
  <si>
    <t xml:space="preserve">          เนื่องจากทั้งนี้การเข้ารับการอบรมเป็นประโยชน์ต่อการทำวิทยานิพนธ์ อยู่ในระดับมากที่สุด (ค่าเฉลี่ย = 4.53)</t>
  </si>
  <si>
    <t xml:space="preserve">ผลการประเมินโครงการอบรมเชิงปฏิบัติการ เรื่อง ระบบการเขียนวิทยานิพนธ์อิเล็กทรอนิกส์ (E-Thesis) </t>
  </si>
  <si>
    <t xml:space="preserve">โดยมีวัตถุประสงค์ เพื่อสร้างความรู้ ความเข้าใจให้กับนิสิตบัณฑิตศึกษา เกี่ยวกับการเขียนวิทยานิพนธ์ </t>
  </si>
  <si>
    <t xml:space="preserve">(Naresuan E-Thesis) </t>
  </si>
  <si>
    <t>ผลการประเมินโครงการอบรมเชิงปฏิบัติการ เรื่อง ระบบการเขียนวิทยานิพนธ์</t>
  </si>
  <si>
    <t>อิเล็กทรอนิกส์ (E-Thesis) วันศุกร์ที่ 23 มิถุนายน 2560</t>
  </si>
  <si>
    <t>นิสิตระดับปริญญาโท สาขาวิชาฟิสิกส์ประยุกต์</t>
  </si>
  <si>
    <t>นิสิตระดับปริญญาเอก สาขาวิชาฟิสิกส์ประยุกต์</t>
  </si>
  <si>
    <t xml:space="preserve">                    ตามที่บัณฑิตวิทยาลัยได้จัดโครงการอบรมเชิงปฏิบัติการ เรื่อง ระบบการเขียนวิทยานิพนธ์อิเล็กทรอนิกส์ </t>
  </si>
  <si>
    <t xml:space="preserve">(E-Thesis) ในวันศุกร์ที่ 23 มิถุนายน 2560 ณ ห้องประชุมบัณฑิตวิทยาลัย (TA 107) อาคารมหาธรรมราชา ชั้น 1 </t>
  </si>
  <si>
    <t xml:space="preserve">                    ผลการประเมินโครงการอบรมการใช้โปรแกรม E-Thesis เพื่อการทำวิทยานิพนธ์ พบว่า มีผู้เข้าร่วม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</si>
</sst>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b/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sz val="16"/>
      <color indexed="8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b/>
      <sz val="14"/>
      <name val="TH SarabunPSK"/>
      <family val="2"/>
    </font>
    <font>
      <b/>
      <u val="double"/>
      <sz val="14"/>
      <color rgb="FF000000"/>
      <name val="TH SarabunPSK"/>
      <family val="2"/>
    </font>
    <font>
      <i/>
      <sz val="16"/>
      <color theme="1"/>
      <name val="TH SarabunPSK"/>
      <family val="2"/>
    </font>
    <font>
      <sz val="14"/>
      <name val="Cordia New"/>
      <family val="2"/>
    </font>
    <font>
      <sz val="11"/>
      <name val="Calibri"/>
      <family val="2"/>
      <charset val="222"/>
      <scheme val="minor"/>
    </font>
    <font>
      <b/>
      <u/>
      <sz val="14"/>
      <color rgb="FF000000"/>
      <name val="TH SarabunPSK"/>
      <family val="2"/>
    </font>
    <font>
      <u val="double"/>
      <sz val="14"/>
      <color rgb="FF00000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6"/>
      <color rgb="FFFF0000"/>
      <name val="TH SarabunPSK"/>
      <family val="2"/>
    </font>
    <font>
      <sz val="16"/>
      <name val="Calibri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BCC8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7" fillId="0" borderId="0"/>
  </cellStyleXfs>
  <cellXfs count="2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3" fillId="0" borderId="0" xfId="0" applyFont="1" applyBorder="1"/>
    <xf numFmtId="0" fontId="11" fillId="0" borderId="0" xfId="0" applyFont="1"/>
    <xf numFmtId="0" fontId="11" fillId="0" borderId="0" xfId="0" applyFont="1" applyAlignment="1"/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3" fillId="0" borderId="16" xfId="0" applyFont="1" applyBorder="1" applyAlignment="1">
      <alignment horizontal="center"/>
    </xf>
    <xf numFmtId="0" fontId="12" fillId="0" borderId="0" xfId="0" applyFont="1"/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2" fontId="14" fillId="0" borderId="0" xfId="0" applyNumberFormat="1" applyFont="1"/>
    <xf numFmtId="2" fontId="17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4" fillId="0" borderId="16" xfId="0" applyFont="1" applyBorder="1"/>
    <xf numFmtId="2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8" fillId="0" borderId="0" xfId="0" applyFont="1"/>
    <xf numFmtId="2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4" fillId="0" borderId="0" xfId="0" applyNumberFormat="1" applyFont="1" applyAlignment="1"/>
    <xf numFmtId="0" fontId="10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indent="5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indent="5"/>
    </xf>
    <xf numFmtId="0" fontId="10" fillId="0" borderId="0" xfId="0" applyFont="1" applyFill="1" applyBorder="1" applyAlignment="1">
      <alignment horizontal="center"/>
    </xf>
    <xf numFmtId="0" fontId="2" fillId="7" borderId="0" xfId="0" applyFont="1" applyFill="1" applyAlignment="1">
      <alignment wrapText="1"/>
    </xf>
    <xf numFmtId="49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0" fontId="21" fillId="0" borderId="0" xfId="0" applyFont="1"/>
    <xf numFmtId="0" fontId="22" fillId="0" borderId="0" xfId="0" applyFo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9" fillId="0" borderId="0" xfId="0" applyFont="1" applyAlignment="1"/>
    <xf numFmtId="2" fontId="10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23" fillId="7" borderId="10" xfId="0" applyFont="1" applyFill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6" xfId="0" applyFont="1" applyBorder="1" applyAlignment="1">
      <alignment horizontal="center" wrapText="1"/>
    </xf>
    <xf numFmtId="0" fontId="23" fillId="2" borderId="16" xfId="0" applyFont="1" applyFill="1" applyBorder="1" applyAlignment="1">
      <alignment wrapText="1"/>
    </xf>
    <xf numFmtId="0" fontId="23" fillId="3" borderId="16" xfId="0" applyFont="1" applyFill="1" applyBorder="1" applyAlignment="1">
      <alignment wrapText="1"/>
    </xf>
    <xf numFmtId="0" fontId="23" fillId="4" borderId="16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2" fontId="3" fillId="0" borderId="16" xfId="0" applyNumberFormat="1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/>
    <xf numFmtId="0" fontId="26" fillId="0" borderId="0" xfId="0" applyFont="1"/>
    <xf numFmtId="0" fontId="3" fillId="0" borderId="0" xfId="1" applyFont="1"/>
    <xf numFmtId="0" fontId="19" fillId="0" borderId="0" xfId="0" applyFont="1"/>
    <xf numFmtId="0" fontId="28" fillId="0" borderId="0" xfId="0" applyFont="1"/>
    <xf numFmtId="2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" fillId="8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23" fillId="10" borderId="16" xfId="0" applyFont="1" applyFill="1" applyBorder="1" applyAlignment="1">
      <alignment wrapText="1"/>
    </xf>
    <xf numFmtId="0" fontId="2" fillId="10" borderId="16" xfId="0" applyFont="1" applyFill="1" applyBorder="1" applyAlignment="1">
      <alignment wrapText="1"/>
    </xf>
    <xf numFmtId="0" fontId="2" fillId="10" borderId="0" xfId="0" applyFont="1" applyFill="1" applyAlignment="1">
      <alignment wrapText="1"/>
    </xf>
    <xf numFmtId="0" fontId="11" fillId="0" borderId="17" xfId="0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31" fillId="0" borderId="0" xfId="0" applyFont="1"/>
    <xf numFmtId="0" fontId="10" fillId="0" borderId="27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0" fillId="0" borderId="1" xfId="0" applyFont="1" applyBorder="1"/>
    <xf numFmtId="0" fontId="3" fillId="0" borderId="2" xfId="0" applyFont="1" applyBorder="1"/>
    <xf numFmtId="0" fontId="32" fillId="0" borderId="3" xfId="0" applyFont="1" applyBorder="1" applyAlignment="1">
      <alignment horizontal="center"/>
    </xf>
    <xf numFmtId="2" fontId="32" fillId="0" borderId="11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2" fontId="3" fillId="0" borderId="0" xfId="0" applyNumberFormat="1" applyFont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33" fillId="0" borderId="0" xfId="0" applyFont="1"/>
    <xf numFmtId="49" fontId="3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23" fillId="9" borderId="16" xfId="0" applyFont="1" applyFill="1" applyBorder="1" applyAlignment="1">
      <alignment wrapText="1"/>
    </xf>
    <xf numFmtId="0" fontId="2" fillId="9" borderId="16" xfId="0" applyFont="1" applyFill="1" applyBorder="1" applyAlignment="1">
      <alignment wrapText="1"/>
    </xf>
    <xf numFmtId="0" fontId="10" fillId="11" borderId="16" xfId="0" applyFont="1" applyFill="1" applyBorder="1" applyAlignment="1">
      <alignment horizontal="right"/>
    </xf>
    <xf numFmtId="2" fontId="1" fillId="11" borderId="16" xfId="0" applyNumberFormat="1" applyFont="1" applyFill="1" applyBorder="1" applyAlignment="1">
      <alignment wrapText="1"/>
    </xf>
    <xf numFmtId="0" fontId="23" fillId="12" borderId="16" xfId="0" applyFont="1" applyFill="1" applyBorder="1" applyAlignment="1">
      <alignment wrapText="1"/>
    </xf>
    <xf numFmtId="0" fontId="2" fillId="12" borderId="16" xfId="0" applyFont="1" applyFill="1" applyBorder="1" applyAlignment="1">
      <alignment wrapText="1"/>
    </xf>
    <xf numFmtId="2" fontId="1" fillId="11" borderId="0" xfId="0" applyNumberFormat="1" applyFont="1" applyFill="1" applyAlignment="1">
      <alignment wrapText="1"/>
    </xf>
    <xf numFmtId="2" fontId="24" fillId="11" borderId="0" xfId="0" applyNumberFormat="1" applyFont="1" applyFill="1" applyAlignment="1">
      <alignment wrapText="1"/>
    </xf>
    <xf numFmtId="0" fontId="23" fillId="13" borderId="16" xfId="0" applyFont="1" applyFill="1" applyBorder="1" applyAlignment="1">
      <alignment horizontal="right" wrapText="1"/>
    </xf>
    <xf numFmtId="0" fontId="23" fillId="13" borderId="16" xfId="0" applyFont="1" applyFill="1" applyBorder="1" applyAlignment="1">
      <alignment wrapText="1"/>
    </xf>
    <xf numFmtId="0" fontId="2" fillId="13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/>
    </xf>
    <xf numFmtId="0" fontId="34" fillId="0" borderId="0" xfId="0" applyFont="1" applyAlignment="1">
      <alignment horizontal="left" indent="5"/>
    </xf>
    <xf numFmtId="0" fontId="23" fillId="7" borderId="27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wrapText="1"/>
    </xf>
    <xf numFmtId="0" fontId="20" fillId="7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4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BCC8D"/>
      <color rgb="FF47CACD"/>
      <color rgb="FF6982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7</xdr:row>
          <xdr:rowOff>38100</xdr:rowOff>
        </xdr:from>
        <xdr:to>
          <xdr:col>5</xdr:col>
          <xdr:colOff>266700</xdr:colOff>
          <xdr:row>7</xdr:row>
          <xdr:rowOff>228600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7</xdr:row>
          <xdr:rowOff>66675</xdr:rowOff>
        </xdr:from>
        <xdr:to>
          <xdr:col>5</xdr:col>
          <xdr:colOff>276225</xdr:colOff>
          <xdr:row>7</xdr:row>
          <xdr:rowOff>247650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8237"/>
  <sheetViews>
    <sheetView topLeftCell="E1" zoomScale="150" zoomScaleNormal="150" workbookViewId="0">
      <selection activeCell="H4" sqref="H4"/>
    </sheetView>
  </sheetViews>
  <sheetFormatPr defaultColWidth="15" defaultRowHeight="18.75"/>
  <cols>
    <col min="1" max="1" width="4" style="2" bestFit="1" customWidth="1"/>
    <col min="2" max="2" width="24.7109375" style="2" bestFit="1" customWidth="1"/>
    <col min="3" max="3" width="18" style="2" bestFit="1" customWidth="1"/>
    <col min="4" max="4" width="4.85546875" style="2" bestFit="1" customWidth="1"/>
    <col min="5" max="5" width="5" style="2" bestFit="1" customWidth="1"/>
    <col min="6" max="8" width="7.5703125" style="2" customWidth="1"/>
    <col min="9" max="18" width="4.5703125" style="2" bestFit="1" customWidth="1"/>
    <col min="19" max="21" width="5.5703125" style="89" bestFit="1" customWidth="1"/>
    <col min="22" max="24" width="5.5703125" style="95" bestFit="1" customWidth="1"/>
    <col min="25" max="26" width="4.5703125" style="16" bestFit="1" customWidth="1"/>
    <col min="27" max="29" width="4.5703125" style="17" bestFit="1" customWidth="1"/>
    <col min="30" max="30" width="4.5703125" style="2" bestFit="1" customWidth="1"/>
    <col min="31" max="16384" width="15" style="2"/>
  </cols>
  <sheetData>
    <row r="1" spans="1:29" s="74" customFormat="1" ht="21">
      <c r="A1" s="69"/>
      <c r="B1" s="70" t="s">
        <v>0</v>
      </c>
      <c r="C1" s="70" t="s">
        <v>1</v>
      </c>
      <c r="D1" s="70" t="s">
        <v>2</v>
      </c>
      <c r="E1" s="70" t="s">
        <v>0</v>
      </c>
      <c r="F1" s="70" t="s">
        <v>92</v>
      </c>
      <c r="G1" s="70" t="s">
        <v>93</v>
      </c>
      <c r="H1" s="70" t="s">
        <v>94</v>
      </c>
      <c r="I1" s="71">
        <v>1.1000000000000001</v>
      </c>
      <c r="J1" s="71">
        <v>1.2</v>
      </c>
      <c r="K1" s="71">
        <v>1.3</v>
      </c>
      <c r="L1" s="72">
        <v>2.1</v>
      </c>
      <c r="M1" s="72">
        <v>2.2000000000000002</v>
      </c>
      <c r="N1" s="73">
        <v>3.1</v>
      </c>
      <c r="O1" s="73">
        <v>3.2</v>
      </c>
      <c r="P1" s="73">
        <v>3.3</v>
      </c>
      <c r="Q1" s="73">
        <v>3.4</v>
      </c>
      <c r="R1" s="73">
        <v>3.5</v>
      </c>
      <c r="S1" s="142" t="s">
        <v>3</v>
      </c>
      <c r="T1" s="143" t="s">
        <v>39</v>
      </c>
      <c r="U1" s="143" t="s">
        <v>40</v>
      </c>
      <c r="V1" s="93" t="s">
        <v>4</v>
      </c>
      <c r="W1" s="93" t="s">
        <v>41</v>
      </c>
      <c r="X1" s="93" t="s">
        <v>42</v>
      </c>
      <c r="Y1" s="134">
        <v>4.3</v>
      </c>
      <c r="Z1" s="134">
        <v>4.4000000000000004</v>
      </c>
      <c r="AA1" s="138">
        <v>5.0999999999999996</v>
      </c>
      <c r="AB1" s="138">
        <v>5.2</v>
      </c>
      <c r="AC1" s="138">
        <v>5.3</v>
      </c>
    </row>
    <row r="2" spans="1:29">
      <c r="A2" s="65">
        <v>1</v>
      </c>
      <c r="B2" s="65" t="s">
        <v>43</v>
      </c>
      <c r="C2" s="65" t="s">
        <v>91</v>
      </c>
      <c r="D2" s="65">
        <v>0</v>
      </c>
      <c r="E2" s="65">
        <v>1</v>
      </c>
      <c r="F2" s="65">
        <v>1</v>
      </c>
      <c r="G2" s="65">
        <v>0</v>
      </c>
      <c r="H2" s="65">
        <v>0</v>
      </c>
      <c r="I2" s="66">
        <v>4</v>
      </c>
      <c r="J2" s="66">
        <v>3</v>
      </c>
      <c r="K2" s="66">
        <v>3</v>
      </c>
      <c r="L2" s="67">
        <v>5</v>
      </c>
      <c r="M2" s="67">
        <v>5</v>
      </c>
      <c r="N2" s="68">
        <v>5</v>
      </c>
      <c r="O2" s="68">
        <v>4</v>
      </c>
      <c r="P2" s="68">
        <v>5</v>
      </c>
      <c r="Q2" s="68">
        <v>5</v>
      </c>
      <c r="R2" s="68">
        <v>5</v>
      </c>
      <c r="S2" s="144">
        <v>3</v>
      </c>
      <c r="T2" s="144">
        <v>3</v>
      </c>
      <c r="U2" s="144">
        <v>3</v>
      </c>
      <c r="V2" s="94">
        <v>4</v>
      </c>
      <c r="W2" s="94">
        <v>4</v>
      </c>
      <c r="X2" s="94">
        <v>4</v>
      </c>
      <c r="Y2" s="135">
        <v>4</v>
      </c>
      <c r="Z2" s="135">
        <v>4</v>
      </c>
      <c r="AA2" s="139">
        <v>4</v>
      </c>
      <c r="AB2" s="139">
        <v>4</v>
      </c>
      <c r="AC2" s="139">
        <v>4</v>
      </c>
    </row>
    <row r="3" spans="1:29">
      <c r="A3" s="65">
        <v>2</v>
      </c>
      <c r="B3" s="65" t="s">
        <v>5</v>
      </c>
      <c r="C3" s="65" t="s">
        <v>91</v>
      </c>
      <c r="D3" s="65">
        <v>0</v>
      </c>
      <c r="E3" s="65">
        <v>1</v>
      </c>
      <c r="F3" s="65">
        <v>1</v>
      </c>
      <c r="G3" s="65">
        <v>1</v>
      </c>
      <c r="H3" s="65">
        <v>1</v>
      </c>
      <c r="I3" s="66">
        <v>5</v>
      </c>
      <c r="J3" s="66">
        <v>4</v>
      </c>
      <c r="K3" s="66">
        <v>4</v>
      </c>
      <c r="L3" s="67">
        <v>5</v>
      </c>
      <c r="M3" s="67">
        <v>5</v>
      </c>
      <c r="N3" s="68">
        <v>5</v>
      </c>
      <c r="O3" s="68">
        <v>5</v>
      </c>
      <c r="P3" s="68">
        <v>5</v>
      </c>
      <c r="Q3" s="68">
        <v>5</v>
      </c>
      <c r="R3" s="68">
        <v>4</v>
      </c>
      <c r="S3" s="144">
        <v>3</v>
      </c>
      <c r="T3" s="144">
        <v>3</v>
      </c>
      <c r="U3" s="144">
        <v>3</v>
      </c>
      <c r="V3" s="94">
        <v>4</v>
      </c>
      <c r="W3" s="94">
        <v>4</v>
      </c>
      <c r="X3" s="94">
        <v>4</v>
      </c>
      <c r="Y3" s="135">
        <v>5</v>
      </c>
      <c r="Z3" s="135">
        <v>5</v>
      </c>
      <c r="AA3" s="139">
        <v>5</v>
      </c>
      <c r="AB3" s="139">
        <v>5</v>
      </c>
      <c r="AC3" s="139">
        <v>5</v>
      </c>
    </row>
    <row r="4" spans="1:29">
      <c r="A4" s="65">
        <v>3</v>
      </c>
      <c r="B4" s="65" t="s">
        <v>5</v>
      </c>
      <c r="C4" s="65" t="s">
        <v>91</v>
      </c>
      <c r="D4" s="65">
        <v>1</v>
      </c>
      <c r="E4" s="65">
        <v>0</v>
      </c>
      <c r="F4" s="65">
        <v>0</v>
      </c>
      <c r="G4" s="65">
        <v>0</v>
      </c>
      <c r="H4" s="65">
        <v>0</v>
      </c>
      <c r="I4" s="66">
        <v>5</v>
      </c>
      <c r="J4" s="66">
        <v>5</v>
      </c>
      <c r="K4" s="66">
        <v>4</v>
      </c>
      <c r="L4" s="67">
        <v>5</v>
      </c>
      <c r="M4" s="67">
        <v>4</v>
      </c>
      <c r="N4" s="68">
        <v>5</v>
      </c>
      <c r="O4" s="68">
        <v>3</v>
      </c>
      <c r="P4" s="68">
        <v>3</v>
      </c>
      <c r="Q4" s="68">
        <v>4</v>
      </c>
      <c r="R4" s="68">
        <v>5</v>
      </c>
      <c r="S4" s="144">
        <v>1</v>
      </c>
      <c r="T4" s="144">
        <v>1</v>
      </c>
      <c r="U4" s="144">
        <v>1</v>
      </c>
      <c r="V4" s="94">
        <v>3</v>
      </c>
      <c r="W4" s="94">
        <v>3</v>
      </c>
      <c r="X4" s="94">
        <v>3</v>
      </c>
      <c r="Y4" s="135">
        <v>3</v>
      </c>
      <c r="Z4" s="135">
        <v>3</v>
      </c>
      <c r="AA4" s="139">
        <v>4</v>
      </c>
      <c r="AB4" s="139">
        <v>4</v>
      </c>
      <c r="AC4" s="139">
        <v>4</v>
      </c>
    </row>
    <row r="5" spans="1:29">
      <c r="A5" s="65">
        <v>4</v>
      </c>
      <c r="B5" s="65" t="s">
        <v>5</v>
      </c>
      <c r="C5" s="65" t="s">
        <v>91</v>
      </c>
      <c r="D5" s="65">
        <v>1</v>
      </c>
      <c r="E5" s="65">
        <v>1</v>
      </c>
      <c r="F5" s="65">
        <v>0</v>
      </c>
      <c r="G5" s="65">
        <v>0</v>
      </c>
      <c r="H5" s="65">
        <v>0</v>
      </c>
      <c r="I5" s="66">
        <v>5</v>
      </c>
      <c r="J5" s="66">
        <v>5</v>
      </c>
      <c r="K5" s="66">
        <v>5</v>
      </c>
      <c r="L5" s="67">
        <v>5</v>
      </c>
      <c r="M5" s="67">
        <v>5</v>
      </c>
      <c r="N5" s="68">
        <v>5</v>
      </c>
      <c r="O5" s="68">
        <v>5</v>
      </c>
      <c r="P5" s="68">
        <v>5</v>
      </c>
      <c r="Q5" s="68">
        <v>5</v>
      </c>
      <c r="R5" s="68">
        <v>5</v>
      </c>
      <c r="S5" s="144">
        <v>5</v>
      </c>
      <c r="T5" s="144">
        <v>5</v>
      </c>
      <c r="U5" s="144">
        <v>5</v>
      </c>
      <c r="V5" s="94">
        <v>5</v>
      </c>
      <c r="W5" s="94">
        <v>5</v>
      </c>
      <c r="X5" s="94">
        <v>5</v>
      </c>
      <c r="Y5" s="135">
        <v>5</v>
      </c>
      <c r="Z5" s="135">
        <v>5</v>
      </c>
      <c r="AA5" s="139">
        <v>5</v>
      </c>
      <c r="AB5" s="139">
        <v>5</v>
      </c>
      <c r="AC5" s="139">
        <v>5</v>
      </c>
    </row>
    <row r="6" spans="1:29">
      <c r="A6" s="65">
        <v>5</v>
      </c>
      <c r="B6" s="65" t="s">
        <v>5</v>
      </c>
      <c r="C6" s="65" t="s">
        <v>91</v>
      </c>
      <c r="D6" s="65">
        <v>0</v>
      </c>
      <c r="E6" s="65">
        <v>1</v>
      </c>
      <c r="F6" s="65">
        <v>0</v>
      </c>
      <c r="G6" s="65">
        <v>0</v>
      </c>
      <c r="H6" s="65">
        <v>0</v>
      </c>
      <c r="I6" s="66">
        <v>4</v>
      </c>
      <c r="J6" s="66">
        <v>4</v>
      </c>
      <c r="K6" s="66">
        <v>4</v>
      </c>
      <c r="L6" s="67">
        <v>4</v>
      </c>
      <c r="M6" s="67">
        <v>4</v>
      </c>
      <c r="N6" s="68">
        <v>4</v>
      </c>
      <c r="O6" s="68">
        <v>4</v>
      </c>
      <c r="P6" s="68">
        <v>4</v>
      </c>
      <c r="Q6" s="68">
        <v>4</v>
      </c>
      <c r="R6" s="68">
        <v>4</v>
      </c>
      <c r="S6" s="144">
        <v>4</v>
      </c>
      <c r="T6" s="144">
        <v>4</v>
      </c>
      <c r="U6" s="144">
        <v>4</v>
      </c>
      <c r="V6" s="94">
        <v>4</v>
      </c>
      <c r="W6" s="94">
        <v>4</v>
      </c>
      <c r="X6" s="94">
        <v>4</v>
      </c>
      <c r="Y6" s="135">
        <v>4</v>
      </c>
      <c r="Z6" s="135">
        <v>4</v>
      </c>
      <c r="AA6" s="139">
        <v>1</v>
      </c>
      <c r="AB6" s="139">
        <v>2</v>
      </c>
      <c r="AC6" s="139">
        <v>3</v>
      </c>
    </row>
    <row r="7" spans="1:29">
      <c r="A7" s="65">
        <v>6</v>
      </c>
      <c r="B7" s="65" t="s">
        <v>5</v>
      </c>
      <c r="C7" s="65" t="s">
        <v>91</v>
      </c>
      <c r="D7" s="65">
        <v>0</v>
      </c>
      <c r="E7" s="65">
        <v>0</v>
      </c>
      <c r="F7" s="65">
        <v>0</v>
      </c>
      <c r="G7" s="65">
        <v>1</v>
      </c>
      <c r="H7" s="65">
        <v>0</v>
      </c>
      <c r="I7" s="66">
        <v>4</v>
      </c>
      <c r="J7" s="66">
        <v>4</v>
      </c>
      <c r="K7" s="66">
        <v>4</v>
      </c>
      <c r="L7" s="67">
        <v>5</v>
      </c>
      <c r="M7" s="67">
        <v>5</v>
      </c>
      <c r="N7" s="68">
        <v>5</v>
      </c>
      <c r="O7" s="68">
        <v>5</v>
      </c>
      <c r="P7" s="68">
        <v>5</v>
      </c>
      <c r="Q7" s="68">
        <v>5</v>
      </c>
      <c r="R7" s="68">
        <v>5</v>
      </c>
      <c r="S7" s="144">
        <v>1</v>
      </c>
      <c r="T7" s="144">
        <v>1</v>
      </c>
      <c r="U7" s="144">
        <v>1</v>
      </c>
      <c r="V7" s="94">
        <v>4</v>
      </c>
      <c r="W7" s="94">
        <v>4</v>
      </c>
      <c r="X7" s="94">
        <v>4</v>
      </c>
      <c r="Y7" s="135">
        <v>4</v>
      </c>
      <c r="Z7" s="135">
        <v>5</v>
      </c>
      <c r="AA7" s="139">
        <v>4</v>
      </c>
      <c r="AB7" s="139">
        <v>4</v>
      </c>
      <c r="AC7" s="139">
        <v>5</v>
      </c>
    </row>
    <row r="8" spans="1:29">
      <c r="A8" s="65">
        <v>7</v>
      </c>
      <c r="B8" s="65" t="s">
        <v>5</v>
      </c>
      <c r="C8" s="65" t="s">
        <v>91</v>
      </c>
      <c r="D8" s="65">
        <v>0</v>
      </c>
      <c r="E8" s="65">
        <v>0</v>
      </c>
      <c r="F8" s="65">
        <v>0</v>
      </c>
      <c r="G8" s="65">
        <v>0</v>
      </c>
      <c r="H8" s="65">
        <v>1</v>
      </c>
      <c r="I8" s="66">
        <v>4</v>
      </c>
      <c r="J8" s="66">
        <v>5</v>
      </c>
      <c r="K8" s="66">
        <v>5</v>
      </c>
      <c r="L8" s="67">
        <v>5</v>
      </c>
      <c r="M8" s="67">
        <v>5</v>
      </c>
      <c r="N8" s="68">
        <v>5</v>
      </c>
      <c r="O8" s="68">
        <v>5</v>
      </c>
      <c r="P8" s="68">
        <v>5</v>
      </c>
      <c r="Q8" s="68">
        <v>5</v>
      </c>
      <c r="R8" s="68">
        <v>5</v>
      </c>
      <c r="S8" s="144">
        <v>3</v>
      </c>
      <c r="T8" s="144">
        <v>3</v>
      </c>
      <c r="U8" s="144">
        <v>3</v>
      </c>
      <c r="V8" s="94">
        <v>5</v>
      </c>
      <c r="W8" s="94">
        <v>5</v>
      </c>
      <c r="X8" s="94">
        <v>5</v>
      </c>
      <c r="Y8" s="135">
        <v>5</v>
      </c>
      <c r="Z8" s="135">
        <v>5</v>
      </c>
      <c r="AA8" s="139">
        <v>3</v>
      </c>
      <c r="AB8" s="139">
        <v>3</v>
      </c>
      <c r="AC8" s="139">
        <v>3</v>
      </c>
    </row>
    <row r="9" spans="1:29">
      <c r="A9" s="65">
        <v>8</v>
      </c>
      <c r="B9" s="65" t="s">
        <v>5</v>
      </c>
      <c r="C9" s="65" t="s">
        <v>91</v>
      </c>
      <c r="D9" s="65">
        <v>1</v>
      </c>
      <c r="E9" s="65">
        <v>0</v>
      </c>
      <c r="F9" s="65">
        <v>0</v>
      </c>
      <c r="G9" s="65">
        <v>0</v>
      </c>
      <c r="H9" s="65">
        <v>0</v>
      </c>
      <c r="I9" s="66">
        <v>5</v>
      </c>
      <c r="J9" s="66">
        <v>4</v>
      </c>
      <c r="K9" s="66">
        <v>5</v>
      </c>
      <c r="L9" s="67">
        <v>5</v>
      </c>
      <c r="M9" s="67">
        <v>4</v>
      </c>
      <c r="N9" s="68">
        <v>5</v>
      </c>
      <c r="O9" s="68">
        <v>4</v>
      </c>
      <c r="P9" s="68">
        <v>5</v>
      </c>
      <c r="Q9" s="68">
        <v>5</v>
      </c>
      <c r="R9" s="68">
        <v>5</v>
      </c>
      <c r="S9" s="144">
        <v>3</v>
      </c>
      <c r="T9" s="144">
        <v>3</v>
      </c>
      <c r="U9" s="144">
        <v>3</v>
      </c>
      <c r="V9" s="94">
        <v>4</v>
      </c>
      <c r="W9" s="94">
        <v>4</v>
      </c>
      <c r="X9" s="94">
        <v>4</v>
      </c>
      <c r="Y9" s="135">
        <v>4</v>
      </c>
      <c r="Z9" s="135">
        <v>5</v>
      </c>
      <c r="AA9" s="139">
        <v>4</v>
      </c>
      <c r="AB9" s="139">
        <v>4</v>
      </c>
      <c r="AC9" s="139">
        <v>5</v>
      </c>
    </row>
    <row r="10" spans="1:29">
      <c r="A10" s="65">
        <v>9</v>
      </c>
      <c r="B10" s="65" t="s">
        <v>5</v>
      </c>
      <c r="C10" s="65" t="s">
        <v>91</v>
      </c>
      <c r="D10" s="65">
        <v>1</v>
      </c>
      <c r="E10" s="65">
        <v>1</v>
      </c>
      <c r="F10" s="65">
        <v>0</v>
      </c>
      <c r="G10" s="65">
        <v>0</v>
      </c>
      <c r="H10" s="65">
        <v>0</v>
      </c>
      <c r="I10" s="66">
        <v>4</v>
      </c>
      <c r="J10" s="66">
        <v>4</v>
      </c>
      <c r="K10" s="66">
        <v>4</v>
      </c>
      <c r="L10" s="67">
        <v>5</v>
      </c>
      <c r="M10" s="67">
        <v>5</v>
      </c>
      <c r="N10" s="68">
        <v>5</v>
      </c>
      <c r="O10" s="68">
        <v>5</v>
      </c>
      <c r="P10" s="68">
        <v>5</v>
      </c>
      <c r="Q10" s="68">
        <v>5</v>
      </c>
      <c r="R10" s="68">
        <v>5</v>
      </c>
      <c r="S10" s="144">
        <v>3</v>
      </c>
      <c r="T10" s="144">
        <v>3</v>
      </c>
      <c r="U10" s="144">
        <v>3</v>
      </c>
      <c r="V10" s="94">
        <v>5</v>
      </c>
      <c r="W10" s="94">
        <v>5</v>
      </c>
      <c r="X10" s="94">
        <v>5</v>
      </c>
      <c r="Y10" s="135">
        <v>4</v>
      </c>
      <c r="Z10" s="135">
        <v>5</v>
      </c>
      <c r="AA10" s="139">
        <v>5</v>
      </c>
      <c r="AB10" s="139">
        <v>4</v>
      </c>
      <c r="AC10" s="139">
        <v>4</v>
      </c>
    </row>
    <row r="11" spans="1:29">
      <c r="A11" s="65">
        <v>10</v>
      </c>
      <c r="B11" s="65" t="s">
        <v>5</v>
      </c>
      <c r="C11" s="65" t="s">
        <v>91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6">
        <v>4</v>
      </c>
      <c r="J11" s="66">
        <v>4</v>
      </c>
      <c r="K11" s="66">
        <v>4</v>
      </c>
      <c r="L11" s="67">
        <v>5</v>
      </c>
      <c r="M11" s="67">
        <v>5</v>
      </c>
      <c r="N11" s="68">
        <v>5</v>
      </c>
      <c r="O11" s="68">
        <v>5</v>
      </c>
      <c r="P11" s="68">
        <v>5</v>
      </c>
      <c r="Q11" s="68">
        <v>5</v>
      </c>
      <c r="R11" s="68">
        <v>5</v>
      </c>
      <c r="S11" s="144">
        <v>3</v>
      </c>
      <c r="T11" s="144">
        <v>3</v>
      </c>
      <c r="U11" s="144">
        <v>3</v>
      </c>
      <c r="V11" s="94">
        <v>4</v>
      </c>
      <c r="W11" s="94">
        <v>4</v>
      </c>
      <c r="X11" s="94">
        <v>4</v>
      </c>
      <c r="Y11" s="135">
        <v>4</v>
      </c>
      <c r="Z11" s="135">
        <v>4</v>
      </c>
      <c r="AA11" s="139">
        <v>4</v>
      </c>
      <c r="AB11" s="139">
        <v>4</v>
      </c>
      <c r="AC11" s="139">
        <v>4</v>
      </c>
    </row>
    <row r="12" spans="1:29">
      <c r="A12" s="65">
        <v>11</v>
      </c>
      <c r="B12" s="65" t="s">
        <v>5</v>
      </c>
      <c r="C12" s="65" t="s">
        <v>91</v>
      </c>
      <c r="D12" s="65">
        <v>0</v>
      </c>
      <c r="E12" s="65">
        <v>0</v>
      </c>
      <c r="F12" s="65">
        <v>0</v>
      </c>
      <c r="G12" s="65">
        <v>1</v>
      </c>
      <c r="H12" s="65">
        <v>0</v>
      </c>
      <c r="I12" s="66">
        <v>4</v>
      </c>
      <c r="J12" s="66">
        <v>4</v>
      </c>
      <c r="K12" s="66">
        <v>4</v>
      </c>
      <c r="L12" s="67">
        <v>5</v>
      </c>
      <c r="M12" s="67">
        <v>5</v>
      </c>
      <c r="N12" s="68">
        <v>4</v>
      </c>
      <c r="O12" s="68">
        <v>4</v>
      </c>
      <c r="P12" s="68">
        <v>4</v>
      </c>
      <c r="Q12" s="68">
        <v>4</v>
      </c>
      <c r="R12" s="68">
        <v>4</v>
      </c>
      <c r="S12" s="144">
        <v>4</v>
      </c>
      <c r="T12" s="144">
        <v>4</v>
      </c>
      <c r="U12" s="144">
        <v>4</v>
      </c>
      <c r="V12" s="94">
        <v>4</v>
      </c>
      <c r="W12" s="94">
        <v>4</v>
      </c>
      <c r="X12" s="94">
        <v>4</v>
      </c>
      <c r="Y12" s="135">
        <v>4</v>
      </c>
      <c r="Z12" s="135">
        <v>4</v>
      </c>
      <c r="AA12" s="139">
        <v>3</v>
      </c>
      <c r="AB12" s="139">
        <v>4</v>
      </c>
      <c r="AC12" s="139">
        <v>4</v>
      </c>
    </row>
    <row r="13" spans="1:29">
      <c r="A13" s="65">
        <v>12</v>
      </c>
      <c r="B13" s="65" t="s">
        <v>5</v>
      </c>
      <c r="C13" s="65" t="s">
        <v>91</v>
      </c>
      <c r="D13" s="65">
        <v>1</v>
      </c>
      <c r="E13" s="65">
        <v>0</v>
      </c>
      <c r="F13" s="65">
        <v>1</v>
      </c>
      <c r="G13" s="65">
        <v>1</v>
      </c>
      <c r="H13" s="65">
        <v>0</v>
      </c>
      <c r="I13" s="66">
        <v>4</v>
      </c>
      <c r="J13" s="66">
        <v>4</v>
      </c>
      <c r="K13" s="66">
        <v>4</v>
      </c>
      <c r="L13" s="67">
        <v>5</v>
      </c>
      <c r="M13" s="67">
        <v>5</v>
      </c>
      <c r="N13" s="68">
        <v>5</v>
      </c>
      <c r="O13" s="68">
        <v>4</v>
      </c>
      <c r="P13" s="68">
        <v>5</v>
      </c>
      <c r="Q13" s="68">
        <v>5</v>
      </c>
      <c r="R13" s="68">
        <v>5</v>
      </c>
      <c r="S13" s="144">
        <v>4</v>
      </c>
      <c r="T13" s="144">
        <v>4</v>
      </c>
      <c r="U13" s="144">
        <v>4</v>
      </c>
      <c r="V13" s="94">
        <v>4</v>
      </c>
      <c r="W13" s="94">
        <v>4</v>
      </c>
      <c r="X13" s="94">
        <v>4</v>
      </c>
      <c r="Y13" s="135">
        <v>5</v>
      </c>
      <c r="Z13" s="135">
        <v>5</v>
      </c>
      <c r="AA13" s="139">
        <v>5</v>
      </c>
      <c r="AB13" s="139">
        <v>5</v>
      </c>
      <c r="AC13" s="139">
        <v>5</v>
      </c>
    </row>
    <row r="14" spans="1:29">
      <c r="A14" s="65">
        <v>13</v>
      </c>
      <c r="B14" s="65" t="s">
        <v>5</v>
      </c>
      <c r="C14" s="65" t="s">
        <v>91</v>
      </c>
      <c r="D14" s="65">
        <v>1</v>
      </c>
      <c r="E14" s="65">
        <v>0</v>
      </c>
      <c r="F14" s="65">
        <v>0</v>
      </c>
      <c r="G14" s="65">
        <v>1</v>
      </c>
      <c r="H14" s="65">
        <v>0</v>
      </c>
      <c r="I14" s="66">
        <v>4</v>
      </c>
      <c r="J14" s="66">
        <v>4</v>
      </c>
      <c r="K14" s="66">
        <v>4</v>
      </c>
      <c r="L14" s="67">
        <v>5</v>
      </c>
      <c r="M14" s="67">
        <v>5</v>
      </c>
      <c r="N14" s="68">
        <v>5</v>
      </c>
      <c r="O14" s="68">
        <v>5</v>
      </c>
      <c r="P14" s="68">
        <v>5</v>
      </c>
      <c r="Q14" s="68">
        <v>5</v>
      </c>
      <c r="R14" s="68">
        <v>5</v>
      </c>
      <c r="S14" s="144">
        <v>3</v>
      </c>
      <c r="T14" s="144">
        <v>3</v>
      </c>
      <c r="U14" s="144">
        <v>3</v>
      </c>
      <c r="V14" s="94">
        <v>4</v>
      </c>
      <c r="W14" s="94">
        <v>4</v>
      </c>
      <c r="X14" s="94">
        <v>4</v>
      </c>
      <c r="Y14" s="135">
        <v>4</v>
      </c>
      <c r="Z14" s="135">
        <v>4</v>
      </c>
      <c r="AA14" s="139">
        <v>4</v>
      </c>
      <c r="AB14" s="139">
        <v>4</v>
      </c>
      <c r="AC14" s="139">
        <v>4</v>
      </c>
    </row>
    <row r="15" spans="1:29">
      <c r="A15" s="65">
        <v>14</v>
      </c>
      <c r="B15" s="65" t="s">
        <v>43</v>
      </c>
      <c r="C15" s="65" t="s">
        <v>91</v>
      </c>
      <c r="D15" s="65">
        <v>0</v>
      </c>
      <c r="E15" s="65">
        <v>1</v>
      </c>
      <c r="F15" s="65">
        <v>0</v>
      </c>
      <c r="G15" s="65">
        <v>0</v>
      </c>
      <c r="H15" s="65">
        <v>0</v>
      </c>
      <c r="I15" s="66">
        <v>4</v>
      </c>
      <c r="J15" s="66">
        <v>4</v>
      </c>
      <c r="K15" s="66">
        <v>4</v>
      </c>
      <c r="L15" s="67">
        <v>4</v>
      </c>
      <c r="M15" s="67">
        <v>4</v>
      </c>
      <c r="N15" s="68">
        <v>4</v>
      </c>
      <c r="O15" s="68">
        <v>4</v>
      </c>
      <c r="P15" s="68">
        <v>4</v>
      </c>
      <c r="Q15" s="68">
        <v>4</v>
      </c>
      <c r="R15" s="68">
        <v>4</v>
      </c>
      <c r="S15" s="144">
        <v>4</v>
      </c>
      <c r="T15" s="144">
        <v>4</v>
      </c>
      <c r="U15" s="144">
        <v>4</v>
      </c>
      <c r="V15" s="94">
        <v>4</v>
      </c>
      <c r="W15" s="94">
        <v>4</v>
      </c>
      <c r="X15" s="94">
        <v>4</v>
      </c>
      <c r="Y15" s="135">
        <v>4</v>
      </c>
      <c r="Z15" s="135">
        <v>4</v>
      </c>
      <c r="AA15" s="139">
        <v>4</v>
      </c>
      <c r="AB15" s="139">
        <v>4</v>
      </c>
      <c r="AC15" s="139">
        <v>4</v>
      </c>
    </row>
    <row r="16" spans="1:29" ht="18.75" customHeight="1">
      <c r="A16" s="65">
        <v>15</v>
      </c>
      <c r="B16" s="65" t="s">
        <v>5</v>
      </c>
      <c r="C16" s="65" t="s">
        <v>91</v>
      </c>
      <c r="D16" s="65">
        <v>1</v>
      </c>
      <c r="E16" s="65">
        <v>0</v>
      </c>
      <c r="F16" s="65">
        <v>0</v>
      </c>
      <c r="G16" s="65">
        <v>0</v>
      </c>
      <c r="H16" s="65">
        <v>0</v>
      </c>
      <c r="I16" s="66">
        <v>5</v>
      </c>
      <c r="J16" s="66">
        <v>5</v>
      </c>
      <c r="K16" s="66">
        <v>5</v>
      </c>
      <c r="L16" s="67">
        <v>5</v>
      </c>
      <c r="M16" s="67">
        <v>5</v>
      </c>
      <c r="N16" s="68">
        <v>5</v>
      </c>
      <c r="O16" s="68">
        <v>5</v>
      </c>
      <c r="P16" s="68">
        <v>5</v>
      </c>
      <c r="Q16" s="68">
        <v>5</v>
      </c>
      <c r="R16" s="68">
        <v>5</v>
      </c>
      <c r="S16" s="144">
        <v>4</v>
      </c>
      <c r="T16" s="144">
        <v>4</v>
      </c>
      <c r="U16" s="144">
        <v>4</v>
      </c>
      <c r="V16" s="94">
        <v>5</v>
      </c>
      <c r="W16" s="94">
        <v>5</v>
      </c>
      <c r="X16" s="94">
        <v>5</v>
      </c>
      <c r="Y16" s="135">
        <v>5</v>
      </c>
      <c r="Z16" s="135">
        <v>5</v>
      </c>
      <c r="AA16" s="139">
        <v>5</v>
      </c>
      <c r="AB16" s="139">
        <v>5</v>
      </c>
      <c r="AC16" s="139">
        <v>5</v>
      </c>
    </row>
    <row r="17" spans="1:31" ht="18.75" customHeight="1">
      <c r="A17" s="65">
        <v>16</v>
      </c>
      <c r="B17" s="65" t="s">
        <v>5</v>
      </c>
      <c r="C17" s="65" t="s">
        <v>91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6">
        <v>5</v>
      </c>
      <c r="J17" s="66">
        <v>5</v>
      </c>
      <c r="K17" s="66">
        <v>5</v>
      </c>
      <c r="L17" s="67">
        <v>5</v>
      </c>
      <c r="M17" s="67">
        <v>5</v>
      </c>
      <c r="N17" s="68">
        <v>5</v>
      </c>
      <c r="O17" s="68">
        <v>4</v>
      </c>
      <c r="P17" s="68">
        <v>5</v>
      </c>
      <c r="Q17" s="68">
        <v>4</v>
      </c>
      <c r="R17" s="68">
        <v>4</v>
      </c>
      <c r="S17" s="144">
        <v>3</v>
      </c>
      <c r="T17" s="144">
        <v>3</v>
      </c>
      <c r="U17" s="144">
        <v>3</v>
      </c>
      <c r="V17" s="94">
        <v>4</v>
      </c>
      <c r="W17" s="94">
        <v>4</v>
      </c>
      <c r="X17" s="94">
        <v>4</v>
      </c>
      <c r="Y17" s="135">
        <v>5</v>
      </c>
      <c r="Z17" s="135">
        <v>5</v>
      </c>
      <c r="AA17" s="139">
        <v>3</v>
      </c>
      <c r="AB17" s="139">
        <v>3</v>
      </c>
      <c r="AC17" s="139">
        <v>4</v>
      </c>
    </row>
    <row r="18" spans="1:31" ht="18.75" customHeight="1">
      <c r="A18" s="65">
        <v>17</v>
      </c>
      <c r="B18" s="65" t="s">
        <v>5</v>
      </c>
      <c r="C18" s="65" t="s">
        <v>91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6">
        <v>5</v>
      </c>
      <c r="J18" s="66">
        <v>5</v>
      </c>
      <c r="K18" s="66">
        <v>5</v>
      </c>
      <c r="L18" s="67">
        <v>5</v>
      </c>
      <c r="M18" s="67">
        <v>5</v>
      </c>
      <c r="N18" s="68">
        <v>5</v>
      </c>
      <c r="O18" s="68">
        <v>5</v>
      </c>
      <c r="P18" s="68">
        <v>5</v>
      </c>
      <c r="Q18" s="68">
        <v>5</v>
      </c>
      <c r="R18" s="68">
        <v>5</v>
      </c>
      <c r="S18" s="144">
        <v>1</v>
      </c>
      <c r="T18" s="144">
        <v>1</v>
      </c>
      <c r="U18" s="144">
        <v>1</v>
      </c>
      <c r="V18" s="94">
        <v>4</v>
      </c>
      <c r="W18" s="94">
        <v>3</v>
      </c>
      <c r="X18" s="94">
        <v>4</v>
      </c>
      <c r="Y18" s="135">
        <v>5</v>
      </c>
      <c r="Z18" s="135">
        <v>5</v>
      </c>
      <c r="AA18" s="139">
        <v>5</v>
      </c>
      <c r="AB18" s="139">
        <v>5</v>
      </c>
      <c r="AC18" s="139">
        <v>5</v>
      </c>
    </row>
    <row r="19" spans="1:31" s="1" customFormat="1" ht="21">
      <c r="B19" s="2"/>
      <c r="C19" s="2"/>
      <c r="D19" s="136">
        <f>COUNTIF(D2:D18,1)</f>
        <v>7</v>
      </c>
      <c r="E19" s="136">
        <f t="shared" ref="E19:H19" si="0">COUNTIF(E2:E18,1)</f>
        <v>6</v>
      </c>
      <c r="F19" s="136">
        <f t="shared" si="0"/>
        <v>3</v>
      </c>
      <c r="G19" s="136">
        <f t="shared" si="0"/>
        <v>5</v>
      </c>
      <c r="H19" s="136">
        <f t="shared" si="0"/>
        <v>2</v>
      </c>
      <c r="I19" s="137">
        <f>AVERAGE(I2:I18)</f>
        <v>4.4117647058823533</v>
      </c>
      <c r="J19" s="137">
        <f t="shared" ref="J19:AC19" si="1">AVERAGE(J2:J18)</f>
        <v>4.2941176470588234</v>
      </c>
      <c r="K19" s="137">
        <f>AVERAGE(K2:K18)</f>
        <v>4.2941176470588234</v>
      </c>
      <c r="L19" s="137">
        <f t="shared" si="1"/>
        <v>4.882352941176471</v>
      </c>
      <c r="M19" s="137">
        <f t="shared" si="1"/>
        <v>4.7647058823529411</v>
      </c>
      <c r="N19" s="137">
        <f t="shared" si="1"/>
        <v>4.8235294117647056</v>
      </c>
      <c r="O19" s="137">
        <f t="shared" si="1"/>
        <v>4.4705882352941178</v>
      </c>
      <c r="P19" s="137">
        <f t="shared" si="1"/>
        <v>4.7058823529411766</v>
      </c>
      <c r="Q19" s="137">
        <f t="shared" si="1"/>
        <v>4.7058823529411766</v>
      </c>
      <c r="R19" s="137">
        <f>AVERAGE(R2:R18)</f>
        <v>4.7058823529411766</v>
      </c>
      <c r="S19" s="137">
        <f t="shared" si="1"/>
        <v>3.0588235294117645</v>
      </c>
      <c r="T19" s="137">
        <f t="shared" si="1"/>
        <v>3.0588235294117645</v>
      </c>
      <c r="U19" s="137">
        <f t="shared" si="1"/>
        <v>3.0588235294117645</v>
      </c>
      <c r="V19" s="137">
        <f t="shared" si="1"/>
        <v>4.1764705882352944</v>
      </c>
      <c r="W19" s="137">
        <f t="shared" si="1"/>
        <v>4.117647058823529</v>
      </c>
      <c r="X19" s="137">
        <f t="shared" si="1"/>
        <v>4.1764705882352944</v>
      </c>
      <c r="Y19" s="137">
        <f t="shared" si="1"/>
        <v>4.3529411764705879</v>
      </c>
      <c r="Z19" s="137">
        <f t="shared" si="1"/>
        <v>4.5294117647058822</v>
      </c>
      <c r="AA19" s="137">
        <f t="shared" si="1"/>
        <v>4</v>
      </c>
      <c r="AB19" s="137">
        <f t="shared" si="1"/>
        <v>4.0588235294117645</v>
      </c>
      <c r="AC19" s="137">
        <f t="shared" si="1"/>
        <v>4.2941176470588234</v>
      </c>
      <c r="AD19" s="53">
        <f>AVERAGE(I2:R18,Y2:AC18)</f>
        <v>4.4862745098039216</v>
      </c>
      <c r="AE19" s="53"/>
    </row>
    <row r="20" spans="1:31" s="1" customFormat="1">
      <c r="B20" s="2"/>
      <c r="C20" s="2"/>
      <c r="D20" s="137">
        <f>STDEV(D2:D18)</f>
        <v>0.50729965619589235</v>
      </c>
      <c r="E20" s="137">
        <f t="shared" ref="E20:H20" si="2">STDEV(E2:E18)</f>
        <v>0.49259218307188901</v>
      </c>
      <c r="F20" s="137">
        <f t="shared" si="2"/>
        <v>0.3929526239966879</v>
      </c>
      <c r="G20" s="137">
        <f t="shared" si="2"/>
        <v>0.46966821831386213</v>
      </c>
      <c r="H20" s="137">
        <f t="shared" si="2"/>
        <v>0.33210558207753571</v>
      </c>
      <c r="I20" s="137">
        <f t="shared" ref="I20:AC20" si="3">STDEV(I2:I18)</f>
        <v>0.50729965619589279</v>
      </c>
      <c r="J20" s="137">
        <f t="shared" si="3"/>
        <v>0.58786753209725406</v>
      </c>
      <c r="K20" s="137">
        <f t="shared" si="3"/>
        <v>0.58786753209725406</v>
      </c>
      <c r="L20" s="137">
        <f t="shared" si="3"/>
        <v>0.33210558207753577</v>
      </c>
      <c r="M20" s="137">
        <f t="shared" si="3"/>
        <v>0.43723731609760308</v>
      </c>
      <c r="N20" s="137">
        <f t="shared" si="3"/>
        <v>0.39295262399668796</v>
      </c>
      <c r="O20" s="137">
        <f t="shared" si="3"/>
        <v>0.62426427284679842</v>
      </c>
      <c r="P20" s="137">
        <f t="shared" si="3"/>
        <v>0.58786753209725406</v>
      </c>
      <c r="Q20" s="137">
        <f t="shared" si="3"/>
        <v>0.46966821831386207</v>
      </c>
      <c r="R20" s="137">
        <f t="shared" si="3"/>
        <v>0.46966821831386207</v>
      </c>
      <c r="S20" s="137">
        <f t="shared" si="3"/>
        <v>1.1440382552221602</v>
      </c>
      <c r="T20" s="137">
        <f t="shared" si="3"/>
        <v>1.1440382552221602</v>
      </c>
      <c r="U20" s="137">
        <f t="shared" si="3"/>
        <v>1.1440382552221602</v>
      </c>
      <c r="V20" s="137">
        <f t="shared" si="3"/>
        <v>0.52859413987092596</v>
      </c>
      <c r="W20" s="137">
        <f t="shared" si="3"/>
        <v>0.6002450479987802</v>
      </c>
      <c r="X20" s="137">
        <f t="shared" si="3"/>
        <v>0.52859413987092596</v>
      </c>
      <c r="Y20" s="137">
        <f t="shared" si="3"/>
        <v>0.60633906259083203</v>
      </c>
      <c r="Z20" s="137">
        <f t="shared" si="3"/>
        <v>0.62426427284679842</v>
      </c>
      <c r="AA20" s="137">
        <f t="shared" si="3"/>
        <v>1.0606601717798212</v>
      </c>
      <c r="AB20" s="137">
        <f t="shared" si="3"/>
        <v>0.82693623055938514</v>
      </c>
      <c r="AC20" s="137">
        <f t="shared" si="3"/>
        <v>0.68599434057003417</v>
      </c>
      <c r="AD20" s="53">
        <f>STDEVA(I2:R18,Y2:AC18)</f>
        <v>0.65117084367681843</v>
      </c>
      <c r="AE20" s="53"/>
    </row>
    <row r="21" spans="1:31" s="1" customFormat="1">
      <c r="B21" s="2"/>
      <c r="C21" s="2"/>
      <c r="K21" s="140">
        <f>STDEV(I2:K18)</f>
        <v>0.553774924194539</v>
      </c>
      <c r="M21" s="140">
        <f>STDEVA(L2:M18)</f>
        <v>0.3869529949759476</v>
      </c>
      <c r="R21" s="140">
        <f>STDEVA(N2:R18)</f>
        <v>0.51666892562983258</v>
      </c>
      <c r="U21" s="140">
        <f>STDEVA(S2:U18)</f>
        <v>1.1209239886072981</v>
      </c>
      <c r="X21" s="140">
        <f>STDEVA(V2:X18)</f>
        <v>0.54304876464670626</v>
      </c>
      <c r="Z21" s="140">
        <f>STDEVA(Y2:Z18)</f>
        <v>0.61255433750752819</v>
      </c>
      <c r="AC21" s="140">
        <f>STDEVA(AA2:AC18)</f>
        <v>0.86364480716390324</v>
      </c>
    </row>
    <row r="22" spans="1:31" s="1" customFormat="1">
      <c r="B22" s="2"/>
      <c r="C22" s="2"/>
      <c r="K22" s="141">
        <f>AVERAGE(I2:K18)</f>
        <v>4.333333333333333</v>
      </c>
      <c r="M22" s="141">
        <f>AVERAGE(L2:M18)</f>
        <v>4.8235294117647056</v>
      </c>
      <c r="R22" s="141">
        <f>AVERAGE(N2:R18)</f>
        <v>4.6823529411764708</v>
      </c>
      <c r="U22" s="141">
        <f>AVERAGE(S2:U18)</f>
        <v>3.0588235294117645</v>
      </c>
      <c r="X22" s="141">
        <f>AVERAGE(V2:X18)</f>
        <v>4.1568627450980395</v>
      </c>
      <c r="Z22" s="141">
        <f>AVERAGE(Y2:Z18)</f>
        <v>4.4411764705882355</v>
      </c>
      <c r="AC22" s="141">
        <f>AVERAGE(AA2:AC18)</f>
        <v>4.117647058823529</v>
      </c>
    </row>
    <row r="23" spans="1:31">
      <c r="B23" s="92" t="s">
        <v>5</v>
      </c>
      <c r="C23" s="2">
        <v>15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31">
      <c r="B24" s="92" t="s">
        <v>43</v>
      </c>
      <c r="C24" s="2">
        <v>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31">
      <c r="C25" s="91">
        <f>SUM(C23:C24)</f>
        <v>17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31">
      <c r="B26" s="77" t="s">
        <v>64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31">
      <c r="B27" s="90" t="s">
        <v>99</v>
      </c>
      <c r="C27" s="2">
        <v>15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31">
      <c r="C28" s="91">
        <f>SUBTOTAL(9,C27:C27)</f>
        <v>15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31">
      <c r="B29" s="77" t="s">
        <v>65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31">
      <c r="B30" s="90" t="s">
        <v>99</v>
      </c>
      <c r="C30" s="2">
        <v>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31">
      <c r="C31" s="91">
        <f>SUBTOTAL(9,C30:C30)</f>
        <v>2</v>
      </c>
      <c r="D31" s="9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31"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3:29"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3:29"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3:29"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3:29"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3:29"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3:29"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3:29"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3:29"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3:29">
      <c r="C41" s="5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3:29"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3:29"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3:29"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3:29"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3:29"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3:29"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3:29"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9:29"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9:29"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9:29"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9:29"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9:29"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9:29"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9:29"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9:29"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9:29"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9:29"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9:29"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9:29"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9:29"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9:29"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9:29"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9:29"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9:29"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9:29"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9:29"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9:29"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9:29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9:29"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9:29"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9:29"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9:29"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9:29"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9:29"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9:29"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9:29"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9:29"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9:29"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9:29"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4:29"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4:29"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4:29"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4:29"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4:29"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4:29"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4:29">
      <c r="D87" s="5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4:29"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4:29"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4:29"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4:29"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4:29"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4:29"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4:29"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4:29"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4:29"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9:29"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9:29"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9:29"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9:29"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9:29"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9:29"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9:29"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9:29"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9:29"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9:29"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9:29"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9:29"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9:29"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9:29"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9:29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9:29"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9:29"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9:29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9:29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9:29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9:29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9:29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9:29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9:29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9:29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9:29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9:29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9:29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9:29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9:29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9:29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9:29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9:29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9:29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9:29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9:29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9:29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9:29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9:29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9:29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9:29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9:29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9:29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9:29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9:29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9:29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9:29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9:29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9:29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9:29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9:29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9:29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9:29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9:29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9:29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9:29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9:29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9:29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9:29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9:29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9:29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9:29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9:29"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9:29"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9:29"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9:29"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9:29"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9:29"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9:29"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9:29"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9:29"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9:29"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9:29"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9:29"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9:29"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9:29"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9:29"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9:29"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9:29"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9:29"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9:29"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9:29"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9:29"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9:29"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9:29"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9:29"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9:29"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9:29"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9:29"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9:29"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9:29"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9:29"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9:29"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9:29"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9:29"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9:29"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9:29"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9:29"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9:29"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9:29"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9:29"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9:29"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9:29"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9:29"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9:29"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9:29"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9:29"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9:29"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9:29"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9:29"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9:29"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9:29"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1048237" spans="3:3">
      <c r="C1048237" s="2">
        <f>SUBTOTAL(9,C209:C1048236)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40" zoomScaleNormal="140" workbookViewId="0">
      <selection activeCell="F7" sqref="F7"/>
    </sheetView>
  </sheetViews>
  <sheetFormatPr defaultRowHeight="15"/>
  <cols>
    <col min="1" max="1" width="3.5703125" customWidth="1"/>
    <col min="2" max="2" width="9.140625" customWidth="1"/>
    <col min="7" max="7" width="52.28515625" customWidth="1"/>
  </cols>
  <sheetData>
    <row r="1" spans="2:7" ht="23.25">
      <c r="B1" s="170" t="s">
        <v>37</v>
      </c>
      <c r="C1" s="170"/>
      <c r="D1" s="170"/>
      <c r="E1" s="170"/>
      <c r="F1" s="170"/>
      <c r="G1" s="170"/>
    </row>
    <row r="2" spans="2:7" ht="23.25">
      <c r="B2" s="170" t="s">
        <v>146</v>
      </c>
      <c r="C2" s="170"/>
      <c r="D2" s="170"/>
      <c r="E2" s="170"/>
      <c r="F2" s="170"/>
      <c r="G2" s="170"/>
    </row>
    <row r="3" spans="2:7" s="55" customFormat="1" ht="23.25">
      <c r="B3" s="170" t="s">
        <v>87</v>
      </c>
      <c r="C3" s="170"/>
      <c r="D3" s="170"/>
      <c r="E3" s="170"/>
      <c r="F3" s="170"/>
      <c r="G3" s="170"/>
    </row>
    <row r="4" spans="2:7" s="55" customFormat="1" ht="23.25">
      <c r="B4" s="170" t="s">
        <v>55</v>
      </c>
      <c r="C4" s="170"/>
      <c r="D4" s="170"/>
      <c r="E4" s="170"/>
      <c r="F4" s="170"/>
      <c r="G4" s="170"/>
    </row>
    <row r="5" spans="2:7" ht="21">
      <c r="B5" s="171"/>
      <c r="C5" s="171"/>
      <c r="D5" s="171"/>
      <c r="E5" s="171"/>
      <c r="F5" s="171"/>
      <c r="G5" s="171"/>
    </row>
    <row r="6" spans="2:7" s="39" customFormat="1" ht="21">
      <c r="B6" s="15" t="s">
        <v>153</v>
      </c>
      <c r="C6" s="15"/>
      <c r="D6" s="15"/>
      <c r="E6" s="15"/>
      <c r="F6" s="15"/>
      <c r="G6" s="15"/>
    </row>
    <row r="7" spans="2:7" s="39" customFormat="1" ht="21">
      <c r="B7" s="45" t="s">
        <v>154</v>
      </c>
      <c r="C7" s="45"/>
      <c r="D7" s="45"/>
      <c r="E7" s="45"/>
      <c r="F7" s="45"/>
      <c r="G7" s="49"/>
    </row>
    <row r="8" spans="2:7" s="39" customFormat="1" ht="21">
      <c r="B8" s="45" t="s">
        <v>147</v>
      </c>
      <c r="C8" s="45"/>
      <c r="D8" s="45"/>
      <c r="E8" s="45"/>
      <c r="F8" s="45"/>
      <c r="G8" s="49"/>
    </row>
    <row r="9" spans="2:7" s="39" customFormat="1" ht="21">
      <c r="B9" s="45" t="s">
        <v>148</v>
      </c>
      <c r="C9" s="45"/>
      <c r="D9" s="45"/>
      <c r="E9" s="45"/>
      <c r="F9" s="45"/>
      <c r="G9" s="49"/>
    </row>
    <row r="10" spans="2:7" s="39" customFormat="1" ht="21">
      <c r="B10" s="168" t="s">
        <v>155</v>
      </c>
      <c r="C10" s="168"/>
      <c r="D10" s="168"/>
      <c r="E10" s="168"/>
      <c r="F10" s="168"/>
      <c r="G10" s="168"/>
    </row>
    <row r="11" spans="2:7" s="39" customFormat="1" ht="21">
      <c r="B11" s="49" t="s">
        <v>114</v>
      </c>
      <c r="C11" s="45"/>
      <c r="D11" s="45"/>
      <c r="E11" s="45"/>
      <c r="F11" s="45"/>
      <c r="G11" s="45"/>
    </row>
    <row r="12" spans="2:7" s="39" customFormat="1" ht="21">
      <c r="B12" s="45" t="s">
        <v>115</v>
      </c>
      <c r="C12" s="45"/>
      <c r="D12" s="45"/>
      <c r="E12" s="45"/>
      <c r="F12" s="45"/>
      <c r="G12" s="45"/>
    </row>
    <row r="13" spans="2:7" s="39" customFormat="1" ht="21">
      <c r="B13" s="45" t="s">
        <v>116</v>
      </c>
      <c r="C13" s="45"/>
      <c r="D13" s="45"/>
      <c r="E13" s="45"/>
      <c r="F13" s="45"/>
      <c r="G13" s="45"/>
    </row>
    <row r="14" spans="2:7" s="107" customFormat="1" ht="21">
      <c r="C14" s="107" t="s">
        <v>117</v>
      </c>
    </row>
    <row r="15" spans="2:7" s="107" customFormat="1" ht="21">
      <c r="B15" s="107" t="s">
        <v>133</v>
      </c>
    </row>
    <row r="16" spans="2:7" s="107" customFormat="1" ht="21">
      <c r="B16" s="107" t="s">
        <v>132</v>
      </c>
    </row>
    <row r="17" spans="1:13" s="107" customFormat="1" ht="21">
      <c r="C17" s="107" t="s">
        <v>118</v>
      </c>
    </row>
    <row r="18" spans="1:13" s="11" customFormat="1" ht="21">
      <c r="A18" s="11" t="s">
        <v>119</v>
      </c>
      <c r="E18" s="44"/>
      <c r="F18" s="44"/>
      <c r="G18" s="44"/>
    </row>
    <row r="19" spans="1:13" s="11" customFormat="1" ht="21">
      <c r="B19" s="11" t="s">
        <v>120</v>
      </c>
      <c r="E19" s="44"/>
      <c r="F19" s="44"/>
      <c r="G19" s="44"/>
    </row>
    <row r="20" spans="1:13" s="14" customFormat="1" ht="21">
      <c r="B20" s="84" t="s">
        <v>85</v>
      </c>
    </row>
    <row r="21" spans="1:13" s="14" customFormat="1" ht="21">
      <c r="B21" s="84" t="s">
        <v>121</v>
      </c>
    </row>
    <row r="22" spans="1:13" s="14" customFormat="1" ht="21">
      <c r="B22" s="84" t="s">
        <v>86</v>
      </c>
    </row>
    <row r="23" spans="1:13" s="14" customFormat="1" ht="21">
      <c r="B23" s="84" t="s">
        <v>122</v>
      </c>
    </row>
    <row r="24" spans="1:13" s="11" customFormat="1" ht="21">
      <c r="A24" s="169" t="s">
        <v>84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</row>
    <row r="25" spans="1:13" s="14" customFormat="1" ht="21">
      <c r="B25" s="84" t="s">
        <v>145</v>
      </c>
    </row>
    <row r="26" spans="1:13" s="47" customFormat="1" ht="21">
      <c r="B26" s="168" t="s">
        <v>71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3" s="47" customFormat="1" ht="21">
      <c r="B27" s="168" t="s">
        <v>123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</row>
    <row r="28" spans="1:13" s="11" customFormat="1" ht="21">
      <c r="A28" s="85"/>
      <c r="B28" s="85" t="s">
        <v>124</v>
      </c>
    </row>
    <row r="29" spans="1:13" s="11" customFormat="1" ht="21">
      <c r="B29" s="165" t="s">
        <v>125</v>
      </c>
      <c r="C29" s="166"/>
      <c r="D29" s="166"/>
      <c r="E29" s="166"/>
      <c r="F29" s="166"/>
      <c r="G29" s="166"/>
      <c r="H29" s="166"/>
    </row>
    <row r="30" spans="1:13" s="11" customFormat="1" ht="21">
      <c r="B30" s="167" t="s">
        <v>126</v>
      </c>
      <c r="C30" s="167"/>
      <c r="D30" s="167"/>
      <c r="E30" s="167"/>
      <c r="F30" s="167"/>
      <c r="G30" s="167"/>
      <c r="H30" s="167"/>
    </row>
    <row r="31" spans="1:13" s="14" customFormat="1" ht="21">
      <c r="B31" s="14" t="s">
        <v>127</v>
      </c>
    </row>
    <row r="32" spans="1:13" s="86" customFormat="1" ht="21">
      <c r="A32" s="168" t="s">
        <v>128</v>
      </c>
      <c r="B32" s="168"/>
      <c r="C32" s="168"/>
      <c r="D32" s="168"/>
      <c r="E32" s="168"/>
      <c r="F32" s="168"/>
      <c r="G32" s="168"/>
    </row>
    <row r="33" spans="2:7" s="148" customFormat="1" ht="21">
      <c r="B33" s="164" t="s">
        <v>135</v>
      </c>
      <c r="C33" s="164"/>
      <c r="D33" s="164"/>
      <c r="E33" s="164"/>
      <c r="F33" s="164"/>
      <c r="G33" s="164"/>
    </row>
    <row r="34" spans="2:7" s="148" customFormat="1" ht="21">
      <c r="B34" s="47" t="s">
        <v>136</v>
      </c>
      <c r="C34" s="47"/>
      <c r="D34" s="47"/>
      <c r="E34" s="47"/>
      <c r="F34" s="47"/>
      <c r="G34" s="47"/>
    </row>
    <row r="35" spans="2:7" ht="21">
      <c r="B35" s="14"/>
      <c r="C35" s="14"/>
      <c r="D35" s="14"/>
      <c r="E35" s="14"/>
      <c r="F35" s="14"/>
      <c r="G35" s="14"/>
    </row>
    <row r="36" spans="2:7" ht="21">
      <c r="B36" s="14" t="s">
        <v>80</v>
      </c>
      <c r="C36" s="14"/>
      <c r="D36" s="14"/>
      <c r="E36" s="14"/>
      <c r="F36" s="14"/>
      <c r="G36" s="14"/>
    </row>
    <row r="37" spans="2:7" ht="21">
      <c r="B37" s="14"/>
      <c r="C37" s="14"/>
      <c r="D37" s="14"/>
      <c r="E37" s="14"/>
      <c r="F37" s="14"/>
      <c r="G37" s="14"/>
    </row>
    <row r="38" spans="2:7" ht="21">
      <c r="B38" s="14"/>
      <c r="C38" s="14"/>
      <c r="D38" s="14"/>
      <c r="E38" s="14"/>
      <c r="F38" s="14"/>
      <c r="G38" s="14"/>
    </row>
    <row r="39" spans="2:7" ht="21">
      <c r="B39" s="14"/>
      <c r="C39" s="14"/>
      <c r="D39" s="14"/>
      <c r="E39" s="14"/>
      <c r="F39" s="14"/>
      <c r="G39" s="14"/>
    </row>
    <row r="40" spans="2:7" ht="21">
      <c r="B40" s="14"/>
      <c r="C40" s="14"/>
      <c r="D40" s="14"/>
      <c r="E40" s="14"/>
      <c r="F40" s="14"/>
      <c r="G40" s="14"/>
    </row>
    <row r="41" spans="2:7" ht="21">
      <c r="B41" s="14"/>
      <c r="C41" s="14"/>
      <c r="D41" s="14"/>
      <c r="E41" s="14"/>
      <c r="F41" s="14"/>
      <c r="G41" s="14"/>
    </row>
    <row r="42" spans="2:7" ht="21">
      <c r="B42" s="14"/>
      <c r="C42" s="14"/>
      <c r="D42" s="14"/>
      <c r="E42" s="14"/>
      <c r="F42" s="14"/>
      <c r="G42" s="14"/>
    </row>
    <row r="43" spans="2:7" ht="21">
      <c r="B43" s="14"/>
      <c r="C43" s="14"/>
      <c r="D43" s="14"/>
      <c r="E43" s="14"/>
      <c r="F43" s="14"/>
      <c r="G43" s="14"/>
    </row>
    <row r="44" spans="2:7" ht="21">
      <c r="B44" s="14"/>
      <c r="C44" s="14"/>
      <c r="D44" s="14"/>
      <c r="E44" s="14"/>
      <c r="F44" s="14"/>
      <c r="G44" s="14"/>
    </row>
    <row r="45" spans="2:7" ht="21">
      <c r="B45" s="14"/>
      <c r="C45" s="14"/>
      <c r="D45" s="14"/>
      <c r="E45" s="14"/>
      <c r="F45" s="14"/>
      <c r="G45" s="14"/>
    </row>
    <row r="46" spans="2:7" ht="21">
      <c r="B46" s="14"/>
      <c r="C46" s="14"/>
      <c r="D46" s="14"/>
      <c r="E46" s="14"/>
      <c r="F46" s="14"/>
      <c r="G46" s="14"/>
    </row>
  </sheetData>
  <mergeCells count="13">
    <mergeCell ref="B1:G1"/>
    <mergeCell ref="B2:G2"/>
    <mergeCell ref="B3:G3"/>
    <mergeCell ref="B4:G4"/>
    <mergeCell ref="B5:G5"/>
    <mergeCell ref="B33:G33"/>
    <mergeCell ref="B29:H29"/>
    <mergeCell ref="B30:H30"/>
    <mergeCell ref="B10:G10"/>
    <mergeCell ref="A24:M24"/>
    <mergeCell ref="B26:L26"/>
    <mergeCell ref="B27:L27"/>
    <mergeCell ref="A32:G32"/>
  </mergeCells>
  <pageMargins left="0" right="0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"/>
  <sheetViews>
    <sheetView zoomScale="130" zoomScaleNormal="130" workbookViewId="0">
      <selection activeCell="B4" sqref="B4:G4"/>
    </sheetView>
  </sheetViews>
  <sheetFormatPr defaultRowHeight="19.5"/>
  <cols>
    <col min="1" max="1" width="5.7109375" style="3" customWidth="1"/>
    <col min="2" max="2" width="7.7109375" style="3" customWidth="1"/>
    <col min="3" max="3" width="9.140625" style="3"/>
    <col min="4" max="4" width="21.85546875" style="3" customWidth="1"/>
    <col min="5" max="5" width="12.28515625" style="3" customWidth="1"/>
    <col min="6" max="6" width="12.140625" style="5" customWidth="1"/>
    <col min="7" max="7" width="13.5703125" style="5" customWidth="1"/>
    <col min="8" max="8" width="17" style="5" customWidth="1"/>
    <col min="9" max="257" width="9.140625" style="3"/>
    <col min="258" max="258" width="10.85546875" style="3" customWidth="1"/>
    <col min="259" max="259" width="9.140625" style="3"/>
    <col min="260" max="260" width="15.42578125" style="3" customWidth="1"/>
    <col min="261" max="261" width="30.85546875" style="3" customWidth="1"/>
    <col min="262" max="262" width="6.85546875" style="3" customWidth="1"/>
    <col min="263" max="263" width="7" style="3" customWidth="1"/>
    <col min="264" max="264" width="13.7109375" style="3" customWidth="1"/>
    <col min="265" max="513" width="9.140625" style="3"/>
    <col min="514" max="514" width="10.85546875" style="3" customWidth="1"/>
    <col min="515" max="515" width="9.140625" style="3"/>
    <col min="516" max="516" width="15.42578125" style="3" customWidth="1"/>
    <col min="517" max="517" width="30.85546875" style="3" customWidth="1"/>
    <col min="518" max="518" width="6.85546875" style="3" customWidth="1"/>
    <col min="519" max="519" width="7" style="3" customWidth="1"/>
    <col min="520" max="520" width="13.7109375" style="3" customWidth="1"/>
    <col min="521" max="769" width="9.140625" style="3"/>
    <col min="770" max="770" width="10.85546875" style="3" customWidth="1"/>
    <col min="771" max="771" width="9.140625" style="3"/>
    <col min="772" max="772" width="15.42578125" style="3" customWidth="1"/>
    <col min="773" max="773" width="30.85546875" style="3" customWidth="1"/>
    <col min="774" max="774" width="6.85546875" style="3" customWidth="1"/>
    <col min="775" max="775" width="7" style="3" customWidth="1"/>
    <col min="776" max="776" width="13.7109375" style="3" customWidth="1"/>
    <col min="777" max="1025" width="9.140625" style="3"/>
    <col min="1026" max="1026" width="10.85546875" style="3" customWidth="1"/>
    <col min="1027" max="1027" width="9.140625" style="3"/>
    <col min="1028" max="1028" width="15.42578125" style="3" customWidth="1"/>
    <col min="1029" max="1029" width="30.85546875" style="3" customWidth="1"/>
    <col min="1030" max="1030" width="6.85546875" style="3" customWidth="1"/>
    <col min="1031" max="1031" width="7" style="3" customWidth="1"/>
    <col min="1032" max="1032" width="13.7109375" style="3" customWidth="1"/>
    <col min="1033" max="1281" width="9.140625" style="3"/>
    <col min="1282" max="1282" width="10.85546875" style="3" customWidth="1"/>
    <col min="1283" max="1283" width="9.140625" style="3"/>
    <col min="1284" max="1284" width="15.42578125" style="3" customWidth="1"/>
    <col min="1285" max="1285" width="30.85546875" style="3" customWidth="1"/>
    <col min="1286" max="1286" width="6.85546875" style="3" customWidth="1"/>
    <col min="1287" max="1287" width="7" style="3" customWidth="1"/>
    <col min="1288" max="1288" width="13.7109375" style="3" customWidth="1"/>
    <col min="1289" max="1537" width="9.140625" style="3"/>
    <col min="1538" max="1538" width="10.85546875" style="3" customWidth="1"/>
    <col min="1539" max="1539" width="9.140625" style="3"/>
    <col min="1540" max="1540" width="15.42578125" style="3" customWidth="1"/>
    <col min="1541" max="1541" width="30.85546875" style="3" customWidth="1"/>
    <col min="1542" max="1542" width="6.85546875" style="3" customWidth="1"/>
    <col min="1543" max="1543" width="7" style="3" customWidth="1"/>
    <col min="1544" max="1544" width="13.7109375" style="3" customWidth="1"/>
    <col min="1545" max="1793" width="9.140625" style="3"/>
    <col min="1794" max="1794" width="10.85546875" style="3" customWidth="1"/>
    <col min="1795" max="1795" width="9.140625" style="3"/>
    <col min="1796" max="1796" width="15.42578125" style="3" customWidth="1"/>
    <col min="1797" max="1797" width="30.85546875" style="3" customWidth="1"/>
    <col min="1798" max="1798" width="6.85546875" style="3" customWidth="1"/>
    <col min="1799" max="1799" width="7" style="3" customWidth="1"/>
    <col min="1800" max="1800" width="13.7109375" style="3" customWidth="1"/>
    <col min="1801" max="2049" width="9.140625" style="3"/>
    <col min="2050" max="2050" width="10.85546875" style="3" customWidth="1"/>
    <col min="2051" max="2051" width="9.140625" style="3"/>
    <col min="2052" max="2052" width="15.42578125" style="3" customWidth="1"/>
    <col min="2053" max="2053" width="30.85546875" style="3" customWidth="1"/>
    <col min="2054" max="2054" width="6.85546875" style="3" customWidth="1"/>
    <col min="2055" max="2055" width="7" style="3" customWidth="1"/>
    <col min="2056" max="2056" width="13.7109375" style="3" customWidth="1"/>
    <col min="2057" max="2305" width="9.140625" style="3"/>
    <col min="2306" max="2306" width="10.85546875" style="3" customWidth="1"/>
    <col min="2307" max="2307" width="9.140625" style="3"/>
    <col min="2308" max="2308" width="15.42578125" style="3" customWidth="1"/>
    <col min="2309" max="2309" width="30.85546875" style="3" customWidth="1"/>
    <col min="2310" max="2310" width="6.85546875" style="3" customWidth="1"/>
    <col min="2311" max="2311" width="7" style="3" customWidth="1"/>
    <col min="2312" max="2312" width="13.7109375" style="3" customWidth="1"/>
    <col min="2313" max="2561" width="9.140625" style="3"/>
    <col min="2562" max="2562" width="10.85546875" style="3" customWidth="1"/>
    <col min="2563" max="2563" width="9.140625" style="3"/>
    <col min="2564" max="2564" width="15.42578125" style="3" customWidth="1"/>
    <col min="2565" max="2565" width="30.85546875" style="3" customWidth="1"/>
    <col min="2566" max="2566" width="6.85546875" style="3" customWidth="1"/>
    <col min="2567" max="2567" width="7" style="3" customWidth="1"/>
    <col min="2568" max="2568" width="13.7109375" style="3" customWidth="1"/>
    <col min="2569" max="2817" width="9.140625" style="3"/>
    <col min="2818" max="2818" width="10.85546875" style="3" customWidth="1"/>
    <col min="2819" max="2819" width="9.140625" style="3"/>
    <col min="2820" max="2820" width="15.42578125" style="3" customWidth="1"/>
    <col min="2821" max="2821" width="30.85546875" style="3" customWidth="1"/>
    <col min="2822" max="2822" width="6.85546875" style="3" customWidth="1"/>
    <col min="2823" max="2823" width="7" style="3" customWidth="1"/>
    <col min="2824" max="2824" width="13.7109375" style="3" customWidth="1"/>
    <col min="2825" max="3073" width="9.140625" style="3"/>
    <col min="3074" max="3074" width="10.85546875" style="3" customWidth="1"/>
    <col min="3075" max="3075" width="9.140625" style="3"/>
    <col min="3076" max="3076" width="15.42578125" style="3" customWidth="1"/>
    <col min="3077" max="3077" width="30.85546875" style="3" customWidth="1"/>
    <col min="3078" max="3078" width="6.85546875" style="3" customWidth="1"/>
    <col min="3079" max="3079" width="7" style="3" customWidth="1"/>
    <col min="3080" max="3080" width="13.7109375" style="3" customWidth="1"/>
    <col min="3081" max="3329" width="9.140625" style="3"/>
    <col min="3330" max="3330" width="10.85546875" style="3" customWidth="1"/>
    <col min="3331" max="3331" width="9.140625" style="3"/>
    <col min="3332" max="3332" width="15.42578125" style="3" customWidth="1"/>
    <col min="3333" max="3333" width="30.85546875" style="3" customWidth="1"/>
    <col min="3334" max="3334" width="6.85546875" style="3" customWidth="1"/>
    <col min="3335" max="3335" width="7" style="3" customWidth="1"/>
    <col min="3336" max="3336" width="13.7109375" style="3" customWidth="1"/>
    <col min="3337" max="3585" width="9.140625" style="3"/>
    <col min="3586" max="3586" width="10.85546875" style="3" customWidth="1"/>
    <col min="3587" max="3587" width="9.140625" style="3"/>
    <col min="3588" max="3588" width="15.42578125" style="3" customWidth="1"/>
    <col min="3589" max="3589" width="30.85546875" style="3" customWidth="1"/>
    <col min="3590" max="3590" width="6.85546875" style="3" customWidth="1"/>
    <col min="3591" max="3591" width="7" style="3" customWidth="1"/>
    <col min="3592" max="3592" width="13.7109375" style="3" customWidth="1"/>
    <col min="3593" max="3841" width="9.140625" style="3"/>
    <col min="3842" max="3842" width="10.85546875" style="3" customWidth="1"/>
    <col min="3843" max="3843" width="9.140625" style="3"/>
    <col min="3844" max="3844" width="15.42578125" style="3" customWidth="1"/>
    <col min="3845" max="3845" width="30.85546875" style="3" customWidth="1"/>
    <col min="3846" max="3846" width="6.85546875" style="3" customWidth="1"/>
    <col min="3847" max="3847" width="7" style="3" customWidth="1"/>
    <col min="3848" max="3848" width="13.7109375" style="3" customWidth="1"/>
    <col min="3849" max="4097" width="9.140625" style="3"/>
    <col min="4098" max="4098" width="10.85546875" style="3" customWidth="1"/>
    <col min="4099" max="4099" width="9.140625" style="3"/>
    <col min="4100" max="4100" width="15.42578125" style="3" customWidth="1"/>
    <col min="4101" max="4101" width="30.85546875" style="3" customWidth="1"/>
    <col min="4102" max="4102" width="6.85546875" style="3" customWidth="1"/>
    <col min="4103" max="4103" width="7" style="3" customWidth="1"/>
    <col min="4104" max="4104" width="13.7109375" style="3" customWidth="1"/>
    <col min="4105" max="4353" width="9.140625" style="3"/>
    <col min="4354" max="4354" width="10.85546875" style="3" customWidth="1"/>
    <col min="4355" max="4355" width="9.140625" style="3"/>
    <col min="4356" max="4356" width="15.42578125" style="3" customWidth="1"/>
    <col min="4357" max="4357" width="30.85546875" style="3" customWidth="1"/>
    <col min="4358" max="4358" width="6.85546875" style="3" customWidth="1"/>
    <col min="4359" max="4359" width="7" style="3" customWidth="1"/>
    <col min="4360" max="4360" width="13.7109375" style="3" customWidth="1"/>
    <col min="4361" max="4609" width="9.140625" style="3"/>
    <col min="4610" max="4610" width="10.85546875" style="3" customWidth="1"/>
    <col min="4611" max="4611" width="9.140625" style="3"/>
    <col min="4612" max="4612" width="15.42578125" style="3" customWidth="1"/>
    <col min="4613" max="4613" width="30.85546875" style="3" customWidth="1"/>
    <col min="4614" max="4614" width="6.85546875" style="3" customWidth="1"/>
    <col min="4615" max="4615" width="7" style="3" customWidth="1"/>
    <col min="4616" max="4616" width="13.7109375" style="3" customWidth="1"/>
    <col min="4617" max="4865" width="9.140625" style="3"/>
    <col min="4866" max="4866" width="10.85546875" style="3" customWidth="1"/>
    <col min="4867" max="4867" width="9.140625" style="3"/>
    <col min="4868" max="4868" width="15.42578125" style="3" customWidth="1"/>
    <col min="4869" max="4869" width="30.85546875" style="3" customWidth="1"/>
    <col min="4870" max="4870" width="6.85546875" style="3" customWidth="1"/>
    <col min="4871" max="4871" width="7" style="3" customWidth="1"/>
    <col min="4872" max="4872" width="13.7109375" style="3" customWidth="1"/>
    <col min="4873" max="5121" width="9.140625" style="3"/>
    <col min="5122" max="5122" width="10.85546875" style="3" customWidth="1"/>
    <col min="5123" max="5123" width="9.140625" style="3"/>
    <col min="5124" max="5124" width="15.42578125" style="3" customWidth="1"/>
    <col min="5125" max="5125" width="30.85546875" style="3" customWidth="1"/>
    <col min="5126" max="5126" width="6.85546875" style="3" customWidth="1"/>
    <col min="5127" max="5127" width="7" style="3" customWidth="1"/>
    <col min="5128" max="5128" width="13.7109375" style="3" customWidth="1"/>
    <col min="5129" max="5377" width="9.140625" style="3"/>
    <col min="5378" max="5378" width="10.85546875" style="3" customWidth="1"/>
    <col min="5379" max="5379" width="9.140625" style="3"/>
    <col min="5380" max="5380" width="15.42578125" style="3" customWidth="1"/>
    <col min="5381" max="5381" width="30.85546875" style="3" customWidth="1"/>
    <col min="5382" max="5382" width="6.85546875" style="3" customWidth="1"/>
    <col min="5383" max="5383" width="7" style="3" customWidth="1"/>
    <col min="5384" max="5384" width="13.7109375" style="3" customWidth="1"/>
    <col min="5385" max="5633" width="9.140625" style="3"/>
    <col min="5634" max="5634" width="10.85546875" style="3" customWidth="1"/>
    <col min="5635" max="5635" width="9.140625" style="3"/>
    <col min="5636" max="5636" width="15.42578125" style="3" customWidth="1"/>
    <col min="5637" max="5637" width="30.85546875" style="3" customWidth="1"/>
    <col min="5638" max="5638" width="6.85546875" style="3" customWidth="1"/>
    <col min="5639" max="5639" width="7" style="3" customWidth="1"/>
    <col min="5640" max="5640" width="13.7109375" style="3" customWidth="1"/>
    <col min="5641" max="5889" width="9.140625" style="3"/>
    <col min="5890" max="5890" width="10.85546875" style="3" customWidth="1"/>
    <col min="5891" max="5891" width="9.140625" style="3"/>
    <col min="5892" max="5892" width="15.42578125" style="3" customWidth="1"/>
    <col min="5893" max="5893" width="30.85546875" style="3" customWidth="1"/>
    <col min="5894" max="5894" width="6.85546875" style="3" customWidth="1"/>
    <col min="5895" max="5895" width="7" style="3" customWidth="1"/>
    <col min="5896" max="5896" width="13.7109375" style="3" customWidth="1"/>
    <col min="5897" max="6145" width="9.140625" style="3"/>
    <col min="6146" max="6146" width="10.85546875" style="3" customWidth="1"/>
    <col min="6147" max="6147" width="9.140625" style="3"/>
    <col min="6148" max="6148" width="15.42578125" style="3" customWidth="1"/>
    <col min="6149" max="6149" width="30.85546875" style="3" customWidth="1"/>
    <col min="6150" max="6150" width="6.85546875" style="3" customWidth="1"/>
    <col min="6151" max="6151" width="7" style="3" customWidth="1"/>
    <col min="6152" max="6152" width="13.7109375" style="3" customWidth="1"/>
    <col min="6153" max="6401" width="9.140625" style="3"/>
    <col min="6402" max="6402" width="10.85546875" style="3" customWidth="1"/>
    <col min="6403" max="6403" width="9.140625" style="3"/>
    <col min="6404" max="6404" width="15.42578125" style="3" customWidth="1"/>
    <col min="6405" max="6405" width="30.85546875" style="3" customWidth="1"/>
    <col min="6406" max="6406" width="6.85546875" style="3" customWidth="1"/>
    <col min="6407" max="6407" width="7" style="3" customWidth="1"/>
    <col min="6408" max="6408" width="13.7109375" style="3" customWidth="1"/>
    <col min="6409" max="6657" width="9.140625" style="3"/>
    <col min="6658" max="6658" width="10.85546875" style="3" customWidth="1"/>
    <col min="6659" max="6659" width="9.140625" style="3"/>
    <col min="6660" max="6660" width="15.42578125" style="3" customWidth="1"/>
    <col min="6661" max="6661" width="30.85546875" style="3" customWidth="1"/>
    <col min="6662" max="6662" width="6.85546875" style="3" customWidth="1"/>
    <col min="6663" max="6663" width="7" style="3" customWidth="1"/>
    <col min="6664" max="6664" width="13.7109375" style="3" customWidth="1"/>
    <col min="6665" max="6913" width="9.140625" style="3"/>
    <col min="6914" max="6914" width="10.85546875" style="3" customWidth="1"/>
    <col min="6915" max="6915" width="9.140625" style="3"/>
    <col min="6916" max="6916" width="15.42578125" style="3" customWidth="1"/>
    <col min="6917" max="6917" width="30.85546875" style="3" customWidth="1"/>
    <col min="6918" max="6918" width="6.85546875" style="3" customWidth="1"/>
    <col min="6919" max="6919" width="7" style="3" customWidth="1"/>
    <col min="6920" max="6920" width="13.7109375" style="3" customWidth="1"/>
    <col min="6921" max="7169" width="9.140625" style="3"/>
    <col min="7170" max="7170" width="10.85546875" style="3" customWidth="1"/>
    <col min="7171" max="7171" width="9.140625" style="3"/>
    <col min="7172" max="7172" width="15.42578125" style="3" customWidth="1"/>
    <col min="7173" max="7173" width="30.85546875" style="3" customWidth="1"/>
    <col min="7174" max="7174" width="6.85546875" style="3" customWidth="1"/>
    <col min="7175" max="7175" width="7" style="3" customWidth="1"/>
    <col min="7176" max="7176" width="13.7109375" style="3" customWidth="1"/>
    <col min="7177" max="7425" width="9.140625" style="3"/>
    <col min="7426" max="7426" width="10.85546875" style="3" customWidth="1"/>
    <col min="7427" max="7427" width="9.140625" style="3"/>
    <col min="7428" max="7428" width="15.42578125" style="3" customWidth="1"/>
    <col min="7429" max="7429" width="30.85546875" style="3" customWidth="1"/>
    <col min="7430" max="7430" width="6.85546875" style="3" customWidth="1"/>
    <col min="7431" max="7431" width="7" style="3" customWidth="1"/>
    <col min="7432" max="7432" width="13.7109375" style="3" customWidth="1"/>
    <col min="7433" max="7681" width="9.140625" style="3"/>
    <col min="7682" max="7682" width="10.85546875" style="3" customWidth="1"/>
    <col min="7683" max="7683" width="9.140625" style="3"/>
    <col min="7684" max="7684" width="15.42578125" style="3" customWidth="1"/>
    <col min="7685" max="7685" width="30.85546875" style="3" customWidth="1"/>
    <col min="7686" max="7686" width="6.85546875" style="3" customWidth="1"/>
    <col min="7687" max="7687" width="7" style="3" customWidth="1"/>
    <col min="7688" max="7688" width="13.7109375" style="3" customWidth="1"/>
    <col min="7689" max="7937" width="9.140625" style="3"/>
    <col min="7938" max="7938" width="10.85546875" style="3" customWidth="1"/>
    <col min="7939" max="7939" width="9.140625" style="3"/>
    <col min="7940" max="7940" width="15.42578125" style="3" customWidth="1"/>
    <col min="7941" max="7941" width="30.85546875" style="3" customWidth="1"/>
    <col min="7942" max="7942" width="6.85546875" style="3" customWidth="1"/>
    <col min="7943" max="7943" width="7" style="3" customWidth="1"/>
    <col min="7944" max="7944" width="13.7109375" style="3" customWidth="1"/>
    <col min="7945" max="8193" width="9.140625" style="3"/>
    <col min="8194" max="8194" width="10.85546875" style="3" customWidth="1"/>
    <col min="8195" max="8195" width="9.140625" style="3"/>
    <col min="8196" max="8196" width="15.42578125" style="3" customWidth="1"/>
    <col min="8197" max="8197" width="30.85546875" style="3" customWidth="1"/>
    <col min="8198" max="8198" width="6.85546875" style="3" customWidth="1"/>
    <col min="8199" max="8199" width="7" style="3" customWidth="1"/>
    <col min="8200" max="8200" width="13.7109375" style="3" customWidth="1"/>
    <col min="8201" max="8449" width="9.140625" style="3"/>
    <col min="8450" max="8450" width="10.85546875" style="3" customWidth="1"/>
    <col min="8451" max="8451" width="9.140625" style="3"/>
    <col min="8452" max="8452" width="15.42578125" style="3" customWidth="1"/>
    <col min="8453" max="8453" width="30.85546875" style="3" customWidth="1"/>
    <col min="8454" max="8454" width="6.85546875" style="3" customWidth="1"/>
    <col min="8455" max="8455" width="7" style="3" customWidth="1"/>
    <col min="8456" max="8456" width="13.7109375" style="3" customWidth="1"/>
    <col min="8457" max="8705" width="9.140625" style="3"/>
    <col min="8706" max="8706" width="10.85546875" style="3" customWidth="1"/>
    <col min="8707" max="8707" width="9.140625" style="3"/>
    <col min="8708" max="8708" width="15.42578125" style="3" customWidth="1"/>
    <col min="8709" max="8709" width="30.85546875" style="3" customWidth="1"/>
    <col min="8710" max="8710" width="6.85546875" style="3" customWidth="1"/>
    <col min="8711" max="8711" width="7" style="3" customWidth="1"/>
    <col min="8712" max="8712" width="13.7109375" style="3" customWidth="1"/>
    <col min="8713" max="8961" width="9.140625" style="3"/>
    <col min="8962" max="8962" width="10.85546875" style="3" customWidth="1"/>
    <col min="8963" max="8963" width="9.140625" style="3"/>
    <col min="8964" max="8964" width="15.42578125" style="3" customWidth="1"/>
    <col min="8965" max="8965" width="30.85546875" style="3" customWidth="1"/>
    <col min="8966" max="8966" width="6.85546875" style="3" customWidth="1"/>
    <col min="8967" max="8967" width="7" style="3" customWidth="1"/>
    <col min="8968" max="8968" width="13.7109375" style="3" customWidth="1"/>
    <col min="8969" max="9217" width="9.140625" style="3"/>
    <col min="9218" max="9218" width="10.85546875" style="3" customWidth="1"/>
    <col min="9219" max="9219" width="9.140625" style="3"/>
    <col min="9220" max="9220" width="15.42578125" style="3" customWidth="1"/>
    <col min="9221" max="9221" width="30.85546875" style="3" customWidth="1"/>
    <col min="9222" max="9222" width="6.85546875" style="3" customWidth="1"/>
    <col min="9223" max="9223" width="7" style="3" customWidth="1"/>
    <col min="9224" max="9224" width="13.7109375" style="3" customWidth="1"/>
    <col min="9225" max="9473" width="9.140625" style="3"/>
    <col min="9474" max="9474" width="10.85546875" style="3" customWidth="1"/>
    <col min="9475" max="9475" width="9.140625" style="3"/>
    <col min="9476" max="9476" width="15.42578125" style="3" customWidth="1"/>
    <col min="9477" max="9477" width="30.85546875" style="3" customWidth="1"/>
    <col min="9478" max="9478" width="6.85546875" style="3" customWidth="1"/>
    <col min="9479" max="9479" width="7" style="3" customWidth="1"/>
    <col min="9480" max="9480" width="13.7109375" style="3" customWidth="1"/>
    <col min="9481" max="9729" width="9.140625" style="3"/>
    <col min="9730" max="9730" width="10.85546875" style="3" customWidth="1"/>
    <col min="9731" max="9731" width="9.140625" style="3"/>
    <col min="9732" max="9732" width="15.42578125" style="3" customWidth="1"/>
    <col min="9733" max="9733" width="30.85546875" style="3" customWidth="1"/>
    <col min="9734" max="9734" width="6.85546875" style="3" customWidth="1"/>
    <col min="9735" max="9735" width="7" style="3" customWidth="1"/>
    <col min="9736" max="9736" width="13.7109375" style="3" customWidth="1"/>
    <col min="9737" max="9985" width="9.140625" style="3"/>
    <col min="9986" max="9986" width="10.85546875" style="3" customWidth="1"/>
    <col min="9987" max="9987" width="9.140625" style="3"/>
    <col min="9988" max="9988" width="15.42578125" style="3" customWidth="1"/>
    <col min="9989" max="9989" width="30.85546875" style="3" customWidth="1"/>
    <col min="9990" max="9990" width="6.85546875" style="3" customWidth="1"/>
    <col min="9991" max="9991" width="7" style="3" customWidth="1"/>
    <col min="9992" max="9992" width="13.7109375" style="3" customWidth="1"/>
    <col min="9993" max="10241" width="9.140625" style="3"/>
    <col min="10242" max="10242" width="10.85546875" style="3" customWidth="1"/>
    <col min="10243" max="10243" width="9.140625" style="3"/>
    <col min="10244" max="10244" width="15.42578125" style="3" customWidth="1"/>
    <col min="10245" max="10245" width="30.85546875" style="3" customWidth="1"/>
    <col min="10246" max="10246" width="6.85546875" style="3" customWidth="1"/>
    <col min="10247" max="10247" width="7" style="3" customWidth="1"/>
    <col min="10248" max="10248" width="13.7109375" style="3" customWidth="1"/>
    <col min="10249" max="10497" width="9.140625" style="3"/>
    <col min="10498" max="10498" width="10.85546875" style="3" customWidth="1"/>
    <col min="10499" max="10499" width="9.140625" style="3"/>
    <col min="10500" max="10500" width="15.42578125" style="3" customWidth="1"/>
    <col min="10501" max="10501" width="30.85546875" style="3" customWidth="1"/>
    <col min="10502" max="10502" width="6.85546875" style="3" customWidth="1"/>
    <col min="10503" max="10503" width="7" style="3" customWidth="1"/>
    <col min="10504" max="10504" width="13.7109375" style="3" customWidth="1"/>
    <col min="10505" max="10753" width="9.140625" style="3"/>
    <col min="10754" max="10754" width="10.85546875" style="3" customWidth="1"/>
    <col min="10755" max="10755" width="9.140625" style="3"/>
    <col min="10756" max="10756" width="15.42578125" style="3" customWidth="1"/>
    <col min="10757" max="10757" width="30.85546875" style="3" customWidth="1"/>
    <col min="10758" max="10758" width="6.85546875" style="3" customWidth="1"/>
    <col min="10759" max="10759" width="7" style="3" customWidth="1"/>
    <col min="10760" max="10760" width="13.7109375" style="3" customWidth="1"/>
    <col min="10761" max="11009" width="9.140625" style="3"/>
    <col min="11010" max="11010" width="10.85546875" style="3" customWidth="1"/>
    <col min="11011" max="11011" width="9.140625" style="3"/>
    <col min="11012" max="11012" width="15.42578125" style="3" customWidth="1"/>
    <col min="11013" max="11013" width="30.85546875" style="3" customWidth="1"/>
    <col min="11014" max="11014" width="6.85546875" style="3" customWidth="1"/>
    <col min="11015" max="11015" width="7" style="3" customWidth="1"/>
    <col min="11016" max="11016" width="13.7109375" style="3" customWidth="1"/>
    <col min="11017" max="11265" width="9.140625" style="3"/>
    <col min="11266" max="11266" width="10.85546875" style="3" customWidth="1"/>
    <col min="11267" max="11267" width="9.140625" style="3"/>
    <col min="11268" max="11268" width="15.42578125" style="3" customWidth="1"/>
    <col min="11269" max="11269" width="30.85546875" style="3" customWidth="1"/>
    <col min="11270" max="11270" width="6.85546875" style="3" customWidth="1"/>
    <col min="11271" max="11271" width="7" style="3" customWidth="1"/>
    <col min="11272" max="11272" width="13.7109375" style="3" customWidth="1"/>
    <col min="11273" max="11521" width="9.140625" style="3"/>
    <col min="11522" max="11522" width="10.85546875" style="3" customWidth="1"/>
    <col min="11523" max="11523" width="9.140625" style="3"/>
    <col min="11524" max="11524" width="15.42578125" style="3" customWidth="1"/>
    <col min="11525" max="11525" width="30.85546875" style="3" customWidth="1"/>
    <col min="11526" max="11526" width="6.85546875" style="3" customWidth="1"/>
    <col min="11527" max="11527" width="7" style="3" customWidth="1"/>
    <col min="11528" max="11528" width="13.7109375" style="3" customWidth="1"/>
    <col min="11529" max="11777" width="9.140625" style="3"/>
    <col min="11778" max="11778" width="10.85546875" style="3" customWidth="1"/>
    <col min="11779" max="11779" width="9.140625" style="3"/>
    <col min="11780" max="11780" width="15.42578125" style="3" customWidth="1"/>
    <col min="11781" max="11781" width="30.85546875" style="3" customWidth="1"/>
    <col min="11782" max="11782" width="6.85546875" style="3" customWidth="1"/>
    <col min="11783" max="11783" width="7" style="3" customWidth="1"/>
    <col min="11784" max="11784" width="13.7109375" style="3" customWidth="1"/>
    <col min="11785" max="12033" width="9.140625" style="3"/>
    <col min="12034" max="12034" width="10.85546875" style="3" customWidth="1"/>
    <col min="12035" max="12035" width="9.140625" style="3"/>
    <col min="12036" max="12036" width="15.42578125" style="3" customWidth="1"/>
    <col min="12037" max="12037" width="30.85546875" style="3" customWidth="1"/>
    <col min="12038" max="12038" width="6.85546875" style="3" customWidth="1"/>
    <col min="12039" max="12039" width="7" style="3" customWidth="1"/>
    <col min="12040" max="12040" width="13.7109375" style="3" customWidth="1"/>
    <col min="12041" max="12289" width="9.140625" style="3"/>
    <col min="12290" max="12290" width="10.85546875" style="3" customWidth="1"/>
    <col min="12291" max="12291" width="9.140625" style="3"/>
    <col min="12292" max="12292" width="15.42578125" style="3" customWidth="1"/>
    <col min="12293" max="12293" width="30.85546875" style="3" customWidth="1"/>
    <col min="12294" max="12294" width="6.85546875" style="3" customWidth="1"/>
    <col min="12295" max="12295" width="7" style="3" customWidth="1"/>
    <col min="12296" max="12296" width="13.7109375" style="3" customWidth="1"/>
    <col min="12297" max="12545" width="9.140625" style="3"/>
    <col min="12546" max="12546" width="10.85546875" style="3" customWidth="1"/>
    <col min="12547" max="12547" width="9.140625" style="3"/>
    <col min="12548" max="12548" width="15.42578125" style="3" customWidth="1"/>
    <col min="12549" max="12549" width="30.85546875" style="3" customWidth="1"/>
    <col min="12550" max="12550" width="6.85546875" style="3" customWidth="1"/>
    <col min="12551" max="12551" width="7" style="3" customWidth="1"/>
    <col min="12552" max="12552" width="13.7109375" style="3" customWidth="1"/>
    <col min="12553" max="12801" width="9.140625" style="3"/>
    <col min="12802" max="12802" width="10.85546875" style="3" customWidth="1"/>
    <col min="12803" max="12803" width="9.140625" style="3"/>
    <col min="12804" max="12804" width="15.42578125" style="3" customWidth="1"/>
    <col min="12805" max="12805" width="30.85546875" style="3" customWidth="1"/>
    <col min="12806" max="12806" width="6.85546875" style="3" customWidth="1"/>
    <col min="12807" max="12807" width="7" style="3" customWidth="1"/>
    <col min="12808" max="12808" width="13.7109375" style="3" customWidth="1"/>
    <col min="12809" max="13057" width="9.140625" style="3"/>
    <col min="13058" max="13058" width="10.85546875" style="3" customWidth="1"/>
    <col min="13059" max="13059" width="9.140625" style="3"/>
    <col min="13060" max="13060" width="15.42578125" style="3" customWidth="1"/>
    <col min="13061" max="13061" width="30.85546875" style="3" customWidth="1"/>
    <col min="13062" max="13062" width="6.85546875" style="3" customWidth="1"/>
    <col min="13063" max="13063" width="7" style="3" customWidth="1"/>
    <col min="13064" max="13064" width="13.7109375" style="3" customWidth="1"/>
    <col min="13065" max="13313" width="9.140625" style="3"/>
    <col min="13314" max="13314" width="10.85546875" style="3" customWidth="1"/>
    <col min="13315" max="13315" width="9.140625" style="3"/>
    <col min="13316" max="13316" width="15.42578125" style="3" customWidth="1"/>
    <col min="13317" max="13317" width="30.85546875" style="3" customWidth="1"/>
    <col min="13318" max="13318" width="6.85546875" style="3" customWidth="1"/>
    <col min="13319" max="13319" width="7" style="3" customWidth="1"/>
    <col min="13320" max="13320" width="13.7109375" style="3" customWidth="1"/>
    <col min="13321" max="13569" width="9.140625" style="3"/>
    <col min="13570" max="13570" width="10.85546875" style="3" customWidth="1"/>
    <col min="13571" max="13571" width="9.140625" style="3"/>
    <col min="13572" max="13572" width="15.42578125" style="3" customWidth="1"/>
    <col min="13573" max="13573" width="30.85546875" style="3" customWidth="1"/>
    <col min="13574" max="13574" width="6.85546875" style="3" customWidth="1"/>
    <col min="13575" max="13575" width="7" style="3" customWidth="1"/>
    <col min="13576" max="13576" width="13.7109375" style="3" customWidth="1"/>
    <col min="13577" max="13825" width="9.140625" style="3"/>
    <col min="13826" max="13826" width="10.85546875" style="3" customWidth="1"/>
    <col min="13827" max="13827" width="9.140625" style="3"/>
    <col min="13828" max="13828" width="15.42578125" style="3" customWidth="1"/>
    <col min="13829" max="13829" width="30.85546875" style="3" customWidth="1"/>
    <col min="13830" max="13830" width="6.85546875" style="3" customWidth="1"/>
    <col min="13831" max="13831" width="7" style="3" customWidth="1"/>
    <col min="13832" max="13832" width="13.7109375" style="3" customWidth="1"/>
    <col min="13833" max="14081" width="9.140625" style="3"/>
    <col min="14082" max="14082" width="10.85546875" style="3" customWidth="1"/>
    <col min="14083" max="14083" width="9.140625" style="3"/>
    <col min="14084" max="14084" width="15.42578125" style="3" customWidth="1"/>
    <col min="14085" max="14085" width="30.85546875" style="3" customWidth="1"/>
    <col min="14086" max="14086" width="6.85546875" style="3" customWidth="1"/>
    <col min="14087" max="14087" width="7" style="3" customWidth="1"/>
    <col min="14088" max="14088" width="13.7109375" style="3" customWidth="1"/>
    <col min="14089" max="14337" width="9.140625" style="3"/>
    <col min="14338" max="14338" width="10.85546875" style="3" customWidth="1"/>
    <col min="14339" max="14339" width="9.140625" style="3"/>
    <col min="14340" max="14340" width="15.42578125" style="3" customWidth="1"/>
    <col min="14341" max="14341" width="30.85546875" style="3" customWidth="1"/>
    <col min="14342" max="14342" width="6.85546875" style="3" customWidth="1"/>
    <col min="14343" max="14343" width="7" style="3" customWidth="1"/>
    <col min="14344" max="14344" width="13.7109375" style="3" customWidth="1"/>
    <col min="14345" max="14593" width="9.140625" style="3"/>
    <col min="14594" max="14594" width="10.85546875" style="3" customWidth="1"/>
    <col min="14595" max="14595" width="9.140625" style="3"/>
    <col min="14596" max="14596" width="15.42578125" style="3" customWidth="1"/>
    <col min="14597" max="14597" width="30.85546875" style="3" customWidth="1"/>
    <col min="14598" max="14598" width="6.85546875" style="3" customWidth="1"/>
    <col min="14599" max="14599" width="7" style="3" customWidth="1"/>
    <col min="14600" max="14600" width="13.7109375" style="3" customWidth="1"/>
    <col min="14601" max="14849" width="9.140625" style="3"/>
    <col min="14850" max="14850" width="10.85546875" style="3" customWidth="1"/>
    <col min="14851" max="14851" width="9.140625" style="3"/>
    <col min="14852" max="14852" width="15.42578125" style="3" customWidth="1"/>
    <col min="14853" max="14853" width="30.85546875" style="3" customWidth="1"/>
    <col min="14854" max="14854" width="6.85546875" style="3" customWidth="1"/>
    <col min="14855" max="14855" width="7" style="3" customWidth="1"/>
    <col min="14856" max="14856" width="13.7109375" style="3" customWidth="1"/>
    <col min="14857" max="15105" width="9.140625" style="3"/>
    <col min="15106" max="15106" width="10.85546875" style="3" customWidth="1"/>
    <col min="15107" max="15107" width="9.140625" style="3"/>
    <col min="15108" max="15108" width="15.42578125" style="3" customWidth="1"/>
    <col min="15109" max="15109" width="30.85546875" style="3" customWidth="1"/>
    <col min="15110" max="15110" width="6.85546875" style="3" customWidth="1"/>
    <col min="15111" max="15111" width="7" style="3" customWidth="1"/>
    <col min="15112" max="15112" width="13.7109375" style="3" customWidth="1"/>
    <col min="15113" max="15361" width="9.140625" style="3"/>
    <col min="15362" max="15362" width="10.85546875" style="3" customWidth="1"/>
    <col min="15363" max="15363" width="9.140625" style="3"/>
    <col min="15364" max="15364" width="15.42578125" style="3" customWidth="1"/>
    <col min="15365" max="15365" width="30.85546875" style="3" customWidth="1"/>
    <col min="15366" max="15366" width="6.85546875" style="3" customWidth="1"/>
    <col min="15367" max="15367" width="7" style="3" customWidth="1"/>
    <col min="15368" max="15368" width="13.7109375" style="3" customWidth="1"/>
    <col min="15369" max="15617" width="9.140625" style="3"/>
    <col min="15618" max="15618" width="10.85546875" style="3" customWidth="1"/>
    <col min="15619" max="15619" width="9.140625" style="3"/>
    <col min="15620" max="15620" width="15.42578125" style="3" customWidth="1"/>
    <col min="15621" max="15621" width="30.85546875" style="3" customWidth="1"/>
    <col min="15622" max="15622" width="6.85546875" style="3" customWidth="1"/>
    <col min="15623" max="15623" width="7" style="3" customWidth="1"/>
    <col min="15624" max="15624" width="13.7109375" style="3" customWidth="1"/>
    <col min="15625" max="15873" width="9.140625" style="3"/>
    <col min="15874" max="15874" width="10.85546875" style="3" customWidth="1"/>
    <col min="15875" max="15875" width="9.140625" style="3"/>
    <col min="15876" max="15876" width="15.42578125" style="3" customWidth="1"/>
    <col min="15877" max="15877" width="30.85546875" style="3" customWidth="1"/>
    <col min="15878" max="15878" width="6.85546875" style="3" customWidth="1"/>
    <col min="15879" max="15879" width="7" style="3" customWidth="1"/>
    <col min="15880" max="15880" width="13.7109375" style="3" customWidth="1"/>
    <col min="15881" max="16129" width="9.140625" style="3"/>
    <col min="16130" max="16130" width="10.85546875" style="3" customWidth="1"/>
    <col min="16131" max="16131" width="9.140625" style="3"/>
    <col min="16132" max="16132" width="15.42578125" style="3" customWidth="1"/>
    <col min="16133" max="16133" width="30.85546875" style="3" customWidth="1"/>
    <col min="16134" max="16134" width="6.85546875" style="3" customWidth="1"/>
    <col min="16135" max="16135" width="7" style="3" customWidth="1"/>
    <col min="16136" max="16136" width="13.7109375" style="3" customWidth="1"/>
    <col min="16137" max="16384" width="9.140625" style="3"/>
  </cols>
  <sheetData>
    <row r="2" spans="1:9">
      <c r="A2" s="175" t="s">
        <v>6</v>
      </c>
      <c r="B2" s="175"/>
      <c r="C2" s="175"/>
      <c r="D2" s="175"/>
      <c r="E2" s="175"/>
      <c r="F2" s="175"/>
      <c r="G2" s="175"/>
      <c r="H2" s="42"/>
    </row>
    <row r="3" spans="1:9">
      <c r="B3" s="52"/>
      <c r="C3" s="52"/>
      <c r="D3" s="52"/>
      <c r="E3" s="52"/>
      <c r="F3" s="52"/>
      <c r="G3" s="52"/>
      <c r="H3" s="52"/>
    </row>
    <row r="4" spans="1:9" s="54" customFormat="1" ht="23.25">
      <c r="B4" s="170" t="s">
        <v>149</v>
      </c>
      <c r="C4" s="170"/>
      <c r="D4" s="170"/>
      <c r="E4" s="170"/>
      <c r="F4" s="170"/>
      <c r="G4" s="170"/>
      <c r="H4" s="46"/>
      <c r="I4" s="46"/>
    </row>
    <row r="5" spans="1:9" s="54" customFormat="1" ht="23.25">
      <c r="B5" s="170" t="s">
        <v>150</v>
      </c>
      <c r="C5" s="170"/>
      <c r="D5" s="170"/>
      <c r="E5" s="170"/>
      <c r="F5" s="170"/>
      <c r="G5" s="170"/>
      <c r="H5" s="46"/>
      <c r="I5" s="46"/>
    </row>
    <row r="6" spans="1:9" s="54" customFormat="1" ht="23.25">
      <c r="B6" s="170" t="s">
        <v>55</v>
      </c>
      <c r="C6" s="170"/>
      <c r="D6" s="170"/>
      <c r="E6" s="170"/>
      <c r="F6" s="170"/>
      <c r="G6" s="170"/>
      <c r="H6" s="46"/>
      <c r="I6" s="46"/>
    </row>
    <row r="7" spans="1:9">
      <c r="B7" s="188"/>
      <c r="C7" s="188"/>
      <c r="D7" s="188"/>
      <c r="E7" s="188"/>
      <c r="F7" s="188"/>
      <c r="G7" s="188"/>
      <c r="H7" s="188"/>
    </row>
    <row r="8" spans="1:9" s="11" customFormat="1" ht="21">
      <c r="B8" s="12" t="s">
        <v>76</v>
      </c>
      <c r="F8" s="44"/>
      <c r="G8" s="44"/>
      <c r="H8" s="44"/>
    </row>
    <row r="9" spans="1:9" s="11" customFormat="1" ht="21">
      <c r="B9" s="99" t="s">
        <v>75</v>
      </c>
      <c r="F9" s="44"/>
      <c r="G9" s="44"/>
      <c r="H9" s="44"/>
    </row>
    <row r="10" spans="1:9" s="11" customFormat="1" ht="21.75" thickBot="1">
      <c r="B10" s="120"/>
      <c r="C10" s="120"/>
      <c r="D10" s="120"/>
      <c r="E10" s="120"/>
      <c r="F10" s="121"/>
      <c r="G10" s="44"/>
    </row>
    <row r="11" spans="1:9" s="11" customFormat="1" ht="22.5" thickTop="1" thickBot="1">
      <c r="B11" s="179" t="s">
        <v>7</v>
      </c>
      <c r="C11" s="180"/>
      <c r="D11" s="181"/>
      <c r="E11" s="100" t="s">
        <v>8</v>
      </c>
      <c r="F11" s="100" t="s">
        <v>9</v>
      </c>
      <c r="G11" s="44"/>
    </row>
    <row r="12" spans="1:9" s="11" customFormat="1" ht="21.75" thickTop="1">
      <c r="B12" s="182" t="s">
        <v>5</v>
      </c>
      <c r="C12" s="183"/>
      <c r="D12" s="184"/>
      <c r="E12" s="96">
        <f>DATA!C23</f>
        <v>15</v>
      </c>
      <c r="F12" s="97">
        <f>E12*100/E14</f>
        <v>88.235294117647058</v>
      </c>
      <c r="G12" s="44"/>
    </row>
    <row r="13" spans="1:9" s="11" customFormat="1" ht="21">
      <c r="B13" s="185" t="s">
        <v>43</v>
      </c>
      <c r="C13" s="186"/>
      <c r="D13" s="187"/>
      <c r="E13" s="98">
        <f>DATA!C24</f>
        <v>2</v>
      </c>
      <c r="F13" s="76">
        <f>E13*100/E14</f>
        <v>11.764705882352942</v>
      </c>
      <c r="G13" s="44"/>
    </row>
    <row r="14" spans="1:9" s="11" customFormat="1" ht="21.75" thickBot="1">
      <c r="B14" s="176" t="s">
        <v>10</v>
      </c>
      <c r="C14" s="177"/>
      <c r="D14" s="178"/>
      <c r="E14" s="122">
        <f>SUM(E12:E13)</f>
        <v>17</v>
      </c>
      <c r="F14" s="123">
        <f>E14*100/E14</f>
        <v>100</v>
      </c>
      <c r="G14" s="44"/>
    </row>
    <row r="15" spans="1:9" s="11" customFormat="1" ht="21.75" thickTop="1">
      <c r="F15" s="44"/>
      <c r="G15" s="44"/>
    </row>
    <row r="16" spans="1:9" s="11" customFormat="1" ht="21">
      <c r="B16" s="99"/>
      <c r="C16" s="11" t="s">
        <v>68</v>
      </c>
      <c r="F16" s="44"/>
      <c r="G16" s="44"/>
    </row>
    <row r="17" spans="2:8" s="11" customFormat="1" ht="21">
      <c r="B17" s="11" t="s">
        <v>100</v>
      </c>
      <c r="F17" s="44"/>
      <c r="G17" s="44"/>
    </row>
    <row r="18" spans="2:8" s="11" customFormat="1" ht="21">
      <c r="F18" s="44"/>
      <c r="G18" s="44"/>
    </row>
    <row r="19" spans="2:8" s="11" customFormat="1" ht="21">
      <c r="B19" s="99" t="s">
        <v>77</v>
      </c>
      <c r="F19" s="44"/>
      <c r="G19" s="44"/>
    </row>
    <row r="20" spans="2:8" s="11" customFormat="1" ht="21">
      <c r="B20" s="99"/>
      <c r="C20" s="11" t="s">
        <v>50</v>
      </c>
      <c r="F20" s="44"/>
      <c r="G20" s="44"/>
    </row>
    <row r="21" spans="2:8" s="11" customFormat="1" ht="21.75" thickBot="1">
      <c r="B21" s="120"/>
      <c r="C21" s="120"/>
      <c r="D21" s="120"/>
      <c r="E21" s="120"/>
      <c r="F21" s="121"/>
      <c r="G21" s="121"/>
    </row>
    <row r="22" spans="2:8" s="11" customFormat="1" ht="22.5" thickTop="1" thickBot="1">
      <c r="B22" s="173" t="s">
        <v>11</v>
      </c>
      <c r="C22" s="173"/>
      <c r="D22" s="173"/>
      <c r="E22" s="173"/>
      <c r="F22" s="100" t="s">
        <v>8</v>
      </c>
      <c r="G22" s="100" t="s">
        <v>9</v>
      </c>
    </row>
    <row r="23" spans="2:8" s="11" customFormat="1" ht="21.75" thickTop="1">
      <c r="B23" s="174" t="s">
        <v>101</v>
      </c>
      <c r="C23" s="174"/>
      <c r="D23" s="174"/>
      <c r="E23" s="174"/>
      <c r="F23" s="124">
        <f>DATA!D19</f>
        <v>7</v>
      </c>
      <c r="G23" s="125">
        <f t="shared" ref="G23:G28" si="0">F23*100/F$28</f>
        <v>30.434782608695652</v>
      </c>
    </row>
    <row r="24" spans="2:8" s="11" customFormat="1" ht="21">
      <c r="B24" s="174" t="s">
        <v>63</v>
      </c>
      <c r="C24" s="174"/>
      <c r="D24" s="174"/>
      <c r="E24" s="174"/>
      <c r="F24" s="126">
        <f>DATA!E19</f>
        <v>6</v>
      </c>
      <c r="G24" s="125">
        <f t="shared" si="0"/>
        <v>26.086956521739129</v>
      </c>
    </row>
    <row r="25" spans="2:8" s="11" customFormat="1" ht="21">
      <c r="B25" s="174" t="s">
        <v>130</v>
      </c>
      <c r="C25" s="174"/>
      <c r="D25" s="174"/>
      <c r="E25" s="174"/>
      <c r="F25" s="126">
        <f>DATA!G19</f>
        <v>5</v>
      </c>
      <c r="G25" s="125">
        <f t="shared" si="0"/>
        <v>21.739130434782609</v>
      </c>
    </row>
    <row r="26" spans="2:8" s="11" customFormat="1" ht="21">
      <c r="B26" s="174" t="s">
        <v>129</v>
      </c>
      <c r="C26" s="174"/>
      <c r="D26" s="174"/>
      <c r="E26" s="174"/>
      <c r="F26" s="126">
        <f>DATA!F19</f>
        <v>3</v>
      </c>
      <c r="G26" s="125">
        <f t="shared" si="0"/>
        <v>13.043478260869565</v>
      </c>
    </row>
    <row r="27" spans="2:8" s="11" customFormat="1" ht="21">
      <c r="B27" s="174" t="s">
        <v>94</v>
      </c>
      <c r="C27" s="174"/>
      <c r="D27" s="174"/>
      <c r="E27" s="174"/>
      <c r="F27" s="126">
        <f>DATA!H19</f>
        <v>2</v>
      </c>
      <c r="G27" s="125">
        <f t="shared" si="0"/>
        <v>8.695652173913043</v>
      </c>
    </row>
    <row r="28" spans="2:8" s="11" customFormat="1" ht="21.75" thickBot="1">
      <c r="B28" s="172" t="s">
        <v>10</v>
      </c>
      <c r="C28" s="172"/>
      <c r="D28" s="172"/>
      <c r="E28" s="172"/>
      <c r="F28" s="127">
        <f>SUM(F23:F27)</f>
        <v>23</v>
      </c>
      <c r="G28" s="123">
        <f t="shared" si="0"/>
        <v>100</v>
      </c>
    </row>
    <row r="29" spans="2:8" s="11" customFormat="1" ht="21.75" thickTop="1">
      <c r="F29" s="44"/>
      <c r="G29" s="44"/>
      <c r="H29" s="44"/>
    </row>
    <row r="30" spans="2:8" s="11" customFormat="1" ht="21">
      <c r="B30" s="47"/>
      <c r="C30" s="11" t="s">
        <v>69</v>
      </c>
      <c r="F30" s="44"/>
      <c r="G30" s="44"/>
      <c r="H30" s="44"/>
    </row>
    <row r="31" spans="2:8" s="11" customFormat="1" ht="21">
      <c r="B31" s="11" t="s">
        <v>112</v>
      </c>
      <c r="F31" s="44"/>
      <c r="G31" s="44"/>
      <c r="H31" s="44"/>
    </row>
    <row r="32" spans="2:8" s="11" customFormat="1" ht="21">
      <c r="B32" s="11" t="s">
        <v>113</v>
      </c>
      <c r="F32" s="44"/>
      <c r="G32" s="44"/>
      <c r="H32" s="44"/>
    </row>
    <row r="33" spans="2:8" s="11" customFormat="1" ht="21">
      <c r="B33" s="11" t="s">
        <v>131</v>
      </c>
      <c r="F33" s="44"/>
      <c r="G33" s="44"/>
      <c r="H33" s="44"/>
    </row>
    <row r="34" spans="2:8" s="11" customFormat="1" ht="21">
      <c r="F34" s="44"/>
      <c r="G34" s="44"/>
      <c r="H34" s="44"/>
    </row>
    <row r="35" spans="2:8" s="11" customFormat="1" ht="21">
      <c r="F35" s="44"/>
      <c r="G35" s="44"/>
      <c r="H35" s="44"/>
    </row>
    <row r="36" spans="2:8" s="128" customFormat="1" ht="21">
      <c r="B36" s="129"/>
      <c r="C36" s="129"/>
      <c r="D36" s="129"/>
      <c r="E36" s="129"/>
      <c r="F36" s="129"/>
      <c r="G36" s="129"/>
      <c r="H36" s="129"/>
    </row>
    <row r="37" spans="2:8" s="128" customFormat="1" ht="21"/>
    <row r="38" spans="2:8" s="128" customFormat="1" ht="21"/>
    <row r="39" spans="2:8" s="128" customFormat="1" ht="21"/>
    <row r="40" spans="2:8" s="128" customFormat="1" ht="21"/>
    <row r="41" spans="2:8" s="128" customFormat="1" ht="21"/>
    <row r="42" spans="2:8" s="128" customFormat="1" ht="21"/>
    <row r="43" spans="2:8" s="128" customFormat="1" ht="21"/>
    <row r="44" spans="2:8" s="128" customFormat="1" ht="21"/>
    <row r="45" spans="2:8" s="128" customFormat="1" ht="21"/>
    <row r="46" spans="2:8" s="128" customFormat="1" ht="21"/>
    <row r="47" spans="2:8" s="128" customFormat="1" ht="21"/>
    <row r="48" spans="2:8" s="128" customFormat="1" ht="21"/>
    <row r="49" s="128" customFormat="1" ht="21"/>
    <row r="50" s="128" customFormat="1" ht="21"/>
    <row r="51" s="128" customFormat="1" ht="21"/>
    <row r="52" s="128" customFormat="1" ht="21"/>
    <row r="53" s="11" customFormat="1" ht="21"/>
    <row r="54" s="11" customFormat="1" ht="21"/>
    <row r="55" s="11" customFormat="1" ht="21"/>
    <row r="56" s="11" customFormat="1" ht="21"/>
    <row r="57" s="11" customFormat="1" ht="21"/>
    <row r="58" s="11" customFormat="1" ht="21"/>
    <row r="59" s="47" customFormat="1" ht="21"/>
    <row r="60" s="47" customFormat="1" ht="21"/>
    <row r="61" s="47" customFormat="1" ht="21"/>
    <row r="62" s="47" customFormat="1" ht="21"/>
    <row r="63" s="47" customFormat="1" ht="21"/>
    <row r="64" s="47" customFormat="1" ht="21"/>
    <row r="65" spans="2:8" s="47" customFormat="1" ht="21">
      <c r="B65" s="58"/>
      <c r="C65" s="58"/>
    </row>
    <row r="66" spans="2:8" s="11" customFormat="1" ht="21">
      <c r="B66" s="13"/>
      <c r="C66" s="13"/>
      <c r="D66" s="13"/>
      <c r="E66" s="13"/>
      <c r="F66" s="130"/>
      <c r="G66" s="130"/>
      <c r="H66" s="130"/>
    </row>
    <row r="67" spans="2:8" s="11" customFormat="1" ht="21">
      <c r="B67" s="13"/>
      <c r="C67" s="13"/>
      <c r="D67" s="13"/>
      <c r="E67" s="13"/>
      <c r="F67" s="130"/>
      <c r="G67" s="130"/>
      <c r="H67" s="130"/>
    </row>
    <row r="68" spans="2:8" s="11" customFormat="1" ht="21">
      <c r="B68" s="13"/>
      <c r="C68" s="13"/>
      <c r="D68" s="13"/>
      <c r="E68" s="13"/>
      <c r="F68" s="130"/>
      <c r="G68" s="130"/>
      <c r="H68" s="130"/>
    </row>
    <row r="69" spans="2:8" s="11" customFormat="1" ht="21">
      <c r="B69" s="13"/>
      <c r="C69" s="13"/>
      <c r="D69" s="13"/>
      <c r="E69" s="13"/>
      <c r="F69" s="130"/>
      <c r="G69" s="130"/>
      <c r="H69" s="130"/>
    </row>
    <row r="70" spans="2:8" s="11" customFormat="1" ht="21">
      <c r="B70" s="13"/>
      <c r="C70" s="13"/>
      <c r="D70" s="13"/>
      <c r="E70" s="13"/>
      <c r="F70" s="130"/>
      <c r="G70" s="130"/>
      <c r="H70" s="130"/>
    </row>
    <row r="71" spans="2:8" s="11" customFormat="1" ht="21">
      <c r="B71" s="13"/>
      <c r="C71" s="13"/>
      <c r="D71" s="13"/>
      <c r="E71" s="13"/>
      <c r="F71" s="130"/>
      <c r="G71" s="130"/>
      <c r="H71" s="130"/>
    </row>
    <row r="72" spans="2:8" s="11" customFormat="1" ht="21">
      <c r="B72" s="13"/>
      <c r="C72" s="13"/>
      <c r="D72" s="13"/>
      <c r="E72" s="13"/>
      <c r="F72" s="130"/>
      <c r="G72" s="130"/>
      <c r="H72" s="130"/>
    </row>
    <row r="73" spans="2:8">
      <c r="B73" s="6"/>
      <c r="C73" s="6"/>
      <c r="D73" s="6"/>
      <c r="E73" s="6"/>
      <c r="F73" s="7"/>
      <c r="G73" s="7"/>
      <c r="H73" s="7"/>
    </row>
    <row r="74" spans="2:8">
      <c r="B74" s="6"/>
      <c r="C74" s="6"/>
      <c r="D74" s="6"/>
      <c r="E74" s="6"/>
      <c r="F74" s="7"/>
      <c r="G74" s="7"/>
      <c r="H74" s="7"/>
    </row>
    <row r="75" spans="2:8">
      <c r="B75" s="6"/>
      <c r="C75" s="6"/>
      <c r="D75" s="6"/>
      <c r="E75" s="6"/>
      <c r="F75" s="7"/>
      <c r="G75" s="7"/>
      <c r="H75" s="7"/>
    </row>
    <row r="76" spans="2:8">
      <c r="B76" s="6"/>
      <c r="C76" s="6"/>
      <c r="D76" s="6"/>
      <c r="E76" s="6"/>
      <c r="F76" s="7"/>
      <c r="G76" s="7"/>
      <c r="H76" s="7"/>
    </row>
    <row r="77" spans="2:8">
      <c r="B77" s="6"/>
      <c r="C77" s="6"/>
      <c r="D77" s="6"/>
      <c r="E77" s="6"/>
      <c r="F77" s="7"/>
      <c r="G77" s="7"/>
      <c r="H77" s="7"/>
    </row>
  </sheetData>
  <mergeCells count="16">
    <mergeCell ref="A2:G2"/>
    <mergeCell ref="B14:D14"/>
    <mergeCell ref="B11:D11"/>
    <mergeCell ref="B12:D12"/>
    <mergeCell ref="B13:D13"/>
    <mergeCell ref="B5:G5"/>
    <mergeCell ref="B6:G6"/>
    <mergeCell ref="B7:H7"/>
    <mergeCell ref="B4:G4"/>
    <mergeCell ref="B28:E28"/>
    <mergeCell ref="B22:E22"/>
    <mergeCell ref="B23:E23"/>
    <mergeCell ref="B24:E24"/>
    <mergeCell ref="B25:E25"/>
    <mergeCell ref="B26:E26"/>
    <mergeCell ref="B27:E2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zoomScale="130" zoomScaleNormal="130" workbookViewId="0">
      <selection activeCell="C7" sqref="C7:D8"/>
    </sheetView>
  </sheetViews>
  <sheetFormatPr defaultRowHeight="15"/>
  <cols>
    <col min="1" max="1" width="8.140625" customWidth="1"/>
    <col min="2" max="2" width="47.140625" customWidth="1"/>
    <col min="3" max="3" width="12.5703125" customWidth="1"/>
    <col min="4" max="4" width="16" customWidth="1"/>
    <col min="9" max="9" width="10.42578125" customWidth="1"/>
    <col min="258" max="258" width="49.85546875" customWidth="1"/>
    <col min="259" max="259" width="14.85546875" customWidth="1"/>
    <col min="260" max="260" width="16" customWidth="1"/>
    <col min="265" max="265" width="10.42578125" customWidth="1"/>
    <col min="514" max="514" width="49.85546875" customWidth="1"/>
    <col min="515" max="515" width="14.85546875" customWidth="1"/>
    <col min="516" max="516" width="16" customWidth="1"/>
    <col min="521" max="521" width="10.42578125" customWidth="1"/>
    <col min="770" max="770" width="49.85546875" customWidth="1"/>
    <col min="771" max="771" width="14.85546875" customWidth="1"/>
    <col min="772" max="772" width="16" customWidth="1"/>
    <col min="777" max="777" width="10.42578125" customWidth="1"/>
    <col min="1026" max="1026" width="49.85546875" customWidth="1"/>
    <col min="1027" max="1027" width="14.85546875" customWidth="1"/>
    <col min="1028" max="1028" width="16" customWidth="1"/>
    <col min="1033" max="1033" width="10.42578125" customWidth="1"/>
    <col min="1282" max="1282" width="49.85546875" customWidth="1"/>
    <col min="1283" max="1283" width="14.85546875" customWidth="1"/>
    <col min="1284" max="1284" width="16" customWidth="1"/>
    <col min="1289" max="1289" width="10.42578125" customWidth="1"/>
    <col min="1538" max="1538" width="49.85546875" customWidth="1"/>
    <col min="1539" max="1539" width="14.85546875" customWidth="1"/>
    <col min="1540" max="1540" width="16" customWidth="1"/>
    <col min="1545" max="1545" width="10.42578125" customWidth="1"/>
    <col min="1794" max="1794" width="49.85546875" customWidth="1"/>
    <col min="1795" max="1795" width="14.85546875" customWidth="1"/>
    <col min="1796" max="1796" width="16" customWidth="1"/>
    <col min="1801" max="1801" width="10.42578125" customWidth="1"/>
    <col min="2050" max="2050" width="49.85546875" customWidth="1"/>
    <col min="2051" max="2051" width="14.85546875" customWidth="1"/>
    <col min="2052" max="2052" width="16" customWidth="1"/>
    <col min="2057" max="2057" width="10.42578125" customWidth="1"/>
    <col min="2306" max="2306" width="49.85546875" customWidth="1"/>
    <col min="2307" max="2307" width="14.85546875" customWidth="1"/>
    <col min="2308" max="2308" width="16" customWidth="1"/>
    <col min="2313" max="2313" width="10.42578125" customWidth="1"/>
    <col min="2562" max="2562" width="49.85546875" customWidth="1"/>
    <col min="2563" max="2563" width="14.85546875" customWidth="1"/>
    <col min="2564" max="2564" width="16" customWidth="1"/>
    <col min="2569" max="2569" width="10.42578125" customWidth="1"/>
    <col min="2818" max="2818" width="49.85546875" customWidth="1"/>
    <col min="2819" max="2819" width="14.85546875" customWidth="1"/>
    <col min="2820" max="2820" width="16" customWidth="1"/>
    <col min="2825" max="2825" width="10.42578125" customWidth="1"/>
    <col min="3074" max="3074" width="49.85546875" customWidth="1"/>
    <col min="3075" max="3075" width="14.85546875" customWidth="1"/>
    <col min="3076" max="3076" width="16" customWidth="1"/>
    <col min="3081" max="3081" width="10.42578125" customWidth="1"/>
    <col min="3330" max="3330" width="49.85546875" customWidth="1"/>
    <col min="3331" max="3331" width="14.85546875" customWidth="1"/>
    <col min="3332" max="3332" width="16" customWidth="1"/>
    <col min="3337" max="3337" width="10.42578125" customWidth="1"/>
    <col min="3586" max="3586" width="49.85546875" customWidth="1"/>
    <col min="3587" max="3587" width="14.85546875" customWidth="1"/>
    <col min="3588" max="3588" width="16" customWidth="1"/>
    <col min="3593" max="3593" width="10.42578125" customWidth="1"/>
    <col min="3842" max="3842" width="49.85546875" customWidth="1"/>
    <col min="3843" max="3843" width="14.85546875" customWidth="1"/>
    <col min="3844" max="3844" width="16" customWidth="1"/>
    <col min="3849" max="3849" width="10.42578125" customWidth="1"/>
    <col min="4098" max="4098" width="49.85546875" customWidth="1"/>
    <col min="4099" max="4099" width="14.85546875" customWidth="1"/>
    <col min="4100" max="4100" width="16" customWidth="1"/>
    <col min="4105" max="4105" width="10.42578125" customWidth="1"/>
    <col min="4354" max="4354" width="49.85546875" customWidth="1"/>
    <col min="4355" max="4355" width="14.85546875" customWidth="1"/>
    <col min="4356" max="4356" width="16" customWidth="1"/>
    <col min="4361" max="4361" width="10.42578125" customWidth="1"/>
    <col min="4610" max="4610" width="49.85546875" customWidth="1"/>
    <col min="4611" max="4611" width="14.85546875" customWidth="1"/>
    <col min="4612" max="4612" width="16" customWidth="1"/>
    <col min="4617" max="4617" width="10.42578125" customWidth="1"/>
    <col min="4866" max="4866" width="49.85546875" customWidth="1"/>
    <col min="4867" max="4867" width="14.85546875" customWidth="1"/>
    <col min="4868" max="4868" width="16" customWidth="1"/>
    <col min="4873" max="4873" width="10.42578125" customWidth="1"/>
    <col min="5122" max="5122" width="49.85546875" customWidth="1"/>
    <col min="5123" max="5123" width="14.85546875" customWidth="1"/>
    <col min="5124" max="5124" width="16" customWidth="1"/>
    <col min="5129" max="5129" width="10.42578125" customWidth="1"/>
    <col min="5378" max="5378" width="49.85546875" customWidth="1"/>
    <col min="5379" max="5379" width="14.85546875" customWidth="1"/>
    <col min="5380" max="5380" width="16" customWidth="1"/>
    <col min="5385" max="5385" width="10.42578125" customWidth="1"/>
    <col min="5634" max="5634" width="49.85546875" customWidth="1"/>
    <col min="5635" max="5635" width="14.85546875" customWidth="1"/>
    <col min="5636" max="5636" width="16" customWidth="1"/>
    <col min="5641" max="5641" width="10.42578125" customWidth="1"/>
    <col min="5890" max="5890" width="49.85546875" customWidth="1"/>
    <col min="5891" max="5891" width="14.85546875" customWidth="1"/>
    <col min="5892" max="5892" width="16" customWidth="1"/>
    <col min="5897" max="5897" width="10.42578125" customWidth="1"/>
    <col min="6146" max="6146" width="49.85546875" customWidth="1"/>
    <col min="6147" max="6147" width="14.85546875" customWidth="1"/>
    <col min="6148" max="6148" width="16" customWidth="1"/>
    <col min="6153" max="6153" width="10.42578125" customWidth="1"/>
    <col min="6402" max="6402" width="49.85546875" customWidth="1"/>
    <col min="6403" max="6403" width="14.85546875" customWidth="1"/>
    <col min="6404" max="6404" width="16" customWidth="1"/>
    <col min="6409" max="6409" width="10.42578125" customWidth="1"/>
    <col min="6658" max="6658" width="49.85546875" customWidth="1"/>
    <col min="6659" max="6659" width="14.85546875" customWidth="1"/>
    <col min="6660" max="6660" width="16" customWidth="1"/>
    <col min="6665" max="6665" width="10.42578125" customWidth="1"/>
    <col min="6914" max="6914" width="49.85546875" customWidth="1"/>
    <col min="6915" max="6915" width="14.85546875" customWidth="1"/>
    <col min="6916" max="6916" width="16" customWidth="1"/>
    <col min="6921" max="6921" width="10.42578125" customWidth="1"/>
    <col min="7170" max="7170" width="49.85546875" customWidth="1"/>
    <col min="7171" max="7171" width="14.85546875" customWidth="1"/>
    <col min="7172" max="7172" width="16" customWidth="1"/>
    <col min="7177" max="7177" width="10.42578125" customWidth="1"/>
    <col min="7426" max="7426" width="49.85546875" customWidth="1"/>
    <col min="7427" max="7427" width="14.85546875" customWidth="1"/>
    <col min="7428" max="7428" width="16" customWidth="1"/>
    <col min="7433" max="7433" width="10.42578125" customWidth="1"/>
    <col min="7682" max="7682" width="49.85546875" customWidth="1"/>
    <col min="7683" max="7683" width="14.85546875" customWidth="1"/>
    <col min="7684" max="7684" width="16" customWidth="1"/>
    <col min="7689" max="7689" width="10.42578125" customWidth="1"/>
    <col min="7938" max="7938" width="49.85546875" customWidth="1"/>
    <col min="7939" max="7939" width="14.85546875" customWidth="1"/>
    <col min="7940" max="7940" width="16" customWidth="1"/>
    <col min="7945" max="7945" width="10.42578125" customWidth="1"/>
    <col min="8194" max="8194" width="49.85546875" customWidth="1"/>
    <col min="8195" max="8195" width="14.85546875" customWidth="1"/>
    <col min="8196" max="8196" width="16" customWidth="1"/>
    <col min="8201" max="8201" width="10.42578125" customWidth="1"/>
    <col min="8450" max="8450" width="49.85546875" customWidth="1"/>
    <col min="8451" max="8451" width="14.85546875" customWidth="1"/>
    <col min="8452" max="8452" width="16" customWidth="1"/>
    <col min="8457" max="8457" width="10.42578125" customWidth="1"/>
    <col min="8706" max="8706" width="49.85546875" customWidth="1"/>
    <col min="8707" max="8707" width="14.85546875" customWidth="1"/>
    <col min="8708" max="8708" width="16" customWidth="1"/>
    <col min="8713" max="8713" width="10.42578125" customWidth="1"/>
    <col min="8962" max="8962" width="49.85546875" customWidth="1"/>
    <col min="8963" max="8963" width="14.85546875" customWidth="1"/>
    <col min="8964" max="8964" width="16" customWidth="1"/>
    <col min="8969" max="8969" width="10.42578125" customWidth="1"/>
    <col min="9218" max="9218" width="49.85546875" customWidth="1"/>
    <col min="9219" max="9219" width="14.85546875" customWidth="1"/>
    <col min="9220" max="9220" width="16" customWidth="1"/>
    <col min="9225" max="9225" width="10.42578125" customWidth="1"/>
    <col min="9474" max="9474" width="49.85546875" customWidth="1"/>
    <col min="9475" max="9475" width="14.85546875" customWidth="1"/>
    <col min="9476" max="9476" width="16" customWidth="1"/>
    <col min="9481" max="9481" width="10.42578125" customWidth="1"/>
    <col min="9730" max="9730" width="49.85546875" customWidth="1"/>
    <col min="9731" max="9731" width="14.85546875" customWidth="1"/>
    <col min="9732" max="9732" width="16" customWidth="1"/>
    <col min="9737" max="9737" width="10.42578125" customWidth="1"/>
    <col min="9986" max="9986" width="49.85546875" customWidth="1"/>
    <col min="9987" max="9987" width="14.85546875" customWidth="1"/>
    <col min="9988" max="9988" width="16" customWidth="1"/>
    <col min="9993" max="9993" width="10.42578125" customWidth="1"/>
    <col min="10242" max="10242" width="49.85546875" customWidth="1"/>
    <col min="10243" max="10243" width="14.85546875" customWidth="1"/>
    <col min="10244" max="10244" width="16" customWidth="1"/>
    <col min="10249" max="10249" width="10.42578125" customWidth="1"/>
    <col min="10498" max="10498" width="49.85546875" customWidth="1"/>
    <col min="10499" max="10499" width="14.85546875" customWidth="1"/>
    <col min="10500" max="10500" width="16" customWidth="1"/>
    <col min="10505" max="10505" width="10.42578125" customWidth="1"/>
    <col min="10754" max="10754" width="49.85546875" customWidth="1"/>
    <col min="10755" max="10755" width="14.85546875" customWidth="1"/>
    <col min="10756" max="10756" width="16" customWidth="1"/>
    <col min="10761" max="10761" width="10.42578125" customWidth="1"/>
    <col min="11010" max="11010" width="49.85546875" customWidth="1"/>
    <col min="11011" max="11011" width="14.85546875" customWidth="1"/>
    <col min="11012" max="11012" width="16" customWidth="1"/>
    <col min="11017" max="11017" width="10.42578125" customWidth="1"/>
    <col min="11266" max="11266" width="49.85546875" customWidth="1"/>
    <col min="11267" max="11267" width="14.85546875" customWidth="1"/>
    <col min="11268" max="11268" width="16" customWidth="1"/>
    <col min="11273" max="11273" width="10.42578125" customWidth="1"/>
    <col min="11522" max="11522" width="49.85546875" customWidth="1"/>
    <col min="11523" max="11523" width="14.85546875" customWidth="1"/>
    <col min="11524" max="11524" width="16" customWidth="1"/>
    <col min="11529" max="11529" width="10.42578125" customWidth="1"/>
    <col min="11778" max="11778" width="49.85546875" customWidth="1"/>
    <col min="11779" max="11779" width="14.85546875" customWidth="1"/>
    <col min="11780" max="11780" width="16" customWidth="1"/>
    <col min="11785" max="11785" width="10.42578125" customWidth="1"/>
    <col min="12034" max="12034" width="49.85546875" customWidth="1"/>
    <col min="12035" max="12035" width="14.85546875" customWidth="1"/>
    <col min="12036" max="12036" width="16" customWidth="1"/>
    <col min="12041" max="12041" width="10.42578125" customWidth="1"/>
    <col min="12290" max="12290" width="49.85546875" customWidth="1"/>
    <col min="12291" max="12291" width="14.85546875" customWidth="1"/>
    <col min="12292" max="12292" width="16" customWidth="1"/>
    <col min="12297" max="12297" width="10.42578125" customWidth="1"/>
    <col min="12546" max="12546" width="49.85546875" customWidth="1"/>
    <col min="12547" max="12547" width="14.85546875" customWidth="1"/>
    <col min="12548" max="12548" width="16" customWidth="1"/>
    <col min="12553" max="12553" width="10.42578125" customWidth="1"/>
    <col min="12802" max="12802" width="49.85546875" customWidth="1"/>
    <col min="12803" max="12803" width="14.85546875" customWidth="1"/>
    <col min="12804" max="12804" width="16" customWidth="1"/>
    <col min="12809" max="12809" width="10.42578125" customWidth="1"/>
    <col min="13058" max="13058" width="49.85546875" customWidth="1"/>
    <col min="13059" max="13059" width="14.85546875" customWidth="1"/>
    <col min="13060" max="13060" width="16" customWidth="1"/>
    <col min="13065" max="13065" width="10.42578125" customWidth="1"/>
    <col min="13314" max="13314" width="49.85546875" customWidth="1"/>
    <col min="13315" max="13315" width="14.85546875" customWidth="1"/>
    <col min="13316" max="13316" width="16" customWidth="1"/>
    <col min="13321" max="13321" width="10.42578125" customWidth="1"/>
    <col min="13570" max="13570" width="49.85546875" customWidth="1"/>
    <col min="13571" max="13571" width="14.85546875" customWidth="1"/>
    <col min="13572" max="13572" width="16" customWidth="1"/>
    <col min="13577" max="13577" width="10.42578125" customWidth="1"/>
    <col min="13826" max="13826" width="49.85546875" customWidth="1"/>
    <col min="13827" max="13827" width="14.85546875" customWidth="1"/>
    <col min="13828" max="13828" width="16" customWidth="1"/>
    <col min="13833" max="13833" width="10.42578125" customWidth="1"/>
    <col min="14082" max="14082" width="49.85546875" customWidth="1"/>
    <col min="14083" max="14083" width="14.85546875" customWidth="1"/>
    <col min="14084" max="14084" width="16" customWidth="1"/>
    <col min="14089" max="14089" width="10.42578125" customWidth="1"/>
    <col min="14338" max="14338" width="49.85546875" customWidth="1"/>
    <col min="14339" max="14339" width="14.85546875" customWidth="1"/>
    <col min="14340" max="14340" width="16" customWidth="1"/>
    <col min="14345" max="14345" width="10.42578125" customWidth="1"/>
    <col min="14594" max="14594" width="49.85546875" customWidth="1"/>
    <col min="14595" max="14595" width="14.85546875" customWidth="1"/>
    <col min="14596" max="14596" width="16" customWidth="1"/>
    <col min="14601" max="14601" width="10.42578125" customWidth="1"/>
    <col min="14850" max="14850" width="49.85546875" customWidth="1"/>
    <col min="14851" max="14851" width="14.85546875" customWidth="1"/>
    <col min="14852" max="14852" width="16" customWidth="1"/>
    <col min="14857" max="14857" width="10.42578125" customWidth="1"/>
    <col min="15106" max="15106" width="49.85546875" customWidth="1"/>
    <col min="15107" max="15107" width="14.85546875" customWidth="1"/>
    <col min="15108" max="15108" width="16" customWidth="1"/>
    <col min="15113" max="15113" width="10.42578125" customWidth="1"/>
    <col min="15362" max="15362" width="49.85546875" customWidth="1"/>
    <col min="15363" max="15363" width="14.85546875" customWidth="1"/>
    <col min="15364" max="15364" width="16" customWidth="1"/>
    <col min="15369" max="15369" width="10.42578125" customWidth="1"/>
    <col min="15618" max="15618" width="49.85546875" customWidth="1"/>
    <col min="15619" max="15619" width="14.85546875" customWidth="1"/>
    <col min="15620" max="15620" width="16" customWidth="1"/>
    <col min="15625" max="15625" width="10.42578125" customWidth="1"/>
    <col min="15874" max="15874" width="49.85546875" customWidth="1"/>
    <col min="15875" max="15875" width="14.85546875" customWidth="1"/>
    <col min="15876" max="15876" width="16" customWidth="1"/>
    <col min="15881" max="15881" width="10.42578125" customWidth="1"/>
    <col min="16130" max="16130" width="49.85546875" customWidth="1"/>
    <col min="16131" max="16131" width="14.85546875" customWidth="1"/>
    <col min="16132" max="16132" width="16" customWidth="1"/>
    <col min="16137" max="16137" width="10.42578125" customWidth="1"/>
  </cols>
  <sheetData>
    <row r="2" spans="1:8" ht="19.5">
      <c r="B2" s="175" t="s">
        <v>53</v>
      </c>
      <c r="C2" s="175"/>
      <c r="D2" s="175"/>
      <c r="E2" s="42"/>
      <c r="F2" s="42"/>
      <c r="G2" s="42"/>
      <c r="H2" s="42"/>
    </row>
    <row r="3" spans="1:8" ht="19.5">
      <c r="B3" s="52"/>
      <c r="C3" s="52"/>
      <c r="D3" s="52"/>
      <c r="E3" s="42"/>
      <c r="F3" s="42"/>
      <c r="G3" s="42"/>
      <c r="H3" s="42"/>
    </row>
    <row r="4" spans="1:8" s="11" customFormat="1" ht="21">
      <c r="B4" s="43" t="s">
        <v>67</v>
      </c>
      <c r="C4" s="44"/>
      <c r="D4" s="44"/>
    </row>
    <row r="5" spans="1:8" s="11" customFormat="1" ht="21.75" thickBot="1">
      <c r="B5" s="120"/>
      <c r="C5" s="121"/>
      <c r="D5" s="121"/>
    </row>
    <row r="6" spans="1:8" s="11" customFormat="1" ht="22.5" thickTop="1" thickBot="1">
      <c r="B6" s="149" t="s">
        <v>66</v>
      </c>
      <c r="C6" s="150" t="s">
        <v>8</v>
      </c>
      <c r="D6" s="151" t="s">
        <v>9</v>
      </c>
    </row>
    <row r="7" spans="1:8" s="11" customFormat="1" ht="21.75" thickTop="1">
      <c r="B7" s="161" t="s">
        <v>151</v>
      </c>
      <c r="C7" s="159">
        <v>15</v>
      </c>
      <c r="D7" s="125">
        <f>C7*100/$C$9</f>
        <v>88.235294117647058</v>
      </c>
    </row>
    <row r="8" spans="1:8" s="11" customFormat="1" ht="21">
      <c r="B8" s="162" t="s">
        <v>152</v>
      </c>
      <c r="C8" s="163">
        <v>2</v>
      </c>
      <c r="D8" s="76">
        <f>C8*100/$C$9</f>
        <v>11.764705882352942</v>
      </c>
    </row>
    <row r="9" spans="1:8" s="60" customFormat="1" ht="21.75" thickBot="1">
      <c r="B9" s="64" t="s">
        <v>10</v>
      </c>
      <c r="C9" s="101">
        <v>17</v>
      </c>
      <c r="D9" s="102">
        <f>C9*100/C$9</f>
        <v>100</v>
      </c>
    </row>
    <row r="10" spans="1:8" ht="20.25" thickTop="1">
      <c r="B10" s="56"/>
      <c r="C10" s="56"/>
      <c r="D10" s="56"/>
    </row>
    <row r="11" spans="1:8" s="11" customFormat="1" ht="21">
      <c r="B11" s="75" t="s">
        <v>70</v>
      </c>
      <c r="C11" s="78"/>
      <c r="D11" s="78"/>
      <c r="E11" s="79"/>
      <c r="F11" s="80"/>
      <c r="G11" s="44"/>
    </row>
    <row r="12" spans="1:8" s="11" customFormat="1" ht="21">
      <c r="A12" s="168" t="s">
        <v>109</v>
      </c>
      <c r="B12" s="168"/>
      <c r="C12" s="168"/>
      <c r="D12" s="168"/>
      <c r="E12" s="79"/>
      <c r="F12" s="80"/>
      <c r="G12" s="44"/>
    </row>
    <row r="13" spans="1:8" s="11" customFormat="1" ht="21">
      <c r="B13" s="11" t="s">
        <v>78</v>
      </c>
      <c r="E13" s="44"/>
      <c r="F13" s="44"/>
      <c r="G13" s="44"/>
    </row>
    <row r="14" spans="1:8" s="11" customFormat="1" ht="21">
      <c r="A14" s="11" t="s">
        <v>110</v>
      </c>
      <c r="E14" s="44"/>
      <c r="F14" s="44"/>
      <c r="G14" s="44"/>
    </row>
    <row r="15" spans="1:8" s="82" customFormat="1" ht="21">
      <c r="A15" s="11" t="s">
        <v>111</v>
      </c>
    </row>
  </sheetData>
  <mergeCells count="2">
    <mergeCell ref="B2:D2"/>
    <mergeCell ref="A12:D1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36"/>
  <sheetViews>
    <sheetView zoomScale="120" zoomScaleNormal="120" workbookViewId="0">
      <selection activeCell="H4" sqref="H4"/>
    </sheetView>
  </sheetViews>
  <sheetFormatPr defaultRowHeight="21"/>
  <cols>
    <col min="1" max="1" width="9" style="39" customWidth="1"/>
    <col min="2" max="4" width="9.140625" style="39"/>
    <col min="5" max="5" width="33.28515625" style="39" customWidth="1"/>
    <col min="6" max="6" width="6.28515625" style="39" customWidth="1"/>
    <col min="7" max="7" width="6.42578125" style="39" customWidth="1"/>
    <col min="8" max="8" width="16.140625" style="39" customWidth="1"/>
    <col min="9" max="16384" width="9.140625" style="39"/>
  </cols>
  <sheetData>
    <row r="2" spans="2:9" s="11" customFormat="1">
      <c r="B2" s="194" t="s">
        <v>72</v>
      </c>
      <c r="C2" s="194"/>
      <c r="D2" s="194"/>
      <c r="E2" s="194"/>
      <c r="F2" s="194"/>
      <c r="G2" s="194"/>
      <c r="H2" s="194"/>
      <c r="I2" s="47"/>
    </row>
    <row r="3" spans="2:9" s="11" customFormat="1">
      <c r="B3" s="44"/>
      <c r="C3" s="44"/>
      <c r="D3" s="44"/>
      <c r="E3" s="44"/>
      <c r="F3" s="44"/>
      <c r="G3" s="44"/>
      <c r="H3" s="44"/>
      <c r="I3" s="47"/>
    </row>
    <row r="4" spans="2:9" s="11" customFormat="1">
      <c r="B4" s="12" t="s">
        <v>79</v>
      </c>
      <c r="F4" s="44"/>
      <c r="G4" s="44"/>
      <c r="H4" s="44"/>
    </row>
    <row r="5" spans="2:9" s="11" customFormat="1">
      <c r="B5" s="106" t="s">
        <v>82</v>
      </c>
      <c r="C5" s="107"/>
      <c r="D5" s="107"/>
      <c r="E5" s="107"/>
      <c r="F5" s="44"/>
      <c r="G5" s="44"/>
      <c r="H5" s="44"/>
    </row>
    <row r="6" spans="2:9" s="11" customFormat="1" ht="21.75" thickBot="1">
      <c r="B6" s="12"/>
      <c r="F6" s="44"/>
      <c r="G6" s="44"/>
      <c r="H6" s="44"/>
    </row>
    <row r="7" spans="2:9" s="11" customFormat="1" ht="21.75" thickTop="1">
      <c r="B7" s="195" t="s">
        <v>12</v>
      </c>
      <c r="C7" s="196"/>
      <c r="D7" s="196"/>
      <c r="E7" s="197"/>
      <c r="F7" s="201" t="s">
        <v>98</v>
      </c>
      <c r="G7" s="202"/>
      <c r="H7" s="203"/>
    </row>
    <row r="8" spans="2:9" s="11" customFormat="1" ht="21.75" thickBot="1">
      <c r="B8" s="198"/>
      <c r="C8" s="199"/>
      <c r="D8" s="199"/>
      <c r="E8" s="200"/>
      <c r="F8" s="131"/>
      <c r="G8" s="132" t="s">
        <v>13</v>
      </c>
      <c r="H8" s="133" t="s">
        <v>137</v>
      </c>
    </row>
    <row r="9" spans="2:9" s="11" customFormat="1" ht="21.75" thickTop="1">
      <c r="B9" s="108" t="s">
        <v>31</v>
      </c>
      <c r="C9" s="109"/>
      <c r="D9" s="109"/>
      <c r="E9" s="110"/>
      <c r="F9" s="111"/>
      <c r="G9" s="50"/>
      <c r="H9" s="111"/>
      <c r="I9" s="13"/>
    </row>
    <row r="10" spans="2:9" s="11" customFormat="1">
      <c r="B10" s="192" t="s">
        <v>57</v>
      </c>
      <c r="C10" s="192"/>
      <c r="D10" s="192"/>
      <c r="E10" s="192"/>
      <c r="F10" s="103">
        <f>DATA!S19</f>
        <v>3.0588235294117645</v>
      </c>
      <c r="G10" s="103">
        <f>DATA!S20</f>
        <v>1.1440382552221602</v>
      </c>
      <c r="H10" s="18" t="str">
        <f>IF(F10&gt;4.5,"มากที่สุด",IF(F10&gt;3.5,"มาก",IF(F10&gt;2.5,"ปานกลาง",IF(F10&gt;1.5,"น้อย",IF(F10&lt;=1.5,"น้อยที่สุด")))))</f>
        <v>ปานกลาง</v>
      </c>
    </row>
    <row r="11" spans="2:9" s="11" customFormat="1">
      <c r="B11" s="192" t="s">
        <v>58</v>
      </c>
      <c r="C11" s="192"/>
      <c r="D11" s="192"/>
      <c r="E11" s="192"/>
      <c r="F11" s="103">
        <f>DATA!T19</f>
        <v>3.0588235294117645</v>
      </c>
      <c r="G11" s="103">
        <f>DATA!T20</f>
        <v>1.1440382552221602</v>
      </c>
      <c r="H11" s="18" t="str">
        <f t="shared" ref="H11:H13" si="0">IF(F11&gt;4.5,"มากที่สุด",IF(F11&gt;3.5,"มาก",IF(F11&gt;2.5,"ปานกลาง",IF(F11&gt;1.5,"น้อย",IF(F11&lt;=1.5,"น้อยที่สุด")))))</f>
        <v>ปานกลาง</v>
      </c>
    </row>
    <row r="12" spans="2:9" s="11" customFormat="1" ht="20.25" customHeight="1">
      <c r="B12" s="193" t="s">
        <v>59</v>
      </c>
      <c r="C12" s="193"/>
      <c r="D12" s="193"/>
      <c r="E12" s="193"/>
      <c r="F12" s="104">
        <f>DATA!U19</f>
        <v>3.0588235294117645</v>
      </c>
      <c r="G12" s="104">
        <f>DATA!U20</f>
        <v>1.1440382552221602</v>
      </c>
      <c r="H12" s="105" t="str">
        <f t="shared" si="0"/>
        <v>ปานกลาง</v>
      </c>
    </row>
    <row r="13" spans="2:9" s="11" customFormat="1" ht="21.75" thickBot="1">
      <c r="B13" s="189" t="s">
        <v>32</v>
      </c>
      <c r="C13" s="190"/>
      <c r="D13" s="190"/>
      <c r="E13" s="191"/>
      <c r="F13" s="59">
        <f>DATA!U22</f>
        <v>3.0588235294117645</v>
      </c>
      <c r="G13" s="112">
        <f>DATA!U21</f>
        <v>1.1209239886072981</v>
      </c>
      <c r="H13" s="113" t="str">
        <f t="shared" si="0"/>
        <v>ปานกลาง</v>
      </c>
    </row>
    <row r="14" spans="2:9" s="11" customFormat="1" ht="21.75" thickTop="1">
      <c r="B14" s="114" t="s">
        <v>33</v>
      </c>
      <c r="C14" s="115"/>
      <c r="D14" s="115"/>
      <c r="E14" s="116"/>
      <c r="F14" s="117"/>
      <c r="G14" s="117"/>
      <c r="H14" s="116"/>
    </row>
    <row r="15" spans="2:9" s="11" customFormat="1">
      <c r="B15" s="192" t="s">
        <v>60</v>
      </c>
      <c r="C15" s="192"/>
      <c r="D15" s="192"/>
      <c r="E15" s="192"/>
      <c r="F15" s="103">
        <f>DATA!V19</f>
        <v>4.1764705882352944</v>
      </c>
      <c r="G15" s="103">
        <f>DATA!V20</f>
        <v>0.52859413987092596</v>
      </c>
      <c r="H15" s="18" t="str">
        <f>IF(F15&gt;4.5,"มากที่สุด",IF(F15&gt;3.5,"มาก",IF(F15&gt;2.5,"ปานกลาง",IF(F15&gt;1.5,"น้อย",IF(F15&lt;=1.5,"น้อยที่สุด")))))</f>
        <v>มาก</v>
      </c>
    </row>
    <row r="16" spans="2:9" s="11" customFormat="1">
      <c r="B16" s="192" t="s">
        <v>61</v>
      </c>
      <c r="C16" s="192"/>
      <c r="D16" s="192"/>
      <c r="E16" s="192"/>
      <c r="F16" s="103">
        <f>DATA!W19</f>
        <v>4.117647058823529</v>
      </c>
      <c r="G16" s="103">
        <f>DATA!W20</f>
        <v>0.6002450479987802</v>
      </c>
      <c r="H16" s="18" t="str">
        <f t="shared" ref="H16:H18" si="1">IF(F16&gt;4.5,"มากที่สุด",IF(F16&gt;3.5,"มาก",IF(F16&gt;2.5,"ปานกลาง",IF(F16&gt;1.5,"น้อย",IF(F16&lt;=1.5,"น้อยที่สุด")))))</f>
        <v>มาก</v>
      </c>
    </row>
    <row r="17" spans="2:10" s="11" customFormat="1" ht="20.25" customHeight="1">
      <c r="B17" s="193" t="s">
        <v>62</v>
      </c>
      <c r="C17" s="193"/>
      <c r="D17" s="193"/>
      <c r="E17" s="193"/>
      <c r="F17" s="104">
        <f>DATA!X19</f>
        <v>4.1764705882352944</v>
      </c>
      <c r="G17" s="104">
        <f>DATA!X20</f>
        <v>0.52859413987092596</v>
      </c>
      <c r="H17" s="105" t="str">
        <f t="shared" si="1"/>
        <v>มาก</v>
      </c>
    </row>
    <row r="18" spans="2:10" s="11" customFormat="1" ht="21.75" thickBot="1">
      <c r="B18" s="189" t="s">
        <v>32</v>
      </c>
      <c r="C18" s="190"/>
      <c r="D18" s="190"/>
      <c r="E18" s="191"/>
      <c r="F18" s="112">
        <f>DATA!X22</f>
        <v>4.1568627450980395</v>
      </c>
      <c r="G18" s="118">
        <f>DATA!X21</f>
        <v>0.54304876464670626</v>
      </c>
      <c r="H18" s="113" t="str">
        <f t="shared" si="1"/>
        <v>มาก</v>
      </c>
      <c r="J18" s="119"/>
    </row>
    <row r="19" spans="2:10" s="11" customFormat="1" ht="21.75" thickTop="1">
      <c r="B19" s="13"/>
      <c r="C19" s="13"/>
      <c r="D19" s="13"/>
      <c r="E19" s="13"/>
      <c r="F19" s="130"/>
      <c r="G19" s="130"/>
      <c r="H19" s="130"/>
    </row>
    <row r="20" spans="2:10" s="14" customFormat="1">
      <c r="B20" s="15"/>
      <c r="C20" s="15" t="s">
        <v>138</v>
      </c>
      <c r="D20" s="15"/>
      <c r="E20" s="15"/>
      <c r="F20" s="15"/>
      <c r="G20" s="15"/>
      <c r="H20" s="15"/>
      <c r="I20" s="15"/>
      <c r="J20" s="15"/>
    </row>
    <row r="21" spans="2:10" s="14" customFormat="1">
      <c r="B21" s="15" t="s">
        <v>139</v>
      </c>
      <c r="C21" s="15"/>
      <c r="D21" s="15"/>
      <c r="E21" s="15"/>
      <c r="F21" s="15"/>
      <c r="G21" s="15"/>
      <c r="H21" s="15"/>
      <c r="I21" s="15"/>
      <c r="J21" s="15"/>
    </row>
    <row r="22" spans="2:10" s="14" customFormat="1">
      <c r="B22" s="15" t="s">
        <v>140</v>
      </c>
      <c r="C22" s="15"/>
      <c r="D22" s="15"/>
      <c r="E22" s="15"/>
      <c r="F22" s="15"/>
      <c r="G22" s="15"/>
      <c r="H22" s="15"/>
      <c r="I22" s="15"/>
      <c r="J22" s="15"/>
    </row>
    <row r="23" spans="2:10" s="14" customFormat="1">
      <c r="B23" s="15" t="s">
        <v>141</v>
      </c>
      <c r="C23" s="15"/>
      <c r="D23" s="15"/>
      <c r="E23" s="15"/>
      <c r="F23" s="15"/>
      <c r="G23" s="15"/>
      <c r="H23" s="15"/>
      <c r="I23" s="15"/>
      <c r="J23" s="15"/>
    </row>
    <row r="24" spans="2:10" s="14" customFormat="1">
      <c r="B24" s="15" t="s">
        <v>142</v>
      </c>
      <c r="C24" s="15"/>
      <c r="D24" s="15"/>
      <c r="E24" s="15"/>
      <c r="F24" s="15"/>
      <c r="G24" s="15"/>
      <c r="H24" s="15"/>
      <c r="I24" s="15"/>
      <c r="J24" s="15"/>
    </row>
    <row r="25" spans="2:10" s="11" customFormat="1">
      <c r="B25" s="58" t="s">
        <v>143</v>
      </c>
      <c r="C25" s="58"/>
      <c r="D25" s="47"/>
      <c r="E25" s="47"/>
      <c r="F25" s="47"/>
      <c r="G25" s="47"/>
      <c r="H25" s="47"/>
      <c r="I25" s="47"/>
      <c r="J25" s="47"/>
    </row>
    <row r="26" spans="2:10" s="11" customFormat="1">
      <c r="B26" s="58" t="s">
        <v>144</v>
      </c>
      <c r="C26" s="58"/>
      <c r="D26" s="47"/>
      <c r="E26" s="47"/>
      <c r="F26" s="47"/>
      <c r="G26" s="47"/>
      <c r="H26" s="47"/>
      <c r="I26" s="47"/>
      <c r="J26" s="47"/>
    </row>
    <row r="27" spans="2:10" s="11" customFormat="1">
      <c r="B27" s="58"/>
      <c r="C27" s="58"/>
      <c r="D27" s="47"/>
      <c r="E27" s="47"/>
      <c r="F27" s="47"/>
      <c r="G27" s="47"/>
      <c r="H27" s="47"/>
      <c r="I27" s="47"/>
      <c r="J27" s="47"/>
    </row>
    <row r="28" spans="2:10" s="11" customFormat="1">
      <c r="B28" s="58"/>
      <c r="C28" s="58"/>
      <c r="D28" s="47"/>
      <c r="E28" s="47"/>
      <c r="F28" s="47"/>
      <c r="G28" s="47"/>
      <c r="H28" s="47"/>
      <c r="I28" s="47"/>
      <c r="J28" s="47"/>
    </row>
    <row r="29" spans="2:10" s="11" customFormat="1">
      <c r="B29" s="58"/>
      <c r="C29" s="58"/>
      <c r="D29" s="47"/>
      <c r="E29" s="47"/>
      <c r="F29" s="47"/>
      <c r="G29" s="47"/>
      <c r="H29" s="47"/>
      <c r="I29" s="47"/>
      <c r="J29" s="47"/>
    </row>
    <row r="30" spans="2:10" s="11" customFormat="1">
      <c r="B30" s="58"/>
      <c r="C30" s="58"/>
      <c r="D30" s="47"/>
      <c r="E30" s="47"/>
      <c r="F30" s="47"/>
      <c r="G30" s="47"/>
      <c r="H30" s="47"/>
      <c r="I30" s="47"/>
      <c r="J30" s="47"/>
    </row>
    <row r="31" spans="2:10" s="11" customFormat="1">
      <c r="B31" s="58"/>
      <c r="C31" s="58"/>
      <c r="D31" s="47"/>
      <c r="E31" s="47"/>
      <c r="F31" s="47"/>
      <c r="G31" s="47"/>
      <c r="H31" s="47"/>
      <c r="I31" s="47"/>
      <c r="J31" s="47"/>
    </row>
    <row r="32" spans="2:10" s="11" customFormat="1">
      <c r="B32" s="58"/>
      <c r="C32" s="58"/>
      <c r="D32" s="47"/>
      <c r="E32" s="47"/>
      <c r="F32" s="47"/>
      <c r="G32" s="47"/>
      <c r="H32" s="47"/>
      <c r="I32" s="47"/>
      <c r="J32" s="47"/>
    </row>
    <row r="33" spans="2:10" s="11" customFormat="1">
      <c r="B33" s="58"/>
      <c r="C33" s="58"/>
      <c r="D33" s="47"/>
      <c r="E33" s="47"/>
      <c r="F33" s="47"/>
      <c r="G33" s="47"/>
      <c r="H33" s="47"/>
      <c r="I33" s="47"/>
      <c r="J33" s="47"/>
    </row>
    <row r="34" spans="2:10" s="11" customFormat="1">
      <c r="B34" s="58"/>
      <c r="C34" s="58"/>
      <c r="D34" s="47"/>
      <c r="E34" s="47"/>
      <c r="F34" s="47"/>
      <c r="G34" s="47"/>
      <c r="H34" s="47"/>
      <c r="I34" s="47"/>
      <c r="J34" s="47"/>
    </row>
    <row r="35" spans="2:10" s="11" customFormat="1">
      <c r="B35" s="58"/>
      <c r="C35" s="58"/>
      <c r="D35" s="47"/>
      <c r="E35" s="47"/>
      <c r="F35" s="47"/>
      <c r="G35" s="47"/>
      <c r="H35" s="47"/>
      <c r="I35" s="47"/>
      <c r="J35" s="47"/>
    </row>
    <row r="36" spans="2:10" s="11" customFormat="1">
      <c r="B36" s="58"/>
      <c r="C36" s="58"/>
      <c r="D36" s="47"/>
      <c r="E36" s="47"/>
      <c r="F36" s="47"/>
      <c r="G36" s="47"/>
      <c r="H36" s="47"/>
      <c r="I36" s="47"/>
      <c r="J36" s="47"/>
    </row>
  </sheetData>
  <mergeCells count="11">
    <mergeCell ref="B18:E18"/>
    <mergeCell ref="B15:E15"/>
    <mergeCell ref="B16:E16"/>
    <mergeCell ref="B17:E17"/>
    <mergeCell ref="B2:H2"/>
    <mergeCell ref="B7:E8"/>
    <mergeCell ref="F7:H7"/>
    <mergeCell ref="B10:E10"/>
    <mergeCell ref="B11:E11"/>
    <mergeCell ref="B12:E12"/>
    <mergeCell ref="B13:E13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2530" r:id="rId4">
          <objectPr defaultSize="0" r:id="rId5">
            <anchor moveWithCells="1" sizeWithCells="1">
              <from>
                <xdr:col>5</xdr:col>
                <xdr:colOff>133350</xdr:colOff>
                <xdr:row>7</xdr:row>
                <xdr:rowOff>38100</xdr:rowOff>
              </from>
              <to>
                <xdr:col>5</xdr:col>
                <xdr:colOff>266700</xdr:colOff>
                <xdr:row>7</xdr:row>
                <xdr:rowOff>228600</xdr:rowOff>
              </to>
            </anchor>
          </objectPr>
        </oleObject>
      </mc:Choice>
      <mc:Fallback>
        <oleObject progId="Equation.3" shapeId="2253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49"/>
  <sheetViews>
    <sheetView topLeftCell="A28" zoomScale="130" zoomScaleNormal="130" workbookViewId="0">
      <selection activeCell="E36" sqref="E36"/>
    </sheetView>
  </sheetViews>
  <sheetFormatPr defaultRowHeight="15"/>
  <cols>
    <col min="1" max="1" width="3.5703125" customWidth="1"/>
    <col min="5" max="5" width="33.5703125" customWidth="1"/>
    <col min="6" max="6" width="6" customWidth="1"/>
    <col min="7" max="7" width="7" customWidth="1"/>
    <col min="8" max="8" width="12.7109375" customWidth="1"/>
  </cols>
  <sheetData>
    <row r="2" spans="2:10" s="3" customFormat="1" ht="19.5">
      <c r="B2" s="175" t="s">
        <v>38</v>
      </c>
      <c r="C2" s="175"/>
      <c r="D2" s="175"/>
      <c r="E2" s="175"/>
      <c r="F2" s="175"/>
      <c r="G2" s="175"/>
      <c r="H2" s="175"/>
      <c r="I2" s="8"/>
    </row>
    <row r="3" spans="2:10" s="3" customFormat="1" ht="19.5">
      <c r="B3" s="52"/>
      <c r="C3" s="52"/>
      <c r="D3" s="52"/>
      <c r="E3" s="52"/>
      <c r="F3" s="52"/>
      <c r="G3" s="52"/>
      <c r="H3" s="52"/>
    </row>
    <row r="4" spans="2:10" s="3" customFormat="1" ht="19.5">
      <c r="B4" s="4" t="s">
        <v>30</v>
      </c>
      <c r="F4" s="5"/>
      <c r="G4" s="5"/>
      <c r="H4" s="5"/>
    </row>
    <row r="5" spans="2:10" s="14" customFormat="1" ht="21">
      <c r="B5" s="83" t="s">
        <v>102</v>
      </c>
      <c r="F5" s="81"/>
      <c r="G5" s="81"/>
      <c r="H5" s="81"/>
    </row>
    <row r="6" spans="2:10" s="22" customFormat="1" ht="14.25" customHeight="1" thickBot="1">
      <c r="B6" s="23"/>
      <c r="F6" s="24"/>
      <c r="G6" s="24"/>
      <c r="H6" s="24"/>
    </row>
    <row r="7" spans="2:10" s="22" customFormat="1" ht="20.25" thickTop="1">
      <c r="B7" s="223" t="s">
        <v>12</v>
      </c>
      <c r="C7" s="224"/>
      <c r="D7" s="224"/>
      <c r="E7" s="225"/>
      <c r="F7" s="229" t="s">
        <v>98</v>
      </c>
      <c r="G7" s="230"/>
      <c r="H7" s="231"/>
    </row>
    <row r="8" spans="2:10" s="22" customFormat="1" ht="39">
      <c r="B8" s="226"/>
      <c r="C8" s="227"/>
      <c r="D8" s="227"/>
      <c r="E8" s="228"/>
      <c r="F8" s="154"/>
      <c r="G8" s="155" t="s">
        <v>13</v>
      </c>
      <c r="H8" s="156" t="s">
        <v>51</v>
      </c>
    </row>
    <row r="9" spans="2:10" s="22" customFormat="1" ht="19.5">
      <c r="B9" s="232" t="s">
        <v>14</v>
      </c>
      <c r="C9" s="233"/>
      <c r="D9" s="233"/>
      <c r="E9" s="234"/>
      <c r="F9" s="152"/>
      <c r="G9" s="153"/>
      <c r="H9" s="153"/>
    </row>
    <row r="10" spans="2:10" s="22" customFormat="1" ht="19.5">
      <c r="B10" s="211" t="s">
        <v>15</v>
      </c>
      <c r="C10" s="212"/>
      <c r="D10" s="212"/>
      <c r="E10" s="213"/>
      <c r="F10" s="34">
        <f>DATA!I19</f>
        <v>4.4117647058823533</v>
      </c>
      <c r="G10" s="34">
        <f>DATA!I20</f>
        <v>0.50729965619589279</v>
      </c>
      <c r="H10" s="35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10" s="22" customFormat="1" ht="19.5">
      <c r="B11" s="33" t="s">
        <v>88</v>
      </c>
      <c r="C11" s="33"/>
      <c r="D11" s="33"/>
      <c r="E11" s="33"/>
      <c r="F11" s="34">
        <f>DATA!J19</f>
        <v>4.2941176470588234</v>
      </c>
      <c r="G11" s="34">
        <f>DATA!J20</f>
        <v>0.58786753209725406</v>
      </c>
      <c r="H11" s="35" t="str">
        <f>IF(F11&gt;4.5,"มากที่สุด",IF(F11&gt;3.5,"มาก",IF(F11&gt;2.5,"ปานกลาง",IF(F11&gt;1.5,"น้อย",IF(F11&lt;=1.5,"น้อยที่สุด")))))</f>
        <v>มาก</v>
      </c>
    </row>
    <row r="12" spans="2:10" s="22" customFormat="1" ht="19.5">
      <c r="B12" s="33" t="s">
        <v>89</v>
      </c>
      <c r="C12" s="33"/>
      <c r="D12" s="33"/>
      <c r="E12" s="33"/>
      <c r="F12" s="34">
        <f>DATA!K19</f>
        <v>4.2941176470588234</v>
      </c>
      <c r="G12" s="34">
        <f>DATA!K20</f>
        <v>0.58786753209725406</v>
      </c>
      <c r="H12" s="35" t="str">
        <f t="shared" ref="H12:H24" si="0">IF(F12&gt;4.5,"มากที่สุด",IF(F12&gt;3.5,"มาก",IF(F12&gt;2.5,"ปานกลาง",IF(F12&gt;1.5,"น้อย",IF(F12&lt;=1.5,"น้อยที่สุด")))))</f>
        <v>มาก</v>
      </c>
    </row>
    <row r="13" spans="2:10" s="22" customFormat="1" ht="19.5">
      <c r="B13" s="235" t="s">
        <v>16</v>
      </c>
      <c r="C13" s="236"/>
      <c r="D13" s="236"/>
      <c r="E13" s="237"/>
      <c r="F13" s="25">
        <f>DATA!K22</f>
        <v>4.333333333333333</v>
      </c>
      <c r="G13" s="25">
        <f>DATA!K21</f>
        <v>0.553774924194539</v>
      </c>
      <c r="H13" s="26" t="str">
        <f>IF(F13&gt;4.5,"มากที่สุด",IF(F13&gt;3.5,"มาก",IF(F13&gt;2.5,"ปานกลาง",IF(F13&gt;1.5,"น้อย",IF(F13&lt;=1.5,"น้อยที่สุด")))))</f>
        <v>มาก</v>
      </c>
      <c r="J13" s="27"/>
    </row>
    <row r="14" spans="2:10" s="22" customFormat="1" ht="19.5">
      <c r="B14" s="211" t="s">
        <v>17</v>
      </c>
      <c r="C14" s="212"/>
      <c r="D14" s="212"/>
      <c r="E14" s="213"/>
      <c r="F14" s="35"/>
      <c r="G14" s="35"/>
      <c r="H14" s="35"/>
    </row>
    <row r="15" spans="2:10" s="22" customFormat="1" ht="19.5">
      <c r="B15" s="33" t="s">
        <v>18</v>
      </c>
      <c r="C15" s="33"/>
      <c r="D15" s="33"/>
      <c r="E15" s="33"/>
      <c r="F15" s="34">
        <f>DATA!L19</f>
        <v>4.882352941176471</v>
      </c>
      <c r="G15" s="34">
        <f>DATA!L20</f>
        <v>0.33210558207753577</v>
      </c>
      <c r="H15" s="35" t="str">
        <f t="shared" si="0"/>
        <v>มากที่สุด</v>
      </c>
    </row>
    <row r="16" spans="2:10" s="22" customFormat="1" ht="19.5">
      <c r="B16" s="211" t="s">
        <v>19</v>
      </c>
      <c r="C16" s="212"/>
      <c r="D16" s="212"/>
      <c r="E16" s="213"/>
      <c r="F16" s="34">
        <f>DATA!M19</f>
        <v>4.7647058823529411</v>
      </c>
      <c r="G16" s="34">
        <f>DATA!M20</f>
        <v>0.43723731609760308</v>
      </c>
      <c r="H16" s="35" t="str">
        <f>IF(F16&gt;4.5,"มากที่สุด",IF(F16&gt;3.5,"มาก",IF(F16&gt;2.5,"ปานกลาง",IF(F16&gt;1.5,"น้อย",IF(F16&lt;=1.5,"น้อยที่สุด")))))</f>
        <v>มากที่สุด</v>
      </c>
    </row>
    <row r="17" spans="2:8" s="22" customFormat="1" ht="19.5">
      <c r="B17" s="214" t="s">
        <v>44</v>
      </c>
      <c r="C17" s="215"/>
      <c r="D17" s="215"/>
      <c r="E17" s="216"/>
      <c r="F17" s="25">
        <f>AVERAGE(F14:F16)</f>
        <v>4.8235294117647065</v>
      </c>
      <c r="G17" s="25">
        <f>DATA!M21</f>
        <v>0.3869529949759476</v>
      </c>
      <c r="H17" s="29" t="str">
        <f t="shared" si="0"/>
        <v>มากที่สุด</v>
      </c>
    </row>
    <row r="18" spans="2:8" s="22" customFormat="1" ht="19.5">
      <c r="B18" s="211" t="s">
        <v>20</v>
      </c>
      <c r="C18" s="212"/>
      <c r="D18" s="212"/>
      <c r="E18" s="213"/>
      <c r="F18" s="34"/>
      <c r="G18" s="34"/>
      <c r="H18" s="35"/>
    </row>
    <row r="19" spans="2:8" s="22" customFormat="1" ht="19.5">
      <c r="B19" s="211" t="s">
        <v>21</v>
      </c>
      <c r="C19" s="212"/>
      <c r="D19" s="212"/>
      <c r="E19" s="213"/>
      <c r="F19" s="34">
        <f>DATA!N19</f>
        <v>4.8235294117647056</v>
      </c>
      <c r="G19" s="34">
        <f>DATA!N20</f>
        <v>0.39295262399668796</v>
      </c>
      <c r="H19" s="35" t="str">
        <f t="shared" si="0"/>
        <v>มากที่สุด</v>
      </c>
    </row>
    <row r="20" spans="2:8" s="22" customFormat="1" ht="19.5">
      <c r="B20" s="211" t="s">
        <v>22</v>
      </c>
      <c r="C20" s="212"/>
      <c r="D20" s="212"/>
      <c r="E20" s="213"/>
      <c r="F20" s="34">
        <f>DATA!O19</f>
        <v>4.4705882352941178</v>
      </c>
      <c r="G20" s="34">
        <f>DATA!O20</f>
        <v>0.62426427284679842</v>
      </c>
      <c r="H20" s="35" t="str">
        <f t="shared" si="0"/>
        <v>มาก</v>
      </c>
    </row>
    <row r="21" spans="2:8" s="22" customFormat="1" ht="19.5">
      <c r="B21" s="33" t="s">
        <v>23</v>
      </c>
      <c r="C21" s="33"/>
      <c r="D21" s="33"/>
      <c r="E21" s="33"/>
      <c r="F21" s="34">
        <f>DATA!P19</f>
        <v>4.7058823529411766</v>
      </c>
      <c r="G21" s="34">
        <f>DATA!P20</f>
        <v>0.58786753209725406</v>
      </c>
      <c r="H21" s="35" t="str">
        <f t="shared" si="0"/>
        <v>มากที่สุด</v>
      </c>
    </row>
    <row r="22" spans="2:8" s="22" customFormat="1" ht="19.5">
      <c r="B22" s="211" t="s">
        <v>24</v>
      </c>
      <c r="C22" s="212"/>
      <c r="D22" s="212"/>
      <c r="E22" s="213"/>
      <c r="F22" s="34">
        <f>DATA!Q19</f>
        <v>4.7058823529411766</v>
      </c>
      <c r="G22" s="34">
        <f>DATA!Q20</f>
        <v>0.46966821831386207</v>
      </c>
      <c r="H22" s="35" t="str">
        <f t="shared" si="0"/>
        <v>มากที่สุด</v>
      </c>
    </row>
    <row r="23" spans="2:8" s="22" customFormat="1" ht="19.5">
      <c r="B23" s="211" t="s">
        <v>25</v>
      </c>
      <c r="C23" s="212"/>
      <c r="D23" s="212"/>
      <c r="E23" s="213"/>
      <c r="F23" s="34">
        <f>DATA!R19</f>
        <v>4.7058823529411766</v>
      </c>
      <c r="G23" s="34">
        <f>DATA!R20</f>
        <v>0.46966821831386207</v>
      </c>
      <c r="H23" s="35" t="str">
        <f t="shared" si="0"/>
        <v>มากที่สุด</v>
      </c>
    </row>
    <row r="24" spans="2:8" s="22" customFormat="1" ht="19.5">
      <c r="B24" s="214" t="s">
        <v>45</v>
      </c>
      <c r="C24" s="215"/>
      <c r="D24" s="215"/>
      <c r="E24" s="216"/>
      <c r="F24" s="25">
        <f>DATA!R22</f>
        <v>4.6823529411764708</v>
      </c>
      <c r="G24" s="25">
        <f>DATA!R21</f>
        <v>0.51666892562983258</v>
      </c>
      <c r="H24" s="30" t="str">
        <f t="shared" si="0"/>
        <v>มากที่สุด</v>
      </c>
    </row>
    <row r="25" spans="2:8" s="22" customFormat="1" ht="19.5">
      <c r="B25" s="211" t="s">
        <v>74</v>
      </c>
      <c r="C25" s="212"/>
      <c r="D25" s="212"/>
      <c r="E25" s="213"/>
      <c r="F25" s="28"/>
      <c r="G25" s="28"/>
      <c r="H25" s="30"/>
    </row>
    <row r="26" spans="2:8" s="22" customFormat="1" ht="39.75" customHeight="1">
      <c r="B26" s="219" t="s">
        <v>56</v>
      </c>
      <c r="C26" s="220"/>
      <c r="D26" s="220"/>
      <c r="E26" s="221"/>
      <c r="F26" s="40">
        <f>DATA!Y19</f>
        <v>4.3529411764705879</v>
      </c>
      <c r="G26" s="40">
        <f>DATA!Y20</f>
        <v>0.60633906259083203</v>
      </c>
      <c r="H26" s="41" t="str">
        <f t="shared" ref="H26:H28" si="1">IF(F26&gt;4.5,"มากที่สุด",IF(F26&gt;3.5,"มาก",IF(F26&gt;2.5,"ปานกลาง",IF(F26&gt;1.5,"น้อย",IF(F26&lt;=1.5,"น้อยที่สุด")))))</f>
        <v>มาก</v>
      </c>
    </row>
    <row r="27" spans="2:8" s="22" customFormat="1" ht="39.75" customHeight="1">
      <c r="B27" s="222" t="s">
        <v>81</v>
      </c>
      <c r="C27" s="222"/>
      <c r="D27" s="222"/>
      <c r="E27" s="222"/>
      <c r="F27" s="40">
        <f>DATA!Z19</f>
        <v>4.5294117647058822</v>
      </c>
      <c r="G27" s="40">
        <f>DATA!Z20</f>
        <v>0.62426427284679842</v>
      </c>
      <c r="H27" s="41" t="str">
        <f t="shared" si="1"/>
        <v>มากที่สุด</v>
      </c>
    </row>
    <row r="28" spans="2:8" s="22" customFormat="1" ht="19.5">
      <c r="B28" s="214" t="s">
        <v>54</v>
      </c>
      <c r="C28" s="215"/>
      <c r="D28" s="215"/>
      <c r="E28" s="216"/>
      <c r="F28" s="28">
        <f>DATA!Z22</f>
        <v>4.4411764705882355</v>
      </c>
      <c r="G28" s="28">
        <f>DATA!Z21</f>
        <v>0.61255433750752819</v>
      </c>
      <c r="H28" s="63" t="str">
        <f t="shared" si="1"/>
        <v>มาก</v>
      </c>
    </row>
    <row r="29" spans="2:8" s="22" customFormat="1" ht="19.5">
      <c r="B29" s="211" t="s">
        <v>26</v>
      </c>
      <c r="C29" s="212"/>
      <c r="D29" s="212"/>
      <c r="E29" s="213"/>
      <c r="F29" s="61"/>
      <c r="G29" s="61"/>
      <c r="H29" s="62"/>
    </row>
    <row r="30" spans="2:8" s="22" customFormat="1" ht="19.5">
      <c r="B30" s="33" t="s">
        <v>27</v>
      </c>
      <c r="C30" s="33"/>
      <c r="D30" s="33"/>
      <c r="E30" s="33"/>
      <c r="F30" s="36">
        <f>DATA!AA19</f>
        <v>4</v>
      </c>
      <c r="G30" s="36">
        <f>DATA!AA20</f>
        <v>1.0606601717798212</v>
      </c>
      <c r="H30" s="35" t="str">
        <f t="shared" ref="H30:H34" si="2">IF(F30&gt;4.5,"มากที่สุด",IF(F30&gt;3.5,"มาก",IF(F30&gt;2.5,"ปานกลาง",IF(F30&gt;1.5,"น้อย",IF(F30&lt;=1.5,"น้อยที่สุด")))))</f>
        <v>มาก</v>
      </c>
    </row>
    <row r="31" spans="2:8" s="22" customFormat="1" ht="21" customHeight="1">
      <c r="B31" s="217" t="s">
        <v>47</v>
      </c>
      <c r="C31" s="218"/>
      <c r="D31" s="218"/>
      <c r="E31" s="218"/>
      <c r="F31" s="37">
        <f>DATA!AB19</f>
        <v>4.0588235294117645</v>
      </c>
      <c r="G31" s="37">
        <f>DATA!AB20</f>
        <v>0.82693623055938514</v>
      </c>
      <c r="H31" s="38" t="str">
        <f t="shared" si="2"/>
        <v>มาก</v>
      </c>
    </row>
    <row r="32" spans="2:8" s="22" customFormat="1" ht="19.5">
      <c r="B32" s="33" t="s">
        <v>28</v>
      </c>
      <c r="C32" s="33"/>
      <c r="D32" s="33"/>
      <c r="E32" s="33"/>
      <c r="F32" s="36">
        <f>DATA!AC19</f>
        <v>4.2941176470588234</v>
      </c>
      <c r="G32" s="36">
        <f>DATA!AC20</f>
        <v>0.68599434057003417</v>
      </c>
      <c r="H32" s="35" t="str">
        <f t="shared" si="2"/>
        <v>มาก</v>
      </c>
    </row>
    <row r="33" spans="2:8" s="22" customFormat="1" ht="20.25" thickBot="1">
      <c r="B33" s="207" t="s">
        <v>46</v>
      </c>
      <c r="C33" s="208"/>
      <c r="D33" s="208"/>
      <c r="E33" s="209"/>
      <c r="F33" s="87">
        <f>DATA!AC22</f>
        <v>4.117647058823529</v>
      </c>
      <c r="G33" s="87">
        <f>DATA!AC21</f>
        <v>0.86364480716390324</v>
      </c>
      <c r="H33" s="88" t="str">
        <f t="shared" si="2"/>
        <v>มาก</v>
      </c>
    </row>
    <row r="34" spans="2:8" s="22" customFormat="1" ht="21" thickTop="1" thickBot="1">
      <c r="B34" s="204" t="s">
        <v>29</v>
      </c>
      <c r="C34" s="205"/>
      <c r="D34" s="205"/>
      <c r="E34" s="206"/>
      <c r="F34" s="31">
        <f>DATA!AD19</f>
        <v>4.4862745098039216</v>
      </c>
      <c r="G34" s="31">
        <f>DATA!AD20</f>
        <v>0.65117084367681843</v>
      </c>
      <c r="H34" s="32" t="str">
        <f t="shared" si="2"/>
        <v>มาก</v>
      </c>
    </row>
    <row r="35" spans="2:8" s="19" customFormat="1" ht="20.25" thickTop="1">
      <c r="B35" s="20"/>
      <c r="C35" s="20"/>
      <c r="D35" s="20"/>
      <c r="E35" s="20"/>
      <c r="F35" s="21"/>
      <c r="G35" s="21"/>
      <c r="H35" s="20"/>
    </row>
    <row r="36" spans="2:8" s="19" customFormat="1" ht="19.5">
      <c r="B36" s="20"/>
      <c r="C36" s="20"/>
      <c r="D36" s="20"/>
      <c r="E36" s="20"/>
      <c r="F36" s="21"/>
      <c r="G36" s="21"/>
      <c r="H36" s="20"/>
    </row>
    <row r="37" spans="2:8" s="19" customFormat="1" ht="19.5">
      <c r="B37" s="20"/>
      <c r="C37" s="20"/>
      <c r="D37" s="20"/>
      <c r="E37" s="20"/>
      <c r="F37" s="21"/>
      <c r="G37" s="21"/>
      <c r="H37" s="20"/>
    </row>
    <row r="38" spans="2:8" s="19" customFormat="1" ht="19.5">
      <c r="B38" s="20"/>
      <c r="C38" s="20"/>
      <c r="D38" s="20"/>
      <c r="E38" s="20"/>
      <c r="F38" s="21"/>
      <c r="G38" s="21"/>
      <c r="H38" s="20"/>
    </row>
    <row r="39" spans="2:8" s="19" customFormat="1" ht="19.5">
      <c r="B39" s="20"/>
      <c r="C39" s="20"/>
      <c r="D39" s="20"/>
      <c r="E39" s="20"/>
      <c r="F39" s="21"/>
      <c r="G39" s="21"/>
      <c r="H39" s="20"/>
    </row>
    <row r="40" spans="2:8" s="3" customFormat="1" ht="19.5">
      <c r="B40" s="175" t="s">
        <v>52</v>
      </c>
      <c r="C40" s="175"/>
      <c r="D40" s="175"/>
      <c r="E40" s="175"/>
      <c r="F40" s="175"/>
      <c r="G40" s="175"/>
      <c r="H40" s="175"/>
    </row>
    <row r="41" spans="2:8" s="3" customFormat="1" ht="19.5">
      <c r="B41" s="9"/>
      <c r="C41" s="9"/>
      <c r="D41" s="9"/>
      <c r="E41" s="9"/>
      <c r="F41" s="10"/>
      <c r="G41" s="10"/>
      <c r="H41" s="9"/>
    </row>
    <row r="42" spans="2:8" s="11" customFormat="1" ht="21">
      <c r="B42" s="50"/>
      <c r="C42" s="210" t="s">
        <v>83</v>
      </c>
      <c r="D42" s="210"/>
      <c r="E42" s="210"/>
      <c r="F42" s="210"/>
      <c r="G42" s="210"/>
      <c r="H42" s="210"/>
    </row>
    <row r="43" spans="2:8" s="11" customFormat="1" ht="21">
      <c r="B43" s="165" t="s">
        <v>90</v>
      </c>
      <c r="C43" s="166"/>
      <c r="D43" s="166"/>
      <c r="E43" s="166"/>
      <c r="F43" s="166"/>
      <c r="G43" s="166"/>
      <c r="H43" s="166"/>
    </row>
    <row r="44" spans="2:8" s="11" customFormat="1" ht="21">
      <c r="B44" s="165" t="s">
        <v>103</v>
      </c>
      <c r="C44" s="166"/>
      <c r="D44" s="166"/>
      <c r="E44" s="166"/>
      <c r="F44" s="166"/>
      <c r="G44" s="166"/>
      <c r="H44" s="166"/>
    </row>
    <row r="45" spans="2:8" s="11" customFormat="1" ht="21">
      <c r="B45" s="48"/>
      <c r="C45" s="165" t="s">
        <v>104</v>
      </c>
      <c r="D45" s="165"/>
      <c r="E45" s="165"/>
      <c r="F45" s="165"/>
      <c r="G45" s="165"/>
      <c r="H45" s="165"/>
    </row>
    <row r="46" spans="2:8" s="11" customFormat="1" ht="21">
      <c r="B46" s="165" t="s">
        <v>105</v>
      </c>
      <c r="C46" s="166"/>
      <c r="D46" s="166"/>
      <c r="E46" s="166"/>
      <c r="F46" s="166"/>
      <c r="G46" s="166"/>
      <c r="H46" s="166"/>
    </row>
    <row r="47" spans="2:8" s="11" customFormat="1" ht="21">
      <c r="B47" s="165" t="s">
        <v>106</v>
      </c>
      <c r="C47" s="166"/>
      <c r="D47" s="166"/>
      <c r="E47" s="166"/>
      <c r="F47" s="166"/>
      <c r="G47" s="166"/>
      <c r="H47" s="166"/>
    </row>
    <row r="48" spans="2:8" s="11" customFormat="1" ht="21">
      <c r="B48" s="167" t="s">
        <v>107</v>
      </c>
      <c r="C48" s="167"/>
      <c r="D48" s="167"/>
      <c r="E48" s="167"/>
      <c r="F48" s="167"/>
      <c r="G48" s="167"/>
      <c r="H48" s="167"/>
    </row>
    <row r="49" spans="2:2" s="14" customFormat="1" ht="21">
      <c r="B49" s="14" t="s">
        <v>108</v>
      </c>
    </row>
  </sheetData>
  <mergeCells count="31">
    <mergeCell ref="B2:H2"/>
    <mergeCell ref="B14:E14"/>
    <mergeCell ref="B7:E8"/>
    <mergeCell ref="F7:H7"/>
    <mergeCell ref="B9:E9"/>
    <mergeCell ref="B10:E10"/>
    <mergeCell ref="B13:E13"/>
    <mergeCell ref="B22:E22"/>
    <mergeCell ref="B23:E23"/>
    <mergeCell ref="B24:E24"/>
    <mergeCell ref="B29:E29"/>
    <mergeCell ref="B31:E31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34:E34"/>
    <mergeCell ref="B33:E33"/>
    <mergeCell ref="B47:H47"/>
    <mergeCell ref="B48:H48"/>
    <mergeCell ref="B40:H40"/>
    <mergeCell ref="C42:H42"/>
    <mergeCell ref="B43:H43"/>
    <mergeCell ref="B44:H44"/>
    <mergeCell ref="C45:H45"/>
    <mergeCell ref="B46:H46"/>
  </mergeCells>
  <pageMargins left="0.7" right="0.7" top="0.75" bottom="0.75" header="0.3" footer="0.3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autoPict="0" r:id="rId5">
            <anchor moveWithCells="1" sizeWithCells="1">
              <from>
                <xdr:col>5</xdr:col>
                <xdr:colOff>142875</xdr:colOff>
                <xdr:row>7</xdr:row>
                <xdr:rowOff>66675</xdr:rowOff>
              </from>
              <to>
                <xdr:col>5</xdr:col>
                <xdr:colOff>276225</xdr:colOff>
                <xdr:row>7</xdr:row>
                <xdr:rowOff>247650</xdr:rowOff>
              </to>
            </anchor>
          </objectPr>
        </oleObject>
      </mc:Choice>
      <mc:Fallback>
        <oleObject progId="Equation.3" shapeId="1638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zoomScale="130" zoomScaleNormal="130" workbookViewId="0">
      <selection activeCell="F18" sqref="F18"/>
    </sheetView>
  </sheetViews>
  <sheetFormatPr defaultRowHeight="21"/>
  <cols>
    <col min="1" max="1" width="5.85546875" style="11" customWidth="1"/>
    <col min="2" max="2" width="5.5703125" style="11" customWidth="1"/>
    <col min="3" max="3" width="67.140625" style="11" customWidth="1"/>
    <col min="4" max="4" width="7.42578125" style="11" customWidth="1"/>
    <col min="5" max="256" width="9.140625" style="11"/>
    <col min="257" max="257" width="5.85546875" style="11" customWidth="1"/>
    <col min="258" max="258" width="5.5703125" style="11" customWidth="1"/>
    <col min="259" max="259" width="69.28515625" style="11" customWidth="1"/>
    <col min="260" max="260" width="7.42578125" style="11" customWidth="1"/>
    <col min="261" max="512" width="9.140625" style="11"/>
    <col min="513" max="513" width="5.85546875" style="11" customWidth="1"/>
    <col min="514" max="514" width="5.5703125" style="11" customWidth="1"/>
    <col min="515" max="515" width="69.28515625" style="11" customWidth="1"/>
    <col min="516" max="516" width="7.42578125" style="11" customWidth="1"/>
    <col min="517" max="768" width="9.140625" style="11"/>
    <col min="769" max="769" width="5.85546875" style="11" customWidth="1"/>
    <col min="770" max="770" width="5.5703125" style="11" customWidth="1"/>
    <col min="771" max="771" width="69.28515625" style="11" customWidth="1"/>
    <col min="772" max="772" width="7.42578125" style="11" customWidth="1"/>
    <col min="773" max="1024" width="9.140625" style="11"/>
    <col min="1025" max="1025" width="5.85546875" style="11" customWidth="1"/>
    <col min="1026" max="1026" width="5.5703125" style="11" customWidth="1"/>
    <col min="1027" max="1027" width="69.28515625" style="11" customWidth="1"/>
    <col min="1028" max="1028" width="7.42578125" style="11" customWidth="1"/>
    <col min="1029" max="1280" width="9.140625" style="11"/>
    <col min="1281" max="1281" width="5.85546875" style="11" customWidth="1"/>
    <col min="1282" max="1282" width="5.5703125" style="11" customWidth="1"/>
    <col min="1283" max="1283" width="69.28515625" style="11" customWidth="1"/>
    <col min="1284" max="1284" width="7.42578125" style="11" customWidth="1"/>
    <col min="1285" max="1536" width="9.140625" style="11"/>
    <col min="1537" max="1537" width="5.85546875" style="11" customWidth="1"/>
    <col min="1538" max="1538" width="5.5703125" style="11" customWidth="1"/>
    <col min="1539" max="1539" width="69.28515625" style="11" customWidth="1"/>
    <col min="1540" max="1540" width="7.42578125" style="11" customWidth="1"/>
    <col min="1541" max="1792" width="9.140625" style="11"/>
    <col min="1793" max="1793" width="5.85546875" style="11" customWidth="1"/>
    <col min="1794" max="1794" width="5.5703125" style="11" customWidth="1"/>
    <col min="1795" max="1795" width="69.28515625" style="11" customWidth="1"/>
    <col min="1796" max="1796" width="7.42578125" style="11" customWidth="1"/>
    <col min="1797" max="2048" width="9.140625" style="11"/>
    <col min="2049" max="2049" width="5.85546875" style="11" customWidth="1"/>
    <col min="2050" max="2050" width="5.5703125" style="11" customWidth="1"/>
    <col min="2051" max="2051" width="69.28515625" style="11" customWidth="1"/>
    <col min="2052" max="2052" width="7.42578125" style="11" customWidth="1"/>
    <col min="2053" max="2304" width="9.140625" style="11"/>
    <col min="2305" max="2305" width="5.85546875" style="11" customWidth="1"/>
    <col min="2306" max="2306" width="5.5703125" style="11" customWidth="1"/>
    <col min="2307" max="2307" width="69.28515625" style="11" customWidth="1"/>
    <col min="2308" max="2308" width="7.42578125" style="11" customWidth="1"/>
    <col min="2309" max="2560" width="9.140625" style="11"/>
    <col min="2561" max="2561" width="5.85546875" style="11" customWidth="1"/>
    <col min="2562" max="2562" width="5.5703125" style="11" customWidth="1"/>
    <col min="2563" max="2563" width="69.28515625" style="11" customWidth="1"/>
    <col min="2564" max="2564" width="7.42578125" style="11" customWidth="1"/>
    <col min="2565" max="2816" width="9.140625" style="11"/>
    <col min="2817" max="2817" width="5.85546875" style="11" customWidth="1"/>
    <col min="2818" max="2818" width="5.5703125" style="11" customWidth="1"/>
    <col min="2819" max="2819" width="69.28515625" style="11" customWidth="1"/>
    <col min="2820" max="2820" width="7.42578125" style="11" customWidth="1"/>
    <col min="2821" max="3072" width="9.140625" style="11"/>
    <col min="3073" max="3073" width="5.85546875" style="11" customWidth="1"/>
    <col min="3074" max="3074" width="5.5703125" style="11" customWidth="1"/>
    <col min="3075" max="3075" width="69.28515625" style="11" customWidth="1"/>
    <col min="3076" max="3076" width="7.42578125" style="11" customWidth="1"/>
    <col min="3077" max="3328" width="9.140625" style="11"/>
    <col min="3329" max="3329" width="5.85546875" style="11" customWidth="1"/>
    <col min="3330" max="3330" width="5.5703125" style="11" customWidth="1"/>
    <col min="3331" max="3331" width="69.28515625" style="11" customWidth="1"/>
    <col min="3332" max="3332" width="7.42578125" style="11" customWidth="1"/>
    <col min="3333" max="3584" width="9.140625" style="11"/>
    <col min="3585" max="3585" width="5.85546875" style="11" customWidth="1"/>
    <col min="3586" max="3586" width="5.5703125" style="11" customWidth="1"/>
    <col min="3587" max="3587" width="69.28515625" style="11" customWidth="1"/>
    <col min="3588" max="3588" width="7.42578125" style="11" customWidth="1"/>
    <col min="3589" max="3840" width="9.140625" style="11"/>
    <col min="3841" max="3841" width="5.85546875" style="11" customWidth="1"/>
    <col min="3842" max="3842" width="5.5703125" style="11" customWidth="1"/>
    <col min="3843" max="3843" width="69.28515625" style="11" customWidth="1"/>
    <col min="3844" max="3844" width="7.42578125" style="11" customWidth="1"/>
    <col min="3845" max="4096" width="9.140625" style="11"/>
    <col min="4097" max="4097" width="5.85546875" style="11" customWidth="1"/>
    <col min="4098" max="4098" width="5.5703125" style="11" customWidth="1"/>
    <col min="4099" max="4099" width="69.28515625" style="11" customWidth="1"/>
    <col min="4100" max="4100" width="7.42578125" style="11" customWidth="1"/>
    <col min="4101" max="4352" width="9.140625" style="11"/>
    <col min="4353" max="4353" width="5.85546875" style="11" customWidth="1"/>
    <col min="4354" max="4354" width="5.5703125" style="11" customWidth="1"/>
    <col min="4355" max="4355" width="69.28515625" style="11" customWidth="1"/>
    <col min="4356" max="4356" width="7.42578125" style="11" customWidth="1"/>
    <col min="4357" max="4608" width="9.140625" style="11"/>
    <col min="4609" max="4609" width="5.85546875" style="11" customWidth="1"/>
    <col min="4610" max="4610" width="5.5703125" style="11" customWidth="1"/>
    <col min="4611" max="4611" width="69.28515625" style="11" customWidth="1"/>
    <col min="4612" max="4612" width="7.42578125" style="11" customWidth="1"/>
    <col min="4613" max="4864" width="9.140625" style="11"/>
    <col min="4865" max="4865" width="5.85546875" style="11" customWidth="1"/>
    <col min="4866" max="4866" width="5.5703125" style="11" customWidth="1"/>
    <col min="4867" max="4867" width="69.28515625" style="11" customWidth="1"/>
    <col min="4868" max="4868" width="7.42578125" style="11" customWidth="1"/>
    <col min="4869" max="5120" width="9.140625" style="11"/>
    <col min="5121" max="5121" width="5.85546875" style="11" customWidth="1"/>
    <col min="5122" max="5122" width="5.5703125" style="11" customWidth="1"/>
    <col min="5123" max="5123" width="69.28515625" style="11" customWidth="1"/>
    <col min="5124" max="5124" width="7.42578125" style="11" customWidth="1"/>
    <col min="5125" max="5376" width="9.140625" style="11"/>
    <col min="5377" max="5377" width="5.85546875" style="11" customWidth="1"/>
    <col min="5378" max="5378" width="5.5703125" style="11" customWidth="1"/>
    <col min="5379" max="5379" width="69.28515625" style="11" customWidth="1"/>
    <col min="5380" max="5380" width="7.42578125" style="11" customWidth="1"/>
    <col min="5381" max="5632" width="9.140625" style="11"/>
    <col min="5633" max="5633" width="5.85546875" style="11" customWidth="1"/>
    <col min="5634" max="5634" width="5.5703125" style="11" customWidth="1"/>
    <col min="5635" max="5635" width="69.28515625" style="11" customWidth="1"/>
    <col min="5636" max="5636" width="7.42578125" style="11" customWidth="1"/>
    <col min="5637" max="5888" width="9.140625" style="11"/>
    <col min="5889" max="5889" width="5.85546875" style="11" customWidth="1"/>
    <col min="5890" max="5890" width="5.5703125" style="11" customWidth="1"/>
    <col min="5891" max="5891" width="69.28515625" style="11" customWidth="1"/>
    <col min="5892" max="5892" width="7.42578125" style="11" customWidth="1"/>
    <col min="5893" max="6144" width="9.140625" style="11"/>
    <col min="6145" max="6145" width="5.85546875" style="11" customWidth="1"/>
    <col min="6146" max="6146" width="5.5703125" style="11" customWidth="1"/>
    <col min="6147" max="6147" width="69.28515625" style="11" customWidth="1"/>
    <col min="6148" max="6148" width="7.42578125" style="11" customWidth="1"/>
    <col min="6149" max="6400" width="9.140625" style="11"/>
    <col min="6401" max="6401" width="5.85546875" style="11" customWidth="1"/>
    <col min="6402" max="6402" width="5.5703125" style="11" customWidth="1"/>
    <col min="6403" max="6403" width="69.28515625" style="11" customWidth="1"/>
    <col min="6404" max="6404" width="7.42578125" style="11" customWidth="1"/>
    <col min="6405" max="6656" width="9.140625" style="11"/>
    <col min="6657" max="6657" width="5.85546875" style="11" customWidth="1"/>
    <col min="6658" max="6658" width="5.5703125" style="11" customWidth="1"/>
    <col min="6659" max="6659" width="69.28515625" style="11" customWidth="1"/>
    <col min="6660" max="6660" width="7.42578125" style="11" customWidth="1"/>
    <col min="6661" max="6912" width="9.140625" style="11"/>
    <col min="6913" max="6913" width="5.85546875" style="11" customWidth="1"/>
    <col min="6914" max="6914" width="5.5703125" style="11" customWidth="1"/>
    <col min="6915" max="6915" width="69.28515625" style="11" customWidth="1"/>
    <col min="6916" max="6916" width="7.42578125" style="11" customWidth="1"/>
    <col min="6917" max="7168" width="9.140625" style="11"/>
    <col min="7169" max="7169" width="5.85546875" style="11" customWidth="1"/>
    <col min="7170" max="7170" width="5.5703125" style="11" customWidth="1"/>
    <col min="7171" max="7171" width="69.28515625" style="11" customWidth="1"/>
    <col min="7172" max="7172" width="7.42578125" style="11" customWidth="1"/>
    <col min="7173" max="7424" width="9.140625" style="11"/>
    <col min="7425" max="7425" width="5.85546875" style="11" customWidth="1"/>
    <col min="7426" max="7426" width="5.5703125" style="11" customWidth="1"/>
    <col min="7427" max="7427" width="69.28515625" style="11" customWidth="1"/>
    <col min="7428" max="7428" width="7.42578125" style="11" customWidth="1"/>
    <col min="7429" max="7680" width="9.140625" style="11"/>
    <col min="7681" max="7681" width="5.85546875" style="11" customWidth="1"/>
    <col min="7682" max="7682" width="5.5703125" style="11" customWidth="1"/>
    <col min="7683" max="7683" width="69.28515625" style="11" customWidth="1"/>
    <col min="7684" max="7684" width="7.42578125" style="11" customWidth="1"/>
    <col min="7685" max="7936" width="9.140625" style="11"/>
    <col min="7937" max="7937" width="5.85546875" style="11" customWidth="1"/>
    <col min="7938" max="7938" width="5.5703125" style="11" customWidth="1"/>
    <col min="7939" max="7939" width="69.28515625" style="11" customWidth="1"/>
    <col min="7940" max="7940" width="7.42578125" style="11" customWidth="1"/>
    <col min="7941" max="8192" width="9.140625" style="11"/>
    <col min="8193" max="8193" width="5.85546875" style="11" customWidth="1"/>
    <col min="8194" max="8194" width="5.5703125" style="11" customWidth="1"/>
    <col min="8195" max="8195" width="69.28515625" style="11" customWidth="1"/>
    <col min="8196" max="8196" width="7.42578125" style="11" customWidth="1"/>
    <col min="8197" max="8448" width="9.140625" style="11"/>
    <col min="8449" max="8449" width="5.85546875" style="11" customWidth="1"/>
    <col min="8450" max="8450" width="5.5703125" style="11" customWidth="1"/>
    <col min="8451" max="8451" width="69.28515625" style="11" customWidth="1"/>
    <col min="8452" max="8452" width="7.42578125" style="11" customWidth="1"/>
    <col min="8453" max="8704" width="9.140625" style="11"/>
    <col min="8705" max="8705" width="5.85546875" style="11" customWidth="1"/>
    <col min="8706" max="8706" width="5.5703125" style="11" customWidth="1"/>
    <col min="8707" max="8707" width="69.28515625" style="11" customWidth="1"/>
    <col min="8708" max="8708" width="7.42578125" style="11" customWidth="1"/>
    <col min="8709" max="8960" width="9.140625" style="11"/>
    <col min="8961" max="8961" width="5.85546875" style="11" customWidth="1"/>
    <col min="8962" max="8962" width="5.5703125" style="11" customWidth="1"/>
    <col min="8963" max="8963" width="69.28515625" style="11" customWidth="1"/>
    <col min="8964" max="8964" width="7.42578125" style="11" customWidth="1"/>
    <col min="8965" max="9216" width="9.140625" style="11"/>
    <col min="9217" max="9217" width="5.85546875" style="11" customWidth="1"/>
    <col min="9218" max="9218" width="5.5703125" style="11" customWidth="1"/>
    <col min="9219" max="9219" width="69.28515625" style="11" customWidth="1"/>
    <col min="9220" max="9220" width="7.42578125" style="11" customWidth="1"/>
    <col min="9221" max="9472" width="9.140625" style="11"/>
    <col min="9473" max="9473" width="5.85546875" style="11" customWidth="1"/>
    <col min="9474" max="9474" width="5.5703125" style="11" customWidth="1"/>
    <col min="9475" max="9475" width="69.28515625" style="11" customWidth="1"/>
    <col min="9476" max="9476" width="7.42578125" style="11" customWidth="1"/>
    <col min="9477" max="9728" width="9.140625" style="11"/>
    <col min="9729" max="9729" width="5.85546875" style="11" customWidth="1"/>
    <col min="9730" max="9730" width="5.5703125" style="11" customWidth="1"/>
    <col min="9731" max="9731" width="69.28515625" style="11" customWidth="1"/>
    <col min="9732" max="9732" width="7.42578125" style="11" customWidth="1"/>
    <col min="9733" max="9984" width="9.140625" style="11"/>
    <col min="9985" max="9985" width="5.85546875" style="11" customWidth="1"/>
    <col min="9986" max="9986" width="5.5703125" style="11" customWidth="1"/>
    <col min="9987" max="9987" width="69.28515625" style="11" customWidth="1"/>
    <col min="9988" max="9988" width="7.42578125" style="11" customWidth="1"/>
    <col min="9989" max="10240" width="9.140625" style="11"/>
    <col min="10241" max="10241" width="5.85546875" style="11" customWidth="1"/>
    <col min="10242" max="10242" width="5.5703125" style="11" customWidth="1"/>
    <col min="10243" max="10243" width="69.28515625" style="11" customWidth="1"/>
    <col min="10244" max="10244" width="7.42578125" style="11" customWidth="1"/>
    <col min="10245" max="10496" width="9.140625" style="11"/>
    <col min="10497" max="10497" width="5.85546875" style="11" customWidth="1"/>
    <col min="10498" max="10498" width="5.5703125" style="11" customWidth="1"/>
    <col min="10499" max="10499" width="69.28515625" style="11" customWidth="1"/>
    <col min="10500" max="10500" width="7.42578125" style="11" customWidth="1"/>
    <col min="10501" max="10752" width="9.140625" style="11"/>
    <col min="10753" max="10753" width="5.85546875" style="11" customWidth="1"/>
    <col min="10754" max="10754" width="5.5703125" style="11" customWidth="1"/>
    <col min="10755" max="10755" width="69.28515625" style="11" customWidth="1"/>
    <col min="10756" max="10756" width="7.42578125" style="11" customWidth="1"/>
    <col min="10757" max="11008" width="9.140625" style="11"/>
    <col min="11009" max="11009" width="5.85546875" style="11" customWidth="1"/>
    <col min="11010" max="11010" width="5.5703125" style="11" customWidth="1"/>
    <col min="11011" max="11011" width="69.28515625" style="11" customWidth="1"/>
    <col min="11012" max="11012" width="7.42578125" style="11" customWidth="1"/>
    <col min="11013" max="11264" width="9.140625" style="11"/>
    <col min="11265" max="11265" width="5.85546875" style="11" customWidth="1"/>
    <col min="11266" max="11266" width="5.5703125" style="11" customWidth="1"/>
    <col min="11267" max="11267" width="69.28515625" style="11" customWidth="1"/>
    <col min="11268" max="11268" width="7.42578125" style="11" customWidth="1"/>
    <col min="11269" max="11520" width="9.140625" style="11"/>
    <col min="11521" max="11521" width="5.85546875" style="11" customWidth="1"/>
    <col min="11522" max="11522" width="5.5703125" style="11" customWidth="1"/>
    <col min="11523" max="11523" width="69.28515625" style="11" customWidth="1"/>
    <col min="11524" max="11524" width="7.42578125" style="11" customWidth="1"/>
    <col min="11525" max="11776" width="9.140625" style="11"/>
    <col min="11777" max="11777" width="5.85546875" style="11" customWidth="1"/>
    <col min="11778" max="11778" width="5.5703125" style="11" customWidth="1"/>
    <col min="11779" max="11779" width="69.28515625" style="11" customWidth="1"/>
    <col min="11780" max="11780" width="7.42578125" style="11" customWidth="1"/>
    <col min="11781" max="12032" width="9.140625" style="11"/>
    <col min="12033" max="12033" width="5.85546875" style="11" customWidth="1"/>
    <col min="12034" max="12034" width="5.5703125" style="11" customWidth="1"/>
    <col min="12035" max="12035" width="69.28515625" style="11" customWidth="1"/>
    <col min="12036" max="12036" width="7.42578125" style="11" customWidth="1"/>
    <col min="12037" max="12288" width="9.140625" style="11"/>
    <col min="12289" max="12289" width="5.85546875" style="11" customWidth="1"/>
    <col min="12290" max="12290" width="5.5703125" style="11" customWidth="1"/>
    <col min="12291" max="12291" width="69.28515625" style="11" customWidth="1"/>
    <col min="12292" max="12292" width="7.42578125" style="11" customWidth="1"/>
    <col min="12293" max="12544" width="9.140625" style="11"/>
    <col min="12545" max="12545" width="5.85546875" style="11" customWidth="1"/>
    <col min="12546" max="12546" width="5.5703125" style="11" customWidth="1"/>
    <col min="12547" max="12547" width="69.28515625" style="11" customWidth="1"/>
    <col min="12548" max="12548" width="7.42578125" style="11" customWidth="1"/>
    <col min="12549" max="12800" width="9.140625" style="11"/>
    <col min="12801" max="12801" width="5.85546875" style="11" customWidth="1"/>
    <col min="12802" max="12802" width="5.5703125" style="11" customWidth="1"/>
    <col min="12803" max="12803" width="69.28515625" style="11" customWidth="1"/>
    <col min="12804" max="12804" width="7.42578125" style="11" customWidth="1"/>
    <col min="12805" max="13056" width="9.140625" style="11"/>
    <col min="13057" max="13057" width="5.85546875" style="11" customWidth="1"/>
    <col min="13058" max="13058" width="5.5703125" style="11" customWidth="1"/>
    <col min="13059" max="13059" width="69.28515625" style="11" customWidth="1"/>
    <col min="13060" max="13060" width="7.42578125" style="11" customWidth="1"/>
    <col min="13061" max="13312" width="9.140625" style="11"/>
    <col min="13313" max="13313" width="5.85546875" style="11" customWidth="1"/>
    <col min="13314" max="13314" width="5.5703125" style="11" customWidth="1"/>
    <col min="13315" max="13315" width="69.28515625" style="11" customWidth="1"/>
    <col min="13316" max="13316" width="7.42578125" style="11" customWidth="1"/>
    <col min="13317" max="13568" width="9.140625" style="11"/>
    <col min="13569" max="13569" width="5.85546875" style="11" customWidth="1"/>
    <col min="13570" max="13570" width="5.5703125" style="11" customWidth="1"/>
    <col min="13571" max="13571" width="69.28515625" style="11" customWidth="1"/>
    <col min="13572" max="13572" width="7.42578125" style="11" customWidth="1"/>
    <col min="13573" max="13824" width="9.140625" style="11"/>
    <col min="13825" max="13825" width="5.85546875" style="11" customWidth="1"/>
    <col min="13826" max="13826" width="5.5703125" style="11" customWidth="1"/>
    <col min="13827" max="13827" width="69.28515625" style="11" customWidth="1"/>
    <col min="13828" max="13828" width="7.42578125" style="11" customWidth="1"/>
    <col min="13829" max="14080" width="9.140625" style="11"/>
    <col min="14081" max="14081" width="5.85546875" style="11" customWidth="1"/>
    <col min="14082" max="14082" width="5.5703125" style="11" customWidth="1"/>
    <col min="14083" max="14083" width="69.28515625" style="11" customWidth="1"/>
    <col min="14084" max="14084" width="7.42578125" style="11" customWidth="1"/>
    <col min="14085" max="14336" width="9.140625" style="11"/>
    <col min="14337" max="14337" width="5.85546875" style="11" customWidth="1"/>
    <col min="14338" max="14338" width="5.5703125" style="11" customWidth="1"/>
    <col min="14339" max="14339" width="69.28515625" style="11" customWidth="1"/>
    <col min="14340" max="14340" width="7.42578125" style="11" customWidth="1"/>
    <col min="14341" max="14592" width="9.140625" style="11"/>
    <col min="14593" max="14593" width="5.85546875" style="11" customWidth="1"/>
    <col min="14594" max="14594" width="5.5703125" style="11" customWidth="1"/>
    <col min="14595" max="14595" width="69.28515625" style="11" customWidth="1"/>
    <col min="14596" max="14596" width="7.42578125" style="11" customWidth="1"/>
    <col min="14597" max="14848" width="9.140625" style="11"/>
    <col min="14849" max="14849" width="5.85546875" style="11" customWidth="1"/>
    <col min="14850" max="14850" width="5.5703125" style="11" customWidth="1"/>
    <col min="14851" max="14851" width="69.28515625" style="11" customWidth="1"/>
    <col min="14852" max="14852" width="7.42578125" style="11" customWidth="1"/>
    <col min="14853" max="15104" width="9.140625" style="11"/>
    <col min="15105" max="15105" width="5.85546875" style="11" customWidth="1"/>
    <col min="15106" max="15106" width="5.5703125" style="11" customWidth="1"/>
    <col min="15107" max="15107" width="69.28515625" style="11" customWidth="1"/>
    <col min="15108" max="15108" width="7.42578125" style="11" customWidth="1"/>
    <col min="15109" max="15360" width="9.140625" style="11"/>
    <col min="15361" max="15361" width="5.85546875" style="11" customWidth="1"/>
    <col min="15362" max="15362" width="5.5703125" style="11" customWidth="1"/>
    <col min="15363" max="15363" width="69.28515625" style="11" customWidth="1"/>
    <col min="15364" max="15364" width="7.42578125" style="11" customWidth="1"/>
    <col min="15365" max="15616" width="9.140625" style="11"/>
    <col min="15617" max="15617" width="5.85546875" style="11" customWidth="1"/>
    <col min="15618" max="15618" width="5.5703125" style="11" customWidth="1"/>
    <col min="15619" max="15619" width="69.28515625" style="11" customWidth="1"/>
    <col min="15620" max="15620" width="7.42578125" style="11" customWidth="1"/>
    <col min="15621" max="15872" width="9.140625" style="11"/>
    <col min="15873" max="15873" width="5.85546875" style="11" customWidth="1"/>
    <col min="15874" max="15874" width="5.5703125" style="11" customWidth="1"/>
    <col min="15875" max="15875" width="69.28515625" style="11" customWidth="1"/>
    <col min="15876" max="15876" width="7.42578125" style="11" customWidth="1"/>
    <col min="15877" max="16128" width="9.140625" style="11"/>
    <col min="16129" max="16129" width="5.85546875" style="11" customWidth="1"/>
    <col min="16130" max="16130" width="5.5703125" style="11" customWidth="1"/>
    <col min="16131" max="16131" width="69.28515625" style="11" customWidth="1"/>
    <col min="16132" max="16132" width="7.42578125" style="11" customWidth="1"/>
    <col min="16133" max="16384" width="9.140625" style="11"/>
  </cols>
  <sheetData>
    <row r="2" spans="1:5" ht="21" customHeight="1">
      <c r="A2" s="194" t="s">
        <v>73</v>
      </c>
      <c r="B2" s="194"/>
      <c r="C2" s="194"/>
      <c r="D2" s="194"/>
    </row>
    <row r="3" spans="1:5" ht="21" customHeight="1">
      <c r="A3" s="57"/>
      <c r="B3" s="57"/>
      <c r="C3" s="57"/>
      <c r="D3" s="57"/>
    </row>
    <row r="4" spans="1:5">
      <c r="A4" s="12" t="s">
        <v>34</v>
      </c>
    </row>
    <row r="5" spans="1:5">
      <c r="A5" s="12"/>
    </row>
    <row r="6" spans="1:5">
      <c r="B6" s="11" t="s">
        <v>48</v>
      </c>
    </row>
    <row r="7" spans="1:5">
      <c r="B7" s="168" t="s">
        <v>49</v>
      </c>
      <c r="C7" s="168"/>
      <c r="D7" s="168"/>
    </row>
    <row r="8" spans="1:5" ht="21.75" thickBot="1">
      <c r="B8" s="120"/>
      <c r="C8" s="120"/>
      <c r="D8" s="120"/>
    </row>
    <row r="9" spans="1:5" ht="22.5" thickTop="1" thickBot="1">
      <c r="B9" s="160" t="s">
        <v>35</v>
      </c>
      <c r="C9" s="160" t="s">
        <v>12</v>
      </c>
      <c r="D9" s="147" t="s">
        <v>36</v>
      </c>
    </row>
    <row r="10" spans="1:5" ht="21.75" thickTop="1">
      <c r="B10" s="157">
        <v>1</v>
      </c>
      <c r="C10" s="158" t="s">
        <v>134</v>
      </c>
      <c r="D10" s="159">
        <v>4</v>
      </c>
    </row>
    <row r="11" spans="1:5" s="14" customFormat="1">
      <c r="B11" s="145">
        <v>2</v>
      </c>
      <c r="C11" s="146" t="s">
        <v>95</v>
      </c>
      <c r="D11" s="98">
        <v>1</v>
      </c>
    </row>
    <row r="12" spans="1:5" s="14" customFormat="1">
      <c r="B12" s="145">
        <v>3</v>
      </c>
      <c r="C12" s="146" t="s">
        <v>96</v>
      </c>
      <c r="D12" s="98">
        <v>1</v>
      </c>
    </row>
    <row r="13" spans="1:5" s="14" customFormat="1">
      <c r="B13" s="145">
        <v>4</v>
      </c>
      <c r="C13" s="146" t="s">
        <v>97</v>
      </c>
      <c r="D13" s="98">
        <v>1</v>
      </c>
    </row>
    <row r="14" spans="1:5" s="13" customFormat="1" ht="21.75" thickBot="1">
      <c r="B14" s="176" t="s">
        <v>10</v>
      </c>
      <c r="C14" s="178"/>
      <c r="D14" s="122">
        <f>SUM(D10:D13)</f>
        <v>7</v>
      </c>
      <c r="E14" s="11"/>
    </row>
    <row r="15" spans="1:5" ht="21.75" thickTop="1"/>
  </sheetData>
  <mergeCells count="3">
    <mergeCell ref="A2:D2"/>
    <mergeCell ref="B7:D7"/>
    <mergeCell ref="B14:C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สรุป</vt:lpstr>
      <vt:lpstr>สถานภาพ</vt:lpstr>
      <vt:lpstr>คณะ</vt:lpstr>
      <vt:lpstr>ก่อน-หลัง</vt:lpstr>
      <vt:lpstr>ตาราง 5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2017-06-27T03:32:49Z</cp:lastPrinted>
  <dcterms:created xsi:type="dcterms:W3CDTF">2014-10-15T08:34:52Z</dcterms:created>
  <dcterms:modified xsi:type="dcterms:W3CDTF">2017-06-27T03:35:22Z</dcterms:modified>
</cp:coreProperties>
</file>