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26426546-4E16-4C19-A088-2F0E5D6BEF25}" xr6:coauthVersionLast="36" xr6:coauthVersionMax="36" xr10:uidLastSave="{00000000-0000-0000-0000-000000000000}"/>
  <bookViews>
    <workbookView xWindow="0" yWindow="0" windowWidth="20490" windowHeight="7755" activeTab="5" xr2:uid="{00000000-000D-0000-FFFF-FFFF00000000}"/>
  </bookViews>
  <sheets>
    <sheet name="คีย์ข้อมูล" sheetId="1" r:id="rId1"/>
    <sheet name="บทสรุป" sheetId="9" r:id="rId2"/>
    <sheet name="สรุป" sheetId="2" r:id="rId3"/>
    <sheet name="ก่อน-หลัง" sheetId="20" r:id="rId4"/>
    <sheet name="ตอนที่2" sheetId="21" r:id="rId5"/>
    <sheet name="ตอนที่3" sheetId="18" r:id="rId6"/>
  </sheets>
  <definedNames>
    <definedName name="_xlnm._FilterDatabase" localSheetId="0" hidden="1">คีย์ข้อมูล!$A$1:$P$44</definedName>
  </definedNames>
  <calcPr calcId="191029"/>
</workbook>
</file>

<file path=xl/calcChain.xml><?xml version="1.0" encoding="utf-8"?>
<calcChain xmlns="http://schemas.openxmlformats.org/spreadsheetml/2006/main">
  <c r="H24" i="21" l="1"/>
  <c r="G24" i="21"/>
  <c r="I24" i="21" s="1"/>
  <c r="H23" i="21"/>
  <c r="H22" i="21"/>
  <c r="G23" i="21"/>
  <c r="I23" i="21" s="1"/>
  <c r="G22" i="21"/>
  <c r="I22" i="21" s="1"/>
  <c r="H20" i="21"/>
  <c r="H19" i="21"/>
  <c r="H18" i="21"/>
  <c r="H17" i="21"/>
  <c r="H16" i="21"/>
  <c r="G20" i="21"/>
  <c r="I20" i="21" s="1"/>
  <c r="G19" i="21"/>
  <c r="I19" i="21" s="1"/>
  <c r="G18" i="21"/>
  <c r="I18" i="21" s="1"/>
  <c r="G17" i="21"/>
  <c r="I17" i="21" s="1"/>
  <c r="G16" i="21"/>
  <c r="I16" i="21" s="1"/>
  <c r="H14" i="21"/>
  <c r="H13" i="21"/>
  <c r="H12" i="21"/>
  <c r="G14" i="21"/>
  <c r="I14" i="21" s="1"/>
  <c r="G13" i="21"/>
  <c r="G12" i="21"/>
  <c r="I12" i="21" s="1"/>
  <c r="H10" i="21"/>
  <c r="H9" i="21"/>
  <c r="H8" i="21"/>
  <c r="G10" i="21"/>
  <c r="I10" i="21" s="1"/>
  <c r="G9" i="21"/>
  <c r="I9" i="21" s="1"/>
  <c r="G8" i="21"/>
  <c r="I8" i="21" s="1"/>
  <c r="I13" i="21"/>
  <c r="G16" i="20" l="1"/>
  <c r="G14" i="20"/>
  <c r="F16" i="20"/>
  <c r="F14" i="20"/>
  <c r="G10" i="20"/>
  <c r="G8" i="20"/>
  <c r="F10" i="20"/>
  <c r="F8" i="20"/>
  <c r="G17" i="2"/>
  <c r="H10" i="2" s="1"/>
  <c r="J42" i="1"/>
  <c r="D41" i="1"/>
  <c r="C39" i="1"/>
  <c r="G29" i="18" l="1"/>
  <c r="H16" i="20"/>
  <c r="H14" i="20"/>
  <c r="O42" i="1" l="1"/>
  <c r="N41" i="1"/>
  <c r="O41" i="1"/>
  <c r="L41" i="1"/>
  <c r="J41" i="1"/>
  <c r="F41" i="1"/>
  <c r="G14" i="18" l="1"/>
  <c r="G21" i="18"/>
  <c r="N42" i="1" l="1"/>
  <c r="F18" i="20" s="1"/>
  <c r="H18" i="20" s="1"/>
  <c r="G18" i="20"/>
  <c r="L42" i="1"/>
  <c r="F12" i="20" s="1"/>
  <c r="H12" i="20" s="1"/>
  <c r="G12" i="20"/>
  <c r="N40" i="1"/>
  <c r="M40" i="1"/>
  <c r="L40" i="1"/>
  <c r="N39" i="1"/>
  <c r="M39" i="1"/>
  <c r="L39" i="1"/>
  <c r="F42" i="1"/>
  <c r="D42" i="1"/>
  <c r="C40" i="1"/>
  <c r="H14" i="2" l="1"/>
  <c r="H15" i="2"/>
  <c r="H16" i="2"/>
  <c r="H11" i="2"/>
  <c r="H12" i="2"/>
  <c r="H13" i="2"/>
  <c r="H8" i="20"/>
  <c r="H10" i="20"/>
  <c r="K39" i="1"/>
  <c r="O39" i="1"/>
  <c r="D39" i="1"/>
  <c r="E39" i="1"/>
  <c r="F39" i="1"/>
  <c r="G39" i="1"/>
  <c r="H39" i="1"/>
  <c r="I39" i="1"/>
  <c r="J39" i="1"/>
  <c r="D40" i="1"/>
  <c r="E40" i="1"/>
  <c r="F40" i="1"/>
  <c r="G40" i="1"/>
  <c r="H40" i="1"/>
  <c r="I40" i="1"/>
  <c r="J40" i="1"/>
  <c r="K40" i="1"/>
  <c r="O40" i="1"/>
  <c r="P40" i="1" l="1"/>
  <c r="P39" i="1"/>
  <c r="H17" i="2" l="1"/>
</calcChain>
</file>

<file path=xl/sharedStrings.xml><?xml version="1.0" encoding="utf-8"?>
<sst xmlns="http://schemas.openxmlformats.org/spreadsheetml/2006/main" count="157" uniqueCount="103">
  <si>
    <t>- 1 -</t>
  </si>
  <si>
    <t>จำนวน</t>
  </si>
  <si>
    <t>ร้อยละ</t>
  </si>
  <si>
    <t>รวม</t>
  </si>
  <si>
    <t>รายการ</t>
  </si>
  <si>
    <t>SD</t>
  </si>
  <si>
    <t>บทสรุปสำหรับผู้บริหาร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</si>
  <si>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</si>
  <si>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ตำแหน่ง</t>
  </si>
  <si>
    <t>ที่</t>
  </si>
  <si>
    <t>ความถี่</t>
  </si>
  <si>
    <t>ระดับความคิดเห็น</t>
  </si>
  <si>
    <t>4.1.3</t>
  </si>
  <si>
    <t>4.1.4</t>
  </si>
  <si>
    <t>4.2.3</t>
  </si>
  <si>
    <t>4.2.4</t>
  </si>
  <si>
    <t>ความรู้ก่อนการอบรม</t>
  </si>
  <si>
    <t>เฉลี่ยรวม</t>
  </si>
  <si>
    <t>ความรู้หลังเข้ารับการอบรม</t>
  </si>
  <si>
    <t>ผลการประเมินกิจกรรมแลกเปลี่ยนเรียนรู้ (KM)</t>
  </si>
  <si>
    <t xml:space="preserve"> วันที่ 23 พฤษภาคม 2566</t>
  </si>
  <si>
    <t>ณ ห้องประชุมบัณฑิตวิทยาลัย (TA 107) ชั้น 1 อาคารมหาธรรมราชา</t>
  </si>
  <si>
    <t>วันที่ 23 พฤษภาคม 2566</t>
  </si>
  <si>
    <t>เจ้าหน้าที่สังกัดงานอำนวยการ</t>
  </si>
  <si>
    <t>เจ้าหน้าที่สังกัดงานวิชาการ</t>
  </si>
  <si>
    <t>เจ้าหน้าที่สังกัดงานวิจัยและวิเทศสัมพันธ์</t>
  </si>
  <si>
    <t>เจ้าหน้าที่สังกัดงานแผนและสารสนเทศ</t>
  </si>
  <si>
    <t>เจ้าหน้าที่สังกัดสำนักพิมพ์มหาวิทยาลัยนเรศวร</t>
  </si>
  <si>
    <t>หัวหน้าสำนักงาน/หัวหน้างาน</t>
  </si>
  <si>
    <t>ผู้บริหารบัณฑิตวิทยาลัย</t>
  </si>
  <si>
    <t>หัวหน้างาน/หัวหน้างาน</t>
  </si>
  <si>
    <t>สถานภาพการทำงาน</t>
  </si>
  <si>
    <r>
      <rPr>
        <b/>
        <i/>
        <sz val="16"/>
        <rFont val="TH SarabunPSK"/>
        <family val="2"/>
      </rPr>
      <t xml:space="preserve">ตาราง 1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จำแนกตามสถานภาพการทำงาน</t>
    </r>
  </si>
  <si>
    <t xml:space="preserve">           เจ้าหน้าที่งานวิจัยและวิเทศสัมพันธ์ และเจ้าหน้าที่สำนักพิมพ์มหาวิทยาลัยนเรศวร คิดเป็นร้อยละ 18.92</t>
  </si>
  <si>
    <t>4.1.1 การบรรยาย เรื่อง "การพัฒนาระบบงานและการบริหารงาน</t>
  </si>
  <si>
    <t>ประจำวัน"</t>
  </si>
  <si>
    <t xml:space="preserve">4.1.2 การแลกเปลี่ยนเรียนรู้ เรื่อง "การจัดทำกระบวนการโดยใช้ </t>
  </si>
  <si>
    <t>SIPOC Model"</t>
  </si>
  <si>
    <t>4.2.1 การบรรยาย เรื่อง "การพัฒนาระบบงานและการบริหารงาน</t>
  </si>
  <si>
    <t xml:space="preserve">4.2.2 การแลกเปลี่ยนเรียนรู้ เรื่อง "การจัดทำกระบวนการโดยใช้ </t>
  </si>
  <si>
    <t xml:space="preserve">               ตอนที่ 3 ข้อเสนอแนะเกี่ยวกับโครงการและข้อเสนอแนะอื่นๆ</t>
  </si>
  <si>
    <t>1.กิจกรรมการจัดการความรู้ในครั้งนี้ท่านไม่พึงพอใจในเรื่องใด เพราะเหตุใด</t>
  </si>
  <si>
    <t>2.หากจัดกิจกรรมฯ ในครั้งนี้ต่อไปตามความคิดของท่านควรเป็นอย่างไร</t>
  </si>
  <si>
    <t>3.ข้อเสนอแนะอื่นๆ เพื่อการปรับปรุงพัฒนาการจัดกิจกรรมต่อไป</t>
  </si>
  <si>
    <t xml:space="preserve">             จากตาราง 1 แสดงจำนวนร้อยละของผู้ตอบแบบสอบถาม จำแนกตามสถานภาพการทำงาน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</si>
  <si>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สอบถามความคิดเห็นเกี่ยวกับการจัดกิจกรรมการจัดการความรู้ (KM)</t>
    </r>
  </si>
  <si>
    <t>ระยะเวลา</t>
  </si>
  <si>
    <t>สถานที่</t>
  </si>
  <si>
    <t>การดำเนินโครงการของงานแผนและสารสนเทศดีและมีประโยชน์มากแต่ด้วยในช่วงเวลา</t>
  </si>
  <si>
    <t>ที่จัดตรงตามที่ผู้เข้าร่วมโครงการมีงานด่วนทำให้ไม่สามารถเข้าร่วมโครงการได้อย่างเต็มที่</t>
  </si>
  <si>
    <t>เอกสารประกอบโครงการตัวเล็ก</t>
  </si>
  <si>
    <t xml:space="preserve">Job Anaiysis เป็นการวิเคราะห์งานทั้งหมดของบัณฑิตวิทยาลัย และเชื่อมโยงหลายๆ งาน </t>
  </si>
  <si>
    <t>จากทุกงาน ทุกคนได้เข้าร่วม น่าจะช่วยออกแบบวิเคราะห์งานได้ดี</t>
  </si>
  <si>
    <t>กิจกรรมกลุ่ม เสวนา</t>
  </si>
  <si>
    <t>เสียงขาดหายระหว่างการบรรยาย</t>
  </si>
  <si>
    <t>จัดกิจกรรมให้ไม่น่าเบื่อจนเกินไป</t>
  </si>
  <si>
    <t>วิทยากรไม่ได้บรรยายให้ความรู้กับบุคลากรให้เข้าใจ SIPOC มากพอเท่าที่ควร</t>
  </si>
  <si>
    <t>ควรแจ้งวิทยากรว่าบุคลากรไม่มีพื้นฐานเรื่องที่อบรมเหมือนผู้บริหาร</t>
  </si>
  <si>
    <t>ทดลองเปลี่ยนวิทยากร</t>
  </si>
  <si>
    <t xml:space="preserve">           พบว่า ผู้ตอบแบบสอบถามส่วนใหญ่เป็นเจ้าหน้าที่งานวิชาการ คิดเป็นร้อยละ 21.05 รองลงมาคือ 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</si>
  <si>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</si>
  <si>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</si>
  <si>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</si>
  <si>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        เฉลี่ยรวมด้านเจ้าหน้าที่ให้บริการ</t>
  </si>
  <si>
    <t>3. ด้านสิ่งอำนวยความสะดวก</t>
  </si>
  <si>
    <t xml:space="preserve">            เฉลี่ยรวมด้านสิ่งอำนวยความสะดวก</t>
  </si>
  <si>
    <t>รวมเฉลี่ยทุกด้าน</t>
  </si>
  <si>
    <t>- 3 -</t>
  </si>
  <si>
    <t xml:space="preserve">    2.1 เจ้าหน้าที่ให้บริการด้วยความเต็มใจ มีความยิ้มแย้ม แจ่มใส</t>
  </si>
  <si>
    <t xml:space="preserve">    2.2 เจ้าหน้าที่ให้บริการข้อมูลที่ถูกต้อง รวดเร็ว และเหมาะสม</t>
  </si>
  <si>
    <r>
      <rPr>
        <b/>
        <i/>
        <sz val="16"/>
        <color theme="1"/>
        <rFont val="TH SarabunPSK"/>
        <family val="2"/>
      </rPr>
      <t>ตาราง 3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และระดับความคิดเห็นเกี่ยวกับการจัดกิจกรรมฯ (N = 37)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</si>
  <si>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สอบถามความคิดเห็นเกี่ยวกับการจัดกิจกรรมฯ</t>
    </r>
  </si>
  <si>
    <t xml:space="preserve">   1.1  ความเหมาะสมของวันจัดกิจกรรมฯ (วันที่ 23 พฤษภาคม 2566)</t>
  </si>
  <si>
    <t xml:space="preserve">   1.2  ความเหมาะสมของระยะเวลาในการจัดกิจกรรมฯ (09.00 - 16.00 น.)</t>
  </si>
  <si>
    <t xml:space="preserve">   3.1 ความเหมาะสมของสถานที่จัดกิจกรรมฯ</t>
  </si>
  <si>
    <t xml:space="preserve">   3.2 ความเหมาะสมของสื่อที่ใช้ในการจัดกิจกรรมฯ</t>
  </si>
  <si>
    <t xml:space="preserve">   3.3 ความเหมาะสมของเอกสารประกอบกิจกรรมฯ</t>
  </si>
  <si>
    <t xml:space="preserve">   3.4 ความพึงพอใจเกี่ยวกับเอกสารประกอบกิจกรรมฯ</t>
  </si>
  <si>
    <t xml:space="preserve">   5.1 ประโยชน์ที่ได้รับจากการเข้าร่วมกิจกรรมฯ</t>
  </si>
  <si>
    <t>5. ด้านความเหมาะสมของกิจกรรมฯ</t>
  </si>
  <si>
    <t xml:space="preserve">               เมื่อพิจารณารายด้านแล้ว พบว่า ด้านเจ้าหน้าที่ให้บริการมีค่าเฉลี่ยสูงที่สุด (ค่าเฉลี่ย 4.72) รองลงมาคือ ด้านความเหมาะสม</t>
  </si>
  <si>
    <t>-2-</t>
  </si>
  <si>
    <t>ยิ้มแย้มแจ่มใส (ค่าเฉลี่ย 4.76) รองลงมาคือ เจ้าหน้าที่ให้บริการข้อมูลที่ถูกต้อง รวดเร็ว และเหมาะสม (ค่าเฉลี่ย 4.68)</t>
  </si>
  <si>
    <t xml:space="preserve">ของโครงการฯ (ค่าเฉลี่ย 4.59)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</si>
  <si>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 xml:space="preserve">               จากตาราง 3 พบว่าผู้ตอบแบบสอบถามมีความคิดเห็นเกี่ยวกับกิจกรรมการจัดการความรู้ (KM) ในวันที่ 23 พฤษภาคม 2566  </t>
  </si>
  <si>
    <t xml:space="preserve">                   จากการจัดกิจกรรมแลกเปลี่ยนเรียนรู้ (KM) ในวันที่ 23 พฤษภาคม 2566 โดยมีวัตถุประสงค์ </t>
  </si>
  <si>
    <t xml:space="preserve">           เพื่อจัดกิจกรรมแลกเปลี่ยนเรียนรู้ (KM) เพื่อให้เกิดการจัดทำกระบวนการโดยใช้ SIPOC Model </t>
  </si>
  <si>
    <t xml:space="preserve">                 ผู้เข้าร่วมกิจกรรมมีความรู้ความเข้าใจเกี่ยวกับกิจกรรมฯ ภาพรวม อยู่ในระดับปานกลาง </t>
  </si>
  <si>
    <t xml:space="preserve">                 ผู้ตอบแบบสอบถามมีความคิดเห็นเกี่ยวกับกิจกรรมการจัดการความรู้ (KM) ในวันที่ 23 พฤษภาคม 2566  </t>
  </si>
  <si>
    <t xml:space="preserve">        ในภาพรวมพบว่า ผู้เข้าร่วมกิจกรรมฯ มีความคิดเห็นอยู่ในระดับมากที่สุด (ค่าเฉลี่ย 4.52)</t>
  </si>
  <si>
    <t xml:space="preserve">        ที่ถูกต้อง รวดเร็ว และเหมาะสม (ค่าเฉลี่ย 4.68)</t>
  </si>
  <si>
    <t xml:space="preserve">                เมื่อพิจารณารายด้านแล้ว พบว่า ด้านเจ้าหน้าที่ให้บริการมีค่าเฉลี่ยสูงที่สุด (ค่าเฉลี่ย 4.72) รองลงมาคือ </t>
  </si>
  <si>
    <t xml:space="preserve">           มีผู้เข้าร่วมกิจกรรม จำนวน 40 คน และมีผู้ตอบแบบสอบถาม จำนวน 37 คน คิดเป็นร้อยละ 92.50</t>
  </si>
  <si>
    <t xml:space="preserve">  ของจำนวนผู้เข้าร่วมกิจกรรมฯ</t>
  </si>
  <si>
    <t xml:space="preserve">        ด้านความเหมาะสมของกิจกรรมฯ (ค่าเฉลี่ย 4.59) เมื่อพิจารณารายข้อแล้ว พบว่า ข้อที่มีค่าเฉลี่ยสูงที่สุดคือ  </t>
  </si>
  <si>
    <t>จากตาราง 2 ก่อนเข้ารับการอบรมผู้เข้าร่วมกิจกรรมมีความรู้ความเข้าใจเกี่ยวกับกิจกรรมฯ ภาพรวม</t>
  </si>
  <si>
    <t xml:space="preserve">(ค่าเฉลี่ย 4.30) </t>
  </si>
  <si>
    <t xml:space="preserve">อยู่ในระดับปานกลาง (ค่าเฉลี่ย 3.05) และหลังเข้ารับการอบรมค่าเฉลี่ยความรู้ ความเข้าใจสูงขึ้นอยู่ในระดับมาก </t>
  </si>
  <si>
    <t xml:space="preserve">        (ค่าเฉลี่ย 3.05) และหลังเข้ารับการอบรมค่าเฉลี่ยความรู้ ความเข้าใจสูงขึ้นอยู่ในระดับมาก (ค่าเฉลี่ย 4.30) </t>
  </si>
  <si>
    <t xml:space="preserve">       เฉลี่ยรวมด้านความเหมาะสมของกิจกรรมฯ</t>
  </si>
  <si>
    <t>ในภาพรวม พบว่า ผู้เข้าร่วมกิจกรรมฯ มีความคิดเห็นอยู่ในระดับมากที่สุด (ค่าเฉลี่ย 4.52)</t>
  </si>
  <si>
    <r>
      <rPr>
        <b/>
        <i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ความเข้าใจเกี่ยวกับกิจกรรมฯ (N = 37)</t>
    </r>
  </si>
  <si>
    <t xml:space="preserve">        เจ้าหน้าที่ให้บริการด้วยความเต็มใจ ยิ้มแย้มแจ่มใส (ค่าเฉลี่ย 4.76) รองลงมาคือ เจ้าหน้าที่ให้บริการข้อมูล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</si>
</sst>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20"/>
      <name val="TH SarabunPSK"/>
      <family val="2"/>
    </font>
    <font>
      <i/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B678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1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/>
    <xf numFmtId="0" fontId="19" fillId="0" borderId="0" xfId="0" applyFont="1" applyAlignment="1"/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18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2" fontId="9" fillId="8" borderId="11" xfId="0" applyNumberFormat="1" applyFont="1" applyFill="1" applyBorder="1" applyAlignment="1">
      <alignment wrapText="1"/>
    </xf>
    <xf numFmtId="2" fontId="7" fillId="8" borderId="11" xfId="0" applyNumberFormat="1" applyFont="1" applyFill="1" applyBorder="1" applyAlignment="1">
      <alignment wrapText="1"/>
    </xf>
    <xf numFmtId="0" fontId="1" fillId="0" borderId="5" xfId="0" applyFont="1" applyBorder="1"/>
    <xf numFmtId="0" fontId="20" fillId="0" borderId="0" xfId="0" applyFont="1"/>
    <xf numFmtId="0" fontId="8" fillId="0" borderId="0" xfId="0" applyFont="1" applyAlignment="1"/>
    <xf numFmtId="0" fontId="10" fillId="0" borderId="0" xfId="0" applyFont="1" applyAlignment="1">
      <alignment vertical="top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indent="2"/>
    </xf>
    <xf numFmtId="0" fontId="7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0" xfId="0" applyFont="1" applyBorder="1"/>
    <xf numFmtId="0" fontId="21" fillId="0" borderId="0" xfId="0" applyFont="1"/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8" fillId="7" borderId="11" xfId="0" applyFont="1" applyFill="1" applyBorder="1" applyAlignment="1">
      <alignment wrapText="1"/>
    </xf>
    <xf numFmtId="0" fontId="10" fillId="7" borderId="11" xfId="0" applyFont="1" applyFill="1" applyBorder="1" applyAlignment="1">
      <alignment wrapText="1"/>
    </xf>
    <xf numFmtId="0" fontId="10" fillId="7" borderId="11" xfId="0" applyFont="1" applyFill="1" applyBorder="1" applyAlignment="1">
      <alignment vertical="top" wrapText="1"/>
    </xf>
    <xf numFmtId="0" fontId="18" fillId="9" borderId="11" xfId="0" applyFont="1" applyFill="1" applyBorder="1" applyAlignment="1">
      <alignment wrapText="1"/>
    </xf>
    <xf numFmtId="0" fontId="10" fillId="9" borderId="11" xfId="0" applyFont="1" applyFill="1" applyBorder="1" applyAlignment="1">
      <alignment wrapText="1"/>
    </xf>
    <xf numFmtId="0" fontId="10" fillId="9" borderId="11" xfId="0" applyFont="1" applyFill="1" applyBorder="1" applyAlignment="1">
      <alignment vertical="top" wrapText="1"/>
    </xf>
    <xf numFmtId="0" fontId="18" fillId="6" borderId="11" xfId="0" applyFont="1" applyFill="1" applyBorder="1" applyAlignment="1">
      <alignment wrapText="1"/>
    </xf>
    <xf numFmtId="0" fontId="10" fillId="6" borderId="11" xfId="0" applyFont="1" applyFill="1" applyBorder="1" applyAlignment="1">
      <alignment wrapText="1"/>
    </xf>
    <xf numFmtId="0" fontId="10" fillId="6" borderId="11" xfId="0" applyFont="1" applyFill="1" applyBorder="1" applyAlignment="1">
      <alignment vertical="top" wrapText="1"/>
    </xf>
    <xf numFmtId="49" fontId="1" fillId="0" borderId="0" xfId="0" applyNumberFormat="1" applyFont="1" applyAlignment="1"/>
    <xf numFmtId="0" fontId="12" fillId="0" borderId="0" xfId="0" applyFont="1" applyAlignment="1"/>
    <xf numFmtId="0" fontId="7" fillId="0" borderId="2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7" fillId="0" borderId="22" xfId="0" applyFont="1" applyBorder="1"/>
    <xf numFmtId="0" fontId="1" fillId="0" borderId="23" xfId="0" applyFont="1" applyBorder="1"/>
    <xf numFmtId="0" fontId="13" fillId="0" borderId="2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horizontal="left" indent="5"/>
    </xf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8" fillId="10" borderId="11" xfId="0" applyFont="1" applyFill="1" applyBorder="1" applyAlignment="1">
      <alignment wrapText="1"/>
    </xf>
    <xf numFmtId="0" fontId="10" fillId="10" borderId="11" xfId="0" applyFont="1" applyFill="1" applyBorder="1" applyAlignment="1">
      <alignment wrapText="1"/>
    </xf>
    <xf numFmtId="0" fontId="10" fillId="10" borderId="11" xfId="0" applyFont="1" applyFill="1" applyBorder="1" applyAlignment="1">
      <alignment vertical="top" wrapText="1"/>
    </xf>
    <xf numFmtId="0" fontId="1" fillId="0" borderId="16" xfId="0" applyFont="1" applyBorder="1" applyAlignment="1">
      <alignment horizontal="left"/>
    </xf>
    <xf numFmtId="0" fontId="23" fillId="0" borderId="0" xfId="0" applyFont="1"/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/>
    <xf numFmtId="0" fontId="8" fillId="0" borderId="11" xfId="0" applyFont="1" applyBorder="1"/>
    <xf numFmtId="2" fontId="8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2" fontId="8" fillId="0" borderId="0" xfId="0" applyNumberFormat="1" applyFont="1"/>
    <xf numFmtId="0" fontId="8" fillId="0" borderId="11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/>
    <xf numFmtId="0" fontId="25" fillId="0" borderId="11" xfId="0" applyFont="1" applyBorder="1"/>
    <xf numFmtId="0" fontId="25" fillId="0" borderId="0" xfId="0" applyFont="1"/>
    <xf numFmtId="0" fontId="14" fillId="0" borderId="0" xfId="0" applyFont="1" applyBorder="1"/>
    <xf numFmtId="2" fontId="23" fillId="0" borderId="8" xfId="0" applyNumberFormat="1" applyFont="1" applyBorder="1" applyAlignment="1">
      <alignment horizontal="center"/>
    </xf>
    <xf numFmtId="0" fontId="14" fillId="0" borderId="0" xfId="0" applyFont="1"/>
    <xf numFmtId="2" fontId="15" fillId="0" borderId="7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26" fillId="0" borderId="0" xfId="0" applyFont="1"/>
    <xf numFmtId="0" fontId="18" fillId="2" borderId="11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1" xfId="0" applyFont="1" applyFill="1" applyBorder="1" applyAlignment="1">
      <alignment vertical="top" wrapText="1"/>
    </xf>
    <xf numFmtId="0" fontId="18" fillId="11" borderId="11" xfId="0" applyFont="1" applyFill="1" applyBorder="1" applyAlignment="1">
      <alignment wrapText="1"/>
    </xf>
    <xf numFmtId="0" fontId="10" fillId="11" borderId="11" xfId="0" applyFont="1" applyFill="1" applyBorder="1" applyAlignment="1">
      <alignment wrapText="1"/>
    </xf>
    <xf numFmtId="0" fontId="10" fillId="11" borderId="11" xfId="0" applyFont="1" applyFill="1" applyBorder="1" applyAlignment="1">
      <alignment vertical="top" wrapText="1"/>
    </xf>
    <xf numFmtId="2" fontId="9" fillId="4" borderId="12" xfId="0" applyNumberFormat="1" applyFont="1" applyFill="1" applyBorder="1" applyAlignment="1">
      <alignment wrapText="1"/>
    </xf>
    <xf numFmtId="2" fontId="9" fillId="4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678F"/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34</xdr:row>
          <xdr:rowOff>38100</xdr:rowOff>
        </xdr:from>
        <xdr:to>
          <xdr:col>12</xdr:col>
          <xdr:colOff>209550</xdr:colOff>
          <xdr:row>34</xdr:row>
          <xdr:rowOff>190500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30</xdr:row>
          <xdr:rowOff>161925</xdr:rowOff>
        </xdr:from>
        <xdr:to>
          <xdr:col>11</xdr:col>
          <xdr:colOff>257175</xdr:colOff>
          <xdr:row>31</xdr:row>
          <xdr:rowOff>19050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</xdr:row>
          <xdr:rowOff>219075</xdr:rowOff>
        </xdr:from>
        <xdr:to>
          <xdr:col>5</xdr:col>
          <xdr:colOff>390525</xdr:colOff>
          <xdr:row>5</xdr:row>
          <xdr:rowOff>85725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247650</xdr:rowOff>
        </xdr:from>
        <xdr:to>
          <xdr:col>13</xdr:col>
          <xdr:colOff>161925</xdr:colOff>
          <xdr:row>37</xdr:row>
          <xdr:rowOff>104775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4</xdr:row>
          <xdr:rowOff>200025</xdr:rowOff>
        </xdr:from>
        <xdr:to>
          <xdr:col>6</xdr:col>
          <xdr:colOff>352425</xdr:colOff>
          <xdr:row>5</xdr:row>
          <xdr:rowOff>57150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75"/>
  <sheetViews>
    <sheetView topLeftCell="A34" zoomScale="80" zoomScaleNormal="80" workbookViewId="0">
      <selection activeCell="F46" sqref="F46"/>
    </sheetView>
  </sheetViews>
  <sheetFormatPr defaultColWidth="15" defaultRowHeight="24" x14ac:dyDescent="0.55000000000000004"/>
  <cols>
    <col min="1" max="1" width="4.375" style="11" bestFit="1" customWidth="1"/>
    <col min="2" max="2" width="34.25" style="11" customWidth="1"/>
    <col min="3" max="4" width="5" style="33" bestFit="1" customWidth="1"/>
    <col min="5" max="6" width="5" style="34" bestFit="1" customWidth="1"/>
    <col min="7" max="7" width="5" style="35" bestFit="1" customWidth="1"/>
    <col min="8" max="8" width="5" style="35" customWidth="1"/>
    <col min="9" max="10" width="5" style="35" bestFit="1" customWidth="1"/>
    <col min="11" max="11" width="5.125" style="38" bestFit="1" customWidth="1"/>
    <col min="12" max="12" width="5.125" style="37" bestFit="1" customWidth="1"/>
    <col min="13" max="15" width="5.125" style="38" bestFit="1" customWidth="1"/>
    <col min="16" max="17" width="5.125" style="11" bestFit="1" customWidth="1"/>
    <col min="18" max="16384" width="15" style="11"/>
  </cols>
  <sheetData>
    <row r="1" spans="1:15" s="24" customFormat="1" ht="46.5" customHeight="1" x14ac:dyDescent="0.65">
      <c r="A1" s="41"/>
      <c r="B1" s="39" t="s">
        <v>8</v>
      </c>
      <c r="C1" s="111">
        <v>1.1000000000000001</v>
      </c>
      <c r="D1" s="111">
        <v>1.2</v>
      </c>
      <c r="E1" s="76">
        <v>2.1</v>
      </c>
      <c r="F1" s="76">
        <v>2.2000000000000002</v>
      </c>
      <c r="G1" s="142">
        <v>3.1</v>
      </c>
      <c r="H1" s="142">
        <v>3.2</v>
      </c>
      <c r="I1" s="142">
        <v>3.3</v>
      </c>
      <c r="J1" s="142">
        <v>3.4</v>
      </c>
      <c r="K1" s="70" t="s">
        <v>12</v>
      </c>
      <c r="L1" s="70" t="s">
        <v>13</v>
      </c>
      <c r="M1" s="73" t="s">
        <v>14</v>
      </c>
      <c r="N1" s="73" t="s">
        <v>15</v>
      </c>
      <c r="O1" s="145">
        <v>5</v>
      </c>
    </row>
    <row r="2" spans="1:15" x14ac:dyDescent="0.55000000000000004">
      <c r="A2" s="42">
        <v>1</v>
      </c>
      <c r="B2" s="40" t="s">
        <v>29</v>
      </c>
      <c r="C2" s="112">
        <v>5</v>
      </c>
      <c r="D2" s="112">
        <v>4</v>
      </c>
      <c r="E2" s="77">
        <v>5</v>
      </c>
      <c r="F2" s="77">
        <v>5</v>
      </c>
      <c r="G2" s="143">
        <v>4</v>
      </c>
      <c r="H2" s="143">
        <v>5</v>
      </c>
      <c r="I2" s="143">
        <v>5</v>
      </c>
      <c r="J2" s="143">
        <v>5</v>
      </c>
      <c r="K2" s="71">
        <v>1</v>
      </c>
      <c r="L2" s="71">
        <v>1</v>
      </c>
      <c r="M2" s="74">
        <v>5</v>
      </c>
      <c r="N2" s="74">
        <v>5</v>
      </c>
      <c r="O2" s="146">
        <v>5</v>
      </c>
    </row>
    <row r="3" spans="1:15" s="48" customFormat="1" x14ac:dyDescent="0.55000000000000004">
      <c r="A3" s="42">
        <v>2</v>
      </c>
      <c r="B3" s="40" t="s">
        <v>29</v>
      </c>
      <c r="C3" s="113">
        <v>5</v>
      </c>
      <c r="D3" s="113">
        <v>5</v>
      </c>
      <c r="E3" s="78">
        <v>5</v>
      </c>
      <c r="F3" s="78">
        <v>5</v>
      </c>
      <c r="G3" s="144">
        <v>5</v>
      </c>
      <c r="H3" s="144">
        <v>5</v>
      </c>
      <c r="I3" s="144">
        <v>5</v>
      </c>
      <c r="J3" s="144">
        <v>5</v>
      </c>
      <c r="K3" s="72">
        <v>2</v>
      </c>
      <c r="L3" s="72">
        <v>2</v>
      </c>
      <c r="M3" s="75">
        <v>5</v>
      </c>
      <c r="N3" s="75">
        <v>5</v>
      </c>
      <c r="O3" s="147">
        <v>5</v>
      </c>
    </row>
    <row r="4" spans="1:15" x14ac:dyDescent="0.55000000000000004">
      <c r="A4" s="42">
        <v>3</v>
      </c>
      <c r="B4" s="40" t="s">
        <v>28</v>
      </c>
      <c r="C4" s="112">
        <v>5</v>
      </c>
      <c r="D4" s="112">
        <v>5</v>
      </c>
      <c r="E4" s="77">
        <v>5</v>
      </c>
      <c r="F4" s="77">
        <v>5</v>
      </c>
      <c r="G4" s="143">
        <v>5</v>
      </c>
      <c r="H4" s="143">
        <v>5</v>
      </c>
      <c r="I4" s="143">
        <v>5</v>
      </c>
      <c r="J4" s="143">
        <v>5</v>
      </c>
      <c r="K4" s="71">
        <v>5</v>
      </c>
      <c r="L4" s="71">
        <v>5</v>
      </c>
      <c r="M4" s="74">
        <v>5</v>
      </c>
      <c r="N4" s="74">
        <v>5</v>
      </c>
      <c r="O4" s="146">
        <v>5</v>
      </c>
    </row>
    <row r="5" spans="1:15" x14ac:dyDescent="0.55000000000000004">
      <c r="A5" s="42">
        <v>4</v>
      </c>
      <c r="B5" s="40" t="s">
        <v>28</v>
      </c>
      <c r="C5" s="112">
        <v>5</v>
      </c>
      <c r="D5" s="112">
        <v>5</v>
      </c>
      <c r="E5" s="77">
        <v>5</v>
      </c>
      <c r="F5" s="77">
        <v>5</v>
      </c>
      <c r="G5" s="143">
        <v>5</v>
      </c>
      <c r="H5" s="143">
        <v>5</v>
      </c>
      <c r="I5" s="143">
        <v>5</v>
      </c>
      <c r="J5" s="143">
        <v>5</v>
      </c>
      <c r="K5" s="71">
        <v>4</v>
      </c>
      <c r="L5" s="71">
        <v>4</v>
      </c>
      <c r="M5" s="74">
        <v>5</v>
      </c>
      <c r="N5" s="74">
        <v>5</v>
      </c>
      <c r="O5" s="146">
        <v>5</v>
      </c>
    </row>
    <row r="6" spans="1:15" x14ac:dyDescent="0.55000000000000004">
      <c r="A6" s="42">
        <v>5</v>
      </c>
      <c r="B6" s="40" t="s">
        <v>28</v>
      </c>
      <c r="C6" s="112">
        <v>5</v>
      </c>
      <c r="D6" s="112">
        <v>5</v>
      </c>
      <c r="E6" s="77">
        <v>5</v>
      </c>
      <c r="F6" s="77">
        <v>5</v>
      </c>
      <c r="G6" s="143">
        <v>5</v>
      </c>
      <c r="H6" s="143">
        <v>5</v>
      </c>
      <c r="I6" s="143">
        <v>5</v>
      </c>
      <c r="J6" s="143">
        <v>5</v>
      </c>
      <c r="K6" s="71">
        <v>4</v>
      </c>
      <c r="L6" s="71">
        <v>4</v>
      </c>
      <c r="M6" s="74">
        <v>5</v>
      </c>
      <c r="N6" s="74">
        <v>5</v>
      </c>
      <c r="O6" s="146">
        <v>5</v>
      </c>
    </row>
    <row r="7" spans="1:15" x14ac:dyDescent="0.55000000000000004">
      <c r="A7" s="42">
        <v>6</v>
      </c>
      <c r="B7" s="40" t="s">
        <v>28</v>
      </c>
      <c r="C7" s="112">
        <v>5</v>
      </c>
      <c r="D7" s="112">
        <v>5</v>
      </c>
      <c r="E7" s="77">
        <v>5</v>
      </c>
      <c r="F7" s="77">
        <v>5</v>
      </c>
      <c r="G7" s="143">
        <v>5</v>
      </c>
      <c r="H7" s="143">
        <v>5</v>
      </c>
      <c r="I7" s="143">
        <v>5</v>
      </c>
      <c r="J7" s="143">
        <v>5</v>
      </c>
      <c r="K7" s="71">
        <v>4</v>
      </c>
      <c r="L7" s="71">
        <v>4</v>
      </c>
      <c r="M7" s="74">
        <v>5</v>
      </c>
      <c r="N7" s="74">
        <v>5</v>
      </c>
      <c r="O7" s="146">
        <v>5</v>
      </c>
    </row>
    <row r="8" spans="1:15" x14ac:dyDescent="0.55000000000000004">
      <c r="A8" s="42">
        <v>7</v>
      </c>
      <c r="B8" s="40" t="s">
        <v>28</v>
      </c>
      <c r="C8" s="112">
        <v>5</v>
      </c>
      <c r="D8" s="112">
        <v>5</v>
      </c>
      <c r="E8" s="77">
        <v>5</v>
      </c>
      <c r="F8" s="77">
        <v>5</v>
      </c>
      <c r="G8" s="143">
        <v>5</v>
      </c>
      <c r="H8" s="143">
        <v>5</v>
      </c>
      <c r="I8" s="143">
        <v>5</v>
      </c>
      <c r="J8" s="143">
        <v>5</v>
      </c>
      <c r="K8" s="71">
        <v>4</v>
      </c>
      <c r="L8" s="71">
        <v>4</v>
      </c>
      <c r="M8" s="74">
        <v>5</v>
      </c>
      <c r="N8" s="74">
        <v>5</v>
      </c>
      <c r="O8" s="146">
        <v>5</v>
      </c>
    </row>
    <row r="9" spans="1:15" x14ac:dyDescent="0.55000000000000004">
      <c r="A9" s="42">
        <v>8</v>
      </c>
      <c r="B9" s="40" t="s">
        <v>28</v>
      </c>
      <c r="C9" s="112">
        <v>5</v>
      </c>
      <c r="D9" s="112">
        <v>5</v>
      </c>
      <c r="E9" s="77">
        <v>5</v>
      </c>
      <c r="F9" s="77">
        <v>5</v>
      </c>
      <c r="G9" s="143">
        <v>5</v>
      </c>
      <c r="H9" s="143">
        <v>5</v>
      </c>
      <c r="I9" s="143">
        <v>5</v>
      </c>
      <c r="J9" s="143">
        <v>5</v>
      </c>
      <c r="K9" s="71">
        <v>4</v>
      </c>
      <c r="L9" s="71">
        <v>4</v>
      </c>
      <c r="M9" s="74">
        <v>5</v>
      </c>
      <c r="N9" s="74">
        <v>5</v>
      </c>
      <c r="O9" s="146">
        <v>5</v>
      </c>
    </row>
    <row r="10" spans="1:15" x14ac:dyDescent="0.55000000000000004">
      <c r="A10" s="42">
        <v>9</v>
      </c>
      <c r="B10" s="40" t="s">
        <v>23</v>
      </c>
      <c r="C10" s="112">
        <v>4</v>
      </c>
      <c r="D10" s="112">
        <v>4</v>
      </c>
      <c r="E10" s="77">
        <v>5</v>
      </c>
      <c r="F10" s="77">
        <v>5</v>
      </c>
      <c r="G10" s="143">
        <v>3</v>
      </c>
      <c r="H10" s="143">
        <v>5</v>
      </c>
      <c r="I10" s="143">
        <v>4</v>
      </c>
      <c r="J10" s="143">
        <v>4</v>
      </c>
      <c r="K10" s="71">
        <v>4</v>
      </c>
      <c r="L10" s="71">
        <v>4</v>
      </c>
      <c r="M10" s="74">
        <v>4</v>
      </c>
      <c r="N10" s="74">
        <v>4</v>
      </c>
      <c r="O10" s="146">
        <v>4</v>
      </c>
    </row>
    <row r="11" spans="1:15" x14ac:dyDescent="0.55000000000000004">
      <c r="A11" s="42">
        <v>10</v>
      </c>
      <c r="B11" s="40" t="s">
        <v>23</v>
      </c>
      <c r="C11" s="112">
        <v>5</v>
      </c>
      <c r="D11" s="112">
        <v>5</v>
      </c>
      <c r="E11" s="77">
        <v>5</v>
      </c>
      <c r="F11" s="77">
        <v>5</v>
      </c>
      <c r="G11" s="143">
        <v>5</v>
      </c>
      <c r="H11" s="143">
        <v>5</v>
      </c>
      <c r="I11" s="143">
        <v>5</v>
      </c>
      <c r="J11" s="143">
        <v>5</v>
      </c>
      <c r="K11" s="71">
        <v>4</v>
      </c>
      <c r="L11" s="71">
        <v>4</v>
      </c>
      <c r="M11" s="74">
        <v>4</v>
      </c>
      <c r="N11" s="74">
        <v>4</v>
      </c>
      <c r="O11" s="146">
        <v>4</v>
      </c>
    </row>
    <row r="12" spans="1:15" x14ac:dyDescent="0.55000000000000004">
      <c r="A12" s="42">
        <v>11</v>
      </c>
      <c r="B12" s="40" t="s">
        <v>23</v>
      </c>
      <c r="C12" s="112">
        <v>5</v>
      </c>
      <c r="D12" s="112">
        <v>5</v>
      </c>
      <c r="E12" s="77">
        <v>5</v>
      </c>
      <c r="F12" s="77">
        <v>5</v>
      </c>
      <c r="G12" s="143">
        <v>5</v>
      </c>
      <c r="H12" s="143">
        <v>5</v>
      </c>
      <c r="I12" s="143">
        <v>5</v>
      </c>
      <c r="J12" s="143">
        <v>5</v>
      </c>
      <c r="K12" s="71">
        <v>4</v>
      </c>
      <c r="L12" s="71">
        <v>4</v>
      </c>
      <c r="M12" s="74">
        <v>5</v>
      </c>
      <c r="N12" s="74">
        <v>5</v>
      </c>
      <c r="O12" s="146">
        <v>5</v>
      </c>
    </row>
    <row r="13" spans="1:15" x14ac:dyDescent="0.55000000000000004">
      <c r="A13" s="42">
        <v>12</v>
      </c>
      <c r="B13" s="40" t="s">
        <v>23</v>
      </c>
      <c r="C13" s="112">
        <v>5</v>
      </c>
      <c r="D13" s="112">
        <v>5</v>
      </c>
      <c r="E13" s="77">
        <v>5</v>
      </c>
      <c r="F13" s="77">
        <v>5</v>
      </c>
      <c r="G13" s="143">
        <v>5</v>
      </c>
      <c r="H13" s="143">
        <v>5</v>
      </c>
      <c r="I13" s="143">
        <v>5</v>
      </c>
      <c r="J13" s="143">
        <v>5</v>
      </c>
      <c r="K13" s="71">
        <v>4</v>
      </c>
      <c r="L13" s="71">
        <v>4</v>
      </c>
      <c r="M13" s="74">
        <v>5</v>
      </c>
      <c r="N13" s="74">
        <v>5</v>
      </c>
      <c r="O13" s="146">
        <v>5</v>
      </c>
    </row>
    <row r="14" spans="1:15" x14ac:dyDescent="0.55000000000000004">
      <c r="A14" s="42">
        <v>13</v>
      </c>
      <c r="B14" s="40" t="s">
        <v>23</v>
      </c>
      <c r="C14" s="112">
        <v>5</v>
      </c>
      <c r="D14" s="112">
        <v>5</v>
      </c>
      <c r="E14" s="77">
        <v>5</v>
      </c>
      <c r="F14" s="77">
        <v>5</v>
      </c>
      <c r="G14" s="143">
        <v>5</v>
      </c>
      <c r="H14" s="143">
        <v>5</v>
      </c>
      <c r="I14" s="143">
        <v>5</v>
      </c>
      <c r="J14" s="143">
        <v>5</v>
      </c>
      <c r="K14" s="71">
        <v>4</v>
      </c>
      <c r="L14" s="71">
        <v>4</v>
      </c>
      <c r="M14" s="74">
        <v>5</v>
      </c>
      <c r="N14" s="74">
        <v>5</v>
      </c>
      <c r="O14" s="146">
        <v>5</v>
      </c>
    </row>
    <row r="15" spans="1:15" x14ac:dyDescent="0.55000000000000004">
      <c r="A15" s="42">
        <v>14</v>
      </c>
      <c r="B15" s="40" t="s">
        <v>23</v>
      </c>
      <c r="C15" s="112">
        <v>5</v>
      </c>
      <c r="D15" s="112">
        <v>5</v>
      </c>
      <c r="E15" s="77">
        <v>5</v>
      </c>
      <c r="F15" s="77">
        <v>5</v>
      </c>
      <c r="G15" s="143">
        <v>5</v>
      </c>
      <c r="H15" s="143">
        <v>5</v>
      </c>
      <c r="I15" s="143">
        <v>5</v>
      </c>
      <c r="J15" s="143">
        <v>5</v>
      </c>
      <c r="K15" s="71">
        <v>4</v>
      </c>
      <c r="L15" s="71">
        <v>4</v>
      </c>
      <c r="M15" s="74">
        <v>5</v>
      </c>
      <c r="N15" s="74">
        <v>5</v>
      </c>
      <c r="O15" s="146">
        <v>5</v>
      </c>
    </row>
    <row r="16" spans="1:15" x14ac:dyDescent="0.55000000000000004">
      <c r="A16" s="42">
        <v>15</v>
      </c>
      <c r="B16" s="40" t="s">
        <v>24</v>
      </c>
      <c r="C16" s="112">
        <v>5</v>
      </c>
      <c r="D16" s="112">
        <v>5</v>
      </c>
      <c r="E16" s="77">
        <v>5</v>
      </c>
      <c r="F16" s="77">
        <v>5</v>
      </c>
      <c r="G16" s="143">
        <v>5</v>
      </c>
      <c r="H16" s="143">
        <v>4</v>
      </c>
      <c r="I16" s="143">
        <v>3</v>
      </c>
      <c r="J16" s="143">
        <v>3</v>
      </c>
      <c r="K16" s="71">
        <v>3</v>
      </c>
      <c r="L16" s="71">
        <v>3</v>
      </c>
      <c r="M16" s="74">
        <v>5</v>
      </c>
      <c r="N16" s="74">
        <v>5</v>
      </c>
      <c r="O16" s="146">
        <v>5</v>
      </c>
    </row>
    <row r="17" spans="1:15" x14ac:dyDescent="0.55000000000000004">
      <c r="A17" s="42">
        <v>16</v>
      </c>
      <c r="B17" s="40" t="s">
        <v>24</v>
      </c>
      <c r="C17" s="112">
        <v>5</v>
      </c>
      <c r="D17" s="112">
        <v>5</v>
      </c>
      <c r="E17" s="77">
        <v>5</v>
      </c>
      <c r="F17" s="77">
        <v>5</v>
      </c>
      <c r="G17" s="143">
        <v>5</v>
      </c>
      <c r="H17" s="143">
        <v>5</v>
      </c>
      <c r="I17" s="143">
        <v>5</v>
      </c>
      <c r="J17" s="143">
        <v>5</v>
      </c>
      <c r="K17" s="71">
        <v>1</v>
      </c>
      <c r="L17" s="71">
        <v>1</v>
      </c>
      <c r="M17" s="74">
        <v>4</v>
      </c>
      <c r="N17" s="74">
        <v>4</v>
      </c>
      <c r="O17" s="146">
        <v>5</v>
      </c>
    </row>
    <row r="18" spans="1:15" x14ac:dyDescent="0.55000000000000004">
      <c r="A18" s="42">
        <v>17</v>
      </c>
      <c r="B18" s="40" t="s">
        <v>24</v>
      </c>
      <c r="C18" s="112">
        <v>4</v>
      </c>
      <c r="D18" s="112">
        <v>4</v>
      </c>
      <c r="E18" s="77">
        <v>4</v>
      </c>
      <c r="F18" s="77">
        <v>4</v>
      </c>
      <c r="G18" s="143">
        <v>4</v>
      </c>
      <c r="H18" s="143">
        <v>4</v>
      </c>
      <c r="I18" s="143">
        <v>4</v>
      </c>
      <c r="J18" s="143">
        <v>4</v>
      </c>
      <c r="K18" s="71">
        <v>2</v>
      </c>
      <c r="L18" s="71">
        <v>2</v>
      </c>
      <c r="M18" s="74">
        <v>3</v>
      </c>
      <c r="N18" s="74">
        <v>3</v>
      </c>
      <c r="O18" s="146">
        <v>4</v>
      </c>
    </row>
    <row r="19" spans="1:15" x14ac:dyDescent="0.55000000000000004">
      <c r="A19" s="42">
        <v>18</v>
      </c>
      <c r="B19" s="40" t="s">
        <v>24</v>
      </c>
      <c r="C19" s="112">
        <v>4</v>
      </c>
      <c r="D19" s="112">
        <v>4</v>
      </c>
      <c r="E19" s="77">
        <v>5</v>
      </c>
      <c r="F19" s="77">
        <v>5</v>
      </c>
      <c r="G19" s="143">
        <v>4</v>
      </c>
      <c r="H19" s="143">
        <v>4</v>
      </c>
      <c r="I19" s="143">
        <v>4</v>
      </c>
      <c r="J19" s="143">
        <v>4</v>
      </c>
      <c r="K19" s="71">
        <v>1</v>
      </c>
      <c r="L19" s="71">
        <v>1</v>
      </c>
      <c r="M19" s="74">
        <v>3</v>
      </c>
      <c r="N19" s="74">
        <v>3</v>
      </c>
      <c r="O19" s="146">
        <v>4</v>
      </c>
    </row>
    <row r="20" spans="1:15" x14ac:dyDescent="0.55000000000000004">
      <c r="A20" s="42">
        <v>19</v>
      </c>
      <c r="B20" s="40" t="s">
        <v>24</v>
      </c>
      <c r="C20" s="112">
        <v>4</v>
      </c>
      <c r="D20" s="112">
        <v>4</v>
      </c>
      <c r="E20" s="77">
        <v>5</v>
      </c>
      <c r="F20" s="77">
        <v>4</v>
      </c>
      <c r="G20" s="143">
        <v>4</v>
      </c>
      <c r="H20" s="143">
        <v>4</v>
      </c>
      <c r="I20" s="143">
        <v>4</v>
      </c>
      <c r="J20" s="143">
        <v>4</v>
      </c>
      <c r="K20" s="71">
        <v>2</v>
      </c>
      <c r="L20" s="71">
        <v>2</v>
      </c>
      <c r="M20" s="74">
        <v>4</v>
      </c>
      <c r="N20" s="74">
        <v>4</v>
      </c>
      <c r="O20" s="146">
        <v>4</v>
      </c>
    </row>
    <row r="21" spans="1:15" x14ac:dyDescent="0.55000000000000004">
      <c r="A21" s="42">
        <v>20</v>
      </c>
      <c r="B21" s="40" t="s">
        <v>24</v>
      </c>
      <c r="C21" s="112">
        <v>4</v>
      </c>
      <c r="D21" s="112">
        <v>4</v>
      </c>
      <c r="E21" s="77">
        <v>5</v>
      </c>
      <c r="F21" s="77">
        <v>5</v>
      </c>
      <c r="G21" s="143">
        <v>3</v>
      </c>
      <c r="H21" s="143">
        <v>4</v>
      </c>
      <c r="I21" s="143">
        <v>4</v>
      </c>
      <c r="J21" s="143">
        <v>4</v>
      </c>
      <c r="K21" s="71">
        <v>1</v>
      </c>
      <c r="L21" s="71">
        <v>1</v>
      </c>
      <c r="M21" s="74">
        <v>3</v>
      </c>
      <c r="N21" s="74">
        <v>3</v>
      </c>
      <c r="O21" s="146">
        <v>4</v>
      </c>
    </row>
    <row r="22" spans="1:15" x14ac:dyDescent="0.55000000000000004">
      <c r="A22" s="42">
        <v>21</v>
      </c>
      <c r="B22" s="40" t="s">
        <v>24</v>
      </c>
      <c r="C22" s="112">
        <v>5</v>
      </c>
      <c r="D22" s="112">
        <v>5</v>
      </c>
      <c r="E22" s="77">
        <v>5</v>
      </c>
      <c r="F22" s="77">
        <v>5</v>
      </c>
      <c r="G22" s="143">
        <v>5</v>
      </c>
      <c r="H22" s="143">
        <v>5</v>
      </c>
      <c r="I22" s="143">
        <v>5</v>
      </c>
      <c r="J22" s="143">
        <v>5</v>
      </c>
      <c r="K22" s="71">
        <v>3</v>
      </c>
      <c r="L22" s="71">
        <v>3</v>
      </c>
      <c r="M22" s="74">
        <v>5</v>
      </c>
      <c r="N22" s="74">
        <v>5</v>
      </c>
      <c r="O22" s="146">
        <v>5</v>
      </c>
    </row>
    <row r="23" spans="1:15" x14ac:dyDescent="0.55000000000000004">
      <c r="A23" s="42">
        <v>22</v>
      </c>
      <c r="B23" s="40" t="s">
        <v>24</v>
      </c>
      <c r="C23" s="112">
        <v>3</v>
      </c>
      <c r="D23" s="112">
        <v>3</v>
      </c>
      <c r="E23" s="77">
        <v>5</v>
      </c>
      <c r="F23" s="77">
        <v>5</v>
      </c>
      <c r="G23" s="143">
        <v>3</v>
      </c>
      <c r="H23" s="143">
        <v>3</v>
      </c>
      <c r="I23" s="143">
        <v>3</v>
      </c>
      <c r="J23" s="143">
        <v>3</v>
      </c>
      <c r="K23" s="71">
        <v>2</v>
      </c>
      <c r="L23" s="71">
        <v>2</v>
      </c>
      <c r="M23" s="74">
        <v>4</v>
      </c>
      <c r="N23" s="74">
        <v>4</v>
      </c>
      <c r="O23" s="146">
        <v>4</v>
      </c>
    </row>
    <row r="24" spans="1:15" x14ac:dyDescent="0.55000000000000004">
      <c r="A24" s="42">
        <v>23</v>
      </c>
      <c r="B24" s="40" t="s">
        <v>25</v>
      </c>
      <c r="C24" s="112">
        <v>4</v>
      </c>
      <c r="D24" s="112">
        <v>4</v>
      </c>
      <c r="E24" s="77">
        <v>5</v>
      </c>
      <c r="F24" s="77">
        <v>5</v>
      </c>
      <c r="G24" s="143">
        <v>5</v>
      </c>
      <c r="H24" s="143">
        <v>5</v>
      </c>
      <c r="I24" s="143">
        <v>5</v>
      </c>
      <c r="J24" s="143">
        <v>5</v>
      </c>
      <c r="K24" s="71">
        <v>3</v>
      </c>
      <c r="L24" s="71">
        <v>3</v>
      </c>
      <c r="M24" s="74">
        <v>4</v>
      </c>
      <c r="N24" s="74">
        <v>4</v>
      </c>
      <c r="O24" s="146">
        <v>5</v>
      </c>
    </row>
    <row r="25" spans="1:15" x14ac:dyDescent="0.55000000000000004">
      <c r="A25" s="42">
        <v>24</v>
      </c>
      <c r="B25" s="40" t="s">
        <v>25</v>
      </c>
      <c r="C25" s="112">
        <v>5</v>
      </c>
      <c r="D25" s="112">
        <v>5</v>
      </c>
      <c r="E25" s="77">
        <v>4</v>
      </c>
      <c r="F25" s="77">
        <v>4</v>
      </c>
      <c r="G25" s="143">
        <v>4</v>
      </c>
      <c r="H25" s="143">
        <v>4</v>
      </c>
      <c r="I25" s="143">
        <v>4</v>
      </c>
      <c r="J25" s="143">
        <v>4</v>
      </c>
      <c r="K25" s="71">
        <v>4</v>
      </c>
      <c r="L25" s="71">
        <v>4</v>
      </c>
      <c r="M25" s="74">
        <v>4</v>
      </c>
      <c r="N25" s="74">
        <v>4</v>
      </c>
      <c r="O25" s="146">
        <v>4</v>
      </c>
    </row>
    <row r="26" spans="1:15" x14ac:dyDescent="0.55000000000000004">
      <c r="A26" s="42">
        <v>25</v>
      </c>
      <c r="B26" s="40" t="s">
        <v>25</v>
      </c>
      <c r="C26" s="112">
        <v>5</v>
      </c>
      <c r="D26" s="112">
        <v>5</v>
      </c>
      <c r="E26" s="77">
        <v>5</v>
      </c>
      <c r="F26" s="77">
        <v>5</v>
      </c>
      <c r="G26" s="143">
        <v>5</v>
      </c>
      <c r="H26" s="143">
        <v>5</v>
      </c>
      <c r="I26" s="143">
        <v>5</v>
      </c>
      <c r="J26" s="143">
        <v>5</v>
      </c>
      <c r="K26" s="71">
        <v>4</v>
      </c>
      <c r="L26" s="71">
        <v>4</v>
      </c>
      <c r="M26" s="74">
        <v>5</v>
      </c>
      <c r="N26" s="74">
        <v>5</v>
      </c>
      <c r="O26" s="146">
        <v>5</v>
      </c>
    </row>
    <row r="27" spans="1:15" x14ac:dyDescent="0.55000000000000004">
      <c r="A27" s="42">
        <v>26</v>
      </c>
      <c r="B27" s="40" t="s">
        <v>25</v>
      </c>
      <c r="C27" s="112">
        <v>5</v>
      </c>
      <c r="D27" s="112">
        <v>5</v>
      </c>
      <c r="E27" s="77">
        <v>5</v>
      </c>
      <c r="F27" s="77">
        <v>5</v>
      </c>
      <c r="G27" s="143">
        <v>5</v>
      </c>
      <c r="H27" s="143">
        <v>5</v>
      </c>
      <c r="I27" s="143">
        <v>5</v>
      </c>
      <c r="J27" s="143">
        <v>5</v>
      </c>
      <c r="K27" s="71">
        <v>4</v>
      </c>
      <c r="L27" s="71">
        <v>4</v>
      </c>
      <c r="M27" s="74">
        <v>5</v>
      </c>
      <c r="N27" s="74">
        <v>5</v>
      </c>
      <c r="O27" s="146">
        <v>5</v>
      </c>
    </row>
    <row r="28" spans="1:15" x14ac:dyDescent="0.55000000000000004">
      <c r="A28" s="42">
        <v>27</v>
      </c>
      <c r="B28" s="40" t="s">
        <v>25</v>
      </c>
      <c r="C28" s="112">
        <v>5</v>
      </c>
      <c r="D28" s="112">
        <v>5</v>
      </c>
      <c r="E28" s="77">
        <v>5</v>
      </c>
      <c r="F28" s="77">
        <v>5</v>
      </c>
      <c r="G28" s="143">
        <v>5</v>
      </c>
      <c r="H28" s="143">
        <v>5</v>
      </c>
      <c r="I28" s="143">
        <v>5</v>
      </c>
      <c r="J28" s="143">
        <v>5</v>
      </c>
      <c r="K28" s="71">
        <v>4</v>
      </c>
      <c r="L28" s="71">
        <v>4</v>
      </c>
      <c r="M28" s="74">
        <v>5</v>
      </c>
      <c r="N28" s="74">
        <v>5</v>
      </c>
      <c r="O28" s="146">
        <v>5</v>
      </c>
    </row>
    <row r="29" spans="1:15" x14ac:dyDescent="0.55000000000000004">
      <c r="A29" s="42">
        <v>28</v>
      </c>
      <c r="B29" s="40" t="s">
        <v>25</v>
      </c>
      <c r="C29" s="112">
        <v>5</v>
      </c>
      <c r="D29" s="112">
        <v>5</v>
      </c>
      <c r="E29" s="77">
        <v>5</v>
      </c>
      <c r="F29" s="77">
        <v>5</v>
      </c>
      <c r="G29" s="143">
        <v>5</v>
      </c>
      <c r="H29" s="143">
        <v>5</v>
      </c>
      <c r="I29" s="143">
        <v>5</v>
      </c>
      <c r="J29" s="143">
        <v>5</v>
      </c>
      <c r="K29" s="71">
        <v>4</v>
      </c>
      <c r="L29" s="71">
        <v>4</v>
      </c>
      <c r="M29" s="74">
        <v>5</v>
      </c>
      <c r="N29" s="74">
        <v>5</v>
      </c>
      <c r="O29" s="146">
        <v>5</v>
      </c>
    </row>
    <row r="30" spans="1:15" x14ac:dyDescent="0.55000000000000004">
      <c r="A30" s="42">
        <v>29</v>
      </c>
      <c r="B30" s="40" t="s">
        <v>26</v>
      </c>
      <c r="C30" s="112">
        <v>5</v>
      </c>
      <c r="D30" s="112">
        <v>5</v>
      </c>
      <c r="E30" s="77">
        <v>5</v>
      </c>
      <c r="F30" s="77">
        <v>4</v>
      </c>
      <c r="G30" s="143">
        <v>5</v>
      </c>
      <c r="H30" s="143">
        <v>5</v>
      </c>
      <c r="I30" s="143">
        <v>5</v>
      </c>
      <c r="J30" s="143">
        <v>5</v>
      </c>
      <c r="K30" s="71">
        <v>3</v>
      </c>
      <c r="L30" s="71">
        <v>1</v>
      </c>
      <c r="M30" s="74">
        <v>5</v>
      </c>
      <c r="N30" s="74">
        <v>4</v>
      </c>
      <c r="O30" s="146">
        <v>5</v>
      </c>
    </row>
    <row r="31" spans="1:15" x14ac:dyDescent="0.55000000000000004">
      <c r="A31" s="42">
        <v>30</v>
      </c>
      <c r="B31" s="40" t="s">
        <v>26</v>
      </c>
      <c r="C31" s="112">
        <v>4</v>
      </c>
      <c r="D31" s="112">
        <v>4</v>
      </c>
      <c r="E31" s="77">
        <v>4</v>
      </c>
      <c r="F31" s="77">
        <v>4</v>
      </c>
      <c r="G31" s="143">
        <v>4</v>
      </c>
      <c r="H31" s="143">
        <v>4</v>
      </c>
      <c r="I31" s="143">
        <v>4</v>
      </c>
      <c r="J31" s="143">
        <v>4</v>
      </c>
      <c r="K31" s="71">
        <v>4</v>
      </c>
      <c r="L31" s="71">
        <v>4</v>
      </c>
      <c r="M31" s="74">
        <v>4</v>
      </c>
      <c r="N31" s="74">
        <v>4</v>
      </c>
      <c r="O31" s="146">
        <v>4</v>
      </c>
    </row>
    <row r="32" spans="1:15" x14ac:dyDescent="0.55000000000000004">
      <c r="A32" s="42">
        <v>31</v>
      </c>
      <c r="B32" s="40" t="s">
        <v>26</v>
      </c>
      <c r="C32" s="112">
        <v>4</v>
      </c>
      <c r="D32" s="112">
        <v>4</v>
      </c>
      <c r="E32" s="77">
        <v>4</v>
      </c>
      <c r="F32" s="77">
        <v>4</v>
      </c>
      <c r="G32" s="143">
        <v>3</v>
      </c>
      <c r="H32" s="143">
        <v>4</v>
      </c>
      <c r="I32" s="143">
        <v>4</v>
      </c>
      <c r="J32" s="143">
        <v>4</v>
      </c>
      <c r="K32" s="71">
        <v>2</v>
      </c>
      <c r="L32" s="71">
        <v>2</v>
      </c>
      <c r="M32" s="74">
        <v>4</v>
      </c>
      <c r="N32" s="74">
        <v>4</v>
      </c>
      <c r="O32" s="146">
        <v>4</v>
      </c>
    </row>
    <row r="33" spans="1:43" x14ac:dyDescent="0.55000000000000004">
      <c r="A33" s="42">
        <v>32</v>
      </c>
      <c r="B33" s="40" t="s">
        <v>26</v>
      </c>
      <c r="C33" s="112">
        <v>5</v>
      </c>
      <c r="D33" s="112">
        <v>5</v>
      </c>
      <c r="E33" s="77">
        <v>5</v>
      </c>
      <c r="F33" s="77">
        <v>5</v>
      </c>
      <c r="G33" s="143">
        <v>5</v>
      </c>
      <c r="H33" s="143">
        <v>5</v>
      </c>
      <c r="I33" s="143">
        <v>5</v>
      </c>
      <c r="J33" s="143">
        <v>5</v>
      </c>
      <c r="K33" s="71">
        <v>3</v>
      </c>
      <c r="L33" s="71">
        <v>3</v>
      </c>
      <c r="M33" s="74">
        <v>4</v>
      </c>
      <c r="N33" s="74">
        <v>4</v>
      </c>
      <c r="O33" s="146">
        <v>4</v>
      </c>
    </row>
    <row r="34" spans="1:43" s="48" customFormat="1" x14ac:dyDescent="0.55000000000000004">
      <c r="A34" s="42">
        <v>33</v>
      </c>
      <c r="B34" s="40" t="s">
        <v>27</v>
      </c>
      <c r="C34" s="112">
        <v>4</v>
      </c>
      <c r="D34" s="112">
        <v>3</v>
      </c>
      <c r="E34" s="77">
        <v>5</v>
      </c>
      <c r="F34" s="77">
        <v>5</v>
      </c>
      <c r="G34" s="143">
        <v>3</v>
      </c>
      <c r="H34" s="143">
        <v>4</v>
      </c>
      <c r="I34" s="143">
        <v>2</v>
      </c>
      <c r="J34" s="143">
        <v>4</v>
      </c>
      <c r="K34" s="71">
        <v>4</v>
      </c>
      <c r="L34" s="71">
        <v>4</v>
      </c>
      <c r="M34" s="74">
        <v>4</v>
      </c>
      <c r="N34" s="74">
        <v>4</v>
      </c>
      <c r="O34" s="146">
        <v>5</v>
      </c>
    </row>
    <row r="35" spans="1:43" x14ac:dyDescent="0.55000000000000004">
      <c r="A35" s="42">
        <v>34</v>
      </c>
      <c r="B35" s="40" t="s">
        <v>27</v>
      </c>
      <c r="C35" s="112">
        <v>4</v>
      </c>
      <c r="D35" s="112">
        <v>3</v>
      </c>
      <c r="E35" s="77">
        <v>3</v>
      </c>
      <c r="F35" s="77">
        <v>3</v>
      </c>
      <c r="G35" s="143">
        <v>3</v>
      </c>
      <c r="H35" s="143">
        <v>3</v>
      </c>
      <c r="I35" s="143">
        <v>3</v>
      </c>
      <c r="J35" s="143">
        <v>2</v>
      </c>
      <c r="K35" s="71">
        <v>2</v>
      </c>
      <c r="L35" s="71">
        <v>3</v>
      </c>
      <c r="M35" s="74">
        <v>3</v>
      </c>
      <c r="N35" s="74">
        <v>2</v>
      </c>
      <c r="O35" s="146">
        <v>5</v>
      </c>
    </row>
    <row r="36" spans="1:43" x14ac:dyDescent="0.55000000000000004">
      <c r="A36" s="42">
        <v>35</v>
      </c>
      <c r="B36" s="40" t="s">
        <v>27</v>
      </c>
      <c r="C36" s="112">
        <v>3</v>
      </c>
      <c r="D36" s="112">
        <v>3</v>
      </c>
      <c r="E36" s="77">
        <v>5</v>
      </c>
      <c r="F36" s="77">
        <v>5</v>
      </c>
      <c r="G36" s="143">
        <v>2</v>
      </c>
      <c r="H36" s="143">
        <v>3</v>
      </c>
      <c r="I36" s="143">
        <v>3</v>
      </c>
      <c r="J36" s="143">
        <v>2</v>
      </c>
      <c r="K36" s="71">
        <v>1</v>
      </c>
      <c r="L36" s="71">
        <v>2</v>
      </c>
      <c r="M36" s="74">
        <v>2</v>
      </c>
      <c r="N36" s="74">
        <v>2</v>
      </c>
      <c r="O36" s="146">
        <v>1</v>
      </c>
    </row>
    <row r="37" spans="1:43" x14ac:dyDescent="0.55000000000000004">
      <c r="A37" s="42">
        <v>36</v>
      </c>
      <c r="B37" s="40" t="s">
        <v>27</v>
      </c>
      <c r="C37" s="112">
        <v>4</v>
      </c>
      <c r="D37" s="112">
        <v>3</v>
      </c>
      <c r="E37" s="77">
        <v>3</v>
      </c>
      <c r="F37" s="77">
        <v>3</v>
      </c>
      <c r="G37" s="143">
        <v>4</v>
      </c>
      <c r="H37" s="143">
        <v>3</v>
      </c>
      <c r="I37" s="143">
        <v>3</v>
      </c>
      <c r="J37" s="143">
        <v>3</v>
      </c>
      <c r="K37" s="71">
        <v>1</v>
      </c>
      <c r="L37" s="71">
        <v>2</v>
      </c>
      <c r="M37" s="74">
        <v>3</v>
      </c>
      <c r="N37" s="74">
        <v>3</v>
      </c>
      <c r="O37" s="146">
        <v>5</v>
      </c>
    </row>
    <row r="38" spans="1:43" x14ac:dyDescent="0.55000000000000004">
      <c r="A38" s="42">
        <v>37</v>
      </c>
      <c r="B38" s="40" t="s">
        <v>27</v>
      </c>
      <c r="C38" s="112">
        <v>4</v>
      </c>
      <c r="D38" s="112">
        <v>4</v>
      </c>
      <c r="E38" s="77">
        <v>4</v>
      </c>
      <c r="F38" s="77">
        <v>3</v>
      </c>
      <c r="G38" s="143">
        <v>3</v>
      </c>
      <c r="H38" s="143">
        <v>3</v>
      </c>
      <c r="I38" s="143">
        <v>3</v>
      </c>
      <c r="J38" s="143">
        <v>3</v>
      </c>
      <c r="K38" s="71">
        <v>2</v>
      </c>
      <c r="L38" s="71">
        <v>3</v>
      </c>
      <c r="M38" s="74">
        <v>4</v>
      </c>
      <c r="N38" s="74">
        <v>4</v>
      </c>
      <c r="O38" s="146">
        <v>5</v>
      </c>
    </row>
    <row r="39" spans="1:43" s="36" customFormat="1" x14ac:dyDescent="0.55000000000000004">
      <c r="A39" s="11"/>
      <c r="B39" s="11"/>
      <c r="C39" s="148">
        <f t="shared" ref="C39:O39" si="0">AVERAGE(C2:C38)</f>
        <v>4.5675675675675675</v>
      </c>
      <c r="D39" s="148">
        <f t="shared" si="0"/>
        <v>4.4594594594594597</v>
      </c>
      <c r="E39" s="148">
        <f t="shared" si="0"/>
        <v>4.756756756756757</v>
      </c>
      <c r="F39" s="148">
        <f t="shared" si="0"/>
        <v>4.6756756756756754</v>
      </c>
      <c r="G39" s="148">
        <f t="shared" si="0"/>
        <v>4.3513513513513518</v>
      </c>
      <c r="H39" s="148">
        <f t="shared" si="0"/>
        <v>4.4864864864864868</v>
      </c>
      <c r="I39" s="148">
        <f t="shared" si="0"/>
        <v>4.3783783783783781</v>
      </c>
      <c r="J39" s="148">
        <f t="shared" si="0"/>
        <v>4.3783783783783781</v>
      </c>
      <c r="K39" s="148">
        <f t="shared" si="0"/>
        <v>3.0270270270270272</v>
      </c>
      <c r="L39" s="148">
        <f t="shared" si="0"/>
        <v>3.0810810810810811</v>
      </c>
      <c r="M39" s="148">
        <f t="shared" si="0"/>
        <v>4.3243243243243246</v>
      </c>
      <c r="N39" s="148">
        <f t="shared" si="0"/>
        <v>4.2702702702702702</v>
      </c>
      <c r="O39" s="148">
        <f t="shared" si="0"/>
        <v>4.5945945945945947</v>
      </c>
      <c r="P39" s="149">
        <f>AVERAGE(C39:J39,O39)</f>
        <v>4.5165165165165169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s="36" customFormat="1" x14ac:dyDescent="0.55000000000000004">
      <c r="A40" s="11"/>
      <c r="B40" s="11"/>
      <c r="C40" s="149">
        <f t="shared" ref="C40:O40" si="1">STDEV(C2:C38)</f>
        <v>0.60279628678630903</v>
      </c>
      <c r="D40" s="149">
        <f t="shared" si="1"/>
        <v>0.73009111282978401</v>
      </c>
      <c r="E40" s="149">
        <f t="shared" si="1"/>
        <v>0.54799662435119156</v>
      </c>
      <c r="F40" s="149">
        <f t="shared" si="1"/>
        <v>0.6260126930757014</v>
      </c>
      <c r="G40" s="149">
        <f t="shared" si="1"/>
        <v>0.8887011813820147</v>
      </c>
      <c r="H40" s="149">
        <f t="shared" si="1"/>
        <v>0.73111868703688199</v>
      </c>
      <c r="I40" s="149">
        <f t="shared" si="1"/>
        <v>0.8612442985249551</v>
      </c>
      <c r="J40" s="149">
        <f t="shared" si="1"/>
        <v>0.89291505603685362</v>
      </c>
      <c r="K40" s="149">
        <f t="shared" si="1"/>
        <v>1.213042238123418</v>
      </c>
      <c r="L40" s="149">
        <f t="shared" si="1"/>
        <v>1.1637673110868663</v>
      </c>
      <c r="M40" s="149">
        <f t="shared" si="1"/>
        <v>0.81833347094547604</v>
      </c>
      <c r="N40" s="149">
        <f t="shared" si="1"/>
        <v>0.8707802583076043</v>
      </c>
      <c r="O40" s="149">
        <f t="shared" si="1"/>
        <v>0.76228674465786317</v>
      </c>
      <c r="P40" s="149">
        <f>AVERAGE(C40:J40,O40)</f>
        <v>0.7381291871868394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x14ac:dyDescent="0.55000000000000004">
      <c r="C41" s="11"/>
      <c r="D41" s="43">
        <f>STDEV(C2:D38)</f>
        <v>0.66709846561701935</v>
      </c>
      <c r="E41" s="11"/>
      <c r="F41" s="43">
        <f>STDEVA(E2:F38)</f>
        <v>0.58568003491247433</v>
      </c>
      <c r="G41" s="11"/>
      <c r="H41" s="11"/>
      <c r="I41" s="11"/>
      <c r="J41" s="43">
        <f>STDEVA(G3:J38)</f>
        <v>0.84548253372894377</v>
      </c>
      <c r="K41" s="11"/>
      <c r="L41" s="43">
        <f>STDEVA(K2:L38)</f>
        <v>1.1808041361703632</v>
      </c>
      <c r="M41" s="11"/>
      <c r="N41" s="43">
        <f>STDEVA(M2:N38)</f>
        <v>0.83959758347935642</v>
      </c>
      <c r="O41" s="43">
        <f>STDEVA(O2:O38)</f>
        <v>0.76228674465786317</v>
      </c>
      <c r="P41" s="26"/>
    </row>
    <row r="42" spans="1:43" x14ac:dyDescent="0.55000000000000004">
      <c r="C42" s="11"/>
      <c r="D42" s="44">
        <f>AVERAGE(C2:D38)</f>
        <v>4.5135135135135132</v>
      </c>
      <c r="E42" s="11"/>
      <c r="F42" s="44">
        <f>AVERAGE(E2:F38)</f>
        <v>4.7162162162162158</v>
      </c>
      <c r="G42" s="11"/>
      <c r="H42" s="11"/>
      <c r="I42" s="11"/>
      <c r="J42" s="44">
        <f>AVERAGE(G2:J38)</f>
        <v>4.3986486486486482</v>
      </c>
      <c r="K42" s="11"/>
      <c r="L42" s="44">
        <f>AVERAGE(K2:L38)</f>
        <v>3.0540540540540539</v>
      </c>
      <c r="M42" s="11"/>
      <c r="N42" s="44">
        <f>AVERAGE(M2:N38)</f>
        <v>4.2972972972972974</v>
      </c>
      <c r="O42" s="44">
        <f>AVERAGE(O2:O38)</f>
        <v>4.5945945945945947</v>
      </c>
      <c r="P42" s="26"/>
    </row>
    <row r="43" spans="1:43" x14ac:dyDescent="0.55000000000000004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43" x14ac:dyDescent="0.55000000000000004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43" x14ac:dyDescent="0.55000000000000004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43" x14ac:dyDescent="0.55000000000000004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43" x14ac:dyDescent="0.55000000000000004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43" x14ac:dyDescent="0.55000000000000004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55000000000000004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55000000000000004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55000000000000004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55000000000000004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55000000000000004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55000000000000004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21.75" customHeight="1" x14ac:dyDescent="0.55000000000000004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55000000000000004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55000000000000004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55000000000000004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55000000000000004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55000000000000004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55000000000000004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55000000000000004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55000000000000004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55000000000000004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55000000000000004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55000000000000004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55000000000000004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55000000000000004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55000000000000004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55000000000000004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55000000000000004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55000000000000004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55000000000000004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55000000000000004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55000000000000004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55000000000000004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55000000000000004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55000000000000004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55000000000000004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55000000000000004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55000000000000004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55000000000000004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55000000000000004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55000000000000004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55000000000000004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55000000000000004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55000000000000004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55000000000000004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55000000000000004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55000000000000004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55000000000000004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55000000000000004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55000000000000004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55000000000000004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55000000000000004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55000000000000004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55000000000000004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55000000000000004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55000000000000004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55000000000000004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55000000000000004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55000000000000004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55000000000000004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55000000000000004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55000000000000004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55000000000000004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55000000000000004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55000000000000004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55000000000000004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55000000000000004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55000000000000004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55000000000000004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55000000000000004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55000000000000004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55000000000000004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55000000000000004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55000000000000004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55000000000000004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55000000000000004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55000000000000004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55000000000000004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55000000000000004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55000000000000004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55000000000000004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55000000000000004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55000000000000004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55000000000000004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55000000000000004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55000000000000004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55000000000000004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55000000000000004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55000000000000004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55000000000000004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55000000000000004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55000000000000004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55000000000000004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55000000000000004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55000000000000004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55000000000000004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55000000000000004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55000000000000004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55000000000000004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55000000000000004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55000000000000004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55000000000000004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55000000000000004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55000000000000004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55000000000000004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55000000000000004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55000000000000004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55000000000000004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55000000000000004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55000000000000004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55000000000000004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55000000000000004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55000000000000004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55000000000000004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55000000000000004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55000000000000004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55000000000000004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55000000000000004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55000000000000004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55000000000000004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55000000000000004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55000000000000004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55000000000000004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55000000000000004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55000000000000004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55000000000000004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55000000000000004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55000000000000004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55000000000000004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55000000000000004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55000000000000004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55000000000000004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topLeftCell="A4" zoomScale="120" zoomScaleNormal="120" workbookViewId="0">
      <selection activeCell="B14" sqref="B14"/>
    </sheetView>
  </sheetViews>
  <sheetFormatPr defaultColWidth="9.125" defaultRowHeight="14.25" x14ac:dyDescent="0.2"/>
  <cols>
    <col min="1" max="1" width="1.75" style="23" customWidth="1"/>
    <col min="2" max="2" width="9.25" style="23" customWidth="1"/>
    <col min="3" max="4" width="9.125" style="23"/>
    <col min="5" max="5" width="55" style="23" customWidth="1"/>
    <col min="6" max="6" width="57.25" style="23" customWidth="1"/>
    <col min="7" max="16384" width="9.125" style="23"/>
  </cols>
  <sheetData>
    <row r="1" spans="1:14" s="22" customFormat="1" ht="30.75" x14ac:dyDescent="0.7">
      <c r="A1" s="152" t="s">
        <v>6</v>
      </c>
      <c r="B1" s="152"/>
      <c r="C1" s="152"/>
      <c r="D1" s="152"/>
      <c r="E1" s="152"/>
      <c r="F1" s="13"/>
    </row>
    <row r="2" spans="1:14" s="22" customFormat="1" ht="27.75" x14ac:dyDescent="0.65">
      <c r="A2" s="151" t="s">
        <v>19</v>
      </c>
      <c r="B2" s="151"/>
      <c r="C2" s="151"/>
      <c r="D2" s="151"/>
      <c r="E2" s="151"/>
      <c r="F2" s="13"/>
    </row>
    <row r="3" spans="1:14" s="22" customFormat="1" ht="27.75" x14ac:dyDescent="0.65">
      <c r="A3" s="151" t="s">
        <v>20</v>
      </c>
      <c r="B3" s="151"/>
      <c r="C3" s="151"/>
      <c r="D3" s="151"/>
      <c r="E3" s="151"/>
      <c r="F3" s="13"/>
    </row>
    <row r="4" spans="1:14" s="22" customFormat="1" ht="27.75" x14ac:dyDescent="0.65">
      <c r="A4" s="153" t="s">
        <v>21</v>
      </c>
      <c r="B4" s="153"/>
      <c r="C4" s="153"/>
      <c r="D4" s="153"/>
      <c r="E4" s="153"/>
      <c r="F4" s="32"/>
      <c r="G4" s="32"/>
    </row>
    <row r="5" spans="1:14" ht="24" x14ac:dyDescent="0.55000000000000004">
      <c r="A5" s="154"/>
      <c r="B5" s="154"/>
      <c r="C5" s="154"/>
      <c r="D5" s="154"/>
      <c r="E5" s="154"/>
      <c r="F5" s="154"/>
    </row>
    <row r="6" spans="1:14" s="46" customFormat="1" ht="24" x14ac:dyDescent="0.55000000000000004">
      <c r="A6" s="155" t="s">
        <v>85</v>
      </c>
      <c r="B6" s="155"/>
      <c r="C6" s="155"/>
      <c r="D6" s="155"/>
      <c r="E6" s="155"/>
      <c r="F6" s="155"/>
    </row>
    <row r="7" spans="1:14" s="46" customFormat="1" ht="24" x14ac:dyDescent="0.55000000000000004">
      <c r="A7" s="155" t="s">
        <v>86</v>
      </c>
      <c r="B7" s="155"/>
      <c r="C7" s="155"/>
      <c r="D7" s="155"/>
      <c r="E7" s="155"/>
      <c r="F7" s="155"/>
    </row>
    <row r="8" spans="1:14" s="46" customFormat="1" ht="24" x14ac:dyDescent="0.55000000000000004">
      <c r="A8" s="155" t="s">
        <v>92</v>
      </c>
      <c r="B8" s="155"/>
      <c r="C8" s="155"/>
      <c r="D8" s="155"/>
      <c r="E8" s="155"/>
      <c r="F8" s="155"/>
    </row>
    <row r="9" spans="1:14" s="49" customFormat="1" ht="24" x14ac:dyDescent="0.55000000000000004">
      <c r="B9" s="50" t="s">
        <v>93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8" customFormat="1" ht="24" x14ac:dyDescent="0.55000000000000004">
      <c r="B10" s="12" t="s">
        <v>87</v>
      </c>
      <c r="C10" s="12"/>
      <c r="D10" s="12"/>
      <c r="E10" s="12"/>
      <c r="F10" s="12"/>
      <c r="G10" s="12"/>
      <c r="H10" s="12"/>
      <c r="I10" s="12"/>
      <c r="J10" s="12"/>
    </row>
    <row r="11" spans="1:14" s="8" customFormat="1" ht="24" x14ac:dyDescent="0.55000000000000004">
      <c r="B11" s="12" t="s">
        <v>98</v>
      </c>
      <c r="C11" s="12"/>
      <c r="D11" s="12"/>
      <c r="E11" s="12"/>
      <c r="F11" s="12"/>
      <c r="G11" s="12"/>
      <c r="H11" s="12"/>
      <c r="I11" s="12"/>
      <c r="J11" s="12"/>
    </row>
    <row r="12" spans="1:14" s="8" customFormat="1" ht="24" x14ac:dyDescent="0.55000000000000004">
      <c r="B12" s="140" t="s">
        <v>88</v>
      </c>
      <c r="C12" s="140"/>
      <c r="D12" s="140"/>
      <c r="E12" s="140"/>
      <c r="F12" s="140"/>
      <c r="G12" s="140"/>
      <c r="H12" s="140"/>
      <c r="I12" s="140"/>
      <c r="J12" s="140"/>
    </row>
    <row r="13" spans="1:14" s="8" customFormat="1" ht="24" x14ac:dyDescent="0.55000000000000004">
      <c r="B13" s="25" t="s">
        <v>89</v>
      </c>
      <c r="C13" s="25"/>
      <c r="D13" s="25"/>
      <c r="E13" s="25"/>
      <c r="F13" s="25"/>
      <c r="G13" s="25"/>
      <c r="H13" s="25"/>
      <c r="I13" s="25"/>
    </row>
    <row r="14" spans="1:14" s="8" customFormat="1" ht="24" x14ac:dyDescent="0.55000000000000004">
      <c r="B14" s="25" t="s">
        <v>91</v>
      </c>
      <c r="C14" s="25"/>
      <c r="D14" s="25"/>
      <c r="E14" s="25"/>
      <c r="F14" s="25"/>
      <c r="G14" s="25"/>
      <c r="H14" s="25"/>
      <c r="I14" s="25"/>
    </row>
    <row r="15" spans="1:14" s="8" customFormat="1" ht="24" x14ac:dyDescent="0.55000000000000004">
      <c r="B15" s="150" t="s">
        <v>94</v>
      </c>
      <c r="C15" s="150"/>
      <c r="D15" s="150"/>
      <c r="E15" s="150"/>
      <c r="F15" s="150"/>
      <c r="G15" s="150"/>
      <c r="H15" s="150"/>
      <c r="I15" s="150"/>
    </row>
    <row r="16" spans="1:14" s="8" customFormat="1" ht="24" x14ac:dyDescent="0.55000000000000004">
      <c r="B16" s="150" t="s">
        <v>102</v>
      </c>
      <c r="C16" s="150"/>
      <c r="D16" s="150"/>
      <c r="E16" s="150"/>
      <c r="F16" s="150"/>
      <c r="G16" s="150"/>
      <c r="H16" s="150"/>
      <c r="I16" s="150"/>
    </row>
    <row r="17" spans="2:2" s="8" customFormat="1" ht="24" x14ac:dyDescent="0.55000000000000004">
      <c r="B17" s="8" t="s">
        <v>90</v>
      </c>
    </row>
  </sheetData>
  <mergeCells count="10">
    <mergeCell ref="B15:I15"/>
    <mergeCell ref="B16:I16"/>
    <mergeCell ref="A2:E2"/>
    <mergeCell ref="A1:E1"/>
    <mergeCell ref="A3:E3"/>
    <mergeCell ref="A4:E4"/>
    <mergeCell ref="A5:F5"/>
    <mergeCell ref="A8:F8"/>
    <mergeCell ref="A7:F7"/>
    <mergeCell ref="A6:F6"/>
  </mergeCells>
  <pageMargins left="0.78740157480314965" right="0" top="0.74803149606299213" bottom="0.2362204724409449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9"/>
  <sheetViews>
    <sheetView zoomScale="110" zoomScaleNormal="110" workbookViewId="0">
      <selection activeCell="F19" sqref="F19"/>
    </sheetView>
  </sheetViews>
  <sheetFormatPr defaultRowHeight="23.25" x14ac:dyDescent="0.55000000000000004"/>
  <cols>
    <col min="1" max="1" width="5" style="1" customWidth="1"/>
    <col min="2" max="2" width="5.625" style="1" customWidth="1"/>
    <col min="3" max="3" width="7.75" style="1" customWidth="1"/>
    <col min="4" max="4" width="9" style="1" customWidth="1"/>
    <col min="5" max="5" width="15.375" style="1" customWidth="1"/>
    <col min="6" max="6" width="23.375" style="1" customWidth="1"/>
    <col min="7" max="7" width="8.75" style="3" customWidth="1"/>
    <col min="8" max="8" width="11.875" style="3" customWidth="1"/>
    <col min="9" max="9" width="14.625" style="1" bestFit="1" customWidth="1"/>
    <col min="10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" style="1"/>
    <col min="16384" max="16384" width="9" style="1" customWidth="1"/>
  </cols>
  <sheetData>
    <row r="1" spans="3:9" x14ac:dyDescent="0.55000000000000004">
      <c r="C1" s="156" t="s">
        <v>0</v>
      </c>
      <c r="D1" s="156"/>
      <c r="E1" s="156"/>
      <c r="F1" s="156"/>
      <c r="G1" s="156"/>
      <c r="H1" s="156"/>
    </row>
    <row r="2" spans="3:9" x14ac:dyDescent="0.55000000000000004">
      <c r="C2" s="2"/>
      <c r="D2" s="2"/>
      <c r="E2" s="2"/>
      <c r="F2" s="2"/>
      <c r="G2" s="2"/>
      <c r="H2" s="2"/>
    </row>
    <row r="3" spans="3:9" s="14" customFormat="1" ht="27.75" x14ac:dyDescent="0.65">
      <c r="C3" s="151" t="s">
        <v>19</v>
      </c>
      <c r="D3" s="151"/>
      <c r="E3" s="151"/>
      <c r="F3" s="151"/>
      <c r="G3" s="151"/>
      <c r="H3" s="151"/>
      <c r="I3" s="13"/>
    </row>
    <row r="4" spans="3:9" s="14" customFormat="1" ht="27.75" x14ac:dyDescent="0.65">
      <c r="C4" s="151" t="s">
        <v>22</v>
      </c>
      <c r="D4" s="151"/>
      <c r="E4" s="151"/>
      <c r="F4" s="151"/>
      <c r="G4" s="151"/>
      <c r="H4" s="151"/>
      <c r="I4" s="13"/>
    </row>
    <row r="5" spans="3:9" s="14" customFormat="1" ht="27.75" x14ac:dyDescent="0.65">
      <c r="C5" s="153" t="s">
        <v>21</v>
      </c>
      <c r="D5" s="153"/>
      <c r="E5" s="153"/>
      <c r="F5" s="153"/>
      <c r="G5" s="153"/>
      <c r="H5" s="153"/>
      <c r="I5" s="13"/>
    </row>
    <row r="6" spans="3:9" x14ac:dyDescent="0.55000000000000004">
      <c r="C6" s="161"/>
      <c r="D6" s="161"/>
      <c r="E6" s="161"/>
      <c r="F6" s="161"/>
      <c r="G6" s="161"/>
      <c r="H6" s="161"/>
    </row>
    <row r="7" spans="3:9" s="8" customFormat="1" ht="24" x14ac:dyDescent="0.55000000000000004">
      <c r="C7" s="9" t="s">
        <v>7</v>
      </c>
      <c r="G7" s="15"/>
      <c r="H7" s="15"/>
    </row>
    <row r="8" spans="3:9" s="8" customFormat="1" ht="24.75" thickBot="1" x14ac:dyDescent="0.6">
      <c r="C8" s="16" t="s">
        <v>32</v>
      </c>
      <c r="D8" s="45"/>
      <c r="E8" s="45"/>
      <c r="F8" s="45"/>
      <c r="G8" s="27"/>
      <c r="H8" s="27"/>
    </row>
    <row r="9" spans="3:9" s="8" customFormat="1" ht="25.5" thickTop="1" thickBot="1" x14ac:dyDescent="0.6">
      <c r="C9" s="16"/>
      <c r="D9" s="162" t="s">
        <v>31</v>
      </c>
      <c r="E9" s="162"/>
      <c r="F9" s="162"/>
      <c r="G9" s="30" t="s">
        <v>1</v>
      </c>
      <c r="H9" s="30" t="s">
        <v>2</v>
      </c>
    </row>
    <row r="10" spans="3:9" s="8" customFormat="1" ht="24.75" thickTop="1" x14ac:dyDescent="0.55000000000000004">
      <c r="C10" s="16"/>
      <c r="D10" s="157" t="s">
        <v>29</v>
      </c>
      <c r="E10" s="158"/>
      <c r="F10" s="159"/>
      <c r="G10" s="28">
        <v>2</v>
      </c>
      <c r="H10" s="29">
        <f>G10*100/G$17</f>
        <v>5.4054054054054053</v>
      </c>
    </row>
    <row r="11" spans="3:9" s="8" customFormat="1" ht="24" x14ac:dyDescent="0.55000000000000004">
      <c r="C11" s="16"/>
      <c r="D11" s="157" t="s">
        <v>30</v>
      </c>
      <c r="E11" s="158"/>
      <c r="F11" s="159"/>
      <c r="G11" s="28">
        <v>6</v>
      </c>
      <c r="H11" s="29">
        <f t="shared" ref="H11:H17" si="0">G11*100/G$17</f>
        <v>16.216216216216218</v>
      </c>
    </row>
    <row r="12" spans="3:9" s="8" customFormat="1" ht="24" x14ac:dyDescent="0.55000000000000004">
      <c r="C12" s="16"/>
      <c r="D12" s="157" t="s">
        <v>23</v>
      </c>
      <c r="E12" s="158"/>
      <c r="F12" s="159"/>
      <c r="G12" s="28">
        <v>6</v>
      </c>
      <c r="H12" s="29">
        <f t="shared" si="0"/>
        <v>16.216216216216218</v>
      </c>
    </row>
    <row r="13" spans="3:9" s="8" customFormat="1" ht="24" x14ac:dyDescent="0.55000000000000004">
      <c r="C13" s="16"/>
      <c r="D13" s="157" t="s">
        <v>24</v>
      </c>
      <c r="E13" s="158"/>
      <c r="F13" s="159"/>
      <c r="G13" s="28">
        <v>8</v>
      </c>
      <c r="H13" s="29">
        <f t="shared" si="0"/>
        <v>21.621621621621621</v>
      </c>
    </row>
    <row r="14" spans="3:9" s="8" customFormat="1" ht="24" x14ac:dyDescent="0.55000000000000004">
      <c r="C14" s="16"/>
      <c r="D14" s="157" t="s">
        <v>26</v>
      </c>
      <c r="E14" s="158"/>
      <c r="F14" s="159"/>
      <c r="G14" s="28">
        <v>4</v>
      </c>
      <c r="H14" s="29">
        <f t="shared" si="0"/>
        <v>10.810810810810811</v>
      </c>
    </row>
    <row r="15" spans="3:9" s="8" customFormat="1" ht="24" x14ac:dyDescent="0.55000000000000004">
      <c r="C15" s="16"/>
      <c r="D15" s="157" t="s">
        <v>25</v>
      </c>
      <c r="E15" s="158"/>
      <c r="F15" s="159"/>
      <c r="G15" s="28">
        <v>6</v>
      </c>
      <c r="H15" s="29">
        <f t="shared" si="0"/>
        <v>16.216216216216218</v>
      </c>
    </row>
    <row r="16" spans="3:9" s="8" customFormat="1" ht="24" x14ac:dyDescent="0.55000000000000004">
      <c r="C16" s="16"/>
      <c r="D16" s="157" t="s">
        <v>27</v>
      </c>
      <c r="E16" s="158"/>
      <c r="F16" s="159"/>
      <c r="G16" s="28">
        <v>5</v>
      </c>
      <c r="H16" s="29">
        <f t="shared" si="0"/>
        <v>13.513513513513514</v>
      </c>
    </row>
    <row r="17" spans="2:8" s="8" customFormat="1" ht="24.75" thickBot="1" x14ac:dyDescent="0.6">
      <c r="C17" s="16"/>
      <c r="D17" s="160" t="s">
        <v>3</v>
      </c>
      <c r="E17" s="160"/>
      <c r="F17" s="160"/>
      <c r="G17" s="20">
        <f>SUM(G10:G16)</f>
        <v>37</v>
      </c>
      <c r="H17" s="21">
        <f t="shared" si="0"/>
        <v>100</v>
      </c>
    </row>
    <row r="18" spans="2:8" s="8" customFormat="1" ht="24.75" thickTop="1" x14ac:dyDescent="0.55000000000000004">
      <c r="C18" s="16"/>
      <c r="D18" s="17"/>
      <c r="E18" s="17"/>
      <c r="F18" s="17"/>
      <c r="G18" s="18"/>
      <c r="H18" s="19"/>
    </row>
    <row r="19" spans="2:8" s="8" customFormat="1" ht="24" x14ac:dyDescent="0.55000000000000004">
      <c r="C19" s="8" t="s">
        <v>44</v>
      </c>
      <c r="G19" s="15"/>
      <c r="H19" s="15"/>
    </row>
    <row r="20" spans="2:8" s="8" customFormat="1" ht="24" x14ac:dyDescent="0.55000000000000004">
      <c r="B20" s="8" t="s">
        <v>59</v>
      </c>
    </row>
    <row r="21" spans="2:8" s="12" customFormat="1" ht="24" x14ac:dyDescent="0.55000000000000004">
      <c r="B21" s="12" t="s">
        <v>33</v>
      </c>
    </row>
    <row r="22" spans="2:8" s="12" customFormat="1" ht="24" x14ac:dyDescent="0.55000000000000004"/>
    <row r="23" spans="2:8" s="12" customFormat="1" ht="24" x14ac:dyDescent="0.55000000000000004"/>
    <row r="24" spans="2:8" s="12" customFormat="1" ht="24" x14ac:dyDescent="0.55000000000000004"/>
    <row r="25" spans="2:8" s="12" customFormat="1" ht="24" x14ac:dyDescent="0.55000000000000004"/>
    <row r="26" spans="2:8" s="12" customFormat="1" ht="24" x14ac:dyDescent="0.55000000000000004"/>
    <row r="27" spans="2:8" s="6" customFormat="1" x14ac:dyDescent="0.55000000000000004">
      <c r="C27" s="7"/>
      <c r="D27" s="7"/>
    </row>
    <row r="28" spans="2:8" x14ac:dyDescent="0.55000000000000004">
      <c r="C28" s="4"/>
      <c r="D28" s="4"/>
      <c r="E28" s="4"/>
      <c r="F28" s="4"/>
      <c r="G28" s="5"/>
      <c r="H28" s="5"/>
    </row>
    <row r="29" spans="2:8" x14ac:dyDescent="0.55000000000000004">
      <c r="C29" s="4"/>
      <c r="D29" s="4"/>
      <c r="E29" s="4"/>
      <c r="F29" s="4"/>
      <c r="G29" s="5"/>
      <c r="H29" s="5"/>
    </row>
    <row r="30" spans="2:8" x14ac:dyDescent="0.55000000000000004">
      <c r="C30" s="4"/>
      <c r="D30" s="4"/>
      <c r="E30" s="4"/>
      <c r="F30" s="4"/>
      <c r="G30" s="5"/>
      <c r="H30" s="5"/>
    </row>
    <row r="31" spans="2:8" x14ac:dyDescent="0.55000000000000004">
      <c r="C31" s="4"/>
      <c r="D31" s="4"/>
      <c r="E31" s="4"/>
      <c r="F31" s="4"/>
      <c r="G31" s="5"/>
      <c r="H31" s="5"/>
    </row>
    <row r="32" spans="2:8" x14ac:dyDescent="0.55000000000000004">
      <c r="C32" s="4"/>
      <c r="D32" s="4"/>
      <c r="E32" s="4"/>
      <c r="F32" s="4"/>
      <c r="G32" s="5"/>
      <c r="H32" s="5"/>
    </row>
    <row r="33" spans="3:8" x14ac:dyDescent="0.55000000000000004">
      <c r="C33" s="4"/>
      <c r="D33" s="4"/>
      <c r="E33" s="4"/>
      <c r="F33" s="4"/>
      <c r="G33" s="5"/>
      <c r="H33" s="5"/>
    </row>
    <row r="34" spans="3:8" x14ac:dyDescent="0.55000000000000004">
      <c r="C34" s="4"/>
      <c r="D34" s="4"/>
      <c r="E34" s="4"/>
      <c r="F34" s="4"/>
      <c r="G34" s="5"/>
      <c r="H34" s="5"/>
    </row>
    <row r="35" spans="3:8" x14ac:dyDescent="0.55000000000000004">
      <c r="C35" s="4"/>
      <c r="D35" s="4"/>
      <c r="E35" s="4"/>
      <c r="F35" s="4"/>
      <c r="G35" s="5"/>
      <c r="H35" s="5"/>
    </row>
    <row r="36" spans="3:8" x14ac:dyDescent="0.55000000000000004">
      <c r="C36" s="4"/>
      <c r="D36" s="4"/>
      <c r="E36" s="4"/>
      <c r="F36" s="4"/>
      <c r="G36" s="5"/>
      <c r="H36" s="5"/>
    </row>
    <row r="37" spans="3:8" x14ac:dyDescent="0.55000000000000004">
      <c r="C37" s="4"/>
      <c r="D37" s="4"/>
      <c r="E37" s="4"/>
      <c r="F37" s="4"/>
      <c r="G37" s="5"/>
      <c r="H37" s="5"/>
    </row>
    <row r="38" spans="3:8" x14ac:dyDescent="0.55000000000000004">
      <c r="C38" s="4"/>
      <c r="D38" s="4"/>
      <c r="E38" s="4"/>
      <c r="F38" s="4"/>
      <c r="G38" s="5"/>
      <c r="H38" s="5"/>
    </row>
    <row r="39" spans="3:8" x14ac:dyDescent="0.55000000000000004">
      <c r="C39" s="4"/>
      <c r="D39" s="4"/>
      <c r="E39" s="4"/>
      <c r="F39" s="4"/>
      <c r="G39" s="5"/>
      <c r="H39" s="5"/>
    </row>
  </sheetData>
  <mergeCells count="14">
    <mergeCell ref="D16:F16"/>
    <mergeCell ref="D10:F10"/>
    <mergeCell ref="D17:F17"/>
    <mergeCell ref="C4:H4"/>
    <mergeCell ref="C5:H5"/>
    <mergeCell ref="C6:H6"/>
    <mergeCell ref="D9:F9"/>
    <mergeCell ref="D14:F14"/>
    <mergeCell ref="D15:F15"/>
    <mergeCell ref="C3:H3"/>
    <mergeCell ref="C1:H1"/>
    <mergeCell ref="D11:F11"/>
    <mergeCell ref="D12:F12"/>
    <mergeCell ref="D13:F13"/>
  </mergeCells>
  <pageMargins left="0.5" right="0" top="0.5" bottom="0.25" header="0.31496062992126" footer="0.31496062992126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0E06-1AF0-4D46-A775-8655341C4718}">
  <dimension ref="A1:J26"/>
  <sheetViews>
    <sheetView workbookViewId="0">
      <selection activeCell="J10" sqref="J10"/>
    </sheetView>
  </sheetViews>
  <sheetFormatPr defaultRowHeight="23.25" x14ac:dyDescent="0.55000000000000004"/>
  <cols>
    <col min="1" max="1" width="5.125" style="1" customWidth="1"/>
    <col min="2" max="2" width="7.75" style="1" customWidth="1"/>
    <col min="3" max="3" width="9" style="1"/>
    <col min="4" max="4" width="15.375" style="1" customWidth="1"/>
    <col min="5" max="5" width="17.125" style="1" customWidth="1"/>
    <col min="6" max="7" width="7.25" style="3" customWidth="1"/>
    <col min="8" max="8" width="16" style="3" customWidth="1"/>
    <col min="9" max="256" width="9" style="1"/>
    <col min="257" max="257" width="5.125" style="1" customWidth="1"/>
    <col min="258" max="258" width="7.75" style="1" customWidth="1"/>
    <col min="259" max="259" width="9" style="1"/>
    <col min="260" max="260" width="15.375" style="1" customWidth="1"/>
    <col min="261" max="261" width="17.125" style="1" customWidth="1"/>
    <col min="262" max="263" width="7.25" style="1" customWidth="1"/>
    <col min="264" max="264" width="14.5" style="1" customWidth="1"/>
    <col min="265" max="512" width="9" style="1"/>
    <col min="513" max="513" width="5.125" style="1" customWidth="1"/>
    <col min="514" max="514" width="7.75" style="1" customWidth="1"/>
    <col min="515" max="515" width="9" style="1"/>
    <col min="516" max="516" width="15.375" style="1" customWidth="1"/>
    <col min="517" max="517" width="17.125" style="1" customWidth="1"/>
    <col min="518" max="519" width="7.25" style="1" customWidth="1"/>
    <col min="520" max="520" width="14.5" style="1" customWidth="1"/>
    <col min="521" max="768" width="9" style="1"/>
    <col min="769" max="769" width="5.125" style="1" customWidth="1"/>
    <col min="770" max="770" width="7.75" style="1" customWidth="1"/>
    <col min="771" max="771" width="9" style="1"/>
    <col min="772" max="772" width="15.375" style="1" customWidth="1"/>
    <col min="773" max="773" width="17.125" style="1" customWidth="1"/>
    <col min="774" max="775" width="7.25" style="1" customWidth="1"/>
    <col min="776" max="776" width="14.5" style="1" customWidth="1"/>
    <col min="777" max="1024" width="9" style="1"/>
    <col min="1025" max="1025" width="5.125" style="1" customWidth="1"/>
    <col min="1026" max="1026" width="7.75" style="1" customWidth="1"/>
    <col min="1027" max="1027" width="9" style="1"/>
    <col min="1028" max="1028" width="15.375" style="1" customWidth="1"/>
    <col min="1029" max="1029" width="17.125" style="1" customWidth="1"/>
    <col min="1030" max="1031" width="7.25" style="1" customWidth="1"/>
    <col min="1032" max="1032" width="14.5" style="1" customWidth="1"/>
    <col min="1033" max="1280" width="9" style="1"/>
    <col min="1281" max="1281" width="5.125" style="1" customWidth="1"/>
    <col min="1282" max="1282" width="7.75" style="1" customWidth="1"/>
    <col min="1283" max="1283" width="9" style="1"/>
    <col min="1284" max="1284" width="15.375" style="1" customWidth="1"/>
    <col min="1285" max="1285" width="17.125" style="1" customWidth="1"/>
    <col min="1286" max="1287" width="7.25" style="1" customWidth="1"/>
    <col min="1288" max="1288" width="14.5" style="1" customWidth="1"/>
    <col min="1289" max="1536" width="9" style="1"/>
    <col min="1537" max="1537" width="5.125" style="1" customWidth="1"/>
    <col min="1538" max="1538" width="7.75" style="1" customWidth="1"/>
    <col min="1539" max="1539" width="9" style="1"/>
    <col min="1540" max="1540" width="15.375" style="1" customWidth="1"/>
    <col min="1541" max="1541" width="17.125" style="1" customWidth="1"/>
    <col min="1542" max="1543" width="7.25" style="1" customWidth="1"/>
    <col min="1544" max="1544" width="14.5" style="1" customWidth="1"/>
    <col min="1545" max="1792" width="9" style="1"/>
    <col min="1793" max="1793" width="5.125" style="1" customWidth="1"/>
    <col min="1794" max="1794" width="7.75" style="1" customWidth="1"/>
    <col min="1795" max="1795" width="9" style="1"/>
    <col min="1796" max="1796" width="15.375" style="1" customWidth="1"/>
    <col min="1797" max="1797" width="17.125" style="1" customWidth="1"/>
    <col min="1798" max="1799" width="7.25" style="1" customWidth="1"/>
    <col min="1800" max="1800" width="14.5" style="1" customWidth="1"/>
    <col min="1801" max="2048" width="9" style="1"/>
    <col min="2049" max="2049" width="5.125" style="1" customWidth="1"/>
    <col min="2050" max="2050" width="7.75" style="1" customWidth="1"/>
    <col min="2051" max="2051" width="9" style="1"/>
    <col min="2052" max="2052" width="15.375" style="1" customWidth="1"/>
    <col min="2053" max="2053" width="17.125" style="1" customWidth="1"/>
    <col min="2054" max="2055" width="7.25" style="1" customWidth="1"/>
    <col min="2056" max="2056" width="14.5" style="1" customWidth="1"/>
    <col min="2057" max="2304" width="9" style="1"/>
    <col min="2305" max="2305" width="5.125" style="1" customWidth="1"/>
    <col min="2306" max="2306" width="7.75" style="1" customWidth="1"/>
    <col min="2307" max="2307" width="9" style="1"/>
    <col min="2308" max="2308" width="15.375" style="1" customWidth="1"/>
    <col min="2309" max="2309" width="17.125" style="1" customWidth="1"/>
    <col min="2310" max="2311" width="7.25" style="1" customWidth="1"/>
    <col min="2312" max="2312" width="14.5" style="1" customWidth="1"/>
    <col min="2313" max="2560" width="9" style="1"/>
    <col min="2561" max="2561" width="5.125" style="1" customWidth="1"/>
    <col min="2562" max="2562" width="7.75" style="1" customWidth="1"/>
    <col min="2563" max="2563" width="9" style="1"/>
    <col min="2564" max="2564" width="15.375" style="1" customWidth="1"/>
    <col min="2565" max="2565" width="17.125" style="1" customWidth="1"/>
    <col min="2566" max="2567" width="7.25" style="1" customWidth="1"/>
    <col min="2568" max="2568" width="14.5" style="1" customWidth="1"/>
    <col min="2569" max="2816" width="9" style="1"/>
    <col min="2817" max="2817" width="5.125" style="1" customWidth="1"/>
    <col min="2818" max="2818" width="7.75" style="1" customWidth="1"/>
    <col min="2819" max="2819" width="9" style="1"/>
    <col min="2820" max="2820" width="15.375" style="1" customWidth="1"/>
    <col min="2821" max="2821" width="17.125" style="1" customWidth="1"/>
    <col min="2822" max="2823" width="7.25" style="1" customWidth="1"/>
    <col min="2824" max="2824" width="14.5" style="1" customWidth="1"/>
    <col min="2825" max="3072" width="9" style="1"/>
    <col min="3073" max="3073" width="5.125" style="1" customWidth="1"/>
    <col min="3074" max="3074" width="7.75" style="1" customWidth="1"/>
    <col min="3075" max="3075" width="9" style="1"/>
    <col min="3076" max="3076" width="15.375" style="1" customWidth="1"/>
    <col min="3077" max="3077" width="17.125" style="1" customWidth="1"/>
    <col min="3078" max="3079" width="7.25" style="1" customWidth="1"/>
    <col min="3080" max="3080" width="14.5" style="1" customWidth="1"/>
    <col min="3081" max="3328" width="9" style="1"/>
    <col min="3329" max="3329" width="5.125" style="1" customWidth="1"/>
    <col min="3330" max="3330" width="7.75" style="1" customWidth="1"/>
    <col min="3331" max="3331" width="9" style="1"/>
    <col min="3332" max="3332" width="15.375" style="1" customWidth="1"/>
    <col min="3333" max="3333" width="17.125" style="1" customWidth="1"/>
    <col min="3334" max="3335" width="7.25" style="1" customWidth="1"/>
    <col min="3336" max="3336" width="14.5" style="1" customWidth="1"/>
    <col min="3337" max="3584" width="9" style="1"/>
    <col min="3585" max="3585" width="5.125" style="1" customWidth="1"/>
    <col min="3586" max="3586" width="7.75" style="1" customWidth="1"/>
    <col min="3587" max="3587" width="9" style="1"/>
    <col min="3588" max="3588" width="15.375" style="1" customWidth="1"/>
    <col min="3589" max="3589" width="17.125" style="1" customWidth="1"/>
    <col min="3590" max="3591" width="7.25" style="1" customWidth="1"/>
    <col min="3592" max="3592" width="14.5" style="1" customWidth="1"/>
    <col min="3593" max="3840" width="9" style="1"/>
    <col min="3841" max="3841" width="5.125" style="1" customWidth="1"/>
    <col min="3842" max="3842" width="7.75" style="1" customWidth="1"/>
    <col min="3843" max="3843" width="9" style="1"/>
    <col min="3844" max="3844" width="15.375" style="1" customWidth="1"/>
    <col min="3845" max="3845" width="17.125" style="1" customWidth="1"/>
    <col min="3846" max="3847" width="7.25" style="1" customWidth="1"/>
    <col min="3848" max="3848" width="14.5" style="1" customWidth="1"/>
    <col min="3849" max="4096" width="9" style="1"/>
    <col min="4097" max="4097" width="5.125" style="1" customWidth="1"/>
    <col min="4098" max="4098" width="7.75" style="1" customWidth="1"/>
    <col min="4099" max="4099" width="9" style="1"/>
    <col min="4100" max="4100" width="15.375" style="1" customWidth="1"/>
    <col min="4101" max="4101" width="17.125" style="1" customWidth="1"/>
    <col min="4102" max="4103" width="7.25" style="1" customWidth="1"/>
    <col min="4104" max="4104" width="14.5" style="1" customWidth="1"/>
    <col min="4105" max="4352" width="9" style="1"/>
    <col min="4353" max="4353" width="5.125" style="1" customWidth="1"/>
    <col min="4354" max="4354" width="7.75" style="1" customWidth="1"/>
    <col min="4355" max="4355" width="9" style="1"/>
    <col min="4356" max="4356" width="15.375" style="1" customWidth="1"/>
    <col min="4357" max="4357" width="17.125" style="1" customWidth="1"/>
    <col min="4358" max="4359" width="7.25" style="1" customWidth="1"/>
    <col min="4360" max="4360" width="14.5" style="1" customWidth="1"/>
    <col min="4361" max="4608" width="9" style="1"/>
    <col min="4609" max="4609" width="5.125" style="1" customWidth="1"/>
    <col min="4610" max="4610" width="7.75" style="1" customWidth="1"/>
    <col min="4611" max="4611" width="9" style="1"/>
    <col min="4612" max="4612" width="15.375" style="1" customWidth="1"/>
    <col min="4613" max="4613" width="17.125" style="1" customWidth="1"/>
    <col min="4614" max="4615" width="7.25" style="1" customWidth="1"/>
    <col min="4616" max="4616" width="14.5" style="1" customWidth="1"/>
    <col min="4617" max="4864" width="9" style="1"/>
    <col min="4865" max="4865" width="5.125" style="1" customWidth="1"/>
    <col min="4866" max="4866" width="7.75" style="1" customWidth="1"/>
    <col min="4867" max="4867" width="9" style="1"/>
    <col min="4868" max="4868" width="15.375" style="1" customWidth="1"/>
    <col min="4869" max="4869" width="17.125" style="1" customWidth="1"/>
    <col min="4870" max="4871" width="7.25" style="1" customWidth="1"/>
    <col min="4872" max="4872" width="14.5" style="1" customWidth="1"/>
    <col min="4873" max="5120" width="9" style="1"/>
    <col min="5121" max="5121" width="5.125" style="1" customWidth="1"/>
    <col min="5122" max="5122" width="7.75" style="1" customWidth="1"/>
    <col min="5123" max="5123" width="9" style="1"/>
    <col min="5124" max="5124" width="15.375" style="1" customWidth="1"/>
    <col min="5125" max="5125" width="17.125" style="1" customWidth="1"/>
    <col min="5126" max="5127" width="7.25" style="1" customWidth="1"/>
    <col min="5128" max="5128" width="14.5" style="1" customWidth="1"/>
    <col min="5129" max="5376" width="9" style="1"/>
    <col min="5377" max="5377" width="5.125" style="1" customWidth="1"/>
    <col min="5378" max="5378" width="7.75" style="1" customWidth="1"/>
    <col min="5379" max="5379" width="9" style="1"/>
    <col min="5380" max="5380" width="15.375" style="1" customWidth="1"/>
    <col min="5381" max="5381" width="17.125" style="1" customWidth="1"/>
    <col min="5382" max="5383" width="7.25" style="1" customWidth="1"/>
    <col min="5384" max="5384" width="14.5" style="1" customWidth="1"/>
    <col min="5385" max="5632" width="9" style="1"/>
    <col min="5633" max="5633" width="5.125" style="1" customWidth="1"/>
    <col min="5634" max="5634" width="7.75" style="1" customWidth="1"/>
    <col min="5635" max="5635" width="9" style="1"/>
    <col min="5636" max="5636" width="15.375" style="1" customWidth="1"/>
    <col min="5637" max="5637" width="17.125" style="1" customWidth="1"/>
    <col min="5638" max="5639" width="7.25" style="1" customWidth="1"/>
    <col min="5640" max="5640" width="14.5" style="1" customWidth="1"/>
    <col min="5641" max="5888" width="9" style="1"/>
    <col min="5889" max="5889" width="5.125" style="1" customWidth="1"/>
    <col min="5890" max="5890" width="7.75" style="1" customWidth="1"/>
    <col min="5891" max="5891" width="9" style="1"/>
    <col min="5892" max="5892" width="15.375" style="1" customWidth="1"/>
    <col min="5893" max="5893" width="17.125" style="1" customWidth="1"/>
    <col min="5894" max="5895" width="7.25" style="1" customWidth="1"/>
    <col min="5896" max="5896" width="14.5" style="1" customWidth="1"/>
    <col min="5897" max="6144" width="9" style="1"/>
    <col min="6145" max="6145" width="5.125" style="1" customWidth="1"/>
    <col min="6146" max="6146" width="7.75" style="1" customWidth="1"/>
    <col min="6147" max="6147" width="9" style="1"/>
    <col min="6148" max="6148" width="15.375" style="1" customWidth="1"/>
    <col min="6149" max="6149" width="17.125" style="1" customWidth="1"/>
    <col min="6150" max="6151" width="7.25" style="1" customWidth="1"/>
    <col min="6152" max="6152" width="14.5" style="1" customWidth="1"/>
    <col min="6153" max="6400" width="9" style="1"/>
    <col min="6401" max="6401" width="5.125" style="1" customWidth="1"/>
    <col min="6402" max="6402" width="7.75" style="1" customWidth="1"/>
    <col min="6403" max="6403" width="9" style="1"/>
    <col min="6404" max="6404" width="15.375" style="1" customWidth="1"/>
    <col min="6405" max="6405" width="17.125" style="1" customWidth="1"/>
    <col min="6406" max="6407" width="7.25" style="1" customWidth="1"/>
    <col min="6408" max="6408" width="14.5" style="1" customWidth="1"/>
    <col min="6409" max="6656" width="9" style="1"/>
    <col min="6657" max="6657" width="5.125" style="1" customWidth="1"/>
    <col min="6658" max="6658" width="7.75" style="1" customWidth="1"/>
    <col min="6659" max="6659" width="9" style="1"/>
    <col min="6660" max="6660" width="15.375" style="1" customWidth="1"/>
    <col min="6661" max="6661" width="17.125" style="1" customWidth="1"/>
    <col min="6662" max="6663" width="7.25" style="1" customWidth="1"/>
    <col min="6664" max="6664" width="14.5" style="1" customWidth="1"/>
    <col min="6665" max="6912" width="9" style="1"/>
    <col min="6913" max="6913" width="5.125" style="1" customWidth="1"/>
    <col min="6914" max="6914" width="7.75" style="1" customWidth="1"/>
    <col min="6915" max="6915" width="9" style="1"/>
    <col min="6916" max="6916" width="15.375" style="1" customWidth="1"/>
    <col min="6917" max="6917" width="17.125" style="1" customWidth="1"/>
    <col min="6918" max="6919" width="7.25" style="1" customWidth="1"/>
    <col min="6920" max="6920" width="14.5" style="1" customWidth="1"/>
    <col min="6921" max="7168" width="9" style="1"/>
    <col min="7169" max="7169" width="5.125" style="1" customWidth="1"/>
    <col min="7170" max="7170" width="7.75" style="1" customWidth="1"/>
    <col min="7171" max="7171" width="9" style="1"/>
    <col min="7172" max="7172" width="15.375" style="1" customWidth="1"/>
    <col min="7173" max="7173" width="17.125" style="1" customWidth="1"/>
    <col min="7174" max="7175" width="7.25" style="1" customWidth="1"/>
    <col min="7176" max="7176" width="14.5" style="1" customWidth="1"/>
    <col min="7177" max="7424" width="9" style="1"/>
    <col min="7425" max="7425" width="5.125" style="1" customWidth="1"/>
    <col min="7426" max="7426" width="7.75" style="1" customWidth="1"/>
    <col min="7427" max="7427" width="9" style="1"/>
    <col min="7428" max="7428" width="15.375" style="1" customWidth="1"/>
    <col min="7429" max="7429" width="17.125" style="1" customWidth="1"/>
    <col min="7430" max="7431" width="7.25" style="1" customWidth="1"/>
    <col min="7432" max="7432" width="14.5" style="1" customWidth="1"/>
    <col min="7433" max="7680" width="9" style="1"/>
    <col min="7681" max="7681" width="5.125" style="1" customWidth="1"/>
    <col min="7682" max="7682" width="7.75" style="1" customWidth="1"/>
    <col min="7683" max="7683" width="9" style="1"/>
    <col min="7684" max="7684" width="15.375" style="1" customWidth="1"/>
    <col min="7685" max="7685" width="17.125" style="1" customWidth="1"/>
    <col min="7686" max="7687" width="7.25" style="1" customWidth="1"/>
    <col min="7688" max="7688" width="14.5" style="1" customWidth="1"/>
    <col min="7689" max="7936" width="9" style="1"/>
    <col min="7937" max="7937" width="5.125" style="1" customWidth="1"/>
    <col min="7938" max="7938" width="7.75" style="1" customWidth="1"/>
    <col min="7939" max="7939" width="9" style="1"/>
    <col min="7940" max="7940" width="15.375" style="1" customWidth="1"/>
    <col min="7941" max="7941" width="17.125" style="1" customWidth="1"/>
    <col min="7942" max="7943" width="7.25" style="1" customWidth="1"/>
    <col min="7944" max="7944" width="14.5" style="1" customWidth="1"/>
    <col min="7945" max="8192" width="9" style="1"/>
    <col min="8193" max="8193" width="5.125" style="1" customWidth="1"/>
    <col min="8194" max="8194" width="7.75" style="1" customWidth="1"/>
    <col min="8195" max="8195" width="9" style="1"/>
    <col min="8196" max="8196" width="15.375" style="1" customWidth="1"/>
    <col min="8197" max="8197" width="17.125" style="1" customWidth="1"/>
    <col min="8198" max="8199" width="7.25" style="1" customWidth="1"/>
    <col min="8200" max="8200" width="14.5" style="1" customWidth="1"/>
    <col min="8201" max="8448" width="9" style="1"/>
    <col min="8449" max="8449" width="5.125" style="1" customWidth="1"/>
    <col min="8450" max="8450" width="7.75" style="1" customWidth="1"/>
    <col min="8451" max="8451" width="9" style="1"/>
    <col min="8452" max="8452" width="15.375" style="1" customWidth="1"/>
    <col min="8453" max="8453" width="17.125" style="1" customWidth="1"/>
    <col min="8454" max="8455" width="7.25" style="1" customWidth="1"/>
    <col min="8456" max="8456" width="14.5" style="1" customWidth="1"/>
    <col min="8457" max="8704" width="9" style="1"/>
    <col min="8705" max="8705" width="5.125" style="1" customWidth="1"/>
    <col min="8706" max="8706" width="7.75" style="1" customWidth="1"/>
    <col min="8707" max="8707" width="9" style="1"/>
    <col min="8708" max="8708" width="15.375" style="1" customWidth="1"/>
    <col min="8709" max="8709" width="17.125" style="1" customWidth="1"/>
    <col min="8710" max="8711" width="7.25" style="1" customWidth="1"/>
    <col min="8712" max="8712" width="14.5" style="1" customWidth="1"/>
    <col min="8713" max="8960" width="9" style="1"/>
    <col min="8961" max="8961" width="5.125" style="1" customWidth="1"/>
    <col min="8962" max="8962" width="7.75" style="1" customWidth="1"/>
    <col min="8963" max="8963" width="9" style="1"/>
    <col min="8964" max="8964" width="15.375" style="1" customWidth="1"/>
    <col min="8965" max="8965" width="17.125" style="1" customWidth="1"/>
    <col min="8966" max="8967" width="7.25" style="1" customWidth="1"/>
    <col min="8968" max="8968" width="14.5" style="1" customWidth="1"/>
    <col min="8969" max="9216" width="9" style="1"/>
    <col min="9217" max="9217" width="5.125" style="1" customWidth="1"/>
    <col min="9218" max="9218" width="7.75" style="1" customWidth="1"/>
    <col min="9219" max="9219" width="9" style="1"/>
    <col min="9220" max="9220" width="15.375" style="1" customWidth="1"/>
    <col min="9221" max="9221" width="17.125" style="1" customWidth="1"/>
    <col min="9222" max="9223" width="7.25" style="1" customWidth="1"/>
    <col min="9224" max="9224" width="14.5" style="1" customWidth="1"/>
    <col min="9225" max="9472" width="9" style="1"/>
    <col min="9473" max="9473" width="5.125" style="1" customWidth="1"/>
    <col min="9474" max="9474" width="7.75" style="1" customWidth="1"/>
    <col min="9475" max="9475" width="9" style="1"/>
    <col min="9476" max="9476" width="15.375" style="1" customWidth="1"/>
    <col min="9477" max="9477" width="17.125" style="1" customWidth="1"/>
    <col min="9478" max="9479" width="7.25" style="1" customWidth="1"/>
    <col min="9480" max="9480" width="14.5" style="1" customWidth="1"/>
    <col min="9481" max="9728" width="9" style="1"/>
    <col min="9729" max="9729" width="5.125" style="1" customWidth="1"/>
    <col min="9730" max="9730" width="7.75" style="1" customWidth="1"/>
    <col min="9731" max="9731" width="9" style="1"/>
    <col min="9732" max="9732" width="15.375" style="1" customWidth="1"/>
    <col min="9733" max="9733" width="17.125" style="1" customWidth="1"/>
    <col min="9734" max="9735" width="7.25" style="1" customWidth="1"/>
    <col min="9736" max="9736" width="14.5" style="1" customWidth="1"/>
    <col min="9737" max="9984" width="9" style="1"/>
    <col min="9985" max="9985" width="5.125" style="1" customWidth="1"/>
    <col min="9986" max="9986" width="7.75" style="1" customWidth="1"/>
    <col min="9987" max="9987" width="9" style="1"/>
    <col min="9988" max="9988" width="15.375" style="1" customWidth="1"/>
    <col min="9989" max="9989" width="17.125" style="1" customWidth="1"/>
    <col min="9990" max="9991" width="7.25" style="1" customWidth="1"/>
    <col min="9992" max="9992" width="14.5" style="1" customWidth="1"/>
    <col min="9993" max="10240" width="9" style="1"/>
    <col min="10241" max="10241" width="5.125" style="1" customWidth="1"/>
    <col min="10242" max="10242" width="7.75" style="1" customWidth="1"/>
    <col min="10243" max="10243" width="9" style="1"/>
    <col min="10244" max="10244" width="15.375" style="1" customWidth="1"/>
    <col min="10245" max="10245" width="17.125" style="1" customWidth="1"/>
    <col min="10246" max="10247" width="7.25" style="1" customWidth="1"/>
    <col min="10248" max="10248" width="14.5" style="1" customWidth="1"/>
    <col min="10249" max="10496" width="9" style="1"/>
    <col min="10497" max="10497" width="5.125" style="1" customWidth="1"/>
    <col min="10498" max="10498" width="7.75" style="1" customWidth="1"/>
    <col min="10499" max="10499" width="9" style="1"/>
    <col min="10500" max="10500" width="15.375" style="1" customWidth="1"/>
    <col min="10501" max="10501" width="17.125" style="1" customWidth="1"/>
    <col min="10502" max="10503" width="7.25" style="1" customWidth="1"/>
    <col min="10504" max="10504" width="14.5" style="1" customWidth="1"/>
    <col min="10505" max="10752" width="9" style="1"/>
    <col min="10753" max="10753" width="5.125" style="1" customWidth="1"/>
    <col min="10754" max="10754" width="7.75" style="1" customWidth="1"/>
    <col min="10755" max="10755" width="9" style="1"/>
    <col min="10756" max="10756" width="15.375" style="1" customWidth="1"/>
    <col min="10757" max="10757" width="17.125" style="1" customWidth="1"/>
    <col min="10758" max="10759" width="7.25" style="1" customWidth="1"/>
    <col min="10760" max="10760" width="14.5" style="1" customWidth="1"/>
    <col min="10761" max="11008" width="9" style="1"/>
    <col min="11009" max="11009" width="5.125" style="1" customWidth="1"/>
    <col min="11010" max="11010" width="7.75" style="1" customWidth="1"/>
    <col min="11011" max="11011" width="9" style="1"/>
    <col min="11012" max="11012" width="15.375" style="1" customWidth="1"/>
    <col min="11013" max="11013" width="17.125" style="1" customWidth="1"/>
    <col min="11014" max="11015" width="7.25" style="1" customWidth="1"/>
    <col min="11016" max="11016" width="14.5" style="1" customWidth="1"/>
    <col min="11017" max="11264" width="9" style="1"/>
    <col min="11265" max="11265" width="5.125" style="1" customWidth="1"/>
    <col min="11266" max="11266" width="7.75" style="1" customWidth="1"/>
    <col min="11267" max="11267" width="9" style="1"/>
    <col min="11268" max="11268" width="15.375" style="1" customWidth="1"/>
    <col min="11269" max="11269" width="17.125" style="1" customWidth="1"/>
    <col min="11270" max="11271" width="7.25" style="1" customWidth="1"/>
    <col min="11272" max="11272" width="14.5" style="1" customWidth="1"/>
    <col min="11273" max="11520" width="9" style="1"/>
    <col min="11521" max="11521" width="5.125" style="1" customWidth="1"/>
    <col min="11522" max="11522" width="7.75" style="1" customWidth="1"/>
    <col min="11523" max="11523" width="9" style="1"/>
    <col min="11524" max="11524" width="15.375" style="1" customWidth="1"/>
    <col min="11525" max="11525" width="17.125" style="1" customWidth="1"/>
    <col min="11526" max="11527" width="7.25" style="1" customWidth="1"/>
    <col min="11528" max="11528" width="14.5" style="1" customWidth="1"/>
    <col min="11529" max="11776" width="9" style="1"/>
    <col min="11777" max="11777" width="5.125" style="1" customWidth="1"/>
    <col min="11778" max="11778" width="7.75" style="1" customWidth="1"/>
    <col min="11779" max="11779" width="9" style="1"/>
    <col min="11780" max="11780" width="15.375" style="1" customWidth="1"/>
    <col min="11781" max="11781" width="17.125" style="1" customWidth="1"/>
    <col min="11782" max="11783" width="7.25" style="1" customWidth="1"/>
    <col min="11784" max="11784" width="14.5" style="1" customWidth="1"/>
    <col min="11785" max="12032" width="9" style="1"/>
    <col min="12033" max="12033" width="5.125" style="1" customWidth="1"/>
    <col min="12034" max="12034" width="7.75" style="1" customWidth="1"/>
    <col min="12035" max="12035" width="9" style="1"/>
    <col min="12036" max="12036" width="15.375" style="1" customWidth="1"/>
    <col min="12037" max="12037" width="17.125" style="1" customWidth="1"/>
    <col min="12038" max="12039" width="7.25" style="1" customWidth="1"/>
    <col min="12040" max="12040" width="14.5" style="1" customWidth="1"/>
    <col min="12041" max="12288" width="9" style="1"/>
    <col min="12289" max="12289" width="5.125" style="1" customWidth="1"/>
    <col min="12290" max="12290" width="7.75" style="1" customWidth="1"/>
    <col min="12291" max="12291" width="9" style="1"/>
    <col min="12292" max="12292" width="15.375" style="1" customWidth="1"/>
    <col min="12293" max="12293" width="17.125" style="1" customWidth="1"/>
    <col min="12294" max="12295" width="7.25" style="1" customWidth="1"/>
    <col min="12296" max="12296" width="14.5" style="1" customWidth="1"/>
    <col min="12297" max="12544" width="9" style="1"/>
    <col min="12545" max="12545" width="5.125" style="1" customWidth="1"/>
    <col min="12546" max="12546" width="7.75" style="1" customWidth="1"/>
    <col min="12547" max="12547" width="9" style="1"/>
    <col min="12548" max="12548" width="15.375" style="1" customWidth="1"/>
    <col min="12549" max="12549" width="17.125" style="1" customWidth="1"/>
    <col min="12550" max="12551" width="7.25" style="1" customWidth="1"/>
    <col min="12552" max="12552" width="14.5" style="1" customWidth="1"/>
    <col min="12553" max="12800" width="9" style="1"/>
    <col min="12801" max="12801" width="5.125" style="1" customWidth="1"/>
    <col min="12802" max="12802" width="7.75" style="1" customWidth="1"/>
    <col min="12803" max="12803" width="9" style="1"/>
    <col min="12804" max="12804" width="15.375" style="1" customWidth="1"/>
    <col min="12805" max="12805" width="17.125" style="1" customWidth="1"/>
    <col min="12806" max="12807" width="7.25" style="1" customWidth="1"/>
    <col min="12808" max="12808" width="14.5" style="1" customWidth="1"/>
    <col min="12809" max="13056" width="9" style="1"/>
    <col min="13057" max="13057" width="5.125" style="1" customWidth="1"/>
    <col min="13058" max="13058" width="7.75" style="1" customWidth="1"/>
    <col min="13059" max="13059" width="9" style="1"/>
    <col min="13060" max="13060" width="15.375" style="1" customWidth="1"/>
    <col min="13061" max="13061" width="17.125" style="1" customWidth="1"/>
    <col min="13062" max="13063" width="7.25" style="1" customWidth="1"/>
    <col min="13064" max="13064" width="14.5" style="1" customWidth="1"/>
    <col min="13065" max="13312" width="9" style="1"/>
    <col min="13313" max="13313" width="5.125" style="1" customWidth="1"/>
    <col min="13314" max="13314" width="7.75" style="1" customWidth="1"/>
    <col min="13315" max="13315" width="9" style="1"/>
    <col min="13316" max="13316" width="15.375" style="1" customWidth="1"/>
    <col min="13317" max="13317" width="17.125" style="1" customWidth="1"/>
    <col min="13318" max="13319" width="7.25" style="1" customWidth="1"/>
    <col min="13320" max="13320" width="14.5" style="1" customWidth="1"/>
    <col min="13321" max="13568" width="9" style="1"/>
    <col min="13569" max="13569" width="5.125" style="1" customWidth="1"/>
    <col min="13570" max="13570" width="7.75" style="1" customWidth="1"/>
    <col min="13571" max="13571" width="9" style="1"/>
    <col min="13572" max="13572" width="15.375" style="1" customWidth="1"/>
    <col min="13573" max="13573" width="17.125" style="1" customWidth="1"/>
    <col min="13574" max="13575" width="7.25" style="1" customWidth="1"/>
    <col min="13576" max="13576" width="14.5" style="1" customWidth="1"/>
    <col min="13577" max="13824" width="9" style="1"/>
    <col min="13825" max="13825" width="5.125" style="1" customWidth="1"/>
    <col min="13826" max="13826" width="7.75" style="1" customWidth="1"/>
    <col min="13827" max="13827" width="9" style="1"/>
    <col min="13828" max="13828" width="15.375" style="1" customWidth="1"/>
    <col min="13829" max="13829" width="17.125" style="1" customWidth="1"/>
    <col min="13830" max="13831" width="7.25" style="1" customWidth="1"/>
    <col min="13832" max="13832" width="14.5" style="1" customWidth="1"/>
    <col min="13833" max="14080" width="9" style="1"/>
    <col min="14081" max="14081" width="5.125" style="1" customWidth="1"/>
    <col min="14082" max="14082" width="7.75" style="1" customWidth="1"/>
    <col min="14083" max="14083" width="9" style="1"/>
    <col min="14084" max="14084" width="15.375" style="1" customWidth="1"/>
    <col min="14085" max="14085" width="17.125" style="1" customWidth="1"/>
    <col min="14086" max="14087" width="7.25" style="1" customWidth="1"/>
    <col min="14088" max="14088" width="14.5" style="1" customWidth="1"/>
    <col min="14089" max="14336" width="9" style="1"/>
    <col min="14337" max="14337" width="5.125" style="1" customWidth="1"/>
    <col min="14338" max="14338" width="7.75" style="1" customWidth="1"/>
    <col min="14339" max="14339" width="9" style="1"/>
    <col min="14340" max="14340" width="15.375" style="1" customWidth="1"/>
    <col min="14341" max="14341" width="17.125" style="1" customWidth="1"/>
    <col min="14342" max="14343" width="7.25" style="1" customWidth="1"/>
    <col min="14344" max="14344" width="14.5" style="1" customWidth="1"/>
    <col min="14345" max="14592" width="9" style="1"/>
    <col min="14593" max="14593" width="5.125" style="1" customWidth="1"/>
    <col min="14594" max="14594" width="7.75" style="1" customWidth="1"/>
    <col min="14595" max="14595" width="9" style="1"/>
    <col min="14596" max="14596" width="15.375" style="1" customWidth="1"/>
    <col min="14597" max="14597" width="17.125" style="1" customWidth="1"/>
    <col min="14598" max="14599" width="7.25" style="1" customWidth="1"/>
    <col min="14600" max="14600" width="14.5" style="1" customWidth="1"/>
    <col min="14601" max="14848" width="9" style="1"/>
    <col min="14849" max="14849" width="5.125" style="1" customWidth="1"/>
    <col min="14850" max="14850" width="7.75" style="1" customWidth="1"/>
    <col min="14851" max="14851" width="9" style="1"/>
    <col min="14852" max="14852" width="15.375" style="1" customWidth="1"/>
    <col min="14853" max="14853" width="17.125" style="1" customWidth="1"/>
    <col min="14854" max="14855" width="7.25" style="1" customWidth="1"/>
    <col min="14856" max="14856" width="14.5" style="1" customWidth="1"/>
    <col min="14857" max="15104" width="9" style="1"/>
    <col min="15105" max="15105" width="5.125" style="1" customWidth="1"/>
    <col min="15106" max="15106" width="7.75" style="1" customWidth="1"/>
    <col min="15107" max="15107" width="9" style="1"/>
    <col min="15108" max="15108" width="15.375" style="1" customWidth="1"/>
    <col min="15109" max="15109" width="17.125" style="1" customWidth="1"/>
    <col min="15110" max="15111" width="7.25" style="1" customWidth="1"/>
    <col min="15112" max="15112" width="14.5" style="1" customWidth="1"/>
    <col min="15113" max="15360" width="9" style="1"/>
    <col min="15361" max="15361" width="5.125" style="1" customWidth="1"/>
    <col min="15362" max="15362" width="7.75" style="1" customWidth="1"/>
    <col min="15363" max="15363" width="9" style="1"/>
    <col min="15364" max="15364" width="15.375" style="1" customWidth="1"/>
    <col min="15365" max="15365" width="17.125" style="1" customWidth="1"/>
    <col min="15366" max="15367" width="7.25" style="1" customWidth="1"/>
    <col min="15368" max="15368" width="14.5" style="1" customWidth="1"/>
    <col min="15369" max="15616" width="9" style="1"/>
    <col min="15617" max="15617" width="5.125" style="1" customWidth="1"/>
    <col min="15618" max="15618" width="7.75" style="1" customWidth="1"/>
    <col min="15619" max="15619" width="9" style="1"/>
    <col min="15620" max="15620" width="15.375" style="1" customWidth="1"/>
    <col min="15621" max="15621" width="17.125" style="1" customWidth="1"/>
    <col min="15622" max="15623" width="7.25" style="1" customWidth="1"/>
    <col min="15624" max="15624" width="14.5" style="1" customWidth="1"/>
    <col min="15625" max="15872" width="9" style="1"/>
    <col min="15873" max="15873" width="5.125" style="1" customWidth="1"/>
    <col min="15874" max="15874" width="7.75" style="1" customWidth="1"/>
    <col min="15875" max="15875" width="9" style="1"/>
    <col min="15876" max="15876" width="15.375" style="1" customWidth="1"/>
    <col min="15877" max="15877" width="17.125" style="1" customWidth="1"/>
    <col min="15878" max="15879" width="7.25" style="1" customWidth="1"/>
    <col min="15880" max="15880" width="14.5" style="1" customWidth="1"/>
    <col min="15881" max="16128" width="9" style="1"/>
    <col min="16129" max="16129" width="5.125" style="1" customWidth="1"/>
    <col min="16130" max="16130" width="7.75" style="1" customWidth="1"/>
    <col min="16131" max="16131" width="9" style="1"/>
    <col min="16132" max="16132" width="15.375" style="1" customWidth="1"/>
    <col min="16133" max="16133" width="17.125" style="1" customWidth="1"/>
    <col min="16134" max="16135" width="7.25" style="1" customWidth="1"/>
    <col min="16136" max="16136" width="14.5" style="1" customWidth="1"/>
    <col min="16137" max="16384" width="9" style="1"/>
  </cols>
  <sheetData>
    <row r="1" spans="1:9" s="10" customFormat="1" ht="24" x14ac:dyDescent="0.55000000000000004">
      <c r="A1" s="79"/>
      <c r="B1" s="169" t="s">
        <v>81</v>
      </c>
      <c r="C1" s="169"/>
      <c r="D1" s="169"/>
      <c r="E1" s="169"/>
      <c r="F1" s="169"/>
      <c r="G1" s="169"/>
      <c r="H1" s="169"/>
      <c r="I1" s="79"/>
    </row>
    <row r="2" spans="1:9" x14ac:dyDescent="0.55000000000000004">
      <c r="B2" s="3"/>
      <c r="C2" s="3"/>
      <c r="D2" s="3"/>
      <c r="E2" s="3"/>
      <c r="I2" s="6"/>
    </row>
    <row r="3" spans="1:9" s="8" customFormat="1" ht="24" x14ac:dyDescent="0.55000000000000004">
      <c r="B3" s="9" t="s">
        <v>45</v>
      </c>
      <c r="F3" s="66"/>
      <c r="G3" s="66"/>
      <c r="H3" s="66"/>
    </row>
    <row r="4" spans="1:9" s="12" customFormat="1" ht="24.75" thickBot="1" x14ac:dyDescent="0.6">
      <c r="B4" s="80" t="s">
        <v>101</v>
      </c>
      <c r="F4" s="66"/>
      <c r="G4" s="27"/>
      <c r="H4" s="27"/>
    </row>
    <row r="5" spans="1:9" s="8" customFormat="1" ht="24.75" thickTop="1" x14ac:dyDescent="0.55000000000000004">
      <c r="B5" s="170" t="s">
        <v>4</v>
      </c>
      <c r="C5" s="171"/>
      <c r="D5" s="171"/>
      <c r="E5" s="172"/>
      <c r="F5" s="176"/>
      <c r="G5" s="178" t="s">
        <v>5</v>
      </c>
      <c r="H5" s="178" t="s">
        <v>11</v>
      </c>
    </row>
    <row r="6" spans="1:9" s="8" customFormat="1" ht="24" x14ac:dyDescent="0.55000000000000004">
      <c r="B6" s="173"/>
      <c r="C6" s="174"/>
      <c r="D6" s="174"/>
      <c r="E6" s="175"/>
      <c r="F6" s="177"/>
      <c r="G6" s="179"/>
      <c r="H6" s="179"/>
    </row>
    <row r="7" spans="1:9" s="8" customFormat="1" ht="24" x14ac:dyDescent="0.55000000000000004">
      <c r="B7" s="81" t="s">
        <v>16</v>
      </c>
      <c r="C7" s="82"/>
      <c r="D7" s="82"/>
      <c r="E7" s="83"/>
      <c r="F7" s="84"/>
      <c r="G7" s="84"/>
      <c r="H7" s="84"/>
      <c r="I7" s="64"/>
    </row>
    <row r="8" spans="1:9" s="8" customFormat="1" ht="24" x14ac:dyDescent="0.55000000000000004">
      <c r="B8" s="166" t="s">
        <v>34</v>
      </c>
      <c r="C8" s="167"/>
      <c r="D8" s="167"/>
      <c r="E8" s="168"/>
      <c r="F8" s="180">
        <f>คีย์ข้อมูล!K39</f>
        <v>3.0270270270270272</v>
      </c>
      <c r="G8" s="180">
        <f>คีย์ข้อมูล!K40</f>
        <v>1.213042238123418</v>
      </c>
      <c r="H8" s="182" t="str">
        <f>IF(F8&gt;4.5,"มากที่สุด",IF(F8&gt;3.5,"มาก",IF(F8&gt;2.5,"ปานกลาง",IF(F8&gt;1.5,"น้อย",IF(F8&lt;=1.5,"น้อยที่สุด")))))</f>
        <v>ปานกลาง</v>
      </c>
    </row>
    <row r="9" spans="1:9" s="8" customFormat="1" ht="24" x14ac:dyDescent="0.55000000000000004">
      <c r="B9" s="184" t="s">
        <v>35</v>
      </c>
      <c r="C9" s="185"/>
      <c r="D9" s="185"/>
      <c r="E9" s="186"/>
      <c r="F9" s="181"/>
      <c r="G9" s="181"/>
      <c r="H9" s="183"/>
    </row>
    <row r="10" spans="1:9" s="8" customFormat="1" ht="24" x14ac:dyDescent="0.55000000000000004">
      <c r="B10" s="166" t="s">
        <v>36</v>
      </c>
      <c r="C10" s="167"/>
      <c r="D10" s="167"/>
      <c r="E10" s="168"/>
      <c r="F10" s="180">
        <f>คีย์ข้อมูล!L39</f>
        <v>3.0810810810810811</v>
      </c>
      <c r="G10" s="180">
        <f>คีย์ข้อมูล!L40</f>
        <v>1.1637673110868663</v>
      </c>
      <c r="H10" s="182" t="str">
        <f>IF(F10&gt;4.5,"มากที่สุด",IF(F10&gt;3.5,"มาก",IF(F10&gt;2.5,"ปานกลาง",IF(F10&gt;1.5,"น้อย",IF(F10&lt;=1.5,"น้อยที่สุด")))))</f>
        <v>ปานกลาง</v>
      </c>
    </row>
    <row r="11" spans="1:9" s="8" customFormat="1" ht="24" x14ac:dyDescent="0.55000000000000004">
      <c r="B11" s="184" t="s">
        <v>37</v>
      </c>
      <c r="C11" s="185"/>
      <c r="D11" s="185"/>
      <c r="E11" s="186"/>
      <c r="F11" s="180"/>
      <c r="G11" s="180"/>
      <c r="H11" s="182"/>
    </row>
    <row r="12" spans="1:9" s="8" customFormat="1" ht="24.75" thickBot="1" x14ac:dyDescent="0.6">
      <c r="B12" s="163" t="s">
        <v>17</v>
      </c>
      <c r="C12" s="164"/>
      <c r="D12" s="164"/>
      <c r="E12" s="165"/>
      <c r="F12" s="85">
        <f>คีย์ข้อมูล!L42</f>
        <v>3.0540540540540539</v>
      </c>
      <c r="G12" s="86">
        <f>คีย์ข้อมูล!L41</f>
        <v>1.1808041361703632</v>
      </c>
      <c r="H12" s="87" t="str">
        <f>IF(F12&gt;4.5,"มากที่สุด",IF(F12&gt;3.5,"มาก",IF(F12&gt;2.5,"ปานกลาง",IF(F12&gt;1.5,"น้อย",IF(F12&lt;=1.5,"น้อยที่สุด")))))</f>
        <v>ปานกลาง</v>
      </c>
    </row>
    <row r="13" spans="1:9" s="8" customFormat="1" ht="24.75" thickTop="1" x14ac:dyDescent="0.55000000000000004">
      <c r="B13" s="88" t="s">
        <v>18</v>
      </c>
      <c r="C13" s="89"/>
      <c r="D13" s="89"/>
      <c r="E13" s="90"/>
      <c r="F13" s="91"/>
      <c r="G13" s="91"/>
      <c r="H13" s="92"/>
    </row>
    <row r="14" spans="1:9" s="8" customFormat="1" ht="24" x14ac:dyDescent="0.55000000000000004">
      <c r="B14" s="166" t="s">
        <v>38</v>
      </c>
      <c r="C14" s="167"/>
      <c r="D14" s="167"/>
      <c r="E14" s="168"/>
      <c r="F14" s="180">
        <f>คีย์ข้อมูล!M39</f>
        <v>4.3243243243243246</v>
      </c>
      <c r="G14" s="180">
        <f>คีย์ข้อมูล!M40</f>
        <v>0.81833347094547604</v>
      </c>
      <c r="H14" s="182" t="str">
        <f>IF(F14&gt;4.5,"มากที่สุด",IF(F14&gt;3.5,"มาก",IF(F14&gt;2.5,"ปานกลาง",IF(F14&gt;1.5,"น้อย",IF(F14&lt;=1.5,"น้อยที่สุด")))))</f>
        <v>มาก</v>
      </c>
    </row>
    <row r="15" spans="1:9" s="8" customFormat="1" ht="24" x14ac:dyDescent="0.55000000000000004">
      <c r="B15" s="184" t="s">
        <v>35</v>
      </c>
      <c r="C15" s="185"/>
      <c r="D15" s="185"/>
      <c r="E15" s="186"/>
      <c r="F15" s="181"/>
      <c r="G15" s="181"/>
      <c r="H15" s="183"/>
    </row>
    <row r="16" spans="1:9" s="8" customFormat="1" ht="24" x14ac:dyDescent="0.55000000000000004">
      <c r="B16" s="166" t="s">
        <v>39</v>
      </c>
      <c r="C16" s="167"/>
      <c r="D16" s="167"/>
      <c r="E16" s="168"/>
      <c r="F16" s="180">
        <f>คีย์ข้อมูล!N39</f>
        <v>4.2702702702702702</v>
      </c>
      <c r="G16" s="180">
        <f>คีย์ข้อมูล!N40</f>
        <v>0.8707802583076043</v>
      </c>
      <c r="H16" s="182" t="str">
        <f>IF(F16&gt;4.5,"มากที่สุด",IF(F16&gt;3.5,"มาก",IF(F16&gt;2.5,"ปานกลาง",IF(F16&gt;1.5,"น้อย",IF(F16&lt;=1.5,"น้อยที่สุด")))))</f>
        <v>มาก</v>
      </c>
    </row>
    <row r="17" spans="1:10" s="8" customFormat="1" ht="24" x14ac:dyDescent="0.55000000000000004">
      <c r="B17" s="184" t="s">
        <v>37</v>
      </c>
      <c r="C17" s="185"/>
      <c r="D17" s="185"/>
      <c r="E17" s="186"/>
      <c r="F17" s="181"/>
      <c r="G17" s="181"/>
      <c r="H17" s="183"/>
    </row>
    <row r="18" spans="1:10" s="8" customFormat="1" ht="24.75" thickBot="1" x14ac:dyDescent="0.6">
      <c r="B18" s="163" t="s">
        <v>17</v>
      </c>
      <c r="C18" s="164"/>
      <c r="D18" s="164"/>
      <c r="E18" s="165"/>
      <c r="F18" s="86">
        <f>คีย์ข้อมูล!N42</f>
        <v>4.2972972972972974</v>
      </c>
      <c r="G18" s="86">
        <f>คีย์ข้อมูล!N41</f>
        <v>0.83959758347935642</v>
      </c>
      <c r="H18" s="87" t="str">
        <f>IF(F18&gt;4.5,"มากที่สุด",IF(F18&gt;3.5,"มาก",IF(F18&gt;2.5,"ปานกลาง",IF(F18&gt;1.5,"น้อย",IF(F18&lt;=1.5,"น้อยที่สุด")))))</f>
        <v>มาก</v>
      </c>
    </row>
    <row r="19" spans="1:10" s="8" customFormat="1" ht="24.75" thickTop="1" x14ac:dyDescent="0.55000000000000004">
      <c r="B19" s="64"/>
      <c r="C19" s="64"/>
      <c r="D19" s="64"/>
      <c r="E19" s="64"/>
      <c r="F19" s="64"/>
      <c r="G19" s="64"/>
      <c r="H19" s="64"/>
    </row>
    <row r="20" spans="1:10" s="8" customFormat="1" ht="24" x14ac:dyDescent="0.55000000000000004">
      <c r="B20" s="12"/>
      <c r="C20" s="12" t="s">
        <v>95</v>
      </c>
      <c r="D20" s="12"/>
      <c r="E20" s="12"/>
      <c r="F20" s="12"/>
      <c r="G20" s="12"/>
      <c r="H20" s="12"/>
      <c r="I20" s="12"/>
      <c r="J20" s="12"/>
    </row>
    <row r="21" spans="1:10" s="8" customFormat="1" ht="24" x14ac:dyDescent="0.55000000000000004">
      <c r="B21" s="12" t="s">
        <v>97</v>
      </c>
      <c r="C21" s="12"/>
      <c r="D21" s="12"/>
      <c r="E21" s="12"/>
      <c r="F21" s="12"/>
      <c r="G21" s="12"/>
      <c r="H21" s="12"/>
      <c r="I21" s="12"/>
      <c r="J21" s="12"/>
    </row>
    <row r="22" spans="1:10" s="8" customFormat="1" ht="24" x14ac:dyDescent="0.55000000000000004">
      <c r="B22" s="12" t="s">
        <v>96</v>
      </c>
      <c r="C22" s="12"/>
      <c r="D22" s="12"/>
      <c r="E22" s="12"/>
      <c r="F22" s="12"/>
      <c r="G22" s="12"/>
      <c r="H22" s="12"/>
      <c r="I22" s="12"/>
      <c r="J22" s="12"/>
    </row>
    <row r="23" spans="1:10" s="8" customFormat="1" ht="24" x14ac:dyDescent="0.55000000000000004">
      <c r="A23" s="93"/>
      <c r="B23" s="93"/>
      <c r="C23" s="93"/>
      <c r="D23" s="93"/>
      <c r="E23" s="93"/>
      <c r="F23" s="93"/>
      <c r="G23" s="12"/>
      <c r="H23" s="12"/>
    </row>
    <row r="24" spans="1:10" s="8" customFormat="1" ht="24" x14ac:dyDescent="0.55000000000000004">
      <c r="B24" s="12"/>
      <c r="C24" s="12"/>
      <c r="D24" s="12"/>
      <c r="E24" s="12"/>
      <c r="F24" s="12"/>
      <c r="G24" s="12"/>
      <c r="H24" s="12"/>
      <c r="I24" s="12"/>
      <c r="J24" s="12"/>
    </row>
    <row r="25" spans="1:10" s="8" customFormat="1" ht="24" x14ac:dyDescent="0.55000000000000004"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0" customFormat="1" ht="24" x14ac:dyDescent="0.55000000000000004">
      <c r="B26" s="94"/>
      <c r="C26" s="94"/>
      <c r="D26" s="94"/>
      <c r="E26" s="94"/>
      <c r="F26" s="95"/>
      <c r="G26" s="95"/>
      <c r="H26" s="96"/>
    </row>
  </sheetData>
  <mergeCells count="27">
    <mergeCell ref="B18:E18"/>
    <mergeCell ref="F10:F11"/>
    <mergeCell ref="G10:G11"/>
    <mergeCell ref="H10:H11"/>
    <mergeCell ref="B11:E11"/>
    <mergeCell ref="F14:F15"/>
    <mergeCell ref="G14:G15"/>
    <mergeCell ref="H14:H15"/>
    <mergeCell ref="B15:E15"/>
    <mergeCell ref="B17:E17"/>
    <mergeCell ref="F16:F17"/>
    <mergeCell ref="G16:G17"/>
    <mergeCell ref="H16:H17"/>
    <mergeCell ref="B16:E16"/>
    <mergeCell ref="B14:E14"/>
    <mergeCell ref="B12:E12"/>
    <mergeCell ref="B10:E10"/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12</xdr:col>
                <xdr:colOff>76200</xdr:colOff>
                <xdr:row>34</xdr:row>
                <xdr:rowOff>38100</xdr:rowOff>
              </from>
              <to>
                <xdr:col>12</xdr:col>
                <xdr:colOff>209550</xdr:colOff>
                <xdr:row>34</xdr:row>
                <xdr:rowOff>190500</xdr:rowOff>
              </to>
            </anchor>
          </objectPr>
        </oleObject>
      </mc:Choice>
      <mc:Fallback>
        <oleObject progId="Equation.3" shapeId="8194" r:id="rId4"/>
      </mc:Fallback>
    </mc:AlternateContent>
    <mc:AlternateContent xmlns:mc="http://schemas.openxmlformats.org/markup-compatibility/2006">
      <mc:Choice Requires="x14">
        <oleObject progId="Equation.3" shapeId="8196" r:id="rId6">
          <objectPr defaultSize="0" autoPict="0" r:id="rId5">
            <anchor moveWithCells="1" sizeWithCells="1">
              <from>
                <xdr:col>11</xdr:col>
                <xdr:colOff>123825</xdr:colOff>
                <xdr:row>30</xdr:row>
                <xdr:rowOff>161925</xdr:rowOff>
              </from>
              <to>
                <xdr:col>11</xdr:col>
                <xdr:colOff>257175</xdr:colOff>
                <xdr:row>31</xdr:row>
                <xdr:rowOff>19050</xdr:rowOff>
              </to>
            </anchor>
          </objectPr>
        </oleObject>
      </mc:Choice>
      <mc:Fallback>
        <oleObject progId="Equation.3" shapeId="8196" r:id="rId6"/>
      </mc:Fallback>
    </mc:AlternateContent>
    <mc:AlternateContent xmlns:mc="http://schemas.openxmlformats.org/markup-compatibility/2006">
      <mc:Choice Requires="x14">
        <oleObject progId="Equation.3" shapeId="8197" r:id="rId7">
          <objectPr defaultSize="0" autoPict="0" r:id="rId5">
            <anchor moveWithCells="1" sizeWithCells="1">
              <from>
                <xdr:col>5</xdr:col>
                <xdr:colOff>238125</xdr:colOff>
                <xdr:row>4</xdr:row>
                <xdr:rowOff>219075</xdr:rowOff>
              </from>
              <to>
                <xdr:col>5</xdr:col>
                <xdr:colOff>390525</xdr:colOff>
                <xdr:row>5</xdr:row>
                <xdr:rowOff>85725</xdr:rowOff>
              </to>
            </anchor>
          </objectPr>
        </oleObject>
      </mc:Choice>
      <mc:Fallback>
        <oleObject progId="Equation.3" shapeId="8197" r:id="rId7"/>
      </mc:Fallback>
    </mc:AlternateContent>
    <mc:AlternateContent xmlns:mc="http://schemas.openxmlformats.org/markup-compatibility/2006">
      <mc:Choice Requires="x14">
        <oleObject progId="Equation.3" shapeId="8199" r:id="rId8">
          <objectPr defaultSize="0" autoPict="0" r:id="rId5">
            <anchor moveWithCells="1" sizeWithCells="1">
              <from>
                <xdr:col>13</xdr:col>
                <xdr:colOff>28575</xdr:colOff>
                <xdr:row>36</xdr:row>
                <xdr:rowOff>247650</xdr:rowOff>
              </from>
              <to>
                <xdr:col>13</xdr:col>
                <xdr:colOff>161925</xdr:colOff>
                <xdr:row>37</xdr:row>
                <xdr:rowOff>104775</xdr:rowOff>
              </to>
            </anchor>
          </objectPr>
        </oleObject>
      </mc:Choice>
      <mc:Fallback>
        <oleObject progId="Equation.3" shapeId="8199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E3BB-7162-42EC-955F-AE7D2E4AD71E}">
  <dimension ref="B1:J70"/>
  <sheetViews>
    <sheetView zoomScale="96" zoomScaleNormal="96" workbookViewId="0">
      <selection activeCell="E26" sqref="E26"/>
    </sheetView>
  </sheetViews>
  <sheetFormatPr defaultRowHeight="23.25" x14ac:dyDescent="0.55000000000000004"/>
  <cols>
    <col min="1" max="1" width="5" style="1" customWidth="1"/>
    <col min="2" max="2" width="3.75" style="1" customWidth="1"/>
    <col min="3" max="3" width="7.75" style="1" customWidth="1"/>
    <col min="4" max="4" width="9" style="1"/>
    <col min="5" max="5" width="15.375" style="1" customWidth="1"/>
    <col min="6" max="6" width="22" style="1" customWidth="1"/>
    <col min="7" max="8" width="7.125" style="3" customWidth="1"/>
    <col min="9" max="9" width="13.875" style="1" customWidth="1"/>
    <col min="10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10" x14ac:dyDescent="0.55000000000000004">
      <c r="B1" s="156" t="s">
        <v>67</v>
      </c>
      <c r="C1" s="156"/>
      <c r="D1" s="156"/>
      <c r="E1" s="156"/>
      <c r="F1" s="156"/>
      <c r="G1" s="156"/>
      <c r="H1" s="156"/>
    </row>
    <row r="2" spans="2:10" x14ac:dyDescent="0.55000000000000004">
      <c r="C2" s="105"/>
      <c r="D2" s="105"/>
      <c r="E2" s="105"/>
      <c r="F2" s="105"/>
      <c r="G2" s="105"/>
      <c r="H2" s="105"/>
    </row>
    <row r="3" spans="2:10" s="8" customFormat="1" ht="24" x14ac:dyDescent="0.55000000000000004">
      <c r="C3" s="9" t="s">
        <v>71</v>
      </c>
      <c r="G3" s="103"/>
      <c r="H3" s="103"/>
    </row>
    <row r="4" spans="2:10" s="10" customFormat="1" ht="24.75" thickBot="1" x14ac:dyDescent="0.6">
      <c r="C4" s="115" t="s">
        <v>70</v>
      </c>
      <c r="G4" s="106"/>
      <c r="H4" s="106"/>
    </row>
    <row r="5" spans="2:10" s="10" customFormat="1" ht="21.75" customHeight="1" thickTop="1" x14ac:dyDescent="0.55000000000000004">
      <c r="C5" s="209" t="s">
        <v>4</v>
      </c>
      <c r="D5" s="210"/>
      <c r="E5" s="210"/>
      <c r="F5" s="211"/>
      <c r="G5" s="215"/>
      <c r="H5" s="217" t="s">
        <v>5</v>
      </c>
      <c r="I5" s="217" t="s">
        <v>11</v>
      </c>
    </row>
    <row r="6" spans="2:10" s="10" customFormat="1" ht="17.25" customHeight="1" thickBot="1" x14ac:dyDescent="0.6">
      <c r="C6" s="212"/>
      <c r="D6" s="213"/>
      <c r="E6" s="213"/>
      <c r="F6" s="214"/>
      <c r="G6" s="216"/>
      <c r="H6" s="218"/>
      <c r="I6" s="218"/>
    </row>
    <row r="7" spans="2:10" s="10" customFormat="1" ht="24.75" thickTop="1" x14ac:dyDescent="0.55000000000000004">
      <c r="C7" s="219" t="s">
        <v>60</v>
      </c>
      <c r="D7" s="220"/>
      <c r="E7" s="220"/>
      <c r="F7" s="221"/>
      <c r="G7" s="116"/>
      <c r="H7" s="117"/>
      <c r="I7" s="117"/>
    </row>
    <row r="8" spans="2:10" s="10" customFormat="1" ht="24" x14ac:dyDescent="0.55000000000000004">
      <c r="B8" s="118"/>
      <c r="C8" s="119" t="s">
        <v>72</v>
      </c>
      <c r="D8" s="119"/>
      <c r="E8" s="119"/>
      <c r="F8" s="119"/>
      <c r="G8" s="120">
        <f>คีย์ข้อมูล!C39</f>
        <v>4.5675675675675675</v>
      </c>
      <c r="H8" s="120">
        <f>คีย์ข้อมูล!C40</f>
        <v>0.60279628678630903</v>
      </c>
      <c r="I8" s="121" t="str">
        <f>IF(G8&gt;4.5,"มากที่สุด",IF(G8&gt;3.5,"มาก",IF(G8&gt;2.5,"ปานกลาง",IF(G8&gt;1.5,"น้อย",IF(G8&lt;=1.5,"น้อยที่สุด")))))</f>
        <v>มากที่สุด</v>
      </c>
    </row>
    <row r="9" spans="2:10" s="10" customFormat="1" ht="24" x14ac:dyDescent="0.55000000000000004">
      <c r="B9" s="118"/>
      <c r="C9" s="119" t="s">
        <v>73</v>
      </c>
      <c r="D9" s="119"/>
      <c r="E9" s="119"/>
      <c r="F9" s="119"/>
      <c r="G9" s="120">
        <f>คีย์ข้อมูล!D39</f>
        <v>4.4594594594594597</v>
      </c>
      <c r="H9" s="120">
        <f>คีย์ข้อมูล!D40</f>
        <v>0.73009111282978401</v>
      </c>
      <c r="I9" s="121" t="str">
        <f>IF(G9&gt;4.5,"มากที่สุด",IF(G9&gt;3.5,"มาก",IF(G9&gt;2.5,"ปานกลาง",IF(G9&gt;1.5,"น้อย",IF(G9&lt;=1.5,"น้อยที่สุด")))))</f>
        <v>มาก</v>
      </c>
    </row>
    <row r="10" spans="2:10" s="10" customFormat="1" ht="24" x14ac:dyDescent="0.55000000000000004">
      <c r="B10" s="118"/>
      <c r="C10" s="197" t="s">
        <v>61</v>
      </c>
      <c r="D10" s="198"/>
      <c r="E10" s="198"/>
      <c r="F10" s="199"/>
      <c r="G10" s="122">
        <f>คีย์ข้อมูล!D42</f>
        <v>4.5135135135135132</v>
      </c>
      <c r="H10" s="122">
        <f>คีย์ข้อมูล!D41</f>
        <v>0.66709846561701935</v>
      </c>
      <c r="I10" s="123" t="str">
        <f>IF(G10&gt;4.5,"มากที่สุด",IF(G10&gt;3.5,"มาก",IF(G10&gt;2.5,"ปานกลาง",IF(G10&gt;1.5,"น้อย",IF(G10&lt;=1.5,"น้อยที่สุด")))))</f>
        <v>มากที่สุด</v>
      </c>
      <c r="J10" s="124"/>
    </row>
    <row r="11" spans="2:10" s="10" customFormat="1" ht="24" x14ac:dyDescent="0.55000000000000004">
      <c r="B11" s="118"/>
      <c r="C11" s="206" t="s">
        <v>62</v>
      </c>
      <c r="D11" s="207"/>
      <c r="E11" s="207"/>
      <c r="F11" s="208"/>
      <c r="G11" s="125"/>
      <c r="H11" s="125"/>
      <c r="I11" s="126"/>
    </row>
    <row r="12" spans="2:10" s="10" customFormat="1" ht="24" x14ac:dyDescent="0.55000000000000004">
      <c r="B12" s="118"/>
      <c r="C12" s="119" t="s">
        <v>68</v>
      </c>
      <c r="D12" s="119"/>
      <c r="E12" s="119"/>
      <c r="F12" s="119"/>
      <c r="G12" s="120">
        <f>คีย์ข้อมูล!E39</f>
        <v>4.756756756756757</v>
      </c>
      <c r="H12" s="120">
        <f>คีย์ข้อมูล!E40</f>
        <v>0.54799662435119156</v>
      </c>
      <c r="I12" s="126" t="str">
        <f>IF(G12&gt;4.5,"มากที่สุด",IF(G12&gt;3.5,"มาก",IF(G12&gt;2.5,"ปานกลาง",IF(G12&gt;1.5,"น้อย",IF(G12&lt;=1.5,"น้อยที่สุด")))))</f>
        <v>มากที่สุด</v>
      </c>
    </row>
    <row r="13" spans="2:10" s="10" customFormat="1" ht="24" x14ac:dyDescent="0.55000000000000004">
      <c r="B13" s="118"/>
      <c r="C13" s="194" t="s">
        <v>69</v>
      </c>
      <c r="D13" s="195"/>
      <c r="E13" s="195"/>
      <c r="F13" s="196"/>
      <c r="G13" s="120">
        <f>คีย์ข้อมูล!F39</f>
        <v>4.6756756756756754</v>
      </c>
      <c r="H13" s="120">
        <f>คีย์ข้อมูล!F40</f>
        <v>0.6260126930757014</v>
      </c>
      <c r="I13" s="126" t="str">
        <f>IF(G13&gt;4.5,"มากที่สุด",IF(G13&gt;3.5,"มาก",IF(G13&gt;2.5,"ปานกลาง",IF(G13&gt;1.5,"น้อย",IF(G13&lt;=1.5,"น้อยที่สุด")))))</f>
        <v>มากที่สุด</v>
      </c>
    </row>
    <row r="14" spans="2:10" s="10" customFormat="1" ht="24" x14ac:dyDescent="0.55000000000000004">
      <c r="B14" s="118"/>
      <c r="C14" s="197" t="s">
        <v>63</v>
      </c>
      <c r="D14" s="198"/>
      <c r="E14" s="198"/>
      <c r="F14" s="199"/>
      <c r="G14" s="127">
        <f>คีย์ข้อมูล!F42</f>
        <v>4.7162162162162158</v>
      </c>
      <c r="H14" s="127">
        <f>คีย์ข้อมูล!F41</f>
        <v>0.58568003491247433</v>
      </c>
      <c r="I14" s="123" t="str">
        <f>IF(G14&gt;4.5,"มากที่สุด",IF(G14&gt;3.5,"มาก",IF(G14&gt;2.5,"ปานกลาง",IF(G14&gt;1.5,"น้อย",IF(G14&lt;=1.5,"น้อยที่สุด")))))</f>
        <v>มากที่สุด</v>
      </c>
    </row>
    <row r="15" spans="2:10" s="10" customFormat="1" ht="24" x14ac:dyDescent="0.55000000000000004">
      <c r="B15" s="118"/>
      <c r="C15" s="206" t="s">
        <v>64</v>
      </c>
      <c r="D15" s="207"/>
      <c r="E15" s="207"/>
      <c r="F15" s="208"/>
      <c r="G15" s="120"/>
      <c r="H15" s="120"/>
      <c r="I15" s="126"/>
    </row>
    <row r="16" spans="2:10" s="10" customFormat="1" ht="24" x14ac:dyDescent="0.55000000000000004">
      <c r="B16" s="118"/>
      <c r="C16" s="194" t="s">
        <v>74</v>
      </c>
      <c r="D16" s="195"/>
      <c r="E16" s="195"/>
      <c r="F16" s="196"/>
      <c r="G16" s="120">
        <f>คีย์ข้อมูล!G39</f>
        <v>4.3513513513513518</v>
      </c>
      <c r="H16" s="120">
        <f>คีย์ข้อมูล!G40</f>
        <v>0.8887011813820147</v>
      </c>
      <c r="I16" s="126" t="str">
        <f>IF(G16&gt;4.5,"มากที่สุด",IF(G16&gt;3.5,"มาก",IF(G16&gt;2.5,"ปานกลาง",IF(G16&gt;1.5,"น้อย",IF(G16&lt;=1.5,"น้อยที่สุด")))))</f>
        <v>มาก</v>
      </c>
    </row>
    <row r="17" spans="2:10" s="10" customFormat="1" ht="24" x14ac:dyDescent="0.55000000000000004">
      <c r="B17" s="118"/>
      <c r="C17" s="194" t="s">
        <v>75</v>
      </c>
      <c r="D17" s="195"/>
      <c r="E17" s="195"/>
      <c r="F17" s="196"/>
      <c r="G17" s="120">
        <f>คีย์ข้อมูล!H39</f>
        <v>4.4864864864864868</v>
      </c>
      <c r="H17" s="120">
        <f>คีย์ข้อมูล!H40</f>
        <v>0.73111868703688199</v>
      </c>
      <c r="I17" s="126" t="str">
        <f>IF(G17&gt;4.5,"มากที่สุด",IF(G17&gt;3.5,"มาก",IF(G17&gt;2.5,"ปานกลาง",IF(G17&gt;1.5,"น้อย",IF(G17&lt;=1.5,"น้อยที่สุด")))))</f>
        <v>มาก</v>
      </c>
    </row>
    <row r="18" spans="2:10" s="10" customFormat="1" ht="24" x14ac:dyDescent="0.55000000000000004">
      <c r="B18" s="118"/>
      <c r="C18" s="194" t="s">
        <v>76</v>
      </c>
      <c r="D18" s="195"/>
      <c r="E18" s="195"/>
      <c r="F18" s="196"/>
      <c r="G18" s="120">
        <f>คีย์ข้อมูล!I39</f>
        <v>4.3783783783783781</v>
      </c>
      <c r="H18" s="120">
        <f>คีย์ข้อมูล!I40</f>
        <v>0.8612442985249551</v>
      </c>
      <c r="I18" s="126" t="str">
        <f>IF(G18&gt;4.5,"มากที่สุด",IF(G18&gt;3.5,"มาก",IF(G18&gt;2.5,"ปานกลาง",IF(G18&gt;1.5,"น้อย",IF(G18&lt;=1.5,"น้อยที่สุด")))))</f>
        <v>มาก</v>
      </c>
    </row>
    <row r="19" spans="2:10" s="10" customFormat="1" ht="24" x14ac:dyDescent="0.55000000000000004">
      <c r="B19" s="118"/>
      <c r="C19" s="194" t="s">
        <v>77</v>
      </c>
      <c r="D19" s="195"/>
      <c r="E19" s="195"/>
      <c r="F19" s="196"/>
      <c r="G19" s="120">
        <f>คีย์ข้อมูล!J39</f>
        <v>4.3783783783783781</v>
      </c>
      <c r="H19" s="120">
        <f>คีย์ข้อมูล!J40</f>
        <v>0.89291505603685362</v>
      </c>
      <c r="I19" s="126" t="str">
        <f>IF(G19&gt;4.5,"มากที่สุด",IF(G19&gt;3.5,"มาก",IF(G19&gt;2.5,"ปานกลาง",IF(G19&gt;1.5,"น้อย",IF(G19&lt;=1.5,"น้อยที่สุด")))))</f>
        <v>มาก</v>
      </c>
    </row>
    <row r="20" spans="2:10" s="10" customFormat="1" ht="24" x14ac:dyDescent="0.55000000000000004">
      <c r="B20" s="118"/>
      <c r="C20" s="197" t="s">
        <v>65</v>
      </c>
      <c r="D20" s="198"/>
      <c r="E20" s="198"/>
      <c r="F20" s="199"/>
      <c r="G20" s="127">
        <f>คีย์ข้อมูล!J42</f>
        <v>4.3986486486486482</v>
      </c>
      <c r="H20" s="127">
        <f>คีย์ข้อมูล!J41</f>
        <v>0.84548253372894377</v>
      </c>
      <c r="I20" s="123" t="str">
        <f>IF(G20&gt;4.5,"มากที่สุด",IF(G20&gt;3.5,"มาก",IF(G20&gt;2.5,"ปานกลาง",IF(G20&gt;1.5,"น้อย",IF(G20&lt;=1.5,"น้อยที่สุด")))))</f>
        <v>มาก</v>
      </c>
    </row>
    <row r="21" spans="2:10" s="131" customFormat="1" ht="24" x14ac:dyDescent="0.55000000000000004">
      <c r="B21" s="128"/>
      <c r="C21" s="200" t="s">
        <v>79</v>
      </c>
      <c r="D21" s="201"/>
      <c r="E21" s="201"/>
      <c r="F21" s="202"/>
      <c r="G21" s="129"/>
      <c r="H21" s="130"/>
      <c r="I21" s="126"/>
    </row>
    <row r="22" spans="2:10" s="134" customFormat="1" ht="24" x14ac:dyDescent="0.55000000000000004">
      <c r="B22" s="132"/>
      <c r="C22" s="203" t="s">
        <v>78</v>
      </c>
      <c r="D22" s="204"/>
      <c r="E22" s="204"/>
      <c r="F22" s="205"/>
      <c r="G22" s="133">
        <f>คีย์ข้อมูล!O39</f>
        <v>4.5945945945945947</v>
      </c>
      <c r="H22" s="133">
        <f>คีย์ข้อมูล!O40</f>
        <v>0.76228674465786317</v>
      </c>
      <c r="I22" s="126" t="str">
        <f>IF(G22&gt;4.5,"มากที่สุด",IF(G22&gt;3.5,"มาก",IF(G22&gt;2.5,"ปานกลาง",IF(G22&gt;1.5,"น้อย",IF(G22&lt;=1.5,"น้อยที่สุด")))))</f>
        <v>มากที่สุด</v>
      </c>
    </row>
    <row r="23" spans="2:10" s="10" customFormat="1" ht="24.75" thickBot="1" x14ac:dyDescent="0.6">
      <c r="B23" s="118"/>
      <c r="C23" s="188" t="s">
        <v>99</v>
      </c>
      <c r="D23" s="189"/>
      <c r="E23" s="189"/>
      <c r="F23" s="190"/>
      <c r="G23" s="135">
        <f>คีย์ข้อมูล!O42</f>
        <v>4.5945945945945947</v>
      </c>
      <c r="H23" s="135">
        <f>คีย์ข้อมูล!O41</f>
        <v>0.76228674465786317</v>
      </c>
      <c r="I23" s="136" t="str">
        <f>IF(G23&gt;4.5,"มากที่สุด",IF(G23&gt;3.5,"มาก",IF(G23&gt;2.5,"ปานกลาง",IF(G23&gt;1.5,"น้อย",IF(G23&lt;=1.5,"น้อยที่สุด")))))</f>
        <v>มากที่สุด</v>
      </c>
    </row>
    <row r="24" spans="2:10" s="10" customFormat="1" ht="25.5" thickTop="1" thickBot="1" x14ac:dyDescent="0.6">
      <c r="B24" s="118"/>
      <c r="C24" s="191" t="s">
        <v>66</v>
      </c>
      <c r="D24" s="192"/>
      <c r="E24" s="192"/>
      <c r="F24" s="193"/>
      <c r="G24" s="137">
        <f>คีย์ข้อมูล!P39</f>
        <v>4.5165165165165169</v>
      </c>
      <c r="H24" s="137">
        <f>คีย์ข้อมูล!P40</f>
        <v>0.7381291871868394</v>
      </c>
      <c r="I24" s="138" t="str">
        <f>IF(G24&gt;4.5,"มากที่สุด",IF(G24&gt;3.5,"มาก",IF(G24&gt;2.5,"ปานกลาง",IF(G24&gt;1.5,"น้อย",IF(G24&lt;=1.5,"น้อยที่สุด")))))</f>
        <v>มากที่สุด</v>
      </c>
    </row>
    <row r="25" spans="2:10" s="10" customFormat="1" ht="24.75" thickTop="1" x14ac:dyDescent="0.55000000000000004">
      <c r="B25" s="118"/>
      <c r="C25" s="94"/>
      <c r="D25" s="94"/>
      <c r="E25" s="94"/>
      <c r="F25" s="94"/>
      <c r="G25" s="95"/>
      <c r="H25" s="95"/>
      <c r="I25" s="139"/>
    </row>
    <row r="26" spans="2:10" s="8" customFormat="1" ht="24" x14ac:dyDescent="0.55000000000000004">
      <c r="B26" s="140" t="s">
        <v>84</v>
      </c>
      <c r="C26" s="140"/>
      <c r="D26" s="140"/>
      <c r="E26" s="140"/>
      <c r="F26" s="140"/>
      <c r="G26" s="140"/>
      <c r="H26" s="140"/>
      <c r="I26" s="140"/>
      <c r="J26" s="140"/>
    </row>
    <row r="27" spans="2:10" s="8" customFormat="1" ht="24" x14ac:dyDescent="0.55000000000000004">
      <c r="B27" s="25" t="s">
        <v>100</v>
      </c>
      <c r="C27" s="25"/>
      <c r="D27" s="25"/>
      <c r="E27" s="25"/>
      <c r="F27" s="25"/>
      <c r="G27" s="25"/>
      <c r="H27" s="25"/>
      <c r="I27" s="25"/>
    </row>
    <row r="28" spans="2:10" s="8" customFormat="1" ht="24" x14ac:dyDescent="0.55000000000000004">
      <c r="B28" s="25" t="s">
        <v>80</v>
      </c>
      <c r="C28" s="25"/>
      <c r="D28" s="25"/>
      <c r="E28" s="25"/>
      <c r="F28" s="25"/>
      <c r="G28" s="25"/>
      <c r="H28" s="25"/>
      <c r="I28" s="25"/>
    </row>
    <row r="29" spans="2:10" s="8" customFormat="1" ht="24" x14ac:dyDescent="0.55000000000000004">
      <c r="B29" s="150" t="s">
        <v>83</v>
      </c>
      <c r="C29" s="150"/>
      <c r="D29" s="150"/>
      <c r="E29" s="150"/>
      <c r="F29" s="150"/>
      <c r="G29" s="150"/>
      <c r="H29" s="150"/>
      <c r="I29" s="150"/>
    </row>
    <row r="30" spans="2:10" s="8" customFormat="1" ht="24" x14ac:dyDescent="0.55000000000000004">
      <c r="B30" s="150" t="s">
        <v>82</v>
      </c>
      <c r="C30" s="150"/>
      <c r="D30" s="150"/>
      <c r="E30" s="150"/>
      <c r="F30" s="150"/>
      <c r="G30" s="150"/>
      <c r="H30" s="150"/>
      <c r="I30" s="150"/>
    </row>
    <row r="31" spans="2:10" s="8" customFormat="1" ht="24" x14ac:dyDescent="0.55000000000000004">
      <c r="B31" s="187"/>
      <c r="C31" s="187"/>
      <c r="D31" s="187"/>
      <c r="E31" s="187"/>
      <c r="F31" s="187"/>
      <c r="G31" s="187"/>
      <c r="H31" s="187"/>
      <c r="I31" s="187"/>
    </row>
    <row r="32" spans="2:10" s="141" customFormat="1" ht="24" x14ac:dyDescent="0.55000000000000004"/>
    <row r="43" s="141" customFormat="1" ht="24" x14ac:dyDescent="0.55000000000000004"/>
    <row r="44" s="141" customFormat="1" ht="24" x14ac:dyDescent="0.55000000000000004"/>
    <row r="45" s="141" customFormat="1" ht="24" x14ac:dyDescent="0.55000000000000004"/>
    <row r="46" s="8" customFormat="1" ht="24" x14ac:dyDescent="0.55000000000000004"/>
    <row r="47" s="8" customFormat="1" ht="24" x14ac:dyDescent="0.55000000000000004"/>
    <row r="48" s="8" customFormat="1" ht="24" x14ac:dyDescent="0.55000000000000004"/>
    <row r="49" spans="3:8" s="8" customFormat="1" ht="24" x14ac:dyDescent="0.55000000000000004"/>
    <row r="50" spans="3:8" s="8" customFormat="1" ht="24" x14ac:dyDescent="0.55000000000000004"/>
    <row r="51" spans="3:8" s="8" customFormat="1" ht="24" x14ac:dyDescent="0.55000000000000004"/>
    <row r="52" spans="3:8" s="12" customFormat="1" ht="24" x14ac:dyDescent="0.55000000000000004"/>
    <row r="53" spans="3:8" s="12" customFormat="1" ht="24" x14ac:dyDescent="0.55000000000000004"/>
    <row r="54" spans="3:8" s="12" customFormat="1" ht="24" x14ac:dyDescent="0.55000000000000004"/>
    <row r="55" spans="3:8" s="12" customFormat="1" ht="24" x14ac:dyDescent="0.55000000000000004"/>
    <row r="56" spans="3:8" s="12" customFormat="1" ht="24" x14ac:dyDescent="0.55000000000000004"/>
    <row r="57" spans="3:8" s="12" customFormat="1" ht="24" x14ac:dyDescent="0.55000000000000004"/>
    <row r="58" spans="3:8" s="6" customFormat="1" x14ac:dyDescent="0.55000000000000004">
      <c r="C58" s="7"/>
      <c r="D58" s="7"/>
    </row>
    <row r="59" spans="3:8" x14ac:dyDescent="0.55000000000000004">
      <c r="C59" s="4"/>
      <c r="D59" s="4"/>
      <c r="E59" s="4"/>
      <c r="F59" s="4"/>
      <c r="G59" s="5"/>
      <c r="H59" s="5"/>
    </row>
    <row r="60" spans="3:8" x14ac:dyDescent="0.55000000000000004">
      <c r="C60" s="4"/>
      <c r="D60" s="4"/>
      <c r="E60" s="4"/>
      <c r="F60" s="4"/>
      <c r="G60" s="5"/>
      <c r="H60" s="5"/>
    </row>
    <row r="61" spans="3:8" x14ac:dyDescent="0.55000000000000004">
      <c r="C61" s="4"/>
      <c r="D61" s="4"/>
      <c r="E61" s="4"/>
      <c r="F61" s="4"/>
      <c r="G61" s="5"/>
      <c r="H61" s="5"/>
    </row>
    <row r="62" spans="3:8" x14ac:dyDescent="0.55000000000000004">
      <c r="C62" s="4"/>
      <c r="D62" s="4"/>
      <c r="E62" s="4"/>
      <c r="F62" s="4"/>
      <c r="G62" s="5"/>
      <c r="H62" s="5"/>
    </row>
    <row r="63" spans="3:8" x14ac:dyDescent="0.55000000000000004">
      <c r="C63" s="4"/>
      <c r="D63" s="4"/>
      <c r="E63" s="4"/>
      <c r="F63" s="4"/>
      <c r="G63" s="5"/>
      <c r="H63" s="5"/>
    </row>
    <row r="64" spans="3:8" x14ac:dyDescent="0.55000000000000004">
      <c r="C64" s="4"/>
      <c r="D64" s="4"/>
      <c r="E64" s="4"/>
      <c r="F64" s="4"/>
      <c r="G64" s="5"/>
      <c r="H64" s="5"/>
    </row>
    <row r="65" spans="3:8" x14ac:dyDescent="0.55000000000000004">
      <c r="C65" s="4"/>
      <c r="D65" s="4"/>
      <c r="E65" s="4"/>
      <c r="F65" s="4"/>
      <c r="G65" s="5"/>
      <c r="H65" s="5"/>
    </row>
    <row r="66" spans="3:8" x14ac:dyDescent="0.55000000000000004">
      <c r="C66" s="4"/>
      <c r="D66" s="4"/>
      <c r="E66" s="4"/>
      <c r="F66" s="4"/>
      <c r="G66" s="5"/>
      <c r="H66" s="5"/>
    </row>
    <row r="67" spans="3:8" x14ac:dyDescent="0.55000000000000004">
      <c r="C67" s="4"/>
      <c r="D67" s="4"/>
      <c r="E67" s="4"/>
      <c r="F67" s="4"/>
      <c r="G67" s="5"/>
      <c r="H67" s="5"/>
    </row>
    <row r="68" spans="3:8" x14ac:dyDescent="0.55000000000000004">
      <c r="C68" s="4"/>
      <c r="D68" s="4"/>
      <c r="E68" s="4"/>
      <c r="F68" s="4"/>
      <c r="G68" s="5"/>
      <c r="H68" s="5"/>
    </row>
    <row r="69" spans="3:8" x14ac:dyDescent="0.55000000000000004">
      <c r="C69" s="4"/>
      <c r="D69" s="4"/>
      <c r="E69" s="4"/>
      <c r="F69" s="4"/>
      <c r="G69" s="5"/>
      <c r="H69" s="5"/>
    </row>
    <row r="70" spans="3:8" x14ac:dyDescent="0.55000000000000004">
      <c r="C70" s="4"/>
      <c r="D70" s="4"/>
      <c r="E70" s="4"/>
      <c r="F70" s="4"/>
      <c r="G70" s="5"/>
      <c r="H70" s="5"/>
    </row>
  </sheetData>
  <mergeCells count="23">
    <mergeCell ref="B1:H1"/>
    <mergeCell ref="C5:F6"/>
    <mergeCell ref="G5:G6"/>
    <mergeCell ref="H5:H6"/>
    <mergeCell ref="I5:I6"/>
    <mergeCell ref="C7:F7"/>
    <mergeCell ref="C22:F22"/>
    <mergeCell ref="C10:F10"/>
    <mergeCell ref="C11:F11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B29:I29"/>
    <mergeCell ref="B30:I30"/>
    <mergeCell ref="B31:I31"/>
    <mergeCell ref="C23:F23"/>
    <mergeCell ref="C24:F24"/>
  </mergeCells>
  <pageMargins left="0.11811023622047245" right="0" top="0.74803149606299213" bottom="0" header="0.31496062992125984" footer="0.31496062992125984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3313" r:id="rId4">
          <objectPr defaultSize="0" autoPict="0" r:id="rId5">
            <anchor moveWithCells="1" sizeWithCells="1">
              <from>
                <xdr:col>6</xdr:col>
                <xdr:colOff>219075</xdr:colOff>
                <xdr:row>4</xdr:row>
                <xdr:rowOff>200025</xdr:rowOff>
              </from>
              <to>
                <xdr:col>6</xdr:col>
                <xdr:colOff>352425</xdr:colOff>
                <xdr:row>5</xdr:row>
                <xdr:rowOff>57150</xdr:rowOff>
              </to>
            </anchor>
          </objectPr>
        </oleObject>
      </mc:Choice>
      <mc:Fallback>
        <oleObject progId="Equation.3" shapeId="1331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31816-2347-42CD-A7C0-0266F6DF5BBB}">
  <dimension ref="A1:I29"/>
  <sheetViews>
    <sheetView tabSelected="1" topLeftCell="A7" workbookViewId="0">
      <selection activeCell="D20" sqref="D20"/>
    </sheetView>
  </sheetViews>
  <sheetFormatPr defaultRowHeight="14.25" x14ac:dyDescent="0.2"/>
  <cols>
    <col min="2" max="2" width="5.875" customWidth="1"/>
    <col min="6" max="6" width="40.625" customWidth="1"/>
    <col min="7" max="7" width="7" customWidth="1"/>
    <col min="9" max="9" width="9" customWidth="1"/>
  </cols>
  <sheetData>
    <row r="1" spans="1:9" s="65" customFormat="1" ht="24" x14ac:dyDescent="0.55000000000000004">
      <c r="B1" s="228">
        <v>4</v>
      </c>
      <c r="C1" s="228"/>
      <c r="D1" s="228"/>
      <c r="E1" s="228"/>
      <c r="F1" s="228"/>
      <c r="G1" s="228"/>
      <c r="H1" s="47"/>
      <c r="I1" s="47"/>
    </row>
    <row r="2" spans="1:9" x14ac:dyDescent="0.2">
      <c r="A2" s="53"/>
      <c r="B2" s="53"/>
      <c r="C2" s="53"/>
      <c r="D2" s="53"/>
      <c r="E2" s="53"/>
      <c r="F2" s="53"/>
      <c r="G2" s="53"/>
      <c r="H2" s="53"/>
      <c r="I2" s="53"/>
    </row>
    <row r="3" spans="1:9" ht="9" customHeight="1" x14ac:dyDescent="0.2"/>
    <row r="4" spans="1:9" s="31" customFormat="1" ht="24" x14ac:dyDescent="0.55000000000000004">
      <c r="A4" s="31" t="s">
        <v>40</v>
      </c>
    </row>
    <row r="5" spans="1:9" s="31" customFormat="1" ht="24" x14ac:dyDescent="0.55000000000000004">
      <c r="B5" s="31" t="s">
        <v>41</v>
      </c>
    </row>
    <row r="6" spans="1:9" s="8" customFormat="1" ht="24" x14ac:dyDescent="0.55000000000000004">
      <c r="B6" s="51" t="s">
        <v>9</v>
      </c>
      <c r="C6" s="222" t="s">
        <v>4</v>
      </c>
      <c r="D6" s="223"/>
      <c r="E6" s="223"/>
      <c r="F6" s="224"/>
      <c r="G6" s="51" t="s">
        <v>10</v>
      </c>
    </row>
    <row r="7" spans="1:9" s="8" customFormat="1" ht="24" x14ac:dyDescent="0.55000000000000004">
      <c r="B7" s="97">
        <v>1</v>
      </c>
      <c r="C7" s="98" t="s">
        <v>46</v>
      </c>
      <c r="D7" s="99"/>
      <c r="E7" s="99"/>
      <c r="F7" s="100"/>
      <c r="G7" s="97">
        <v>1</v>
      </c>
    </row>
    <row r="8" spans="1:9" s="8" customFormat="1" ht="24" x14ac:dyDescent="0.55000000000000004">
      <c r="B8" s="101">
        <v>2</v>
      </c>
      <c r="C8" s="104" t="s">
        <v>47</v>
      </c>
      <c r="D8" s="102"/>
      <c r="E8" s="102"/>
      <c r="F8" s="62"/>
      <c r="G8" s="52">
        <v>1</v>
      </c>
    </row>
    <row r="9" spans="1:9" s="8" customFormat="1" ht="24" x14ac:dyDescent="0.55000000000000004">
      <c r="B9" s="229">
        <v>3</v>
      </c>
      <c r="C9" s="55" t="s">
        <v>48</v>
      </c>
      <c r="D9" s="109"/>
      <c r="E9" s="109"/>
      <c r="F9" s="110"/>
      <c r="G9" s="231">
        <v>1</v>
      </c>
    </row>
    <row r="10" spans="1:9" s="8" customFormat="1" ht="24" x14ac:dyDescent="0.55000000000000004">
      <c r="B10" s="230"/>
      <c r="C10" s="114" t="s">
        <v>49</v>
      </c>
      <c r="D10" s="107"/>
      <c r="E10" s="107"/>
      <c r="F10" s="108"/>
      <c r="G10" s="183"/>
    </row>
    <row r="11" spans="1:9" s="8" customFormat="1" ht="24" x14ac:dyDescent="0.55000000000000004">
      <c r="B11" s="101">
        <v>4</v>
      </c>
      <c r="C11" s="63" t="s">
        <v>50</v>
      </c>
      <c r="D11" s="102"/>
      <c r="E11" s="102"/>
      <c r="F11" s="62"/>
      <c r="G11" s="58">
        <v>1</v>
      </c>
    </row>
    <row r="12" spans="1:9" s="8" customFormat="1" ht="24" x14ac:dyDescent="0.55000000000000004">
      <c r="B12" s="58">
        <v>5</v>
      </c>
      <c r="C12" s="55" t="s">
        <v>54</v>
      </c>
      <c r="D12" s="54"/>
      <c r="E12" s="54"/>
      <c r="F12" s="57"/>
      <c r="G12" s="58">
        <v>1</v>
      </c>
    </row>
    <row r="13" spans="1:9" s="8" customFormat="1" ht="24" x14ac:dyDescent="0.55000000000000004">
      <c r="B13" s="101">
        <v>6</v>
      </c>
      <c r="C13" s="98" t="s">
        <v>56</v>
      </c>
      <c r="D13" s="99"/>
      <c r="E13" s="99"/>
      <c r="F13" s="100"/>
      <c r="G13" s="58">
        <v>1</v>
      </c>
    </row>
    <row r="14" spans="1:9" s="8" customFormat="1" ht="24" x14ac:dyDescent="0.55000000000000004">
      <c r="B14" s="225" t="s">
        <v>3</v>
      </c>
      <c r="C14" s="226"/>
      <c r="D14" s="226"/>
      <c r="E14" s="226"/>
      <c r="F14" s="227"/>
      <c r="G14" s="51">
        <f>SUM(G7:G13)</f>
        <v>6</v>
      </c>
    </row>
    <row r="15" spans="1:9" s="65" customFormat="1" ht="24" x14ac:dyDescent="0.55000000000000004">
      <c r="B15" s="69"/>
      <c r="C15" s="69"/>
      <c r="D15" s="69"/>
      <c r="E15" s="69"/>
      <c r="F15" s="69"/>
      <c r="G15" s="69"/>
      <c r="H15" s="47"/>
      <c r="I15" s="47"/>
    </row>
    <row r="16" spans="1:9" s="31" customFormat="1" ht="24" x14ac:dyDescent="0.55000000000000004">
      <c r="B16" s="31" t="s">
        <v>42</v>
      </c>
    </row>
    <row r="17" spans="2:7" s="8" customFormat="1" ht="24" x14ac:dyDescent="0.55000000000000004">
      <c r="B17" s="51" t="s">
        <v>9</v>
      </c>
      <c r="C17" s="222" t="s">
        <v>4</v>
      </c>
      <c r="D17" s="223"/>
      <c r="E17" s="223"/>
      <c r="F17" s="224"/>
      <c r="G17" s="51" t="s">
        <v>10</v>
      </c>
    </row>
    <row r="18" spans="2:7" s="8" customFormat="1" ht="24" x14ac:dyDescent="0.55000000000000004">
      <c r="B18" s="67">
        <v>1</v>
      </c>
      <c r="C18" s="56" t="s">
        <v>53</v>
      </c>
      <c r="D18" s="59"/>
      <c r="E18" s="59"/>
      <c r="F18" s="60"/>
      <c r="G18" s="68">
        <v>1</v>
      </c>
    </row>
    <row r="19" spans="2:7" s="8" customFormat="1" ht="24" x14ac:dyDescent="0.55000000000000004">
      <c r="B19" s="58">
        <v>2</v>
      </c>
      <c r="C19" s="63" t="s">
        <v>55</v>
      </c>
      <c r="D19" s="61"/>
      <c r="E19" s="61"/>
      <c r="F19" s="62"/>
      <c r="G19" s="58">
        <v>1</v>
      </c>
    </row>
    <row r="20" spans="2:7" s="8" customFormat="1" ht="24" x14ac:dyDescent="0.55000000000000004">
      <c r="B20" s="67">
        <v>3</v>
      </c>
      <c r="C20" s="56" t="s">
        <v>58</v>
      </c>
      <c r="D20" s="59"/>
      <c r="E20" s="59"/>
      <c r="F20" s="60"/>
      <c r="G20" s="68">
        <v>1</v>
      </c>
    </row>
    <row r="21" spans="2:7" s="8" customFormat="1" ht="24" x14ac:dyDescent="0.55000000000000004">
      <c r="B21" s="225" t="s">
        <v>3</v>
      </c>
      <c r="C21" s="226"/>
      <c r="D21" s="226"/>
      <c r="E21" s="226"/>
      <c r="F21" s="227"/>
      <c r="G21" s="51">
        <f>SUM(G18:G20)</f>
        <v>3</v>
      </c>
    </row>
    <row r="24" spans="2:7" s="31" customFormat="1" ht="24" x14ac:dyDescent="0.55000000000000004">
      <c r="B24" s="31" t="s">
        <v>43</v>
      </c>
    </row>
    <row r="25" spans="2:7" s="8" customFormat="1" ht="24" x14ac:dyDescent="0.55000000000000004">
      <c r="B25" s="51" t="s">
        <v>9</v>
      </c>
      <c r="C25" s="222" t="s">
        <v>4</v>
      </c>
      <c r="D25" s="223"/>
      <c r="E25" s="223"/>
      <c r="F25" s="224"/>
      <c r="G25" s="51" t="s">
        <v>10</v>
      </c>
    </row>
    <row r="26" spans="2:7" s="8" customFormat="1" ht="24" x14ac:dyDescent="0.55000000000000004">
      <c r="B26" s="229">
        <v>1</v>
      </c>
      <c r="C26" s="55" t="s">
        <v>51</v>
      </c>
      <c r="D26" s="109"/>
      <c r="E26" s="109"/>
      <c r="F26" s="110"/>
      <c r="G26" s="231">
        <v>1</v>
      </c>
    </row>
    <row r="27" spans="2:7" s="8" customFormat="1" ht="24" x14ac:dyDescent="0.55000000000000004">
      <c r="B27" s="230"/>
      <c r="C27" s="114" t="s">
        <v>52</v>
      </c>
      <c r="D27" s="107"/>
      <c r="E27" s="107"/>
      <c r="F27" s="108"/>
      <c r="G27" s="183"/>
    </row>
    <row r="28" spans="2:7" s="8" customFormat="1" ht="24" x14ac:dyDescent="0.55000000000000004">
      <c r="B28" s="58">
        <v>2</v>
      </c>
      <c r="C28" s="98" t="s">
        <v>57</v>
      </c>
      <c r="D28" s="99"/>
      <c r="E28" s="99"/>
      <c r="F28" s="100"/>
      <c r="G28" s="58">
        <v>1</v>
      </c>
    </row>
    <row r="29" spans="2:7" s="8" customFormat="1" ht="24" x14ac:dyDescent="0.55000000000000004">
      <c r="B29" s="225" t="s">
        <v>3</v>
      </c>
      <c r="C29" s="226"/>
      <c r="D29" s="226"/>
      <c r="E29" s="226"/>
      <c r="F29" s="227"/>
      <c r="G29" s="51">
        <f>SUM(G26:G28)</f>
        <v>2</v>
      </c>
    </row>
  </sheetData>
  <mergeCells count="11">
    <mergeCell ref="C25:F25"/>
    <mergeCell ref="B29:F29"/>
    <mergeCell ref="B1:G1"/>
    <mergeCell ref="B14:F14"/>
    <mergeCell ref="C6:F6"/>
    <mergeCell ref="C17:F17"/>
    <mergeCell ref="B21:F21"/>
    <mergeCell ref="B26:B27"/>
    <mergeCell ref="G26:G27"/>
    <mergeCell ref="B9:B10"/>
    <mergeCell ref="G9:G10"/>
  </mergeCells>
  <pageMargins left="0.70866141732283472" right="0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</vt:lpstr>
      <vt:lpstr>สรุป</vt:lpstr>
      <vt:lpstr>ก่อน-หลัง</vt:lpstr>
      <vt:lpstr>ตอนที่2</vt:lpstr>
      <vt:lpstr>ตอนที่3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2023-06-02T03:13:26Z</cp:lastPrinted>
  <dcterms:created xsi:type="dcterms:W3CDTF">2014-10-15T08:34:52Z</dcterms:created>
  <dcterms:modified xsi:type="dcterms:W3CDTF">2023-06-02T03:13:27Z</dcterms:modified>
</cp:coreProperties>
</file>