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ปีงบประมาณ 2558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2" r:id="rId3"/>
    <sheet name="ข้อเสนอแนะ" sheetId="3" r:id="rId4"/>
  </sheets>
  <externalReferences>
    <externalReference r:id="rId5"/>
  </externalReferences>
  <definedNames>
    <definedName name="_xlnm._FilterDatabase" localSheetId="0" hidden="1">คีย์ข้อมูล!$A$1:$AK$97</definedName>
  </definedNames>
  <calcPr calcId="152511"/>
</workbook>
</file>

<file path=xl/calcChain.xml><?xml version="1.0" encoding="utf-8"?>
<calcChain xmlns="http://schemas.openxmlformats.org/spreadsheetml/2006/main">
  <c r="AL92" i="1" l="1"/>
  <c r="F108" i="2" l="1"/>
  <c r="E108" i="2"/>
  <c r="AK95" i="1" l="1"/>
  <c r="F60" i="2" l="1"/>
  <c r="E60" i="2"/>
  <c r="F102" i="2"/>
  <c r="E102" i="2"/>
  <c r="G102" i="2" s="1"/>
  <c r="F101" i="2"/>
  <c r="F100" i="2"/>
  <c r="F99" i="2"/>
  <c r="F98" i="2"/>
  <c r="E101" i="2"/>
  <c r="E100" i="2"/>
  <c r="E99" i="2"/>
  <c r="E98" i="2"/>
  <c r="G98" i="2" s="1"/>
  <c r="G101" i="2"/>
  <c r="G100" i="2"/>
  <c r="G99" i="2"/>
  <c r="F59" i="2" l="1"/>
  <c r="E59" i="2"/>
  <c r="G59" i="2" s="1"/>
  <c r="AG95" i="1" l="1"/>
  <c r="E106" i="2" l="1"/>
  <c r="E105" i="2"/>
  <c r="E104" i="2"/>
  <c r="AE93" i="1"/>
  <c r="E95" i="2"/>
  <c r="E94" i="2"/>
  <c r="E93" i="2"/>
  <c r="E92" i="2"/>
  <c r="E91" i="2"/>
  <c r="E88" i="2"/>
  <c r="E87" i="2"/>
  <c r="E84" i="2"/>
  <c r="E83" i="2"/>
  <c r="E82" i="2"/>
  <c r="E58" i="2"/>
  <c r="E57" i="2"/>
  <c r="E56" i="2"/>
  <c r="E55" i="2"/>
  <c r="E52" i="2"/>
  <c r="E51" i="2"/>
  <c r="E50" i="2"/>
  <c r="E49" i="2"/>
  <c r="E31" i="2"/>
  <c r="E30" i="2"/>
  <c r="E29" i="2"/>
  <c r="E15" i="2"/>
  <c r="E14" i="2"/>
  <c r="E13" i="2"/>
  <c r="C96" i="1"/>
  <c r="C95" i="1"/>
  <c r="C94" i="1"/>
  <c r="D13" i="3" l="1"/>
  <c r="C97" i="1" l="1"/>
  <c r="E93" i="1"/>
  <c r="F93" i="1"/>
  <c r="G93" i="1"/>
  <c r="H93" i="1"/>
  <c r="I93" i="1"/>
  <c r="J93" i="1"/>
  <c r="E92" i="1"/>
  <c r="E28" i="2" s="1"/>
  <c r="F92" i="1"/>
  <c r="E26" i="2" s="1"/>
  <c r="G92" i="1"/>
  <c r="E27" i="2" s="1"/>
  <c r="H92" i="1"/>
  <c r="I92" i="1"/>
  <c r="J92" i="1"/>
  <c r="L93" i="1" l="1"/>
  <c r="F83" i="2" s="1"/>
  <c r="M93" i="1"/>
  <c r="F84" i="2" s="1"/>
  <c r="AG94" i="1" l="1"/>
  <c r="AC94" i="1"/>
  <c r="AC95" i="1"/>
  <c r="AK93" i="1" l="1"/>
  <c r="AK92" i="1"/>
  <c r="AJ94" i="1"/>
  <c r="F107" i="2" s="1"/>
  <c r="X95" i="1" l="1"/>
  <c r="X94" i="1"/>
  <c r="F53" i="2" l="1"/>
  <c r="AJ95" i="1"/>
  <c r="E107" i="2" s="1"/>
  <c r="M95" i="1"/>
  <c r="E85" i="2" s="1"/>
  <c r="T95" i="1"/>
  <c r="E96" i="2" s="1"/>
  <c r="O95" i="1"/>
  <c r="E89" i="2" s="1"/>
  <c r="X93" i="1" l="1"/>
  <c r="X92" i="1"/>
  <c r="F52" i="2" l="1"/>
  <c r="G52" i="2"/>
  <c r="B25" i="2"/>
  <c r="D92" i="1"/>
  <c r="E25" i="2" l="1"/>
  <c r="E32" i="2" s="1"/>
  <c r="F32" i="2" l="1"/>
  <c r="F31" i="2"/>
  <c r="F26" i="2"/>
  <c r="F30" i="2"/>
  <c r="F27" i="2"/>
  <c r="F29" i="2"/>
  <c r="F28" i="2"/>
  <c r="F25" i="2"/>
  <c r="T94" i="1"/>
  <c r="F96" i="2" s="1"/>
  <c r="M94" i="1"/>
  <c r="F85" i="2" s="1"/>
  <c r="K93" i="1" l="1"/>
  <c r="F82" i="2" s="1"/>
  <c r="N93" i="1"/>
  <c r="F87" i="2" s="1"/>
  <c r="O93" i="1"/>
  <c r="F88" i="2" s="1"/>
  <c r="P93" i="1"/>
  <c r="F91" i="2" s="1"/>
  <c r="Q93" i="1"/>
  <c r="F92" i="2" s="1"/>
  <c r="R93" i="1"/>
  <c r="F93" i="2" s="1"/>
  <c r="S93" i="1"/>
  <c r="F94" i="2" s="1"/>
  <c r="T93" i="1"/>
  <c r="F95" i="2" s="1"/>
  <c r="U93" i="1"/>
  <c r="V93" i="1"/>
  <c r="W93" i="1"/>
  <c r="Y93" i="1"/>
  <c r="F55" i="2" s="1"/>
  <c r="Z93" i="1"/>
  <c r="F56" i="2" s="1"/>
  <c r="AA93" i="1"/>
  <c r="F57" i="2" s="1"/>
  <c r="AB93" i="1"/>
  <c r="AC93" i="1"/>
  <c r="AD93" i="1"/>
  <c r="AF93" i="1"/>
  <c r="AG93" i="1"/>
  <c r="AH93" i="1"/>
  <c r="F104" i="2" s="1"/>
  <c r="AI93" i="1"/>
  <c r="F105" i="2" s="1"/>
  <c r="AJ93" i="1"/>
  <c r="F106" i="2" s="1"/>
  <c r="D93" i="1"/>
  <c r="L92" i="1"/>
  <c r="M92" i="1"/>
  <c r="N92" i="1"/>
  <c r="O92" i="1"/>
  <c r="P92" i="1"/>
  <c r="Q92" i="1"/>
  <c r="R92" i="1"/>
  <c r="S92" i="1"/>
  <c r="T92" i="1"/>
  <c r="U92" i="1"/>
  <c r="V92" i="1"/>
  <c r="W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K92" i="1"/>
  <c r="O94" i="1"/>
  <c r="F89" i="2" s="1"/>
  <c r="G58" i="2" l="1"/>
  <c r="G57" i="2"/>
  <c r="F51" i="2"/>
  <c r="G56" i="2"/>
  <c r="F50" i="2"/>
  <c r="G51" i="2"/>
  <c r="G50" i="2"/>
  <c r="G55" i="2"/>
  <c r="F49" i="2"/>
  <c r="F58" i="2"/>
  <c r="E53" i="2" l="1"/>
  <c r="E16" i="2"/>
  <c r="F13" i="2" s="1"/>
  <c r="F15" i="2" l="1"/>
  <c r="F14" i="2"/>
  <c r="G49" i="2"/>
  <c r="G106" i="2"/>
  <c r="G105" i="2"/>
  <c r="G95" i="2"/>
  <c r="G94" i="2"/>
  <c r="G93" i="2"/>
  <c r="G92" i="2"/>
  <c r="G88" i="2"/>
  <c r="G89" i="2"/>
  <c r="G84" i="2"/>
  <c r="G83" i="2"/>
  <c r="G82" i="2"/>
  <c r="F16" i="2" l="1"/>
  <c r="G53" i="2"/>
  <c r="G87" i="2"/>
  <c r="G107" i="2"/>
  <c r="G85" i="2"/>
  <c r="G104" i="2"/>
  <c r="G96" i="2"/>
  <c r="G108" i="2"/>
  <c r="G60" i="2"/>
  <c r="G91" i="2"/>
</calcChain>
</file>

<file path=xl/sharedStrings.xml><?xml version="1.0" encoding="utf-8"?>
<sst xmlns="http://schemas.openxmlformats.org/spreadsheetml/2006/main" count="333" uniqueCount="164">
  <si>
    <t>คณะ</t>
  </si>
  <si>
    <t>สาขา</t>
  </si>
  <si>
    <t>web</t>
  </si>
  <si>
    <t>เฟสบุ๊ก</t>
  </si>
  <si>
    <t>อาจารย์</t>
  </si>
  <si>
    <t>เพื่อน</t>
  </si>
  <si>
    <t>4.1.1</t>
  </si>
  <si>
    <t>4.2.1</t>
  </si>
  <si>
    <t>นิสิตระดับปริญญาโท</t>
  </si>
  <si>
    <t>เทคโนโลยีและสื่อสารการศึกษา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</si>
  <si>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</si>
  <si>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</si>
  <si>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</si>
  <si>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</si>
  <si>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</si>
  <si>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</si>
  <si>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</si>
  <si>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</si>
  <si>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</si>
  <si>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</si>
  <si>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</si>
  <si>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</si>
  <si>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</si>
  <si>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</si>
  <si>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</si>
  <si>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</si>
  <si>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 xml:space="preserve">   1.3  ความเหมาะสมของระยะเวลาในการจัดโครงการ (09.00 - 16.30 น.)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</si>
  <si>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</si>
  <si>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</si>
  <si>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</si>
  <si>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</si>
  <si>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</si>
  <si>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</si>
  <si>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</si>
  <si>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</si>
  <si>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</si>
  <si>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</si>
  <si>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</si>
  <si>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</si>
  <si>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</si>
  <si>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</si>
  <si>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</si>
  <si>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</si>
  <si>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</si>
  <si>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</si>
  <si>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3.1  ข้อเสนอแนะการจัดโครงการอบรมจริยธรรมในครั้งต่อไป</t>
  </si>
  <si>
    <t>ที่</t>
  </si>
  <si>
    <t>ความถี่</t>
  </si>
  <si>
    <t>บทสรุปสำหรับผู้บริหาร</t>
  </si>
  <si>
    <t>- 3 -</t>
  </si>
  <si>
    <t>จากตาราง 4 พบว่าผู้ตอบแบบสอบถามมีความคิดเห็นเกี่ยวกับการจัดโครงการอบรมจริยธรรมการวิจัยระดับ</t>
  </si>
  <si>
    <t>- 2 -</t>
  </si>
  <si>
    <t>ป้าย</t>
  </si>
  <si>
    <t>4.1.2</t>
  </si>
  <si>
    <t>4.1.3</t>
  </si>
  <si>
    <t>4.2.2</t>
  </si>
  <si>
    <t>4.2.3</t>
  </si>
  <si>
    <t>4.2.4</t>
  </si>
  <si>
    <t>4.2.5</t>
  </si>
  <si>
    <t>นิสิตระดับปริญญาเอก</t>
  </si>
  <si>
    <t>ควรปรับปรุงห้องน้ำของอาคารสถานที่</t>
  </si>
  <si>
    <t>ภาษาไทย</t>
  </si>
  <si>
    <t>คณาจารย์/เจ้าหน้าที่</t>
  </si>
  <si>
    <t>วิจัยและประเมินผลการศึกษา</t>
  </si>
  <si>
    <t>พัฒนาสังคม</t>
  </si>
  <si>
    <t>คณิตศาสตร์</t>
  </si>
  <si>
    <t>ไม่ระบุ</t>
  </si>
  <si>
    <t xml:space="preserve">จากตาราง 2  พบว่าผู้ตอบแบบสอบถามทราบข้อมูลจากโครงการฯ จาก website บัณฑิตวิทยาลัย </t>
  </si>
  <si>
    <t>4.1.1  การตรวจสอบการคัดลอกผลงานวิชาการ</t>
  </si>
  <si>
    <t>4.1.2  การเขียนผลงานวิทยานิพนธ์ โดยไม่มีการคัดลอก</t>
  </si>
  <si>
    <t>4.2.1  การตรวจสอบการคัดลอกผลงานวิชาการ</t>
  </si>
  <si>
    <t>4.2.2  การเขียนผลงานวิทยานิพนธ์ โดยไม่มีการคัดลอก</t>
  </si>
  <si>
    <t>4.1.4</t>
  </si>
  <si>
    <t>4.2.3  ความสำคัญในจริยธรรมในการทำวิจัย จริยธรรมของนักวิจัย
จริยธรรมของวิจัยในมนุษย์</t>
  </si>
  <si>
    <t>4.1.3  ความสำคัญในจริยธรรมการทำวิจัย จริยธรรมของนักวิจัย
จริยธรรมของวิจัยในมนุษย์</t>
  </si>
  <si>
    <t>4.1.4  การขอรับรองจริยธรรมการวิจัยในมนุษย์ 
ของมหาวิทยาลัยนเรศวร</t>
  </si>
  <si>
    <t>4.2.4  การขอรับรองจริยธรรมการวิจัยในมนุษย์ 
ของมหาวิทยาลัยนเรศวร</t>
  </si>
  <si>
    <t xml:space="preserve">   5.2 เนื้อหาสาระของเอกสารประกอบการอบรมตรงตาม
ความต้องการของท่าน</t>
  </si>
  <si>
    <t>ระดับบัณฑิตศึกษา มหาวิทยาลัยนเรศวร พบว่าก่อน เข้ารับการอบรมผู้เข้าร่วมโครงการมีความรู้ความเข้าใจเกี่ยวกับ</t>
  </si>
  <si>
    <t>จากตาราง 3 ก่อนเข้ารับการอบรมผู้เข้าร่วมโครงการมีความรู้ความเข้าใจเกี่ยวกับกิจกรรมที่จัดในโครงการฯ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</si>
  <si>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</si>
  <si>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</si>
  <si>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</si>
  <si>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เมื่อพิจารณารายด้านแล้วพบว่า ทุกด้านอยู่ในระดับมากและด้านที่มีค่าเฉลี่ยสูงที่สุด คือด้านเจ้าหน้าที่ผู้ให้บริการ 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</si>
  <si>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</si>
  <si>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</si>
  <si>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(ตอบได้มากกว่า 1 ข้อ)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</si>
  <si>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</si>
  <si>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r>
      <t>ตาราง  3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</si>
  <si>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</t>
    </r>
  </si>
  <si>
    <t>4.3  ความรู้ และความสามารถในการถ่ายทอดความรู้ของวิทยากร 
(รศ.ดร.รัตติมา จีนาพงษา)</t>
  </si>
  <si>
    <t>4.4  ความรู้ และความสามารถในการถ่ายทอดความรู้ของวิทยากร 
(นพ.สมบูรณ์ ตันสุภสวัสดิกุล)</t>
  </si>
  <si>
    <t xml:space="preserve">4.6  การเข้ารับการอบรมจริยธรรมการวิจัยในครั้งนี้เป็นประโยชน์ต่อการทำวิทยานิพนธ์และรายงานการค้นอิสระ
</t>
  </si>
  <si>
    <t>หลักสุตรและการสอน</t>
  </si>
  <si>
    <t>สหเวชศาสตร์</t>
  </si>
  <si>
    <t>วิศวกรรมคอมพิวเตอร์</t>
  </si>
  <si>
    <t>ฟิสิกส์ประยุกต์</t>
  </si>
  <si>
    <t>วิศวกรรมสิ่งแวดล้อม</t>
  </si>
  <si>
    <t>ชีวเวชศาสตร์</t>
  </si>
  <si>
    <t>ใบปลิว</t>
  </si>
  <si>
    <t>พัฒนศึกษา</t>
  </si>
  <si>
    <t>เคมี</t>
  </si>
  <si>
    <t>การบริหารการศึกษา</t>
  </si>
  <si>
    <t>บริหารธุรกิจมหาบัณฑิต</t>
  </si>
  <si>
    <t>สาธารณสุขศาสตรมหาบัณฑิต</t>
  </si>
  <si>
    <t>ใบปลิว/โปรเตอร์ประชาสัมพันธ์</t>
  </si>
  <si>
    <t>พลังงานทดแทน</t>
  </si>
  <si>
    <t>ชีววิทยา</t>
  </si>
  <si>
    <t>กายภาพบำบัด</t>
  </si>
  <si>
    <t>มนุษยศาสตร์</t>
  </si>
  <si>
    <t>ฟิสิกส์ทฤษฎี</t>
  </si>
  <si>
    <t>รัฐศาสตร์</t>
  </si>
  <si>
    <t>เกษตรศาสตร์ ทรัพยากรธรรมชาติและสิ่งแวดล้อม</t>
  </si>
  <si>
    <t>ภาษาศาสตร์</t>
  </si>
  <si>
    <t>เอเซียตะวันออกเฉียงใต้ศึกษา</t>
  </si>
  <si>
    <t>วิทยาการดนตรีและนาฎศิษย์</t>
  </si>
  <si>
    <t>พยาบาลศาสตร์</t>
  </si>
  <si>
    <t>วิศวกรรมโยธา</t>
  </si>
  <si>
    <t>ควรมีห้องอบรมให้เพียงพอกับนิสิต</t>
  </si>
  <si>
    <t>ควรจัดอบรมให้กับนิสิตรุ่นต่อไป</t>
  </si>
  <si>
    <t>ควรปรับปรุงเรื่องความสำคัญในจริยธรรมวิจัยให้เป็นปัจจุบัน</t>
  </si>
  <si>
    <t>4.5  ความรู้ และความสามารถในการถ่ายทอดความรู้ของวิทยากร 
(ผศ.ดร.สุรเชษฐ์ กานต์ประชา)</t>
  </si>
  <si>
    <t xml:space="preserve">   1.2  ความเหมาะสมของวันจัดโครงการ (วันอังคารที่ 22 กันยายน 2558)</t>
  </si>
  <si>
    <t>N = 90</t>
  </si>
  <si>
    <t>วันอังคารที่ 22 กันยายน 2558</t>
  </si>
  <si>
    <t>ณ ห้องสัมมนาเอกาทศรถ 210 อาคารเอกาทศรถ มหาวิทยาลัยนเรศวร</t>
  </si>
  <si>
    <t xml:space="preserve">          จากการจัดโครงการอบรมจริยธรรมการวิจัยระดับบัณฑิตศึกษา ในวันอังคารที่ 22 กันยายน 2558 </t>
  </si>
  <si>
    <t>จากตาราง 1 พบว่า ส่วนใหญ่ผู้ตอบแบบสอบถามเป็นนิสิตระดับปริญญาโท  ร้อยละ 71.11</t>
  </si>
  <si>
    <t>และนิสิตระดับปริญญาเอก ร้อยละ 21.11</t>
  </si>
  <si>
    <t>มากที่สุดร้อยละ 47.18 รองลงมาได้แก่ คณะที่สังกัด ร้อยละ 30.28</t>
  </si>
  <si>
    <t>ภาพรวม อยู่ในระดับปานกลาง  (ค่าเฉลี่ย 3.42)  และหลังเข้ารับการอบรมค่าเฉลี่ยความรู้ ความเข้าใจสูงขึ้น อยู่ใน</t>
  </si>
  <si>
    <t>(ค่าเฉลี่ย 4.36) รองลงมาคือ ด้านเอกสารประกอบโครงการฯ (ค่าเฉลี่ย 4.29)  และพิจารณารายข้อแล้วพบว่าข้อที่มี</t>
  </si>
  <si>
    <t>ณ ห้องสัมมนาเอกาทศรถ 210 อาคารเอกทศรถ มหาวิทยาลัยนเรศวร มีผู้เข้าร่วมโครงการจำนวน 100 คน</t>
  </si>
  <si>
    <t>ผู้ตอบแบบสอบถามจำนวนทั้งสิ้น 90 คน คิดเป็นร้อยละ 90.00 ของผู้เข้าร่วมโครงการ โดยผู้เข้าร่วมโครงการ</t>
  </si>
  <si>
    <t>เป็นนิสิตปริญญาโทร้อยละ 71.11 และนิสิตระดับปริญญาเอก ร้อยละ 21.11</t>
  </si>
  <si>
    <t xml:space="preserve">          ผู้ตอบแบบสอบถามทราบข้อมูลการดำเนินโครงการจาก website บัณฑิตวิทยาลัย มากที่สุดร้อยละ 47.18 </t>
  </si>
  <si>
    <t>รองลงมาได้แก่ คณะที่สังกัด ร้อยละ 30.28 ความคิดเห็นเกี่ยวกับการจัดโครงการอบรมจริยธรรมการวิจัย</t>
  </si>
  <si>
    <t xml:space="preserve">กิจกรรมที่จัดในโครงการฯ ภาพรวม อยู่ในระดับปานกลาง (ค่าเฉลี่ย 3.42) และหลังเข้ารับการอบรมค่าเฉลี่ยความรู้ </t>
  </si>
  <si>
    <t xml:space="preserve">          </t>
  </si>
  <si>
    <t>ควรจัดอบรมในวันเสาร์ - อาทิตย์</t>
  </si>
  <si>
    <t>ควรจัดอบรมในวันจันทร์ - ศุกร์</t>
  </si>
  <si>
    <t>4.2.5  ได้รับทราบขั้นตอนในการขอจริยธรรมการวิจัยในมนุษย์ฯ</t>
  </si>
  <si>
    <t>จริยธรรมการวิจัยในมนุษย์ ของมหาวิทยาลัยนเรศวร มีค่าเฉลี่ยต่ำสุด (ค่าเฉลี่ย 3.30) หลังอบรมผู้เข้าร่วมโครงการ</t>
  </si>
  <si>
    <t xml:space="preserve">มีความรู้เรื่องการขอรับรองจริยธรรมการวิจัยในมนุษย์ ของมหาวิทยาลัย มีค่าเฉลี่ยต่ำสุด (ค่าเฉลี่ย 3.30) </t>
  </si>
  <si>
    <t xml:space="preserve">          ข้อเสนอแนะการจัดโครงการครั้งต่อไปคือ ควรจัดอบรมในวันจันทร์ - ศุกร์  และควรจัดอบรมให้กับนิสิตรุ่นต่อไป</t>
  </si>
  <si>
    <t>พบว่า ด้านที่มีค่าเฉลี่ยสูงที่สุด คือ ด้านเจ้าหน้าที่ผู้ให้บริการ (ค่าเฉลี่ย 4.36) รองลงมาคือ ด้านเอกสาร</t>
  </si>
  <si>
    <t xml:space="preserve">บัณฑิตศึกษา ในวันอังคารที่ 22 กันยายน 2558 ณ ห้องสัมมนาเอกาทศรถ 210 อาคารเอกาทศรถ มหาวิทยาลัยนเรศวร </t>
  </si>
  <si>
    <t>ในภาพรวมพบว่า ผู้เข้าร่วมโครงการฯ มีความคิดเห็นอยู่ในระดับมาก (ค่าเฉลี่ย 4.19)</t>
  </si>
  <si>
    <t>มีความรู้ เรื่องการเขียนผลงานวิทยานิพนธ์ โดยไม่มีการคัดลอก มีค่าเฉลี่ยสูงที่สุด (ค่าเฉลี่ย 4.20)</t>
  </si>
  <si>
    <t>4. ด้านคุณภาพการให้บริการ</t>
  </si>
  <si>
    <t xml:space="preserve">       เฉลี่ยรวมด้านคุณภาพการให้บริการ</t>
  </si>
  <si>
    <t>ค่าเฉลี่ยสูงที่สุด คือ ความรู้ และความสามารถในการถ่ายทอดความรู้ของวิทยากร  (รศ.ดร.รัตติมา จีนาพงษา)</t>
  </si>
  <si>
    <t xml:space="preserve">(ค่าเฉลี่ย 4.44) และข้อที่มีค่าเฉลี่ยต่ำที่สุดคือ ความเหมาะสมของวันจัดโครงการ (วันอังคารที่ 22 กันยายน 2558) </t>
  </si>
  <si>
    <t>(ค่าเฉลี่ย 3.73)</t>
  </si>
  <si>
    <t>- 4 -</t>
  </si>
  <si>
    <t xml:space="preserve">- 5 - </t>
  </si>
  <si>
    <t>ความเข้าใจสูงขึ้น อยู่ในระดับมาก (ค่าเฉลี่ย 4.14)  เมื่อพิจารณารายข้อพบว่า ก่อนการอบรมผู้เข้าร่วมโครงการ</t>
  </si>
  <si>
    <t>หลังการอบรมผู้เข้าร่วมโครงการมีความรู้เรื่องการเขียนผลงานวิทยานิพนธ์ โดยไม่มีการคัดลอก มีค่าเฉลี่ยสูงที่สุด</t>
  </si>
  <si>
    <t>(ค่าเฉลี่ย 4.20)</t>
  </si>
  <si>
    <t xml:space="preserve">          ความคิดเห็นเกี่ยวกับการจัดโครงการฯ ในภาพรวมอยู่ในระดับมาก (ค่าเฉลี่ย 4.19) เมื่อพิจารณารายด้าน</t>
  </si>
  <si>
    <t>ประกอบโครงการฯ (ค่าเฉลี่ย 4.29) และพิจารณารายข้อแล้วพบว่า ข้อที่มีค่าเฉลี่ยสูงที่สุดคือ ความรู้และ</t>
  </si>
  <si>
    <t>ความสามารถในการถ่ายทอดความรู้ของวิทยากร (รศ.ดร.รัตติมา จีนาพงษา) (ค่าเฉลี่ย 4.44) และข้อที่มี</t>
  </si>
  <si>
    <t>ค่าเฉลี่ยต่ำที่สุดคือ ความเหมาะสมของวันจัดโครงการ (วันอังคารที่ 22 กันยายน 2558) (ค่าเฉลี่ย 3.73)</t>
  </si>
  <si>
    <t>ระดับมาก (ค่าเฉลี่ย 4.14) เมื่อพิจารณารายข้อพบว่า ก่อนการอบรมผู้เข้าร่วมโครงการมีความรู้เรื่องการขอรับรอง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</si>
</sst>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7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6"/>
      <color indexed="8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679F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8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3" borderId="0" xfId="0" applyFont="1" applyFill="1" applyAlignment="1">
      <alignment horizontal="right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2" fontId="11" fillId="3" borderId="0" xfId="0" applyNumberFormat="1" applyFont="1" applyFill="1" applyAlignment="1">
      <alignment wrapText="1"/>
    </xf>
    <xf numFmtId="2" fontId="11" fillId="0" borderId="0" xfId="0" applyNumberFormat="1" applyFont="1" applyAlignment="1">
      <alignment wrapText="1"/>
    </xf>
    <xf numFmtId="0" fontId="11" fillId="3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" fillId="0" borderId="0" xfId="0" applyFont="1" applyAlignment="1"/>
    <xf numFmtId="0" fontId="13" fillId="0" borderId="0" xfId="0" applyFont="1"/>
    <xf numFmtId="0" fontId="3" fillId="0" borderId="0" xfId="0" applyFont="1" applyAlignment="1"/>
    <xf numFmtId="0" fontId="15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" fillId="0" borderId="18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2" fontId="8" fillId="0" borderId="1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7" fillId="0" borderId="3" xfId="0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" fillId="0" borderId="18" xfId="0" applyFont="1" applyBorder="1"/>
    <xf numFmtId="2" fontId="17" fillId="0" borderId="10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/>
    <xf numFmtId="0" fontId="20" fillId="0" borderId="15" xfId="0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2" fontId="21" fillId="0" borderId="14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2" fontId="9" fillId="0" borderId="0" xfId="0" applyNumberFormat="1" applyFont="1"/>
    <xf numFmtId="2" fontId="21" fillId="0" borderId="18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2" fontId="21" fillId="0" borderId="21" xfId="0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6" fillId="0" borderId="0" xfId="0" applyFont="1" applyAlignment="1"/>
    <xf numFmtId="2" fontId="12" fillId="2" borderId="0" xfId="0" applyNumberFormat="1" applyFont="1" applyFill="1" applyAlignment="1">
      <alignment wrapText="1"/>
    </xf>
    <xf numFmtId="0" fontId="11" fillId="0" borderId="0" xfId="0" applyFont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wrapTex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2" fontId="8" fillId="0" borderId="10" xfId="0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1" fillId="0" borderId="0" xfId="0" applyFont="1" applyAlignment="1">
      <alignment horizontal="left" indent="5"/>
    </xf>
    <xf numFmtId="0" fontId="24" fillId="0" borderId="0" xfId="0" applyFont="1"/>
    <xf numFmtId="0" fontId="1" fillId="0" borderId="0" xfId="0" applyFont="1" applyAlignment="1">
      <alignment horizontal="left" indent="5"/>
    </xf>
    <xf numFmtId="0" fontId="24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11" fillId="5" borderId="0" xfId="0" applyFont="1" applyFill="1" applyAlignment="1">
      <alignment wrapText="1"/>
    </xf>
    <xf numFmtId="2" fontId="11" fillId="5" borderId="0" xfId="0" applyNumberFormat="1" applyFont="1" applyFill="1" applyAlignment="1">
      <alignment wrapText="1"/>
    </xf>
    <xf numFmtId="2" fontId="1" fillId="5" borderId="0" xfId="0" applyNumberFormat="1" applyFont="1" applyFill="1" applyAlignment="1">
      <alignment wrapText="1"/>
    </xf>
    <xf numFmtId="0" fontId="11" fillId="6" borderId="0" xfId="0" applyFont="1" applyFill="1" applyAlignment="1">
      <alignment wrapText="1"/>
    </xf>
    <xf numFmtId="2" fontId="11" fillId="6" borderId="0" xfId="0" applyNumberFormat="1" applyFont="1" applyFill="1" applyAlignment="1">
      <alignment wrapText="1"/>
    </xf>
    <xf numFmtId="2" fontId="1" fillId="6" borderId="0" xfId="0" applyNumberFormat="1" applyFont="1" applyFill="1" applyAlignment="1">
      <alignment wrapText="1"/>
    </xf>
    <xf numFmtId="0" fontId="12" fillId="5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2" fontId="11" fillId="7" borderId="0" xfId="0" applyNumberFormat="1" applyFont="1" applyFill="1" applyAlignment="1">
      <alignment wrapText="1"/>
    </xf>
    <xf numFmtId="0" fontId="12" fillId="7" borderId="0" xfId="0" applyFont="1" applyFill="1" applyAlignment="1">
      <alignment wrapText="1"/>
    </xf>
    <xf numFmtId="2" fontId="12" fillId="7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1" fillId="8" borderId="0" xfId="0" applyFont="1" applyFill="1" applyAlignment="1">
      <alignment wrapText="1"/>
    </xf>
    <xf numFmtId="2" fontId="11" fillId="8" borderId="0" xfId="0" applyNumberFormat="1" applyFont="1" applyFill="1" applyAlignment="1">
      <alignment wrapText="1"/>
    </xf>
    <xf numFmtId="2" fontId="1" fillId="8" borderId="0" xfId="0" applyNumberFormat="1" applyFont="1" applyFill="1" applyAlignment="1">
      <alignment wrapText="1"/>
    </xf>
    <xf numFmtId="0" fontId="11" fillId="9" borderId="0" xfId="0" applyFont="1" applyFill="1" applyAlignment="1">
      <alignment wrapText="1"/>
    </xf>
    <xf numFmtId="2" fontId="11" fillId="9" borderId="0" xfId="0" applyNumberFormat="1" applyFont="1" applyFill="1" applyAlignment="1">
      <alignment wrapText="1"/>
    </xf>
    <xf numFmtId="0" fontId="12" fillId="9" borderId="0" xfId="0" applyFont="1" applyFill="1" applyAlignment="1">
      <alignment wrapText="1"/>
    </xf>
    <xf numFmtId="2" fontId="1" fillId="9" borderId="0" xfId="0" applyNumberFormat="1" applyFont="1" applyFill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6" borderId="0" xfId="0" applyFont="1" applyFill="1" applyAlignment="1">
      <alignment wrapText="1"/>
    </xf>
    <xf numFmtId="0" fontId="25" fillId="9" borderId="0" xfId="0" applyFont="1" applyFill="1" applyAlignment="1">
      <alignment wrapText="1"/>
    </xf>
    <xf numFmtId="0" fontId="25" fillId="5" borderId="0" xfId="0" applyFont="1" applyFill="1" applyAlignment="1">
      <alignment wrapText="1"/>
    </xf>
    <xf numFmtId="0" fontId="25" fillId="7" borderId="0" xfId="0" applyFont="1" applyFill="1" applyAlignment="1">
      <alignment horizontal="right" wrapText="1"/>
    </xf>
    <xf numFmtId="0" fontId="25" fillId="2" borderId="0" xfId="0" applyFont="1" applyFill="1" applyAlignment="1">
      <alignment horizontal="right" wrapText="1"/>
    </xf>
    <xf numFmtId="0" fontId="25" fillId="4" borderId="0" xfId="0" applyFont="1" applyFill="1" applyAlignment="1">
      <alignment wrapText="1"/>
    </xf>
    <xf numFmtId="0" fontId="25" fillId="8" borderId="0" xfId="0" applyFont="1" applyFill="1" applyAlignment="1">
      <alignment wrapText="1"/>
    </xf>
    <xf numFmtId="2" fontId="11" fillId="2" borderId="0" xfId="0" applyNumberFormat="1" applyFont="1" applyFill="1" applyAlignment="1">
      <alignment wrapText="1"/>
    </xf>
    <xf numFmtId="0" fontId="11" fillId="6" borderId="0" xfId="0" applyFont="1" applyFill="1" applyAlignment="1">
      <alignment vertical="top" wrapText="1"/>
    </xf>
    <xf numFmtId="0" fontId="11" fillId="9" borderId="0" xfId="0" applyFont="1" applyFill="1" applyAlignment="1">
      <alignment vertical="top" wrapText="1"/>
    </xf>
    <xf numFmtId="0" fontId="11" fillId="5" borderId="0" xfId="0" applyFont="1" applyFill="1" applyAlignment="1">
      <alignment vertical="top" wrapText="1"/>
    </xf>
    <xf numFmtId="0" fontId="11" fillId="7" borderId="0" xfId="0" applyFont="1" applyFill="1" applyAlignment="1">
      <alignment vertical="top" wrapText="1"/>
    </xf>
    <xf numFmtId="0" fontId="11" fillId="8" borderId="0" xfId="0" applyFont="1" applyFill="1" applyAlignment="1">
      <alignment vertical="top" wrapText="1"/>
    </xf>
    <xf numFmtId="2" fontId="1" fillId="2" borderId="0" xfId="0" applyNumberFormat="1" applyFont="1" applyFill="1" applyAlignment="1">
      <alignment wrapText="1"/>
    </xf>
    <xf numFmtId="2" fontId="11" fillId="4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8" fillId="0" borderId="0" xfId="0" applyFont="1" applyFill="1" applyBorder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8" xfId="0" applyFont="1" applyBorder="1" applyAlignment="1">
      <alignment horizontal="left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1" fillId="0" borderId="0" xfId="0" applyNumberFormat="1" applyFont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ADE4"/>
      <color rgb="FF7679FA"/>
      <color rgb="FFFFCC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247650</xdr:colOff>
          <xdr:row>79</xdr:row>
          <xdr:rowOff>19050</xdr:rowOff>
        </xdr:from>
        <xdr:to>
          <xdr:col>4</xdr:col>
          <xdr:colOff>381000</xdr:colOff>
          <xdr:row>79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46</xdr:row>
          <xdr:rowOff>57150</xdr:rowOff>
        </xdr:from>
        <xdr:to>
          <xdr:col>4</xdr:col>
          <xdr:colOff>390525</xdr:colOff>
          <xdr:row>46</xdr:row>
          <xdr:rowOff>247650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opLeftCell="P61" zoomScale="110" zoomScaleNormal="110" workbookViewId="0">
      <selection activeCell="AK95" sqref="AK95"/>
    </sheetView>
  </sheetViews>
  <sheetFormatPr defaultColWidth="15" defaultRowHeight="21"/>
  <cols>
    <col min="1" max="1" width="4" style="22" bestFit="1" customWidth="1"/>
    <col min="2" max="2" width="52.140625" style="22" customWidth="1"/>
    <col min="3" max="3" width="37" style="22" customWidth="1"/>
    <col min="4" max="4" width="8.85546875" style="22" customWidth="1"/>
    <col min="5" max="5" width="7.85546875" style="22" customWidth="1"/>
    <col min="6" max="6" width="7.5703125" style="22" customWidth="1"/>
    <col min="7" max="7" width="11.42578125" style="22" customWidth="1"/>
    <col min="8" max="8" width="6.28515625" style="22" customWidth="1"/>
    <col min="9" max="9" width="9.28515625" style="22" customWidth="1"/>
    <col min="10" max="10" width="7.28515625" style="22" bestFit="1" customWidth="1"/>
    <col min="11" max="11" width="6.42578125" style="104" customWidth="1"/>
    <col min="12" max="13" width="7.7109375" style="104" customWidth="1"/>
    <col min="14" max="15" width="7.7109375" style="116" customWidth="1"/>
    <col min="16" max="19" width="7.7109375" style="101" customWidth="1"/>
    <col min="20" max="20" width="6.85546875" style="101" customWidth="1"/>
    <col min="21" max="21" width="7.42578125" style="108" customWidth="1"/>
    <col min="22" max="22" width="7.140625" style="108" customWidth="1"/>
    <col min="23" max="23" width="6.7109375" style="108" customWidth="1"/>
    <col min="24" max="24" width="6.5703125" style="108" customWidth="1"/>
    <col min="25" max="25" width="6.7109375" style="23" customWidth="1"/>
    <col min="26" max="26" width="6.5703125" style="23" customWidth="1"/>
    <col min="27" max="27" width="6.7109375" style="23" customWidth="1"/>
    <col min="28" max="28" width="7.7109375" style="23" customWidth="1"/>
    <col min="29" max="29" width="7.140625" style="23" customWidth="1"/>
    <col min="30" max="30" width="6.7109375" style="86" customWidth="1"/>
    <col min="31" max="31" width="6.85546875" style="86" customWidth="1"/>
    <col min="32" max="32" width="6.42578125" style="86" customWidth="1"/>
    <col min="33" max="33" width="6.7109375" style="86" customWidth="1"/>
    <col min="34" max="34" width="7.7109375" style="113" customWidth="1"/>
    <col min="35" max="35" width="9.140625" style="113" customWidth="1"/>
    <col min="36" max="36" width="9.42578125" style="113" customWidth="1"/>
    <col min="37" max="16384" width="15" style="22"/>
  </cols>
  <sheetData>
    <row r="1" spans="1:36" s="120" customFormat="1" ht="22.5" customHeight="1">
      <c r="B1" s="121" t="s">
        <v>0</v>
      </c>
      <c r="C1" s="121" t="s">
        <v>1</v>
      </c>
      <c r="D1" s="121" t="s">
        <v>2</v>
      </c>
      <c r="E1" s="121" t="s">
        <v>3</v>
      </c>
      <c r="F1" s="121" t="s">
        <v>0</v>
      </c>
      <c r="G1" s="121" t="s">
        <v>4</v>
      </c>
      <c r="H1" s="121" t="s">
        <v>52</v>
      </c>
      <c r="I1" s="121" t="s">
        <v>99</v>
      </c>
      <c r="J1" s="121" t="s">
        <v>5</v>
      </c>
      <c r="K1" s="122">
        <v>1.1000000000000001</v>
      </c>
      <c r="L1" s="122">
        <v>1.2</v>
      </c>
      <c r="M1" s="122">
        <v>1.3</v>
      </c>
      <c r="N1" s="123">
        <v>2.1</v>
      </c>
      <c r="O1" s="123">
        <v>2.2000000000000002</v>
      </c>
      <c r="P1" s="124">
        <v>3.1</v>
      </c>
      <c r="Q1" s="124">
        <v>3.2</v>
      </c>
      <c r="R1" s="124">
        <v>3.3</v>
      </c>
      <c r="S1" s="124">
        <v>3.4</v>
      </c>
      <c r="T1" s="124">
        <v>3.5</v>
      </c>
      <c r="U1" s="125" t="s">
        <v>6</v>
      </c>
      <c r="V1" s="125" t="s">
        <v>53</v>
      </c>
      <c r="W1" s="125" t="s">
        <v>54</v>
      </c>
      <c r="X1" s="125" t="s">
        <v>72</v>
      </c>
      <c r="Y1" s="126" t="s">
        <v>7</v>
      </c>
      <c r="Z1" s="126" t="s">
        <v>55</v>
      </c>
      <c r="AA1" s="126" t="s">
        <v>56</v>
      </c>
      <c r="AB1" s="126" t="s">
        <v>57</v>
      </c>
      <c r="AC1" s="126" t="s">
        <v>58</v>
      </c>
      <c r="AD1" s="127">
        <v>4.3</v>
      </c>
      <c r="AE1" s="127">
        <v>4.4000000000000004</v>
      </c>
      <c r="AF1" s="127">
        <v>4.5</v>
      </c>
      <c r="AG1" s="127">
        <v>4.5999999999999996</v>
      </c>
      <c r="AH1" s="128">
        <v>5.0999999999999996</v>
      </c>
      <c r="AI1" s="128">
        <v>5.2</v>
      </c>
      <c r="AJ1" s="128">
        <v>5.3</v>
      </c>
    </row>
    <row r="2" spans="1:36">
      <c r="A2" s="22">
        <v>1</v>
      </c>
      <c r="B2" s="22" t="s">
        <v>8</v>
      </c>
      <c r="C2" s="22" t="s">
        <v>93</v>
      </c>
      <c r="D2" s="22">
        <v>1</v>
      </c>
      <c r="E2" s="22">
        <v>0</v>
      </c>
      <c r="F2" s="22">
        <v>1</v>
      </c>
      <c r="G2" s="22">
        <v>0</v>
      </c>
      <c r="H2" s="22">
        <v>0</v>
      </c>
      <c r="I2" s="22">
        <v>0</v>
      </c>
      <c r="J2" s="22">
        <v>0</v>
      </c>
      <c r="K2" s="104">
        <v>4</v>
      </c>
      <c r="L2" s="104">
        <v>3</v>
      </c>
      <c r="M2" s="104">
        <v>3</v>
      </c>
      <c r="N2" s="116">
        <v>4</v>
      </c>
      <c r="O2" s="116">
        <v>4</v>
      </c>
      <c r="P2" s="101">
        <v>3</v>
      </c>
      <c r="Q2" s="101">
        <v>4</v>
      </c>
      <c r="R2" s="101">
        <v>5</v>
      </c>
      <c r="S2" s="101">
        <v>5</v>
      </c>
      <c r="T2" s="101">
        <v>5</v>
      </c>
      <c r="U2" s="108">
        <v>4</v>
      </c>
      <c r="V2" s="108">
        <v>4</v>
      </c>
      <c r="W2" s="108">
        <v>4</v>
      </c>
      <c r="X2" s="108">
        <v>3</v>
      </c>
      <c r="Y2" s="23">
        <v>5</v>
      </c>
      <c r="Z2" s="23">
        <v>5</v>
      </c>
      <c r="AA2" s="23">
        <v>5</v>
      </c>
      <c r="AB2" s="23">
        <v>4</v>
      </c>
      <c r="AC2" s="23">
        <v>4</v>
      </c>
      <c r="AD2" s="86">
        <v>4</v>
      </c>
      <c r="AE2" s="86">
        <v>5</v>
      </c>
      <c r="AF2" s="86">
        <v>5</v>
      </c>
      <c r="AG2" s="86">
        <v>5</v>
      </c>
      <c r="AH2" s="113">
        <v>5</v>
      </c>
      <c r="AI2" s="113">
        <v>5</v>
      </c>
      <c r="AJ2" s="113">
        <v>5</v>
      </c>
    </row>
    <row r="3" spans="1:36">
      <c r="A3" s="22">
        <v>2</v>
      </c>
      <c r="B3" s="22" t="s">
        <v>8</v>
      </c>
      <c r="C3" s="22" t="s">
        <v>104</v>
      </c>
      <c r="D3" s="22">
        <v>0</v>
      </c>
      <c r="E3" s="22">
        <v>0</v>
      </c>
      <c r="F3" s="22">
        <v>1</v>
      </c>
      <c r="G3" s="22">
        <v>0</v>
      </c>
      <c r="H3" s="22">
        <v>0</v>
      </c>
      <c r="I3" s="22">
        <v>0</v>
      </c>
      <c r="J3" s="22">
        <v>0</v>
      </c>
      <c r="K3" s="104">
        <v>4</v>
      </c>
      <c r="L3" s="104">
        <v>4</v>
      </c>
      <c r="M3" s="104">
        <v>4</v>
      </c>
      <c r="N3" s="116">
        <v>4</v>
      </c>
      <c r="O3" s="116">
        <v>4</v>
      </c>
      <c r="P3" s="101">
        <v>4</v>
      </c>
      <c r="Q3" s="101">
        <v>4</v>
      </c>
      <c r="R3" s="101">
        <v>4</v>
      </c>
      <c r="S3" s="101">
        <v>4</v>
      </c>
      <c r="T3" s="101">
        <v>4</v>
      </c>
      <c r="U3" s="108">
        <v>2</v>
      </c>
      <c r="V3" s="108">
        <v>2</v>
      </c>
      <c r="W3" s="108">
        <v>2</v>
      </c>
      <c r="X3" s="108">
        <v>2</v>
      </c>
      <c r="Y3" s="23">
        <v>4</v>
      </c>
      <c r="Z3" s="23">
        <v>4</v>
      </c>
      <c r="AA3" s="23">
        <v>4</v>
      </c>
      <c r="AB3" s="23">
        <v>4</v>
      </c>
      <c r="AC3" s="23">
        <v>4</v>
      </c>
      <c r="AD3" s="86">
        <v>5</v>
      </c>
      <c r="AE3" s="86">
        <v>3</v>
      </c>
      <c r="AF3" s="86">
        <v>3</v>
      </c>
      <c r="AG3" s="86">
        <v>4</v>
      </c>
      <c r="AH3" s="113">
        <v>4</v>
      </c>
      <c r="AI3" s="113">
        <v>4</v>
      </c>
      <c r="AJ3" s="113">
        <v>4</v>
      </c>
    </row>
    <row r="4" spans="1:36">
      <c r="A4" s="22">
        <v>3</v>
      </c>
      <c r="B4" s="22" t="s">
        <v>8</v>
      </c>
      <c r="C4" s="22" t="s">
        <v>103</v>
      </c>
      <c r="D4" s="22">
        <v>1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104">
        <v>4</v>
      </c>
      <c r="L4" s="104">
        <v>4</v>
      </c>
      <c r="M4" s="104">
        <v>3</v>
      </c>
      <c r="N4" s="116">
        <v>3</v>
      </c>
      <c r="O4" s="116">
        <v>4</v>
      </c>
      <c r="P4" s="101">
        <v>4</v>
      </c>
      <c r="Q4" s="101">
        <v>4</v>
      </c>
      <c r="R4" s="101">
        <v>4</v>
      </c>
      <c r="S4" s="101">
        <v>4</v>
      </c>
      <c r="T4" s="101">
        <v>4</v>
      </c>
      <c r="U4" s="108">
        <v>3</v>
      </c>
      <c r="V4" s="108">
        <v>3</v>
      </c>
      <c r="W4" s="108">
        <v>3</v>
      </c>
      <c r="X4" s="108">
        <v>3</v>
      </c>
      <c r="Y4" s="23">
        <v>3</v>
      </c>
      <c r="Z4" s="23">
        <v>4</v>
      </c>
      <c r="AA4" s="23">
        <v>3</v>
      </c>
      <c r="AB4" s="23">
        <v>3</v>
      </c>
      <c r="AC4" s="23">
        <v>3</v>
      </c>
      <c r="AD4" s="86">
        <v>4</v>
      </c>
      <c r="AE4" s="86">
        <v>4</v>
      </c>
      <c r="AF4" s="86">
        <v>4</v>
      </c>
      <c r="AG4" s="86">
        <v>4</v>
      </c>
      <c r="AH4" s="113">
        <v>4</v>
      </c>
      <c r="AI4" s="113">
        <v>4</v>
      </c>
      <c r="AJ4" s="113">
        <v>4</v>
      </c>
    </row>
    <row r="5" spans="1:36">
      <c r="A5" s="22">
        <v>4</v>
      </c>
      <c r="B5" s="22" t="s">
        <v>8</v>
      </c>
      <c r="C5" s="22" t="s">
        <v>101</v>
      </c>
      <c r="D5" s="22">
        <v>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104">
        <v>4</v>
      </c>
      <c r="L5" s="104">
        <v>3</v>
      </c>
      <c r="M5" s="104">
        <v>3</v>
      </c>
      <c r="N5" s="116">
        <v>4</v>
      </c>
      <c r="O5" s="116">
        <v>4</v>
      </c>
      <c r="P5" s="101">
        <v>3</v>
      </c>
      <c r="Q5" s="101">
        <v>3</v>
      </c>
      <c r="R5" s="101">
        <v>4</v>
      </c>
      <c r="S5" s="101">
        <v>4</v>
      </c>
      <c r="T5" s="101">
        <v>4</v>
      </c>
      <c r="U5" s="108">
        <v>2</v>
      </c>
      <c r="V5" s="108">
        <v>2</v>
      </c>
      <c r="W5" s="108">
        <v>2</v>
      </c>
      <c r="X5" s="108">
        <v>2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86">
        <v>4</v>
      </c>
      <c r="AE5" s="86">
        <v>4</v>
      </c>
      <c r="AF5" s="86">
        <v>4</v>
      </c>
      <c r="AG5" s="86">
        <v>4</v>
      </c>
      <c r="AH5" s="113">
        <v>4</v>
      </c>
      <c r="AI5" s="113">
        <v>4</v>
      </c>
      <c r="AJ5" s="113">
        <v>4</v>
      </c>
    </row>
    <row r="6" spans="1:36">
      <c r="A6" s="22">
        <v>5</v>
      </c>
      <c r="B6" s="22" t="s">
        <v>8</v>
      </c>
      <c r="C6" s="22" t="s">
        <v>103</v>
      </c>
      <c r="D6" s="22">
        <v>0</v>
      </c>
      <c r="E6" s="22">
        <v>0</v>
      </c>
      <c r="F6" s="22">
        <v>1</v>
      </c>
      <c r="G6" s="22">
        <v>0</v>
      </c>
      <c r="H6" s="22">
        <v>0</v>
      </c>
      <c r="I6" s="22">
        <v>0</v>
      </c>
      <c r="J6" s="22">
        <v>0</v>
      </c>
      <c r="K6" s="104">
        <v>5</v>
      </c>
      <c r="L6" s="104">
        <v>2</v>
      </c>
      <c r="M6" s="104">
        <v>2</v>
      </c>
      <c r="N6" s="116">
        <v>5</v>
      </c>
      <c r="O6" s="116">
        <v>5</v>
      </c>
      <c r="P6" s="101">
        <v>4</v>
      </c>
      <c r="Q6" s="101">
        <v>3</v>
      </c>
      <c r="R6" s="101">
        <v>5</v>
      </c>
      <c r="S6" s="101">
        <v>5</v>
      </c>
      <c r="T6" s="101">
        <v>5</v>
      </c>
      <c r="U6" s="108">
        <v>4</v>
      </c>
      <c r="V6" s="108">
        <v>4</v>
      </c>
      <c r="W6" s="108">
        <v>4</v>
      </c>
      <c r="X6" s="108">
        <v>4</v>
      </c>
      <c r="Y6" s="23">
        <v>5</v>
      </c>
      <c r="Z6" s="23">
        <v>5</v>
      </c>
      <c r="AA6" s="23">
        <v>5</v>
      </c>
      <c r="AB6" s="23">
        <v>5</v>
      </c>
      <c r="AC6" s="23">
        <v>5</v>
      </c>
      <c r="AD6" s="86">
        <v>5</v>
      </c>
      <c r="AE6" s="86">
        <v>5</v>
      </c>
      <c r="AF6" s="86">
        <v>5</v>
      </c>
      <c r="AG6" s="86">
        <v>5</v>
      </c>
      <c r="AH6" s="113">
        <v>5</v>
      </c>
      <c r="AI6" s="113">
        <v>5</v>
      </c>
      <c r="AJ6" s="113">
        <v>5</v>
      </c>
    </row>
    <row r="7" spans="1:36">
      <c r="A7" s="22">
        <v>6</v>
      </c>
      <c r="B7" s="22" t="s">
        <v>8</v>
      </c>
      <c r="C7" s="22" t="s">
        <v>106</v>
      </c>
      <c r="D7" s="22">
        <v>0</v>
      </c>
      <c r="E7" s="22">
        <v>0</v>
      </c>
      <c r="F7" s="22">
        <v>1</v>
      </c>
      <c r="G7" s="22">
        <v>0</v>
      </c>
      <c r="H7" s="22">
        <v>0</v>
      </c>
      <c r="I7" s="22">
        <v>0</v>
      </c>
      <c r="J7" s="22">
        <v>0</v>
      </c>
      <c r="K7" s="104">
        <v>4</v>
      </c>
      <c r="L7" s="104">
        <v>4</v>
      </c>
      <c r="M7" s="104">
        <v>3</v>
      </c>
      <c r="N7" s="116">
        <v>4</v>
      </c>
      <c r="O7" s="116">
        <v>4</v>
      </c>
      <c r="P7" s="101">
        <v>4</v>
      </c>
      <c r="Q7" s="101">
        <v>4</v>
      </c>
      <c r="R7" s="101">
        <v>3</v>
      </c>
      <c r="S7" s="101">
        <v>3</v>
      </c>
      <c r="T7" s="101">
        <v>4</v>
      </c>
      <c r="U7" s="108">
        <v>4</v>
      </c>
      <c r="V7" s="108">
        <v>4</v>
      </c>
      <c r="W7" s="108">
        <v>4</v>
      </c>
      <c r="X7" s="108">
        <v>4</v>
      </c>
      <c r="Y7" s="23">
        <v>4</v>
      </c>
      <c r="Z7" s="23">
        <v>4</v>
      </c>
      <c r="AA7" s="23">
        <v>4</v>
      </c>
      <c r="AB7" s="23">
        <v>4</v>
      </c>
      <c r="AC7" s="23">
        <v>4</v>
      </c>
      <c r="AD7" s="86">
        <v>5</v>
      </c>
      <c r="AE7" s="86">
        <v>4</v>
      </c>
      <c r="AF7" s="86">
        <v>4</v>
      </c>
      <c r="AG7" s="86">
        <v>4</v>
      </c>
      <c r="AH7" s="113">
        <v>4</v>
      </c>
      <c r="AI7" s="113">
        <v>4</v>
      </c>
      <c r="AJ7" s="113">
        <v>4</v>
      </c>
    </row>
    <row r="8" spans="1:36">
      <c r="A8" s="22">
        <v>7</v>
      </c>
      <c r="B8" s="22" t="s">
        <v>8</v>
      </c>
      <c r="C8" s="22" t="s">
        <v>101</v>
      </c>
      <c r="D8" s="22">
        <v>1</v>
      </c>
      <c r="E8" s="22">
        <v>0</v>
      </c>
      <c r="F8" s="22">
        <v>1</v>
      </c>
      <c r="G8" s="22">
        <v>0</v>
      </c>
      <c r="H8" s="22">
        <v>0</v>
      </c>
      <c r="I8" s="22">
        <v>1</v>
      </c>
      <c r="J8" s="22">
        <v>0</v>
      </c>
      <c r="K8" s="104">
        <v>5</v>
      </c>
      <c r="L8" s="104">
        <v>5</v>
      </c>
      <c r="M8" s="104">
        <v>5</v>
      </c>
      <c r="N8" s="116">
        <v>5</v>
      </c>
      <c r="O8" s="116">
        <v>5</v>
      </c>
      <c r="P8" s="101">
        <v>5</v>
      </c>
      <c r="Q8" s="101">
        <v>5</v>
      </c>
      <c r="R8" s="101">
        <v>5</v>
      </c>
      <c r="S8" s="101">
        <v>5</v>
      </c>
      <c r="T8" s="101">
        <v>5</v>
      </c>
      <c r="U8" s="108">
        <v>5</v>
      </c>
      <c r="V8" s="108">
        <v>5</v>
      </c>
      <c r="W8" s="108">
        <v>5</v>
      </c>
      <c r="X8" s="108">
        <v>5</v>
      </c>
      <c r="Y8" s="23">
        <v>5</v>
      </c>
      <c r="Z8" s="23">
        <v>5</v>
      </c>
      <c r="AA8" s="23">
        <v>5</v>
      </c>
      <c r="AB8" s="23">
        <v>5</v>
      </c>
      <c r="AC8" s="23">
        <v>5</v>
      </c>
      <c r="AD8" s="86">
        <v>5</v>
      </c>
      <c r="AE8" s="86">
        <v>5</v>
      </c>
      <c r="AF8" s="86">
        <v>5</v>
      </c>
      <c r="AG8" s="86">
        <v>5</v>
      </c>
      <c r="AH8" s="113">
        <v>5</v>
      </c>
      <c r="AI8" s="113">
        <v>5</v>
      </c>
      <c r="AJ8" s="113">
        <v>5</v>
      </c>
    </row>
    <row r="9" spans="1:36">
      <c r="A9" s="22">
        <v>8</v>
      </c>
      <c r="B9" s="22" t="s">
        <v>8</v>
      </c>
      <c r="C9" s="22" t="s">
        <v>106</v>
      </c>
      <c r="D9" s="22">
        <v>0</v>
      </c>
      <c r="E9" s="22">
        <v>0</v>
      </c>
      <c r="F9" s="22">
        <v>1</v>
      </c>
      <c r="G9" s="22">
        <v>0</v>
      </c>
      <c r="H9" s="22">
        <v>0</v>
      </c>
      <c r="I9" s="22">
        <v>0</v>
      </c>
      <c r="J9" s="22">
        <v>0</v>
      </c>
      <c r="K9" s="104">
        <v>5</v>
      </c>
      <c r="L9" s="104">
        <v>4</v>
      </c>
      <c r="M9" s="104">
        <v>4</v>
      </c>
      <c r="N9" s="116">
        <v>4</v>
      </c>
      <c r="O9" s="116">
        <v>5</v>
      </c>
      <c r="P9" s="101">
        <v>4</v>
      </c>
      <c r="Q9" s="101">
        <v>4</v>
      </c>
      <c r="R9" s="101">
        <v>3</v>
      </c>
      <c r="S9" s="101">
        <v>5</v>
      </c>
      <c r="T9" s="101">
        <v>4</v>
      </c>
      <c r="U9" s="108">
        <v>2</v>
      </c>
      <c r="V9" s="108">
        <v>3</v>
      </c>
      <c r="W9" s="108">
        <v>3</v>
      </c>
      <c r="X9" s="108">
        <v>2</v>
      </c>
      <c r="Y9" s="23">
        <v>4</v>
      </c>
      <c r="Z9" s="23">
        <v>4</v>
      </c>
      <c r="AA9" s="23">
        <v>4</v>
      </c>
      <c r="AB9" s="23">
        <v>4</v>
      </c>
      <c r="AC9" s="23">
        <v>4</v>
      </c>
      <c r="AD9" s="86">
        <v>5</v>
      </c>
      <c r="AE9" s="86">
        <v>4</v>
      </c>
      <c r="AF9" s="86">
        <v>4</v>
      </c>
      <c r="AG9" s="86">
        <v>4</v>
      </c>
      <c r="AH9" s="113">
        <v>4</v>
      </c>
      <c r="AI9" s="113">
        <v>4</v>
      </c>
      <c r="AJ9" s="113">
        <v>4</v>
      </c>
    </row>
    <row r="10" spans="1:36">
      <c r="A10" s="22">
        <v>9</v>
      </c>
      <c r="B10" s="22" t="s">
        <v>8</v>
      </c>
      <c r="C10" s="22" t="s">
        <v>102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104">
        <v>4</v>
      </c>
      <c r="L10" s="104">
        <v>2</v>
      </c>
      <c r="M10" s="104">
        <v>3</v>
      </c>
      <c r="N10" s="116">
        <v>3</v>
      </c>
      <c r="O10" s="116">
        <v>4</v>
      </c>
      <c r="P10" s="101">
        <v>3</v>
      </c>
      <c r="Q10" s="101">
        <v>3</v>
      </c>
      <c r="R10" s="101">
        <v>3</v>
      </c>
      <c r="S10" s="101">
        <v>4</v>
      </c>
      <c r="T10" s="101">
        <v>4</v>
      </c>
      <c r="U10" s="108">
        <v>4</v>
      </c>
      <c r="V10" s="108">
        <v>4</v>
      </c>
      <c r="W10" s="108">
        <v>4</v>
      </c>
      <c r="X10" s="108">
        <v>4</v>
      </c>
      <c r="Y10" s="23">
        <v>4</v>
      </c>
      <c r="Z10" s="23">
        <v>5</v>
      </c>
      <c r="AA10" s="23">
        <v>4</v>
      </c>
      <c r="AB10" s="23">
        <v>4</v>
      </c>
      <c r="AC10" s="23">
        <v>4</v>
      </c>
      <c r="AD10" s="86">
        <v>4</v>
      </c>
      <c r="AE10" s="86">
        <v>4</v>
      </c>
      <c r="AF10" s="86">
        <v>4</v>
      </c>
      <c r="AG10" s="86">
        <v>4</v>
      </c>
      <c r="AH10" s="113">
        <v>3</v>
      </c>
      <c r="AI10" s="113">
        <v>3</v>
      </c>
      <c r="AJ10" s="113">
        <v>3</v>
      </c>
    </row>
    <row r="11" spans="1:36">
      <c r="A11" s="22">
        <v>10</v>
      </c>
      <c r="B11" s="22" t="s">
        <v>8</v>
      </c>
      <c r="C11" s="22" t="s">
        <v>103</v>
      </c>
      <c r="D11" s="22">
        <v>0</v>
      </c>
      <c r="E11" s="22">
        <v>0</v>
      </c>
      <c r="F11" s="22">
        <v>1</v>
      </c>
      <c r="G11" s="22">
        <v>0</v>
      </c>
      <c r="H11" s="22">
        <v>0</v>
      </c>
      <c r="I11" s="22">
        <v>0</v>
      </c>
      <c r="J11" s="22">
        <v>0</v>
      </c>
      <c r="K11" s="104">
        <v>4</v>
      </c>
      <c r="L11" s="104">
        <v>3</v>
      </c>
      <c r="M11" s="104">
        <v>3</v>
      </c>
      <c r="N11" s="116">
        <v>4</v>
      </c>
      <c r="O11" s="116">
        <v>4</v>
      </c>
      <c r="P11" s="101">
        <v>4</v>
      </c>
      <c r="Q11" s="101">
        <v>4</v>
      </c>
      <c r="R11" s="101">
        <v>3</v>
      </c>
      <c r="S11" s="101">
        <v>3</v>
      </c>
      <c r="T11" s="101">
        <v>4</v>
      </c>
      <c r="U11" s="108">
        <v>2</v>
      </c>
      <c r="V11" s="108">
        <v>3</v>
      </c>
      <c r="W11" s="108">
        <v>3</v>
      </c>
      <c r="X11" s="108">
        <v>2</v>
      </c>
      <c r="Y11" s="23">
        <v>4</v>
      </c>
      <c r="Z11" s="23">
        <v>4</v>
      </c>
      <c r="AA11" s="23">
        <v>4</v>
      </c>
      <c r="AB11" s="23">
        <v>4</v>
      </c>
      <c r="AC11" s="23">
        <v>4</v>
      </c>
      <c r="AD11" s="86">
        <v>5</v>
      </c>
      <c r="AE11" s="86">
        <v>5</v>
      </c>
      <c r="AF11" s="86">
        <v>5</v>
      </c>
      <c r="AG11" s="86">
        <v>5</v>
      </c>
      <c r="AH11" s="113">
        <v>5</v>
      </c>
      <c r="AI11" s="113">
        <v>4</v>
      </c>
      <c r="AJ11" s="113">
        <v>4</v>
      </c>
    </row>
    <row r="12" spans="1:36">
      <c r="A12" s="22">
        <v>11</v>
      </c>
      <c r="B12" s="22" t="s">
        <v>8</v>
      </c>
      <c r="C12" s="22" t="s">
        <v>106</v>
      </c>
      <c r="D12" s="22">
        <v>1</v>
      </c>
      <c r="E12" s="22">
        <v>0</v>
      </c>
      <c r="F12" s="22">
        <v>1</v>
      </c>
      <c r="G12" s="22">
        <v>0</v>
      </c>
      <c r="H12" s="22">
        <v>0</v>
      </c>
      <c r="I12" s="22">
        <v>0</v>
      </c>
      <c r="J12" s="22">
        <v>0</v>
      </c>
      <c r="K12" s="104">
        <v>3</v>
      </c>
      <c r="L12" s="104">
        <v>4</v>
      </c>
      <c r="M12" s="104">
        <v>3</v>
      </c>
      <c r="N12" s="116">
        <v>5</v>
      </c>
      <c r="O12" s="116">
        <v>5</v>
      </c>
      <c r="P12" s="101">
        <v>4</v>
      </c>
      <c r="Q12" s="101">
        <v>5</v>
      </c>
      <c r="R12" s="101">
        <v>4</v>
      </c>
      <c r="S12" s="101">
        <v>4</v>
      </c>
      <c r="T12" s="101">
        <v>4</v>
      </c>
      <c r="U12" s="108">
        <v>4</v>
      </c>
      <c r="V12" s="108">
        <v>4</v>
      </c>
      <c r="W12" s="108">
        <v>4</v>
      </c>
      <c r="X12" s="108">
        <v>4</v>
      </c>
      <c r="Y12" s="23">
        <v>4</v>
      </c>
      <c r="Z12" s="23">
        <v>4</v>
      </c>
      <c r="AA12" s="23">
        <v>4</v>
      </c>
      <c r="AB12" s="23">
        <v>5</v>
      </c>
      <c r="AC12" s="23">
        <v>4</v>
      </c>
      <c r="AD12" s="86">
        <v>4</v>
      </c>
      <c r="AE12" s="86">
        <v>4</v>
      </c>
      <c r="AF12" s="86">
        <v>4</v>
      </c>
      <c r="AG12" s="86">
        <v>4</v>
      </c>
      <c r="AH12" s="113">
        <v>4</v>
      </c>
      <c r="AI12" s="113">
        <v>4</v>
      </c>
      <c r="AJ12" s="113">
        <v>4</v>
      </c>
    </row>
    <row r="13" spans="1:36">
      <c r="A13" s="22">
        <v>12</v>
      </c>
      <c r="B13" s="22" t="s">
        <v>8</v>
      </c>
      <c r="C13" s="22" t="s">
        <v>107</v>
      </c>
      <c r="D13" s="22">
        <v>1</v>
      </c>
      <c r="E13" s="22">
        <v>0</v>
      </c>
      <c r="F13" s="22">
        <v>1</v>
      </c>
      <c r="G13" s="22">
        <v>0</v>
      </c>
      <c r="H13" s="22">
        <v>0</v>
      </c>
      <c r="I13" s="22">
        <v>0</v>
      </c>
      <c r="J13" s="22">
        <v>0</v>
      </c>
      <c r="K13" s="104">
        <v>4</v>
      </c>
      <c r="L13" s="104">
        <v>4</v>
      </c>
      <c r="M13" s="104">
        <v>5</v>
      </c>
      <c r="N13" s="116">
        <v>5</v>
      </c>
      <c r="O13" s="116">
        <v>5</v>
      </c>
      <c r="P13" s="101">
        <v>5</v>
      </c>
      <c r="Q13" s="101">
        <v>5</v>
      </c>
      <c r="R13" s="101">
        <v>4</v>
      </c>
      <c r="S13" s="101">
        <v>5</v>
      </c>
      <c r="T13" s="101">
        <v>5</v>
      </c>
      <c r="U13" s="108">
        <v>5</v>
      </c>
      <c r="V13" s="108">
        <v>5</v>
      </c>
      <c r="W13" s="108">
        <v>3</v>
      </c>
      <c r="X13" s="108">
        <v>3</v>
      </c>
      <c r="Y13" s="23">
        <v>4</v>
      </c>
      <c r="Z13" s="23">
        <v>4</v>
      </c>
      <c r="AA13" s="23">
        <v>3</v>
      </c>
      <c r="AB13" s="23">
        <v>3</v>
      </c>
      <c r="AC13" s="23">
        <v>4</v>
      </c>
      <c r="AD13" s="86">
        <v>5</v>
      </c>
      <c r="AE13" s="86">
        <v>3</v>
      </c>
      <c r="AF13" s="86">
        <v>4</v>
      </c>
      <c r="AG13" s="86">
        <v>4</v>
      </c>
      <c r="AH13" s="113">
        <v>4</v>
      </c>
      <c r="AI13" s="113">
        <v>4</v>
      </c>
      <c r="AJ13" s="113">
        <v>5</v>
      </c>
    </row>
    <row r="14" spans="1:36">
      <c r="A14" s="22">
        <v>13</v>
      </c>
      <c r="B14" s="22" t="s">
        <v>8</v>
      </c>
      <c r="C14" s="22" t="s">
        <v>9</v>
      </c>
      <c r="D14" s="22">
        <v>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104">
        <v>5</v>
      </c>
      <c r="L14" s="104">
        <v>4</v>
      </c>
      <c r="M14" s="104">
        <v>4</v>
      </c>
      <c r="N14" s="116">
        <v>5</v>
      </c>
      <c r="O14" s="116">
        <v>4</v>
      </c>
      <c r="P14" s="101">
        <v>4</v>
      </c>
      <c r="Q14" s="101">
        <v>4</v>
      </c>
      <c r="R14" s="101">
        <v>4</v>
      </c>
      <c r="S14" s="101">
        <v>4</v>
      </c>
      <c r="T14" s="101">
        <v>4</v>
      </c>
      <c r="U14" s="108">
        <v>4</v>
      </c>
      <c r="V14" s="108">
        <v>4</v>
      </c>
      <c r="W14" s="108">
        <v>4</v>
      </c>
      <c r="X14" s="108">
        <v>4</v>
      </c>
      <c r="Y14" s="23">
        <v>4</v>
      </c>
      <c r="Z14" s="23">
        <v>4</v>
      </c>
      <c r="AA14" s="23">
        <v>4</v>
      </c>
      <c r="AB14" s="23">
        <v>4</v>
      </c>
      <c r="AC14" s="23">
        <v>4</v>
      </c>
      <c r="AD14" s="86">
        <v>4</v>
      </c>
      <c r="AE14" s="86">
        <v>4</v>
      </c>
      <c r="AF14" s="86">
        <v>4</v>
      </c>
      <c r="AG14" s="86">
        <v>4</v>
      </c>
      <c r="AH14" s="113">
        <v>4</v>
      </c>
      <c r="AI14" s="113">
        <v>4</v>
      </c>
      <c r="AJ14" s="113">
        <v>4</v>
      </c>
    </row>
    <row r="15" spans="1:36">
      <c r="A15" s="22">
        <v>14</v>
      </c>
      <c r="B15" s="22" t="s">
        <v>8</v>
      </c>
      <c r="C15" s="22" t="s">
        <v>108</v>
      </c>
      <c r="D15" s="22">
        <v>1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104">
        <v>5</v>
      </c>
      <c r="L15" s="104">
        <v>5</v>
      </c>
      <c r="M15" s="104">
        <v>5</v>
      </c>
      <c r="N15" s="116">
        <v>4</v>
      </c>
      <c r="O15" s="116">
        <v>4</v>
      </c>
      <c r="P15" s="101">
        <v>5</v>
      </c>
      <c r="Q15" s="101">
        <v>4</v>
      </c>
      <c r="R15" s="101">
        <v>2</v>
      </c>
      <c r="S15" s="101">
        <v>4</v>
      </c>
      <c r="T15" s="101">
        <v>4</v>
      </c>
      <c r="U15" s="108">
        <v>4</v>
      </c>
      <c r="V15" s="108">
        <v>3</v>
      </c>
      <c r="W15" s="108">
        <v>4</v>
      </c>
      <c r="X15" s="108">
        <v>4</v>
      </c>
      <c r="Y15" s="23">
        <v>4</v>
      </c>
      <c r="Z15" s="23">
        <v>4</v>
      </c>
      <c r="AA15" s="23">
        <v>4</v>
      </c>
      <c r="AB15" s="23">
        <v>4</v>
      </c>
      <c r="AC15" s="23">
        <v>4</v>
      </c>
      <c r="AD15" s="86">
        <v>4</v>
      </c>
      <c r="AE15" s="86">
        <v>4</v>
      </c>
      <c r="AF15" s="86">
        <v>4</v>
      </c>
      <c r="AG15" s="86">
        <v>4</v>
      </c>
      <c r="AH15" s="113">
        <v>5</v>
      </c>
      <c r="AI15" s="113">
        <v>5</v>
      </c>
      <c r="AJ15" s="113">
        <v>5</v>
      </c>
    </row>
    <row r="16" spans="1:36">
      <c r="A16" s="22">
        <v>15</v>
      </c>
      <c r="B16" s="22" t="s">
        <v>8</v>
      </c>
      <c r="C16" s="22" t="s">
        <v>96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104">
        <v>3</v>
      </c>
      <c r="L16" s="104">
        <v>4</v>
      </c>
      <c r="M16" s="104">
        <v>4</v>
      </c>
      <c r="N16" s="116">
        <v>5</v>
      </c>
      <c r="O16" s="116">
        <v>5</v>
      </c>
      <c r="P16" s="101">
        <v>4</v>
      </c>
      <c r="Q16" s="101">
        <v>4</v>
      </c>
      <c r="R16" s="101">
        <v>4</v>
      </c>
      <c r="S16" s="101">
        <v>4</v>
      </c>
      <c r="T16" s="101">
        <v>4</v>
      </c>
      <c r="U16" s="108">
        <v>3</v>
      </c>
      <c r="V16" s="108">
        <v>3</v>
      </c>
      <c r="W16" s="108">
        <v>4</v>
      </c>
      <c r="X16" s="108">
        <v>2</v>
      </c>
      <c r="Y16" s="23">
        <v>4</v>
      </c>
      <c r="Z16" s="23">
        <v>4</v>
      </c>
      <c r="AA16" s="23">
        <v>4</v>
      </c>
      <c r="AB16" s="23">
        <v>4</v>
      </c>
      <c r="AC16" s="23">
        <v>4</v>
      </c>
      <c r="AD16" s="86">
        <v>4</v>
      </c>
      <c r="AE16" s="86">
        <v>4</v>
      </c>
      <c r="AF16" s="86">
        <v>4</v>
      </c>
      <c r="AG16" s="86">
        <v>4</v>
      </c>
      <c r="AH16" s="113">
        <v>3</v>
      </c>
      <c r="AI16" s="113">
        <v>4</v>
      </c>
      <c r="AJ16" s="113">
        <v>4</v>
      </c>
    </row>
    <row r="17" spans="1:36">
      <c r="A17" s="22">
        <v>16</v>
      </c>
      <c r="B17" s="22" t="s">
        <v>8</v>
      </c>
      <c r="C17" s="22" t="s">
        <v>104</v>
      </c>
      <c r="D17" s="22">
        <v>1</v>
      </c>
      <c r="E17" s="22">
        <v>0</v>
      </c>
      <c r="F17" s="22">
        <v>1</v>
      </c>
      <c r="G17" s="22">
        <v>0</v>
      </c>
      <c r="H17" s="22">
        <v>0</v>
      </c>
      <c r="I17" s="22">
        <v>0</v>
      </c>
      <c r="J17" s="22">
        <v>0</v>
      </c>
      <c r="K17" s="104">
        <v>4</v>
      </c>
      <c r="L17" s="104">
        <v>4</v>
      </c>
      <c r="M17" s="104">
        <v>3</v>
      </c>
      <c r="N17" s="116">
        <v>4</v>
      </c>
      <c r="O17" s="116">
        <v>4</v>
      </c>
      <c r="P17" s="101">
        <v>3</v>
      </c>
      <c r="Q17" s="101">
        <v>4</v>
      </c>
      <c r="R17" s="101">
        <v>4</v>
      </c>
      <c r="S17" s="101">
        <v>4</v>
      </c>
      <c r="T17" s="101">
        <v>3</v>
      </c>
      <c r="U17" s="108">
        <v>2</v>
      </c>
      <c r="V17" s="108">
        <v>2</v>
      </c>
      <c r="W17" s="108">
        <v>2</v>
      </c>
      <c r="X17" s="108">
        <v>2</v>
      </c>
      <c r="Y17" s="23">
        <v>4</v>
      </c>
      <c r="Z17" s="23">
        <v>4</v>
      </c>
      <c r="AA17" s="23">
        <v>4</v>
      </c>
      <c r="AB17" s="23">
        <v>4</v>
      </c>
      <c r="AC17" s="23">
        <v>4</v>
      </c>
      <c r="AD17" s="86">
        <v>4</v>
      </c>
      <c r="AE17" s="86">
        <v>3</v>
      </c>
      <c r="AF17" s="86">
        <v>4</v>
      </c>
      <c r="AG17" s="86">
        <v>4</v>
      </c>
      <c r="AH17" s="113">
        <v>4</v>
      </c>
      <c r="AI17" s="113">
        <v>4</v>
      </c>
      <c r="AJ17" s="113">
        <v>4</v>
      </c>
    </row>
    <row r="18" spans="1:36">
      <c r="A18" s="22">
        <v>17</v>
      </c>
      <c r="B18" s="22" t="s">
        <v>8</v>
      </c>
      <c r="C18" s="22" t="s">
        <v>104</v>
      </c>
      <c r="D18" s="22">
        <v>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04">
        <v>4</v>
      </c>
      <c r="L18" s="104">
        <v>4</v>
      </c>
      <c r="M18" s="104">
        <v>4</v>
      </c>
      <c r="N18" s="116">
        <v>4</v>
      </c>
      <c r="O18" s="116">
        <v>4</v>
      </c>
      <c r="P18" s="101">
        <v>5</v>
      </c>
      <c r="Q18" s="101">
        <v>5</v>
      </c>
      <c r="R18" s="101">
        <v>5</v>
      </c>
      <c r="S18" s="101">
        <v>5</v>
      </c>
      <c r="T18" s="101">
        <v>5</v>
      </c>
      <c r="U18" s="108">
        <v>2</v>
      </c>
      <c r="V18" s="108">
        <v>2</v>
      </c>
      <c r="W18" s="108">
        <v>2</v>
      </c>
      <c r="X18" s="108">
        <v>2</v>
      </c>
      <c r="Y18" s="23">
        <v>4</v>
      </c>
      <c r="Z18" s="23">
        <v>4</v>
      </c>
      <c r="AA18" s="23">
        <v>4</v>
      </c>
      <c r="AB18" s="23">
        <v>4</v>
      </c>
      <c r="AC18" s="23">
        <v>4</v>
      </c>
      <c r="AD18" s="86">
        <v>5</v>
      </c>
      <c r="AE18" s="86">
        <v>5</v>
      </c>
      <c r="AF18" s="86">
        <v>5</v>
      </c>
      <c r="AG18" s="86">
        <v>5</v>
      </c>
      <c r="AH18" s="113">
        <v>5</v>
      </c>
      <c r="AI18" s="113">
        <v>5</v>
      </c>
      <c r="AJ18" s="113">
        <v>5</v>
      </c>
    </row>
    <row r="19" spans="1:36">
      <c r="A19" s="22">
        <v>18</v>
      </c>
      <c r="B19" s="22" t="s">
        <v>8</v>
      </c>
      <c r="C19" s="22" t="s">
        <v>104</v>
      </c>
      <c r="D19" s="22">
        <v>1</v>
      </c>
      <c r="E19" s="22">
        <v>0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104">
        <v>4</v>
      </c>
      <c r="L19" s="104">
        <v>3</v>
      </c>
      <c r="M19" s="104">
        <v>3</v>
      </c>
      <c r="N19" s="116">
        <v>4</v>
      </c>
      <c r="O19" s="116">
        <v>4</v>
      </c>
      <c r="P19" s="101">
        <v>4</v>
      </c>
      <c r="Q19" s="101">
        <v>3</v>
      </c>
      <c r="R19" s="101">
        <v>4</v>
      </c>
      <c r="S19" s="101">
        <v>4</v>
      </c>
      <c r="T19" s="101">
        <v>4</v>
      </c>
      <c r="U19" s="108">
        <v>2</v>
      </c>
      <c r="V19" s="108">
        <v>2</v>
      </c>
      <c r="W19" s="108">
        <v>2</v>
      </c>
      <c r="X19" s="108">
        <v>2</v>
      </c>
      <c r="Y19" s="23">
        <v>4</v>
      </c>
      <c r="Z19" s="23">
        <v>3</v>
      </c>
      <c r="AA19" s="23">
        <v>3</v>
      </c>
      <c r="AB19" s="23">
        <v>4</v>
      </c>
      <c r="AC19" s="23">
        <v>4</v>
      </c>
      <c r="AD19" s="86">
        <v>4</v>
      </c>
      <c r="AE19" s="86">
        <v>4</v>
      </c>
      <c r="AF19" s="86">
        <v>4</v>
      </c>
      <c r="AG19" s="86">
        <v>3</v>
      </c>
      <c r="AH19" s="113">
        <v>4</v>
      </c>
      <c r="AI19" s="113">
        <v>4</v>
      </c>
      <c r="AJ19" s="113">
        <v>4</v>
      </c>
    </row>
    <row r="20" spans="1:36">
      <c r="A20" s="22">
        <v>19</v>
      </c>
      <c r="B20" s="22" t="s">
        <v>62</v>
      </c>
      <c r="C20" s="22" t="s">
        <v>109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104">
        <v>4</v>
      </c>
      <c r="L20" s="104">
        <v>3</v>
      </c>
      <c r="M20" s="104">
        <v>2</v>
      </c>
      <c r="N20" s="116">
        <v>4</v>
      </c>
      <c r="O20" s="116">
        <v>4</v>
      </c>
      <c r="P20" s="101">
        <v>3</v>
      </c>
      <c r="Q20" s="101">
        <v>3</v>
      </c>
      <c r="R20" s="101">
        <v>3</v>
      </c>
      <c r="S20" s="101">
        <v>3</v>
      </c>
      <c r="T20" s="101">
        <v>2</v>
      </c>
      <c r="U20" s="108">
        <v>3</v>
      </c>
      <c r="V20" s="108">
        <v>3</v>
      </c>
      <c r="W20" s="108">
        <v>3</v>
      </c>
      <c r="X20" s="108">
        <v>3</v>
      </c>
      <c r="Y20" s="23">
        <v>4</v>
      </c>
      <c r="Z20" s="23">
        <v>4</v>
      </c>
      <c r="AA20" s="23">
        <v>4</v>
      </c>
      <c r="AB20" s="23">
        <v>4</v>
      </c>
      <c r="AC20" s="23">
        <v>4</v>
      </c>
      <c r="AD20" s="86">
        <v>3</v>
      </c>
      <c r="AE20" s="86">
        <v>2</v>
      </c>
      <c r="AF20" s="86">
        <v>3</v>
      </c>
      <c r="AG20" s="86">
        <v>3</v>
      </c>
      <c r="AH20" s="113">
        <v>3</v>
      </c>
      <c r="AI20" s="113">
        <v>3</v>
      </c>
      <c r="AJ20" s="113">
        <v>3</v>
      </c>
    </row>
    <row r="21" spans="1:36">
      <c r="A21" s="22">
        <v>20</v>
      </c>
      <c r="B21" s="22" t="s">
        <v>62</v>
      </c>
      <c r="C21" s="22" t="s">
        <v>94</v>
      </c>
      <c r="D21" s="22">
        <v>1</v>
      </c>
      <c r="E21" s="22">
        <v>0</v>
      </c>
      <c r="F21" s="22">
        <v>1</v>
      </c>
      <c r="G21" s="22">
        <v>0</v>
      </c>
      <c r="H21" s="22">
        <v>0</v>
      </c>
      <c r="I21" s="22">
        <v>0</v>
      </c>
      <c r="J21" s="22">
        <v>0</v>
      </c>
      <c r="K21" s="104">
        <v>4</v>
      </c>
      <c r="L21" s="104">
        <v>4</v>
      </c>
      <c r="M21" s="104">
        <v>5</v>
      </c>
      <c r="N21" s="116">
        <v>4</v>
      </c>
      <c r="O21" s="116">
        <v>4</v>
      </c>
      <c r="P21" s="101">
        <v>5</v>
      </c>
      <c r="Q21" s="101">
        <v>5</v>
      </c>
      <c r="R21" s="101">
        <v>4</v>
      </c>
      <c r="S21" s="101">
        <v>5</v>
      </c>
      <c r="T21" s="101">
        <v>5</v>
      </c>
      <c r="U21" s="108">
        <v>4</v>
      </c>
      <c r="V21" s="108">
        <v>5</v>
      </c>
      <c r="W21" s="108">
        <v>4</v>
      </c>
      <c r="X21" s="108">
        <v>4</v>
      </c>
      <c r="Y21" s="23">
        <v>4</v>
      </c>
      <c r="Z21" s="23">
        <v>4</v>
      </c>
      <c r="AA21" s="23">
        <v>4</v>
      </c>
      <c r="AB21" s="23">
        <v>4</v>
      </c>
      <c r="AC21" s="23">
        <v>4</v>
      </c>
      <c r="AD21" s="86">
        <v>5</v>
      </c>
      <c r="AE21" s="86">
        <v>4</v>
      </c>
      <c r="AF21" s="86">
        <v>4</v>
      </c>
      <c r="AG21" s="86">
        <v>4</v>
      </c>
      <c r="AH21" s="113">
        <v>5</v>
      </c>
      <c r="AI21" s="113">
        <v>4</v>
      </c>
      <c r="AJ21" s="113">
        <v>4</v>
      </c>
    </row>
    <row r="22" spans="1:36">
      <c r="A22" s="22">
        <v>21</v>
      </c>
      <c r="B22" s="22" t="s">
        <v>8</v>
      </c>
      <c r="C22" s="22" t="s">
        <v>110</v>
      </c>
      <c r="D22" s="22">
        <v>1</v>
      </c>
      <c r="E22" s="22">
        <v>1</v>
      </c>
      <c r="F22" s="22">
        <v>0</v>
      </c>
      <c r="G22" s="22">
        <v>0</v>
      </c>
      <c r="H22" s="22">
        <v>0</v>
      </c>
      <c r="I22" s="22">
        <v>0</v>
      </c>
      <c r="J22" s="22">
        <v>1</v>
      </c>
      <c r="K22" s="104">
        <v>4</v>
      </c>
      <c r="L22" s="104">
        <v>4</v>
      </c>
      <c r="M22" s="104">
        <v>3</v>
      </c>
      <c r="N22" s="116">
        <v>4</v>
      </c>
      <c r="O22" s="116">
        <v>4</v>
      </c>
      <c r="P22" s="101">
        <v>4</v>
      </c>
      <c r="Q22" s="101">
        <v>4</v>
      </c>
      <c r="R22" s="101">
        <v>3</v>
      </c>
      <c r="S22" s="101">
        <v>4</v>
      </c>
      <c r="T22" s="101">
        <v>4</v>
      </c>
      <c r="U22" s="108">
        <v>3</v>
      </c>
      <c r="V22" s="108">
        <v>3</v>
      </c>
      <c r="W22" s="108">
        <v>3</v>
      </c>
      <c r="X22" s="108">
        <v>3</v>
      </c>
      <c r="Y22" s="23">
        <v>3</v>
      </c>
      <c r="Z22" s="23">
        <v>3</v>
      </c>
      <c r="AA22" s="23">
        <v>3</v>
      </c>
      <c r="AB22" s="23">
        <v>3</v>
      </c>
      <c r="AC22" s="23">
        <v>3</v>
      </c>
      <c r="AD22" s="86">
        <v>3</v>
      </c>
      <c r="AE22" s="86">
        <v>3</v>
      </c>
      <c r="AF22" s="86">
        <v>3</v>
      </c>
      <c r="AG22" s="86">
        <v>3</v>
      </c>
      <c r="AH22" s="113">
        <v>3</v>
      </c>
      <c r="AI22" s="113">
        <v>3</v>
      </c>
      <c r="AJ22" s="113">
        <v>3</v>
      </c>
    </row>
    <row r="23" spans="1:36">
      <c r="A23" s="22">
        <v>22</v>
      </c>
      <c r="B23" s="22" t="s">
        <v>62</v>
      </c>
      <c r="C23" s="22" t="s">
        <v>109</v>
      </c>
      <c r="D23" s="22">
        <v>1</v>
      </c>
      <c r="E23" s="22">
        <v>0</v>
      </c>
      <c r="F23" s="22">
        <v>1</v>
      </c>
      <c r="G23" s="22">
        <v>0</v>
      </c>
      <c r="H23" s="22">
        <v>0</v>
      </c>
      <c r="I23" s="22">
        <v>0</v>
      </c>
      <c r="J23" s="22">
        <v>0</v>
      </c>
      <c r="K23" s="104">
        <v>5</v>
      </c>
      <c r="L23" s="104">
        <v>5</v>
      </c>
      <c r="M23" s="104">
        <v>5</v>
      </c>
      <c r="N23" s="116">
        <v>5</v>
      </c>
      <c r="O23" s="116">
        <v>5</v>
      </c>
      <c r="P23" s="101">
        <v>5</v>
      </c>
      <c r="Q23" s="101">
        <v>4</v>
      </c>
      <c r="R23" s="101">
        <v>4</v>
      </c>
      <c r="S23" s="101">
        <v>4</v>
      </c>
      <c r="T23" s="101">
        <v>4</v>
      </c>
      <c r="U23" s="108">
        <v>3</v>
      </c>
      <c r="V23" s="108">
        <v>3</v>
      </c>
      <c r="W23" s="108">
        <v>3</v>
      </c>
      <c r="X23" s="108">
        <v>3</v>
      </c>
      <c r="Y23" s="23">
        <v>5</v>
      </c>
      <c r="Z23" s="23">
        <v>5</v>
      </c>
      <c r="AA23" s="23">
        <v>5</v>
      </c>
      <c r="AB23" s="23">
        <v>5</v>
      </c>
      <c r="AC23" s="23">
        <v>5</v>
      </c>
      <c r="AD23" s="86">
        <v>5</v>
      </c>
      <c r="AE23" s="86">
        <v>5</v>
      </c>
      <c r="AF23" s="86">
        <v>5</v>
      </c>
      <c r="AG23" s="86">
        <v>5</v>
      </c>
      <c r="AH23" s="113">
        <v>5</v>
      </c>
      <c r="AI23" s="113">
        <v>5</v>
      </c>
      <c r="AJ23" s="113">
        <v>5</v>
      </c>
    </row>
    <row r="24" spans="1:36">
      <c r="A24" s="22">
        <v>23</v>
      </c>
      <c r="B24" s="22" t="s">
        <v>8</v>
      </c>
      <c r="C24" s="22" t="s">
        <v>104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104">
        <v>5</v>
      </c>
      <c r="L24" s="104">
        <v>5</v>
      </c>
      <c r="M24" s="104">
        <v>5</v>
      </c>
      <c r="N24" s="116">
        <v>5</v>
      </c>
      <c r="O24" s="116">
        <v>5</v>
      </c>
      <c r="P24" s="101">
        <v>3</v>
      </c>
      <c r="Q24" s="101">
        <v>4</v>
      </c>
      <c r="R24" s="101">
        <v>2</v>
      </c>
      <c r="S24" s="101">
        <v>4</v>
      </c>
      <c r="T24" s="101">
        <v>4</v>
      </c>
      <c r="U24" s="108">
        <v>3</v>
      </c>
      <c r="V24" s="108">
        <v>3</v>
      </c>
      <c r="W24" s="108">
        <v>3</v>
      </c>
      <c r="X24" s="108">
        <v>3</v>
      </c>
      <c r="Y24" s="23">
        <v>4</v>
      </c>
      <c r="Z24" s="23">
        <v>4</v>
      </c>
      <c r="AA24" s="23">
        <v>4</v>
      </c>
      <c r="AB24" s="23">
        <v>4</v>
      </c>
      <c r="AC24" s="23">
        <v>4</v>
      </c>
      <c r="AD24" s="86">
        <v>5</v>
      </c>
      <c r="AE24" s="86">
        <v>4</v>
      </c>
      <c r="AF24" s="86">
        <v>4</v>
      </c>
      <c r="AG24" s="86">
        <v>5</v>
      </c>
      <c r="AH24" s="113">
        <v>5</v>
      </c>
      <c r="AI24" s="113">
        <v>5</v>
      </c>
      <c r="AJ24" s="113">
        <v>5</v>
      </c>
    </row>
    <row r="25" spans="1:36">
      <c r="A25" s="22">
        <v>24</v>
      </c>
      <c r="B25" s="22" t="s">
        <v>8</v>
      </c>
      <c r="C25" s="22" t="s">
        <v>104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104">
        <v>5</v>
      </c>
      <c r="L25" s="104">
        <v>3</v>
      </c>
      <c r="M25" s="104">
        <v>4</v>
      </c>
      <c r="N25" s="116">
        <v>5</v>
      </c>
      <c r="O25" s="116">
        <v>5</v>
      </c>
      <c r="P25" s="101">
        <v>5</v>
      </c>
      <c r="Q25" s="101">
        <v>5</v>
      </c>
      <c r="R25" s="101">
        <v>4</v>
      </c>
      <c r="S25" s="101">
        <v>5</v>
      </c>
      <c r="T25" s="101">
        <v>5</v>
      </c>
      <c r="U25" s="108">
        <v>3</v>
      </c>
      <c r="V25" s="108">
        <v>3</v>
      </c>
      <c r="W25" s="108">
        <v>3</v>
      </c>
      <c r="X25" s="108">
        <v>3</v>
      </c>
      <c r="Y25" s="23">
        <v>5</v>
      </c>
      <c r="Z25" s="23">
        <v>5</v>
      </c>
      <c r="AA25" s="23">
        <v>5</v>
      </c>
      <c r="AB25" s="23">
        <v>5</v>
      </c>
      <c r="AC25" s="23">
        <v>5</v>
      </c>
      <c r="AD25" s="86">
        <v>5</v>
      </c>
      <c r="AE25" s="86">
        <v>5</v>
      </c>
      <c r="AF25" s="86">
        <v>5</v>
      </c>
      <c r="AG25" s="86">
        <v>5</v>
      </c>
      <c r="AH25" s="113">
        <v>5</v>
      </c>
      <c r="AI25" s="113">
        <v>5</v>
      </c>
      <c r="AJ25" s="113">
        <v>5</v>
      </c>
    </row>
    <row r="26" spans="1:36">
      <c r="A26" s="22">
        <v>25</v>
      </c>
      <c r="B26" s="22" t="s">
        <v>8</v>
      </c>
      <c r="C26" s="22" t="s">
        <v>111</v>
      </c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104">
        <v>4</v>
      </c>
      <c r="L26" s="104">
        <v>4</v>
      </c>
      <c r="M26" s="104">
        <v>3</v>
      </c>
      <c r="N26" s="116">
        <v>5</v>
      </c>
      <c r="O26" s="116">
        <v>5</v>
      </c>
      <c r="P26" s="101">
        <v>5</v>
      </c>
      <c r="Q26" s="101">
        <v>5</v>
      </c>
      <c r="R26" s="101">
        <v>5</v>
      </c>
      <c r="S26" s="101">
        <v>5</v>
      </c>
      <c r="T26" s="101">
        <v>5</v>
      </c>
      <c r="U26" s="108">
        <v>4</v>
      </c>
      <c r="V26" s="108">
        <v>3</v>
      </c>
      <c r="W26" s="108">
        <v>3</v>
      </c>
      <c r="X26" s="108">
        <v>3</v>
      </c>
      <c r="Y26" s="23">
        <v>4</v>
      </c>
      <c r="Z26" s="23">
        <v>5</v>
      </c>
      <c r="AA26" s="23">
        <v>5</v>
      </c>
      <c r="AB26" s="23">
        <v>5</v>
      </c>
      <c r="AC26" s="23">
        <v>4</v>
      </c>
      <c r="AD26" s="86">
        <v>5</v>
      </c>
      <c r="AE26" s="86">
        <v>5</v>
      </c>
      <c r="AF26" s="86">
        <v>5</v>
      </c>
      <c r="AG26" s="86">
        <v>5</v>
      </c>
      <c r="AH26" s="113">
        <v>5</v>
      </c>
      <c r="AI26" s="113">
        <v>5</v>
      </c>
      <c r="AJ26" s="113">
        <v>5</v>
      </c>
    </row>
    <row r="27" spans="1:36">
      <c r="A27" s="22">
        <v>26</v>
      </c>
      <c r="B27" s="22" t="s">
        <v>8</v>
      </c>
      <c r="C27" s="22" t="s">
        <v>63</v>
      </c>
      <c r="D27" s="22">
        <v>1</v>
      </c>
      <c r="E27" s="22">
        <v>0</v>
      </c>
      <c r="F27" s="22">
        <v>0</v>
      </c>
      <c r="G27" s="22">
        <v>0</v>
      </c>
      <c r="H27" s="22">
        <v>1</v>
      </c>
      <c r="I27" s="22">
        <v>0</v>
      </c>
      <c r="J27" s="22">
        <v>0</v>
      </c>
      <c r="K27" s="104">
        <v>4</v>
      </c>
      <c r="L27" s="104">
        <v>4</v>
      </c>
      <c r="M27" s="104">
        <v>3</v>
      </c>
      <c r="N27" s="116">
        <v>4</v>
      </c>
      <c r="O27" s="116">
        <v>4</v>
      </c>
      <c r="P27" s="101">
        <v>4</v>
      </c>
      <c r="Q27" s="101">
        <v>4</v>
      </c>
      <c r="R27" s="101">
        <v>3</v>
      </c>
      <c r="S27" s="101">
        <v>4</v>
      </c>
      <c r="T27" s="101">
        <v>4</v>
      </c>
      <c r="U27" s="108">
        <v>3</v>
      </c>
      <c r="V27" s="108">
        <v>3</v>
      </c>
      <c r="W27" s="108">
        <v>3</v>
      </c>
      <c r="X27" s="108">
        <v>2</v>
      </c>
      <c r="Y27" s="23">
        <v>5</v>
      </c>
      <c r="Z27" s="23">
        <v>4</v>
      </c>
      <c r="AA27" s="23">
        <v>4</v>
      </c>
      <c r="AB27" s="23">
        <v>4</v>
      </c>
      <c r="AC27" s="23">
        <v>4</v>
      </c>
      <c r="AD27" s="86">
        <v>4</v>
      </c>
      <c r="AE27" s="86">
        <v>3</v>
      </c>
      <c r="AF27" s="86">
        <v>4</v>
      </c>
      <c r="AG27" s="86">
        <v>5</v>
      </c>
      <c r="AH27" s="113">
        <v>4</v>
      </c>
      <c r="AI27" s="113">
        <v>4</v>
      </c>
      <c r="AJ27" s="113">
        <v>4</v>
      </c>
    </row>
    <row r="28" spans="1:36">
      <c r="A28" s="22">
        <v>27</v>
      </c>
      <c r="B28" s="22" t="s">
        <v>8</v>
      </c>
      <c r="C28" s="22" t="s">
        <v>63</v>
      </c>
      <c r="D28" s="22">
        <v>1</v>
      </c>
      <c r="E28" s="22">
        <v>0</v>
      </c>
      <c r="F28" s="22">
        <v>1</v>
      </c>
      <c r="G28" s="22">
        <v>0</v>
      </c>
      <c r="H28" s="22">
        <v>0</v>
      </c>
      <c r="I28" s="22">
        <v>0</v>
      </c>
      <c r="J28" s="22">
        <v>0</v>
      </c>
      <c r="K28" s="104">
        <v>4</v>
      </c>
      <c r="L28" s="104">
        <v>4</v>
      </c>
      <c r="M28" s="104">
        <v>4</v>
      </c>
      <c r="N28" s="116">
        <v>3</v>
      </c>
      <c r="O28" s="116">
        <v>4</v>
      </c>
      <c r="P28" s="101">
        <v>4</v>
      </c>
      <c r="Q28" s="101">
        <v>5</v>
      </c>
      <c r="R28" s="101">
        <v>4</v>
      </c>
      <c r="S28" s="101">
        <v>4</v>
      </c>
      <c r="T28" s="101">
        <v>4</v>
      </c>
      <c r="U28" s="108">
        <v>4</v>
      </c>
      <c r="V28" s="108">
        <v>3</v>
      </c>
      <c r="W28" s="108">
        <v>4</v>
      </c>
      <c r="X28" s="108">
        <v>4</v>
      </c>
      <c r="Y28" s="23">
        <v>4</v>
      </c>
      <c r="Z28" s="23">
        <v>4</v>
      </c>
      <c r="AA28" s="23">
        <v>4</v>
      </c>
      <c r="AB28" s="23">
        <v>4</v>
      </c>
      <c r="AC28" s="23">
        <v>4</v>
      </c>
      <c r="AD28" s="86">
        <v>4</v>
      </c>
      <c r="AE28" s="86">
        <v>4</v>
      </c>
      <c r="AF28" s="86">
        <v>4</v>
      </c>
      <c r="AG28" s="86">
        <v>3</v>
      </c>
      <c r="AH28" s="113">
        <v>4</v>
      </c>
      <c r="AI28" s="113">
        <v>4</v>
      </c>
      <c r="AJ28" s="113">
        <v>4</v>
      </c>
    </row>
    <row r="29" spans="1:36">
      <c r="A29" s="22">
        <v>28</v>
      </c>
      <c r="B29" s="22" t="s">
        <v>8</v>
      </c>
      <c r="C29" s="22" t="s">
        <v>63</v>
      </c>
      <c r="D29" s="22">
        <v>1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104">
        <v>4</v>
      </c>
      <c r="L29" s="104">
        <v>4</v>
      </c>
      <c r="M29" s="104">
        <v>4</v>
      </c>
      <c r="N29" s="116">
        <v>5</v>
      </c>
      <c r="O29" s="116">
        <v>5</v>
      </c>
      <c r="P29" s="101">
        <v>4</v>
      </c>
      <c r="Q29" s="101">
        <v>4</v>
      </c>
      <c r="R29" s="101">
        <v>4</v>
      </c>
      <c r="S29" s="101">
        <v>4</v>
      </c>
      <c r="T29" s="101">
        <v>4</v>
      </c>
      <c r="U29" s="108">
        <v>4</v>
      </c>
      <c r="V29" s="108">
        <v>4</v>
      </c>
      <c r="W29" s="108">
        <v>4</v>
      </c>
      <c r="X29" s="108">
        <v>4</v>
      </c>
      <c r="Y29" s="23">
        <v>4</v>
      </c>
      <c r="Z29" s="23">
        <v>4</v>
      </c>
      <c r="AA29" s="23">
        <v>4</v>
      </c>
      <c r="AB29" s="23">
        <v>4</v>
      </c>
      <c r="AC29" s="23">
        <v>4</v>
      </c>
      <c r="AD29" s="86">
        <v>5</v>
      </c>
      <c r="AE29" s="86">
        <v>5</v>
      </c>
      <c r="AF29" s="86">
        <v>5</v>
      </c>
      <c r="AG29" s="86">
        <v>5</v>
      </c>
      <c r="AH29" s="113">
        <v>4</v>
      </c>
      <c r="AI29" s="113">
        <v>4</v>
      </c>
      <c r="AJ29" s="113">
        <v>4</v>
      </c>
    </row>
    <row r="30" spans="1:36">
      <c r="A30" s="22">
        <v>29</v>
      </c>
      <c r="B30" s="22" t="s">
        <v>8</v>
      </c>
      <c r="C30" s="22" t="s">
        <v>102</v>
      </c>
      <c r="D30" s="22">
        <v>1</v>
      </c>
      <c r="E30" s="22">
        <v>0</v>
      </c>
      <c r="F30" s="22">
        <v>1</v>
      </c>
      <c r="G30" s="22">
        <v>1</v>
      </c>
      <c r="H30" s="22">
        <v>0</v>
      </c>
      <c r="I30" s="22">
        <v>0</v>
      </c>
      <c r="J30" s="22">
        <v>0</v>
      </c>
      <c r="K30" s="104">
        <v>5</v>
      </c>
      <c r="L30" s="104">
        <v>2</v>
      </c>
      <c r="M30" s="104">
        <v>4</v>
      </c>
      <c r="N30" s="116">
        <v>4</v>
      </c>
      <c r="O30" s="116">
        <v>4</v>
      </c>
      <c r="P30" s="101">
        <v>4</v>
      </c>
      <c r="Q30" s="101">
        <v>4</v>
      </c>
      <c r="R30" s="101">
        <v>4</v>
      </c>
      <c r="S30" s="101">
        <v>4</v>
      </c>
      <c r="T30" s="101">
        <v>4</v>
      </c>
      <c r="U30" s="108">
        <v>2</v>
      </c>
      <c r="V30" s="108">
        <v>3</v>
      </c>
      <c r="W30" s="108">
        <v>3</v>
      </c>
      <c r="X30" s="108">
        <v>3</v>
      </c>
      <c r="Y30" s="23">
        <v>4</v>
      </c>
      <c r="Z30" s="23">
        <v>4</v>
      </c>
      <c r="AA30" s="23">
        <v>4</v>
      </c>
      <c r="AB30" s="23">
        <v>4</v>
      </c>
      <c r="AC30" s="23">
        <v>4</v>
      </c>
      <c r="AD30" s="86">
        <v>4</v>
      </c>
      <c r="AE30" s="86">
        <v>3</v>
      </c>
      <c r="AF30" s="86">
        <v>4</v>
      </c>
      <c r="AG30" s="86">
        <v>4</v>
      </c>
      <c r="AH30" s="113">
        <v>4</v>
      </c>
      <c r="AI30" s="113">
        <v>4</v>
      </c>
      <c r="AJ30" s="113">
        <v>4</v>
      </c>
    </row>
    <row r="31" spans="1:36">
      <c r="A31" s="22">
        <v>30</v>
      </c>
      <c r="B31" s="22" t="s">
        <v>8</v>
      </c>
      <c r="C31" s="22" t="s">
        <v>63</v>
      </c>
      <c r="D31" s="22">
        <v>1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104">
        <v>3</v>
      </c>
      <c r="L31" s="104">
        <v>3</v>
      </c>
      <c r="M31" s="104">
        <v>4</v>
      </c>
      <c r="N31" s="116">
        <v>4</v>
      </c>
      <c r="O31" s="116">
        <v>4</v>
      </c>
      <c r="P31" s="101">
        <v>4</v>
      </c>
      <c r="Q31" s="101">
        <v>4</v>
      </c>
      <c r="R31" s="101">
        <v>4</v>
      </c>
      <c r="S31" s="101">
        <v>4</v>
      </c>
      <c r="T31" s="101">
        <v>4</v>
      </c>
      <c r="U31" s="108">
        <v>4</v>
      </c>
      <c r="V31" s="108">
        <v>4</v>
      </c>
      <c r="W31" s="108">
        <v>3</v>
      </c>
      <c r="X31" s="108">
        <v>3</v>
      </c>
      <c r="Y31" s="23">
        <v>4</v>
      </c>
      <c r="Z31" s="23">
        <v>4</v>
      </c>
      <c r="AA31" s="23">
        <v>3</v>
      </c>
      <c r="AB31" s="23">
        <v>3</v>
      </c>
      <c r="AC31" s="23">
        <v>4</v>
      </c>
      <c r="AD31" s="86">
        <v>4</v>
      </c>
      <c r="AE31" s="86">
        <v>4</v>
      </c>
      <c r="AF31" s="86">
        <v>4</v>
      </c>
      <c r="AG31" s="86">
        <v>4</v>
      </c>
      <c r="AH31" s="113">
        <v>3</v>
      </c>
      <c r="AI31" s="113">
        <v>4</v>
      </c>
      <c r="AJ31" s="113">
        <v>4</v>
      </c>
    </row>
    <row r="32" spans="1:36">
      <c r="A32" s="22">
        <v>31</v>
      </c>
      <c r="B32" s="22" t="s">
        <v>59</v>
      </c>
      <c r="C32" s="22" t="s">
        <v>9</v>
      </c>
      <c r="D32" s="22">
        <v>1</v>
      </c>
      <c r="E32" s="22">
        <v>0</v>
      </c>
      <c r="F32" s="22">
        <v>0</v>
      </c>
      <c r="G32" s="22">
        <v>1</v>
      </c>
      <c r="H32" s="22">
        <v>0</v>
      </c>
      <c r="I32" s="22">
        <v>0</v>
      </c>
      <c r="J32" s="22">
        <v>1</v>
      </c>
      <c r="K32" s="104">
        <v>4</v>
      </c>
      <c r="L32" s="104">
        <v>3</v>
      </c>
      <c r="M32" s="104">
        <v>4</v>
      </c>
      <c r="N32" s="116">
        <v>4</v>
      </c>
      <c r="O32" s="116">
        <v>4</v>
      </c>
      <c r="P32" s="101">
        <v>4</v>
      </c>
      <c r="Q32" s="101">
        <v>4</v>
      </c>
      <c r="R32" s="101">
        <v>3</v>
      </c>
      <c r="S32" s="101">
        <v>4</v>
      </c>
      <c r="T32" s="101">
        <v>4</v>
      </c>
      <c r="U32" s="108">
        <v>4</v>
      </c>
      <c r="V32" s="108">
        <v>3</v>
      </c>
      <c r="W32" s="108">
        <v>3</v>
      </c>
      <c r="X32" s="108">
        <v>2</v>
      </c>
      <c r="Y32" s="23">
        <v>4</v>
      </c>
      <c r="Z32" s="23">
        <v>4</v>
      </c>
      <c r="AA32" s="23">
        <v>4</v>
      </c>
      <c r="AB32" s="23">
        <v>4</v>
      </c>
      <c r="AC32" s="23">
        <v>4</v>
      </c>
      <c r="AD32" s="86">
        <v>5</v>
      </c>
      <c r="AE32" s="86">
        <v>4</v>
      </c>
      <c r="AF32" s="86">
        <v>4</v>
      </c>
      <c r="AG32" s="86">
        <v>4</v>
      </c>
      <c r="AH32" s="113">
        <v>4</v>
      </c>
      <c r="AI32" s="113">
        <v>4</v>
      </c>
      <c r="AJ32" s="113">
        <v>4</v>
      </c>
    </row>
    <row r="33" spans="1:36">
      <c r="A33" s="22">
        <v>32</v>
      </c>
      <c r="B33" s="22" t="s">
        <v>59</v>
      </c>
      <c r="C33" s="22" t="s">
        <v>9</v>
      </c>
      <c r="D33" s="22">
        <v>1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104">
        <v>5</v>
      </c>
      <c r="L33" s="104">
        <v>2</v>
      </c>
      <c r="M33" s="104">
        <v>3</v>
      </c>
      <c r="N33" s="116">
        <v>4</v>
      </c>
      <c r="O33" s="116">
        <v>4</v>
      </c>
      <c r="P33" s="101">
        <v>4</v>
      </c>
      <c r="Q33" s="101">
        <v>4</v>
      </c>
      <c r="R33" s="101">
        <v>4</v>
      </c>
      <c r="S33" s="101">
        <v>4</v>
      </c>
      <c r="T33" s="101">
        <v>4</v>
      </c>
      <c r="U33" s="108">
        <v>2</v>
      </c>
      <c r="V33" s="108">
        <v>2</v>
      </c>
      <c r="W33" s="108">
        <v>2</v>
      </c>
      <c r="X33" s="108">
        <v>2</v>
      </c>
      <c r="Y33" s="23">
        <v>4</v>
      </c>
      <c r="Z33" s="23">
        <v>4</v>
      </c>
      <c r="AA33" s="23">
        <v>3</v>
      </c>
      <c r="AB33" s="23">
        <v>3</v>
      </c>
      <c r="AC33" s="23">
        <v>3</v>
      </c>
      <c r="AD33" s="86">
        <v>5</v>
      </c>
      <c r="AE33" s="86">
        <v>4</v>
      </c>
      <c r="AF33" s="86">
        <v>4</v>
      </c>
      <c r="AG33" s="86">
        <v>4</v>
      </c>
      <c r="AH33" s="113">
        <v>4</v>
      </c>
      <c r="AI33" s="113">
        <v>4</v>
      </c>
      <c r="AJ33" s="113">
        <v>4</v>
      </c>
    </row>
    <row r="34" spans="1:36">
      <c r="A34" s="22">
        <v>33</v>
      </c>
      <c r="B34" s="22" t="s">
        <v>8</v>
      </c>
      <c r="C34" s="22" t="s">
        <v>104</v>
      </c>
      <c r="D34" s="22">
        <v>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104">
        <v>4</v>
      </c>
      <c r="L34" s="104">
        <v>3</v>
      </c>
      <c r="M34" s="104">
        <v>3</v>
      </c>
      <c r="N34" s="116">
        <v>4</v>
      </c>
      <c r="O34" s="116">
        <v>4</v>
      </c>
      <c r="P34" s="101">
        <v>4</v>
      </c>
      <c r="Q34" s="101">
        <v>4</v>
      </c>
      <c r="R34" s="101">
        <v>2</v>
      </c>
      <c r="S34" s="101">
        <v>4</v>
      </c>
      <c r="T34" s="101">
        <v>4</v>
      </c>
      <c r="U34" s="108">
        <v>4</v>
      </c>
      <c r="V34" s="108">
        <v>4</v>
      </c>
      <c r="W34" s="108">
        <v>4</v>
      </c>
      <c r="X34" s="108">
        <v>4</v>
      </c>
      <c r="Y34" s="23">
        <v>4</v>
      </c>
      <c r="Z34" s="23">
        <v>4</v>
      </c>
      <c r="AA34" s="23">
        <v>4</v>
      </c>
      <c r="AB34" s="23">
        <v>4</v>
      </c>
      <c r="AC34" s="23">
        <v>4</v>
      </c>
      <c r="AD34" s="86">
        <v>4</v>
      </c>
      <c r="AE34" s="86">
        <v>3</v>
      </c>
      <c r="AF34" s="86">
        <v>3</v>
      </c>
      <c r="AG34" s="86">
        <v>4</v>
      </c>
      <c r="AH34" s="113">
        <v>4</v>
      </c>
      <c r="AI34" s="113">
        <v>4</v>
      </c>
      <c r="AJ34" s="113">
        <v>4</v>
      </c>
    </row>
    <row r="35" spans="1:36">
      <c r="A35" s="22">
        <v>34</v>
      </c>
      <c r="B35" s="22" t="s">
        <v>8</v>
      </c>
      <c r="C35" s="22" t="s">
        <v>104</v>
      </c>
      <c r="D35" s="22">
        <v>0</v>
      </c>
      <c r="E35" s="22">
        <v>0</v>
      </c>
      <c r="F35" s="22">
        <v>1</v>
      </c>
      <c r="G35" s="22">
        <v>0</v>
      </c>
      <c r="H35" s="22">
        <v>0</v>
      </c>
      <c r="I35" s="22">
        <v>0</v>
      </c>
      <c r="J35" s="22">
        <v>0</v>
      </c>
      <c r="K35" s="104">
        <v>5</v>
      </c>
      <c r="L35" s="104">
        <v>5</v>
      </c>
      <c r="M35" s="104">
        <v>5</v>
      </c>
      <c r="N35" s="116">
        <v>5</v>
      </c>
      <c r="O35" s="116">
        <v>5</v>
      </c>
      <c r="P35" s="101">
        <v>5</v>
      </c>
      <c r="Q35" s="101">
        <v>4</v>
      </c>
      <c r="R35" s="101">
        <v>2</v>
      </c>
      <c r="S35" s="101">
        <v>3</v>
      </c>
      <c r="T35" s="101">
        <v>2</v>
      </c>
      <c r="U35" s="108">
        <v>5</v>
      </c>
      <c r="V35" s="108">
        <v>5</v>
      </c>
      <c r="W35" s="108">
        <v>5</v>
      </c>
      <c r="X35" s="108">
        <v>5</v>
      </c>
      <c r="Y35" s="23">
        <v>5</v>
      </c>
      <c r="Z35" s="23">
        <v>5</v>
      </c>
      <c r="AA35" s="23">
        <v>5</v>
      </c>
      <c r="AB35" s="23">
        <v>5</v>
      </c>
      <c r="AC35" s="23">
        <v>5</v>
      </c>
      <c r="AD35" s="86">
        <v>5</v>
      </c>
      <c r="AE35" s="86">
        <v>5</v>
      </c>
      <c r="AF35" s="86">
        <v>5</v>
      </c>
      <c r="AG35" s="86">
        <v>5</v>
      </c>
      <c r="AH35" s="113">
        <v>5</v>
      </c>
      <c r="AI35" s="113">
        <v>5</v>
      </c>
      <c r="AJ35" s="113">
        <v>5</v>
      </c>
    </row>
    <row r="36" spans="1:36" s="84" customFormat="1" ht="42">
      <c r="A36" s="84">
        <v>35</v>
      </c>
      <c r="B36" s="84" t="s">
        <v>62</v>
      </c>
      <c r="C36" s="84" t="s">
        <v>112</v>
      </c>
      <c r="D36" s="84">
        <v>1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130">
        <v>4</v>
      </c>
      <c r="L36" s="130">
        <v>4</v>
      </c>
      <c r="M36" s="130">
        <v>4</v>
      </c>
      <c r="N36" s="131">
        <v>5</v>
      </c>
      <c r="O36" s="131">
        <v>5</v>
      </c>
      <c r="P36" s="132">
        <v>4</v>
      </c>
      <c r="Q36" s="132">
        <v>4</v>
      </c>
      <c r="R36" s="132">
        <v>3</v>
      </c>
      <c r="S36" s="132">
        <v>3</v>
      </c>
      <c r="T36" s="132">
        <v>4</v>
      </c>
      <c r="U36" s="133">
        <v>5</v>
      </c>
      <c r="V36" s="133">
        <v>5</v>
      </c>
      <c r="W36" s="133">
        <v>5</v>
      </c>
      <c r="X36" s="133">
        <v>5</v>
      </c>
      <c r="Y36" s="85">
        <v>5</v>
      </c>
      <c r="Z36" s="85">
        <v>4</v>
      </c>
      <c r="AA36" s="85">
        <v>5</v>
      </c>
      <c r="AB36" s="85">
        <v>5</v>
      </c>
      <c r="AC36" s="85">
        <v>5</v>
      </c>
      <c r="AD36" s="87">
        <v>5</v>
      </c>
      <c r="AE36" s="87">
        <v>5</v>
      </c>
      <c r="AF36" s="87">
        <v>5</v>
      </c>
      <c r="AG36" s="87">
        <v>5</v>
      </c>
      <c r="AH36" s="134">
        <v>4</v>
      </c>
      <c r="AI36" s="134">
        <v>5</v>
      </c>
      <c r="AJ36" s="134">
        <v>5</v>
      </c>
    </row>
    <row r="37" spans="1:36">
      <c r="A37" s="22">
        <v>36</v>
      </c>
      <c r="B37" s="22" t="s">
        <v>59</v>
      </c>
      <c r="C37" s="22" t="s">
        <v>9</v>
      </c>
      <c r="D37" s="22">
        <v>1</v>
      </c>
      <c r="E37" s="22">
        <v>0</v>
      </c>
      <c r="F37" s="22">
        <v>1</v>
      </c>
      <c r="G37" s="22">
        <v>0</v>
      </c>
      <c r="H37" s="22">
        <v>0</v>
      </c>
      <c r="I37" s="22">
        <v>0</v>
      </c>
      <c r="J37" s="22">
        <v>0</v>
      </c>
      <c r="K37" s="104">
        <v>4</v>
      </c>
      <c r="L37" s="104">
        <v>4</v>
      </c>
      <c r="M37" s="104">
        <v>4</v>
      </c>
      <c r="N37" s="116">
        <v>4</v>
      </c>
      <c r="O37" s="116">
        <v>4</v>
      </c>
      <c r="P37" s="101">
        <v>4</v>
      </c>
      <c r="Q37" s="101">
        <v>4</v>
      </c>
      <c r="R37" s="101">
        <v>4</v>
      </c>
      <c r="S37" s="101">
        <v>4</v>
      </c>
      <c r="T37" s="101">
        <v>4</v>
      </c>
      <c r="U37" s="108">
        <v>5</v>
      </c>
      <c r="V37" s="108">
        <v>5</v>
      </c>
      <c r="W37" s="108">
        <v>4</v>
      </c>
      <c r="X37" s="108">
        <v>4</v>
      </c>
      <c r="Y37" s="23">
        <v>4</v>
      </c>
      <c r="Z37" s="23">
        <v>4</v>
      </c>
      <c r="AA37" s="23">
        <v>4</v>
      </c>
      <c r="AB37" s="23">
        <v>4</v>
      </c>
      <c r="AC37" s="23">
        <v>4</v>
      </c>
      <c r="AD37" s="86">
        <v>5</v>
      </c>
      <c r="AE37" s="86">
        <v>4</v>
      </c>
      <c r="AF37" s="86">
        <v>4</v>
      </c>
      <c r="AG37" s="86">
        <v>4</v>
      </c>
      <c r="AH37" s="113">
        <v>4</v>
      </c>
      <c r="AI37" s="113">
        <v>4</v>
      </c>
      <c r="AJ37" s="113">
        <v>4</v>
      </c>
    </row>
    <row r="38" spans="1:36">
      <c r="A38" s="22">
        <v>37</v>
      </c>
      <c r="B38" s="22" t="s">
        <v>59</v>
      </c>
      <c r="C38" s="22" t="s">
        <v>100</v>
      </c>
      <c r="D38" s="22">
        <v>1</v>
      </c>
      <c r="E38" s="22">
        <v>1</v>
      </c>
      <c r="F38" s="22">
        <v>1</v>
      </c>
      <c r="G38" s="22">
        <v>0</v>
      </c>
      <c r="H38" s="22">
        <v>0</v>
      </c>
      <c r="I38" s="22">
        <v>0</v>
      </c>
      <c r="J38" s="22">
        <v>0</v>
      </c>
      <c r="K38" s="104">
        <v>5</v>
      </c>
      <c r="L38" s="104">
        <v>5</v>
      </c>
      <c r="M38" s="104">
        <v>5</v>
      </c>
      <c r="N38" s="116">
        <v>4</v>
      </c>
      <c r="O38" s="116">
        <v>5</v>
      </c>
      <c r="P38" s="101">
        <v>4</v>
      </c>
      <c r="Q38" s="101">
        <v>4</v>
      </c>
      <c r="R38" s="101">
        <v>5</v>
      </c>
      <c r="S38" s="101">
        <v>5</v>
      </c>
      <c r="T38" s="101">
        <v>4</v>
      </c>
      <c r="U38" s="108">
        <v>5</v>
      </c>
      <c r="V38" s="108">
        <v>4</v>
      </c>
      <c r="W38" s="108">
        <v>5</v>
      </c>
      <c r="X38" s="108">
        <v>4</v>
      </c>
      <c r="Y38" s="23">
        <v>5</v>
      </c>
      <c r="Z38" s="23">
        <v>4</v>
      </c>
      <c r="AA38" s="23">
        <v>5</v>
      </c>
      <c r="AB38" s="23">
        <v>4</v>
      </c>
      <c r="AC38" s="23">
        <v>5</v>
      </c>
      <c r="AD38" s="86">
        <v>5</v>
      </c>
      <c r="AE38" s="86">
        <v>4</v>
      </c>
      <c r="AF38" s="86">
        <v>5</v>
      </c>
      <c r="AG38" s="86">
        <v>5</v>
      </c>
      <c r="AH38" s="113">
        <v>4</v>
      </c>
      <c r="AI38" s="113">
        <v>5</v>
      </c>
      <c r="AJ38" s="113">
        <v>5</v>
      </c>
    </row>
    <row r="39" spans="1:36">
      <c r="A39" s="22">
        <v>38</v>
      </c>
      <c r="B39" s="22" t="s">
        <v>59</v>
      </c>
      <c r="C39" s="22" t="s">
        <v>98</v>
      </c>
      <c r="D39" s="22">
        <v>1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104">
        <v>4</v>
      </c>
      <c r="L39" s="104">
        <v>4</v>
      </c>
      <c r="M39" s="104">
        <v>5</v>
      </c>
      <c r="N39" s="116">
        <v>5</v>
      </c>
      <c r="O39" s="116">
        <v>4</v>
      </c>
      <c r="P39" s="101">
        <v>4</v>
      </c>
      <c r="Q39" s="101">
        <v>4</v>
      </c>
      <c r="R39" s="101">
        <v>4</v>
      </c>
      <c r="S39" s="101">
        <v>4</v>
      </c>
      <c r="T39" s="101">
        <v>4</v>
      </c>
      <c r="U39" s="108">
        <v>4</v>
      </c>
      <c r="V39" s="108">
        <v>4</v>
      </c>
      <c r="W39" s="108">
        <v>4</v>
      </c>
      <c r="X39" s="108">
        <v>4</v>
      </c>
      <c r="Y39" s="23">
        <v>4</v>
      </c>
      <c r="Z39" s="23">
        <v>4</v>
      </c>
      <c r="AA39" s="23">
        <v>4</v>
      </c>
      <c r="AB39" s="23">
        <v>4</v>
      </c>
      <c r="AC39" s="23">
        <v>4</v>
      </c>
      <c r="AD39" s="86">
        <v>4</v>
      </c>
      <c r="AE39" s="86">
        <v>4</v>
      </c>
      <c r="AF39" s="86">
        <v>4</v>
      </c>
      <c r="AG39" s="86">
        <v>5</v>
      </c>
      <c r="AH39" s="113">
        <v>4</v>
      </c>
      <c r="AI39" s="113">
        <v>4</v>
      </c>
      <c r="AJ39" s="113">
        <v>4</v>
      </c>
    </row>
    <row r="40" spans="1:36">
      <c r="A40" s="22">
        <v>39</v>
      </c>
      <c r="B40" s="22" t="s">
        <v>8</v>
      </c>
      <c r="C40" s="22" t="s">
        <v>104</v>
      </c>
      <c r="D40" s="22">
        <v>1</v>
      </c>
      <c r="E40" s="22">
        <v>0</v>
      </c>
      <c r="F40" s="22">
        <v>1</v>
      </c>
      <c r="G40" s="22">
        <v>0</v>
      </c>
      <c r="H40" s="22">
        <v>0</v>
      </c>
      <c r="I40" s="22">
        <v>0</v>
      </c>
      <c r="J40" s="22">
        <v>0</v>
      </c>
      <c r="K40" s="104">
        <v>4</v>
      </c>
      <c r="L40" s="104">
        <v>4</v>
      </c>
      <c r="M40" s="104">
        <v>4</v>
      </c>
      <c r="N40" s="116">
        <v>4</v>
      </c>
      <c r="O40" s="116">
        <v>4</v>
      </c>
      <c r="P40" s="101">
        <v>4</v>
      </c>
      <c r="Q40" s="101">
        <v>4</v>
      </c>
      <c r="R40" s="101">
        <v>3</v>
      </c>
      <c r="S40" s="101">
        <v>4</v>
      </c>
      <c r="T40" s="101">
        <v>4</v>
      </c>
      <c r="U40" s="108">
        <v>4</v>
      </c>
      <c r="V40" s="108">
        <v>4</v>
      </c>
      <c r="W40" s="108">
        <v>4</v>
      </c>
      <c r="X40" s="108">
        <v>4</v>
      </c>
      <c r="Y40" s="23">
        <v>4</v>
      </c>
      <c r="Z40" s="23">
        <v>4</v>
      </c>
      <c r="AA40" s="23">
        <v>4</v>
      </c>
      <c r="AB40" s="23">
        <v>4</v>
      </c>
      <c r="AC40" s="23">
        <v>4</v>
      </c>
      <c r="AD40" s="86">
        <v>4</v>
      </c>
      <c r="AE40" s="86">
        <v>4</v>
      </c>
      <c r="AF40" s="86">
        <v>4</v>
      </c>
      <c r="AG40" s="86">
        <v>4</v>
      </c>
      <c r="AH40" s="113">
        <v>4</v>
      </c>
      <c r="AI40" s="113">
        <v>4</v>
      </c>
      <c r="AJ40" s="113">
        <v>4</v>
      </c>
    </row>
    <row r="41" spans="1:36">
      <c r="A41" s="22">
        <v>40</v>
      </c>
      <c r="B41" s="22" t="s">
        <v>8</v>
      </c>
      <c r="C41" s="22" t="s">
        <v>104</v>
      </c>
      <c r="D41" s="22">
        <v>1</v>
      </c>
      <c r="E41" s="22">
        <v>0</v>
      </c>
      <c r="F41" s="22">
        <v>1</v>
      </c>
      <c r="G41" s="22">
        <v>1</v>
      </c>
      <c r="H41" s="22">
        <v>0</v>
      </c>
      <c r="I41" s="22">
        <v>0</v>
      </c>
      <c r="J41" s="22">
        <v>0</v>
      </c>
      <c r="K41" s="104">
        <v>4</v>
      </c>
      <c r="L41" s="104">
        <v>4</v>
      </c>
      <c r="M41" s="104">
        <v>4</v>
      </c>
      <c r="N41" s="116">
        <v>4</v>
      </c>
      <c r="O41" s="116">
        <v>4</v>
      </c>
      <c r="P41" s="101">
        <v>5</v>
      </c>
      <c r="Q41" s="101">
        <v>5</v>
      </c>
      <c r="R41" s="101">
        <v>4</v>
      </c>
      <c r="S41" s="101">
        <v>4</v>
      </c>
      <c r="T41" s="101">
        <v>4</v>
      </c>
      <c r="U41" s="108">
        <v>4</v>
      </c>
      <c r="V41" s="108">
        <v>4</v>
      </c>
      <c r="W41" s="108">
        <v>5</v>
      </c>
      <c r="X41" s="108">
        <v>5</v>
      </c>
      <c r="Y41" s="23">
        <v>4</v>
      </c>
      <c r="Z41" s="23">
        <v>4</v>
      </c>
      <c r="AA41" s="23">
        <v>4</v>
      </c>
      <c r="AB41" s="23">
        <v>4</v>
      </c>
      <c r="AC41" s="23">
        <v>4</v>
      </c>
      <c r="AD41" s="86">
        <v>4</v>
      </c>
      <c r="AE41" s="86">
        <v>4</v>
      </c>
      <c r="AF41" s="86">
        <v>4</v>
      </c>
      <c r="AG41" s="86">
        <v>4</v>
      </c>
      <c r="AH41" s="113">
        <v>5</v>
      </c>
      <c r="AI41" s="113">
        <v>5</v>
      </c>
      <c r="AJ41" s="113">
        <v>5</v>
      </c>
    </row>
    <row r="42" spans="1:36">
      <c r="A42" s="22">
        <v>41</v>
      </c>
      <c r="B42" s="22" t="s">
        <v>8</v>
      </c>
      <c r="C42" s="22" t="s">
        <v>104</v>
      </c>
      <c r="D42" s="22">
        <v>0</v>
      </c>
      <c r="E42" s="22">
        <v>0</v>
      </c>
      <c r="F42" s="22">
        <v>1</v>
      </c>
      <c r="G42" s="22">
        <v>0</v>
      </c>
      <c r="H42" s="22">
        <v>0</v>
      </c>
      <c r="I42" s="22">
        <v>0</v>
      </c>
      <c r="J42" s="22">
        <v>0</v>
      </c>
      <c r="K42" s="104">
        <v>3</v>
      </c>
      <c r="L42" s="104">
        <v>3</v>
      </c>
      <c r="M42" s="104">
        <v>3</v>
      </c>
      <c r="N42" s="116">
        <v>4</v>
      </c>
      <c r="O42" s="116">
        <v>4</v>
      </c>
      <c r="P42" s="101">
        <v>4</v>
      </c>
      <c r="Q42" s="101">
        <v>3</v>
      </c>
      <c r="R42" s="101">
        <v>3</v>
      </c>
      <c r="S42" s="101">
        <v>3</v>
      </c>
      <c r="T42" s="101">
        <v>4</v>
      </c>
      <c r="U42" s="108">
        <v>2</v>
      </c>
      <c r="V42" s="108">
        <v>2</v>
      </c>
      <c r="W42" s="108">
        <v>2</v>
      </c>
      <c r="X42" s="108">
        <v>2</v>
      </c>
      <c r="Y42" s="23">
        <v>4</v>
      </c>
      <c r="Z42" s="23">
        <v>4</v>
      </c>
      <c r="AA42" s="23">
        <v>4</v>
      </c>
      <c r="AB42" s="23">
        <v>4</v>
      </c>
      <c r="AC42" s="23">
        <v>4</v>
      </c>
      <c r="AD42" s="86">
        <v>4</v>
      </c>
      <c r="AE42" s="86">
        <v>4</v>
      </c>
      <c r="AF42" s="86">
        <v>4</v>
      </c>
      <c r="AG42" s="86">
        <v>4</v>
      </c>
      <c r="AH42" s="113">
        <v>4</v>
      </c>
      <c r="AI42" s="113">
        <v>4</v>
      </c>
      <c r="AJ42" s="113">
        <v>4</v>
      </c>
    </row>
    <row r="43" spans="1:36">
      <c r="A43" s="22">
        <v>42</v>
      </c>
      <c r="B43" s="22" t="s">
        <v>8</v>
      </c>
      <c r="C43" s="22" t="s">
        <v>104</v>
      </c>
      <c r="D43" s="22">
        <v>1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104">
        <v>4</v>
      </c>
      <c r="L43" s="104">
        <v>3</v>
      </c>
      <c r="M43" s="104">
        <v>3</v>
      </c>
      <c r="N43" s="116">
        <v>4</v>
      </c>
      <c r="O43" s="116">
        <v>4</v>
      </c>
      <c r="P43" s="101">
        <v>4</v>
      </c>
      <c r="Q43" s="101">
        <v>4</v>
      </c>
      <c r="R43" s="101">
        <v>3</v>
      </c>
      <c r="S43" s="101">
        <v>3</v>
      </c>
      <c r="T43" s="101">
        <v>3</v>
      </c>
      <c r="U43" s="108">
        <v>2</v>
      </c>
      <c r="V43" s="108">
        <v>2</v>
      </c>
      <c r="W43" s="108">
        <v>2</v>
      </c>
      <c r="X43" s="108">
        <v>2</v>
      </c>
      <c r="Y43" s="23">
        <v>3</v>
      </c>
      <c r="Z43" s="23">
        <v>3</v>
      </c>
      <c r="AA43" s="23">
        <v>3</v>
      </c>
      <c r="AB43" s="23">
        <v>3</v>
      </c>
      <c r="AC43" s="23">
        <v>3</v>
      </c>
      <c r="AD43" s="86">
        <v>5</v>
      </c>
      <c r="AE43" s="86">
        <v>5</v>
      </c>
      <c r="AF43" s="86">
        <v>5</v>
      </c>
      <c r="AG43" s="86">
        <v>5</v>
      </c>
      <c r="AH43" s="113">
        <v>5</v>
      </c>
      <c r="AI43" s="113">
        <v>5</v>
      </c>
      <c r="AJ43" s="113">
        <v>5</v>
      </c>
    </row>
    <row r="44" spans="1:36">
      <c r="A44" s="22">
        <v>43</v>
      </c>
      <c r="B44" s="22" t="s">
        <v>8</v>
      </c>
      <c r="C44" s="22" t="s">
        <v>103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104">
        <v>5</v>
      </c>
      <c r="L44" s="104">
        <v>4</v>
      </c>
      <c r="M44" s="104">
        <v>4</v>
      </c>
      <c r="N44" s="116">
        <v>5</v>
      </c>
      <c r="O44" s="116">
        <v>5</v>
      </c>
      <c r="P44" s="101">
        <v>5</v>
      </c>
      <c r="Q44" s="101">
        <v>5</v>
      </c>
      <c r="R44" s="101">
        <v>3</v>
      </c>
      <c r="S44" s="101">
        <v>4</v>
      </c>
      <c r="T44" s="101">
        <v>5</v>
      </c>
      <c r="U44" s="108">
        <v>3</v>
      </c>
      <c r="V44" s="108">
        <v>3</v>
      </c>
      <c r="W44" s="108">
        <v>3</v>
      </c>
      <c r="X44" s="108">
        <v>3</v>
      </c>
      <c r="Y44" s="23">
        <v>5</v>
      </c>
      <c r="Z44" s="23">
        <v>5</v>
      </c>
      <c r="AA44" s="23">
        <v>4</v>
      </c>
      <c r="AB44" s="23">
        <v>4</v>
      </c>
      <c r="AC44" s="23">
        <v>5</v>
      </c>
      <c r="AD44" s="86">
        <v>5</v>
      </c>
      <c r="AE44" s="86">
        <v>3</v>
      </c>
      <c r="AF44" s="86">
        <v>5</v>
      </c>
      <c r="AG44" s="86">
        <v>5</v>
      </c>
      <c r="AH44" s="113">
        <v>5</v>
      </c>
      <c r="AI44" s="113">
        <v>5</v>
      </c>
      <c r="AJ44" s="113">
        <v>5</v>
      </c>
    </row>
    <row r="45" spans="1:36">
      <c r="A45" s="22">
        <v>44</v>
      </c>
      <c r="B45" s="22" t="s">
        <v>8</v>
      </c>
      <c r="C45" s="22" t="s">
        <v>110</v>
      </c>
      <c r="D45" s="22">
        <v>0</v>
      </c>
      <c r="E45" s="22">
        <v>0</v>
      </c>
      <c r="F45" s="22">
        <v>1</v>
      </c>
      <c r="G45" s="22">
        <v>0</v>
      </c>
      <c r="H45" s="22">
        <v>0</v>
      </c>
      <c r="I45" s="22">
        <v>0</v>
      </c>
      <c r="J45" s="22">
        <v>0</v>
      </c>
      <c r="K45" s="104">
        <v>5</v>
      </c>
      <c r="L45" s="104">
        <v>2</v>
      </c>
      <c r="M45" s="104">
        <v>1</v>
      </c>
      <c r="N45" s="116">
        <v>4</v>
      </c>
      <c r="O45" s="116">
        <v>4</v>
      </c>
      <c r="P45" s="101">
        <v>4</v>
      </c>
      <c r="Q45" s="101">
        <v>2</v>
      </c>
      <c r="R45" s="101">
        <v>1</v>
      </c>
      <c r="S45" s="101">
        <v>4</v>
      </c>
      <c r="T45" s="101">
        <v>5</v>
      </c>
      <c r="U45" s="108">
        <v>4</v>
      </c>
      <c r="V45" s="108">
        <v>4</v>
      </c>
      <c r="W45" s="108">
        <v>4</v>
      </c>
      <c r="X45" s="108">
        <v>4</v>
      </c>
      <c r="Y45" s="23">
        <v>4</v>
      </c>
      <c r="Z45" s="23">
        <v>4</v>
      </c>
      <c r="AA45" s="23">
        <v>4</v>
      </c>
      <c r="AB45" s="23">
        <v>4</v>
      </c>
      <c r="AC45" s="23">
        <v>4</v>
      </c>
      <c r="AD45" s="86">
        <v>4</v>
      </c>
      <c r="AE45" s="86">
        <v>4</v>
      </c>
      <c r="AF45" s="86">
        <v>4</v>
      </c>
      <c r="AG45" s="86">
        <v>4</v>
      </c>
      <c r="AH45" s="113">
        <v>5</v>
      </c>
      <c r="AI45" s="113">
        <v>5</v>
      </c>
      <c r="AJ45" s="113">
        <v>5</v>
      </c>
    </row>
    <row r="46" spans="1:36">
      <c r="A46" s="22">
        <v>45</v>
      </c>
      <c r="B46" s="22" t="s">
        <v>8</v>
      </c>
      <c r="C46" s="22" t="s">
        <v>108</v>
      </c>
      <c r="D46" s="22">
        <v>1</v>
      </c>
      <c r="E46" s="22">
        <v>0</v>
      </c>
      <c r="F46" s="22">
        <v>1</v>
      </c>
      <c r="G46" s="22">
        <v>0</v>
      </c>
      <c r="H46" s="22">
        <v>0</v>
      </c>
      <c r="I46" s="22">
        <v>0</v>
      </c>
      <c r="J46" s="22">
        <v>0</v>
      </c>
      <c r="K46" s="104">
        <v>4</v>
      </c>
      <c r="L46" s="104">
        <v>4</v>
      </c>
      <c r="M46" s="104">
        <v>4</v>
      </c>
      <c r="N46" s="116">
        <v>4</v>
      </c>
      <c r="O46" s="116">
        <v>4</v>
      </c>
      <c r="P46" s="101">
        <v>4</v>
      </c>
      <c r="Q46" s="101">
        <v>4</v>
      </c>
      <c r="R46" s="101">
        <v>4</v>
      </c>
      <c r="S46" s="101">
        <v>4</v>
      </c>
      <c r="T46" s="101">
        <v>4</v>
      </c>
      <c r="U46" s="108">
        <v>4</v>
      </c>
      <c r="V46" s="108">
        <v>4</v>
      </c>
      <c r="W46" s="108">
        <v>4</v>
      </c>
      <c r="X46" s="108">
        <v>5</v>
      </c>
      <c r="Y46" s="23">
        <v>4</v>
      </c>
      <c r="Z46" s="23">
        <v>4</v>
      </c>
      <c r="AA46" s="23">
        <v>4</v>
      </c>
      <c r="AB46" s="23">
        <v>4</v>
      </c>
      <c r="AC46" s="23">
        <v>4</v>
      </c>
      <c r="AD46" s="86">
        <v>4</v>
      </c>
      <c r="AE46" s="86">
        <v>4</v>
      </c>
      <c r="AF46" s="86">
        <v>4</v>
      </c>
      <c r="AG46" s="86">
        <v>4</v>
      </c>
      <c r="AH46" s="113">
        <v>4</v>
      </c>
      <c r="AI46" s="113">
        <v>3</v>
      </c>
      <c r="AJ46" s="113">
        <v>5</v>
      </c>
    </row>
    <row r="47" spans="1:36">
      <c r="A47" s="22">
        <v>46</v>
      </c>
      <c r="B47" s="22" t="s">
        <v>8</v>
      </c>
      <c r="C47" s="22" t="s">
        <v>65</v>
      </c>
      <c r="D47" s="22">
        <v>0</v>
      </c>
      <c r="E47" s="22">
        <v>0</v>
      </c>
      <c r="F47" s="22">
        <v>1</v>
      </c>
      <c r="G47" s="22">
        <v>0</v>
      </c>
      <c r="H47" s="22">
        <v>0</v>
      </c>
      <c r="I47" s="22">
        <v>0</v>
      </c>
      <c r="J47" s="22">
        <v>0</v>
      </c>
      <c r="K47" s="104">
        <v>5</v>
      </c>
      <c r="L47" s="104">
        <v>5</v>
      </c>
      <c r="M47" s="104">
        <v>5</v>
      </c>
      <c r="N47" s="116">
        <v>5</v>
      </c>
      <c r="O47" s="116">
        <v>5</v>
      </c>
      <c r="P47" s="101">
        <v>5</v>
      </c>
      <c r="Q47" s="101">
        <v>5</v>
      </c>
      <c r="R47" s="101">
        <v>3</v>
      </c>
      <c r="S47" s="101">
        <v>5</v>
      </c>
      <c r="T47" s="101">
        <v>5</v>
      </c>
      <c r="U47" s="108">
        <v>3</v>
      </c>
      <c r="V47" s="108">
        <v>3</v>
      </c>
      <c r="W47" s="108">
        <v>2</v>
      </c>
      <c r="X47" s="108">
        <v>2</v>
      </c>
      <c r="Y47" s="23">
        <v>3</v>
      </c>
      <c r="Z47" s="23">
        <v>3</v>
      </c>
      <c r="AA47" s="23">
        <v>5</v>
      </c>
      <c r="AB47" s="23">
        <v>3</v>
      </c>
      <c r="AC47" s="23">
        <v>3</v>
      </c>
      <c r="AD47" s="86">
        <v>5</v>
      </c>
      <c r="AE47" s="86">
        <v>4</v>
      </c>
      <c r="AF47" s="86">
        <v>4</v>
      </c>
      <c r="AG47" s="86">
        <v>5</v>
      </c>
      <c r="AH47" s="113">
        <v>5</v>
      </c>
      <c r="AI47" s="113">
        <v>4</v>
      </c>
      <c r="AJ47" s="113">
        <v>5</v>
      </c>
    </row>
    <row r="48" spans="1:36">
      <c r="A48" s="22">
        <v>47</v>
      </c>
      <c r="B48" s="22" t="s">
        <v>8</v>
      </c>
      <c r="C48" s="22" t="s">
        <v>106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104">
        <v>2</v>
      </c>
      <c r="L48" s="104">
        <v>2</v>
      </c>
      <c r="M48" s="104">
        <v>2</v>
      </c>
      <c r="N48" s="116">
        <v>5</v>
      </c>
      <c r="O48" s="116">
        <v>5</v>
      </c>
      <c r="P48" s="101">
        <v>5</v>
      </c>
      <c r="Q48" s="101">
        <v>5</v>
      </c>
      <c r="R48" s="101">
        <v>5</v>
      </c>
      <c r="S48" s="101">
        <v>5</v>
      </c>
      <c r="T48" s="101">
        <v>5</v>
      </c>
      <c r="U48" s="108">
        <v>5</v>
      </c>
      <c r="V48" s="108">
        <v>5</v>
      </c>
      <c r="W48" s="108">
        <v>5</v>
      </c>
      <c r="X48" s="108">
        <v>5</v>
      </c>
      <c r="Y48" s="23">
        <v>5</v>
      </c>
      <c r="Z48" s="23">
        <v>5</v>
      </c>
      <c r="AA48" s="23">
        <v>5</v>
      </c>
      <c r="AB48" s="23">
        <v>5</v>
      </c>
      <c r="AC48" s="23">
        <v>5</v>
      </c>
      <c r="AD48" s="86">
        <v>5</v>
      </c>
      <c r="AE48" s="86">
        <v>5</v>
      </c>
      <c r="AF48" s="86">
        <v>5</v>
      </c>
      <c r="AG48" s="86">
        <v>5</v>
      </c>
      <c r="AH48" s="113">
        <v>5</v>
      </c>
      <c r="AI48" s="113">
        <v>5</v>
      </c>
      <c r="AJ48" s="113">
        <v>5</v>
      </c>
    </row>
    <row r="49" spans="1:36">
      <c r="A49" s="22">
        <v>48</v>
      </c>
      <c r="B49" s="22" t="s">
        <v>59</v>
      </c>
      <c r="C49" s="22" t="s">
        <v>104</v>
      </c>
      <c r="D49" s="22">
        <v>1</v>
      </c>
      <c r="E49" s="22">
        <v>0</v>
      </c>
      <c r="F49" s="22">
        <v>1</v>
      </c>
      <c r="G49" s="22">
        <v>0</v>
      </c>
      <c r="H49" s="22">
        <v>0</v>
      </c>
      <c r="I49" s="22">
        <v>0</v>
      </c>
      <c r="J49" s="22">
        <v>0</v>
      </c>
      <c r="K49" s="104">
        <v>4</v>
      </c>
      <c r="L49" s="104">
        <v>4</v>
      </c>
      <c r="M49" s="104">
        <v>3</v>
      </c>
      <c r="N49" s="116">
        <v>4</v>
      </c>
      <c r="O49" s="116">
        <v>4</v>
      </c>
      <c r="P49" s="101">
        <v>4</v>
      </c>
      <c r="Q49" s="101">
        <v>4</v>
      </c>
      <c r="R49" s="101">
        <v>4</v>
      </c>
      <c r="S49" s="101">
        <v>4</v>
      </c>
      <c r="T49" s="101">
        <v>4</v>
      </c>
      <c r="U49" s="108">
        <v>3</v>
      </c>
      <c r="V49" s="108">
        <v>3</v>
      </c>
      <c r="W49" s="108">
        <v>3</v>
      </c>
      <c r="X49" s="108">
        <v>3</v>
      </c>
      <c r="Y49" s="23">
        <v>5</v>
      </c>
      <c r="Z49" s="23">
        <v>5</v>
      </c>
      <c r="AA49" s="23">
        <v>5</v>
      </c>
      <c r="AB49" s="23">
        <v>5</v>
      </c>
      <c r="AC49" s="23">
        <v>5</v>
      </c>
      <c r="AD49" s="86">
        <v>5</v>
      </c>
      <c r="AE49" s="86">
        <v>5</v>
      </c>
      <c r="AF49" s="86">
        <v>5</v>
      </c>
      <c r="AG49" s="86">
        <v>5</v>
      </c>
      <c r="AH49" s="113">
        <v>4</v>
      </c>
      <c r="AI49" s="113">
        <v>4</v>
      </c>
      <c r="AJ49" s="113">
        <v>4</v>
      </c>
    </row>
    <row r="50" spans="1:36">
      <c r="A50" s="22">
        <v>49</v>
      </c>
      <c r="B50" s="22" t="s">
        <v>8</v>
      </c>
      <c r="C50" s="22" t="s">
        <v>102</v>
      </c>
      <c r="D50" s="22">
        <v>0</v>
      </c>
      <c r="E50" s="22">
        <v>0</v>
      </c>
      <c r="F50" s="22">
        <v>0</v>
      </c>
      <c r="G50" s="22">
        <v>1</v>
      </c>
      <c r="H50" s="22">
        <v>0</v>
      </c>
      <c r="I50" s="22">
        <v>0</v>
      </c>
      <c r="J50" s="22">
        <v>0</v>
      </c>
      <c r="K50" s="104">
        <v>5</v>
      </c>
      <c r="L50" s="104">
        <v>2</v>
      </c>
      <c r="M50" s="104">
        <v>4</v>
      </c>
      <c r="N50" s="116">
        <v>5</v>
      </c>
      <c r="O50" s="116">
        <v>5</v>
      </c>
      <c r="P50" s="101">
        <v>5</v>
      </c>
      <c r="Q50" s="101">
        <v>5</v>
      </c>
      <c r="R50" s="101">
        <v>5</v>
      </c>
      <c r="S50" s="101">
        <v>5</v>
      </c>
      <c r="T50" s="101">
        <v>5</v>
      </c>
      <c r="U50" s="108">
        <v>2</v>
      </c>
      <c r="V50" s="108">
        <v>2</v>
      </c>
      <c r="W50" s="108">
        <v>3</v>
      </c>
      <c r="X50" s="108">
        <v>3</v>
      </c>
      <c r="Y50" s="23">
        <v>4</v>
      </c>
      <c r="Z50" s="23">
        <v>4</v>
      </c>
      <c r="AA50" s="23">
        <v>4</v>
      </c>
      <c r="AB50" s="23">
        <v>4</v>
      </c>
      <c r="AC50" s="23">
        <v>4</v>
      </c>
      <c r="AD50" s="86">
        <v>4</v>
      </c>
      <c r="AE50" s="86">
        <v>4</v>
      </c>
      <c r="AF50" s="86">
        <v>4</v>
      </c>
      <c r="AG50" s="86">
        <v>4</v>
      </c>
      <c r="AH50" s="113">
        <v>4</v>
      </c>
      <c r="AI50" s="113">
        <v>4</v>
      </c>
      <c r="AJ50" s="113">
        <v>4</v>
      </c>
    </row>
    <row r="51" spans="1:36">
      <c r="A51" s="22">
        <v>50</v>
      </c>
      <c r="B51" s="22" t="s">
        <v>8</v>
      </c>
      <c r="C51" s="22" t="s">
        <v>113</v>
      </c>
      <c r="D51" s="22">
        <v>0</v>
      </c>
      <c r="E51" s="22">
        <v>0</v>
      </c>
      <c r="F51" s="22">
        <v>0</v>
      </c>
      <c r="G51" s="22">
        <v>1</v>
      </c>
      <c r="H51" s="22">
        <v>0</v>
      </c>
      <c r="I51" s="22">
        <v>0</v>
      </c>
      <c r="J51" s="22">
        <v>0</v>
      </c>
      <c r="K51" s="104">
        <v>5</v>
      </c>
      <c r="L51" s="104">
        <v>3</v>
      </c>
      <c r="M51" s="104">
        <v>3</v>
      </c>
      <c r="N51" s="116">
        <v>5</v>
      </c>
      <c r="O51" s="116">
        <v>5</v>
      </c>
      <c r="P51" s="101">
        <v>5</v>
      </c>
      <c r="Q51" s="101">
        <v>5</v>
      </c>
      <c r="R51" s="101">
        <v>4</v>
      </c>
      <c r="S51" s="101">
        <v>5</v>
      </c>
      <c r="T51" s="101">
        <v>4</v>
      </c>
      <c r="U51" s="108">
        <v>1</v>
      </c>
      <c r="V51" s="108">
        <v>2</v>
      </c>
      <c r="W51" s="108">
        <v>3</v>
      </c>
      <c r="X51" s="108">
        <v>1</v>
      </c>
      <c r="Y51" s="23">
        <v>5</v>
      </c>
      <c r="Z51" s="23">
        <v>4</v>
      </c>
      <c r="AA51" s="23">
        <v>5</v>
      </c>
      <c r="AB51" s="23">
        <v>4</v>
      </c>
      <c r="AC51" s="23">
        <v>4</v>
      </c>
      <c r="AD51" s="86">
        <v>4</v>
      </c>
      <c r="AE51" s="86">
        <v>4</v>
      </c>
      <c r="AF51" s="86">
        <v>4</v>
      </c>
      <c r="AG51" s="86">
        <v>5</v>
      </c>
      <c r="AH51" s="113">
        <v>5</v>
      </c>
      <c r="AI51" s="113">
        <v>4</v>
      </c>
      <c r="AJ51" s="113">
        <v>4</v>
      </c>
    </row>
    <row r="52" spans="1:36">
      <c r="A52" s="22">
        <v>51</v>
      </c>
      <c r="B52" s="22" t="s">
        <v>8</v>
      </c>
      <c r="C52" s="22" t="s">
        <v>103</v>
      </c>
      <c r="D52" s="22">
        <v>1</v>
      </c>
      <c r="E52" s="22">
        <v>0</v>
      </c>
      <c r="F52" s="22">
        <v>0</v>
      </c>
      <c r="G52" s="22">
        <v>1</v>
      </c>
      <c r="H52" s="22">
        <v>0</v>
      </c>
      <c r="I52" s="22">
        <v>0</v>
      </c>
      <c r="J52" s="22">
        <v>0</v>
      </c>
      <c r="K52" s="104">
        <v>4</v>
      </c>
      <c r="L52" s="104">
        <v>4</v>
      </c>
      <c r="M52" s="104">
        <v>4</v>
      </c>
      <c r="N52" s="116">
        <v>4</v>
      </c>
      <c r="O52" s="116">
        <v>4</v>
      </c>
      <c r="P52" s="101">
        <v>4</v>
      </c>
      <c r="Q52" s="101">
        <v>4</v>
      </c>
      <c r="R52" s="101">
        <v>4</v>
      </c>
      <c r="S52" s="101">
        <v>4</v>
      </c>
      <c r="T52" s="101">
        <v>4</v>
      </c>
      <c r="U52" s="108">
        <v>4</v>
      </c>
      <c r="V52" s="108">
        <v>4</v>
      </c>
      <c r="W52" s="108">
        <v>4</v>
      </c>
      <c r="X52" s="108">
        <v>4</v>
      </c>
      <c r="Y52" s="23">
        <v>4</v>
      </c>
      <c r="Z52" s="23">
        <v>4</v>
      </c>
      <c r="AA52" s="23">
        <v>4</v>
      </c>
      <c r="AB52" s="23">
        <v>4</v>
      </c>
      <c r="AC52" s="23">
        <v>4</v>
      </c>
      <c r="AD52" s="86">
        <v>4</v>
      </c>
      <c r="AE52" s="86">
        <v>4</v>
      </c>
      <c r="AF52" s="86">
        <v>4</v>
      </c>
      <c r="AG52" s="86">
        <v>4</v>
      </c>
      <c r="AH52" s="113">
        <v>4</v>
      </c>
      <c r="AI52" s="113">
        <v>4</v>
      </c>
      <c r="AJ52" s="113">
        <v>4</v>
      </c>
    </row>
    <row r="53" spans="1:36">
      <c r="A53" s="22">
        <v>52</v>
      </c>
      <c r="B53" s="22" t="s">
        <v>8</v>
      </c>
      <c r="C53" s="22" t="s">
        <v>66</v>
      </c>
      <c r="D53" s="22">
        <v>1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104">
        <v>4</v>
      </c>
      <c r="L53" s="104">
        <v>3</v>
      </c>
      <c r="M53" s="104">
        <v>4</v>
      </c>
      <c r="N53" s="116">
        <v>4</v>
      </c>
      <c r="O53" s="116">
        <v>4</v>
      </c>
      <c r="P53" s="101">
        <v>3</v>
      </c>
      <c r="Q53" s="101">
        <v>4</v>
      </c>
      <c r="R53" s="101">
        <v>4</v>
      </c>
      <c r="S53" s="101">
        <v>4</v>
      </c>
      <c r="T53" s="101">
        <v>5</v>
      </c>
      <c r="U53" s="108">
        <v>2</v>
      </c>
      <c r="V53" s="108">
        <v>2</v>
      </c>
      <c r="W53" s="108">
        <v>2</v>
      </c>
      <c r="X53" s="108">
        <v>2</v>
      </c>
      <c r="Y53" s="23">
        <v>4</v>
      </c>
      <c r="Z53" s="23">
        <v>4</v>
      </c>
      <c r="AA53" s="23">
        <v>4</v>
      </c>
      <c r="AB53" s="23">
        <v>4</v>
      </c>
      <c r="AC53" s="23">
        <v>4</v>
      </c>
      <c r="AD53" s="86">
        <v>4</v>
      </c>
      <c r="AE53" s="86">
        <v>4</v>
      </c>
      <c r="AF53" s="86">
        <v>4</v>
      </c>
      <c r="AG53" s="86">
        <v>4</v>
      </c>
      <c r="AH53" s="113">
        <v>4</v>
      </c>
      <c r="AI53" s="113">
        <v>4</v>
      </c>
      <c r="AJ53" s="113">
        <v>4</v>
      </c>
    </row>
    <row r="54" spans="1:36">
      <c r="A54" s="22">
        <v>53</v>
      </c>
      <c r="B54" s="22" t="s">
        <v>59</v>
      </c>
      <c r="C54" s="22" t="s">
        <v>104</v>
      </c>
      <c r="D54" s="22">
        <v>1</v>
      </c>
      <c r="E54" s="22">
        <v>1</v>
      </c>
      <c r="F54" s="22">
        <v>1</v>
      </c>
      <c r="G54" s="22">
        <v>0</v>
      </c>
      <c r="H54" s="22">
        <v>0</v>
      </c>
      <c r="I54" s="22">
        <v>0</v>
      </c>
      <c r="J54" s="22">
        <v>0</v>
      </c>
      <c r="K54" s="104">
        <v>5</v>
      </c>
      <c r="L54" s="104">
        <v>4</v>
      </c>
      <c r="M54" s="104">
        <v>3</v>
      </c>
      <c r="N54" s="116">
        <v>4</v>
      </c>
      <c r="O54" s="116">
        <v>4</v>
      </c>
      <c r="P54" s="101">
        <v>2</v>
      </c>
      <c r="Q54" s="101">
        <v>4</v>
      </c>
      <c r="R54" s="101">
        <v>4</v>
      </c>
      <c r="S54" s="101">
        <v>3</v>
      </c>
      <c r="T54" s="101">
        <v>4</v>
      </c>
      <c r="U54" s="108">
        <v>4</v>
      </c>
      <c r="V54" s="108">
        <v>5</v>
      </c>
      <c r="W54" s="108">
        <v>5</v>
      </c>
      <c r="X54" s="108">
        <v>4</v>
      </c>
      <c r="Y54" s="23">
        <v>4</v>
      </c>
      <c r="Z54" s="23">
        <v>4</v>
      </c>
      <c r="AA54" s="23">
        <v>4</v>
      </c>
      <c r="AB54" s="23">
        <v>3</v>
      </c>
      <c r="AC54" s="23">
        <v>5</v>
      </c>
      <c r="AD54" s="86">
        <v>2</v>
      </c>
      <c r="AE54" s="86">
        <v>4</v>
      </c>
      <c r="AF54" s="86">
        <v>3</v>
      </c>
      <c r="AG54" s="86">
        <v>4</v>
      </c>
      <c r="AH54" s="113">
        <v>4</v>
      </c>
      <c r="AI54" s="113">
        <v>4</v>
      </c>
      <c r="AJ54" s="113">
        <v>4</v>
      </c>
    </row>
    <row r="55" spans="1:36">
      <c r="A55" s="22">
        <v>54</v>
      </c>
      <c r="B55" s="22" t="s">
        <v>59</v>
      </c>
      <c r="C55" s="22" t="s">
        <v>104</v>
      </c>
      <c r="D55" s="22">
        <v>0</v>
      </c>
      <c r="E55" s="22">
        <v>0</v>
      </c>
      <c r="F55" s="22">
        <v>1</v>
      </c>
      <c r="G55" s="22">
        <v>1</v>
      </c>
      <c r="H55" s="22">
        <v>0</v>
      </c>
      <c r="I55" s="22">
        <v>0</v>
      </c>
      <c r="J55" s="22">
        <v>0</v>
      </c>
      <c r="K55" s="104">
        <v>4</v>
      </c>
      <c r="L55" s="104">
        <v>4</v>
      </c>
      <c r="M55" s="104">
        <v>4</v>
      </c>
      <c r="N55" s="116">
        <v>4</v>
      </c>
      <c r="O55" s="116">
        <v>4</v>
      </c>
      <c r="P55" s="101">
        <v>4</v>
      </c>
      <c r="Q55" s="101">
        <v>4</v>
      </c>
      <c r="R55" s="101">
        <v>2</v>
      </c>
      <c r="S55" s="101">
        <v>4</v>
      </c>
      <c r="T55" s="101">
        <v>4</v>
      </c>
      <c r="U55" s="108">
        <v>4</v>
      </c>
      <c r="V55" s="108">
        <v>4</v>
      </c>
      <c r="W55" s="108">
        <v>4</v>
      </c>
      <c r="X55" s="108">
        <v>4</v>
      </c>
      <c r="Y55" s="23">
        <v>4</v>
      </c>
      <c r="Z55" s="23">
        <v>4</v>
      </c>
      <c r="AA55" s="23">
        <v>4</v>
      </c>
      <c r="AB55" s="23">
        <v>4</v>
      </c>
      <c r="AC55" s="23">
        <v>4</v>
      </c>
      <c r="AD55" s="86">
        <v>4</v>
      </c>
      <c r="AE55" s="86">
        <v>4</v>
      </c>
      <c r="AF55" s="86">
        <v>4</v>
      </c>
      <c r="AG55" s="86">
        <v>5</v>
      </c>
      <c r="AH55" s="113">
        <v>4</v>
      </c>
      <c r="AI55" s="113">
        <v>4</v>
      </c>
      <c r="AJ55" s="113">
        <v>4</v>
      </c>
    </row>
    <row r="56" spans="1:36">
      <c r="A56" s="22">
        <v>55</v>
      </c>
      <c r="B56" s="22" t="s">
        <v>59</v>
      </c>
      <c r="C56" s="22" t="s">
        <v>114</v>
      </c>
      <c r="D56" s="22">
        <v>1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104">
        <v>5</v>
      </c>
      <c r="L56" s="104">
        <v>5</v>
      </c>
      <c r="M56" s="104">
        <v>5</v>
      </c>
      <c r="N56" s="116">
        <v>5</v>
      </c>
      <c r="O56" s="116">
        <v>5</v>
      </c>
      <c r="P56" s="101">
        <v>5</v>
      </c>
      <c r="Q56" s="101">
        <v>4</v>
      </c>
      <c r="R56" s="101">
        <v>3</v>
      </c>
      <c r="S56" s="101">
        <v>4</v>
      </c>
      <c r="T56" s="101">
        <v>4</v>
      </c>
      <c r="U56" s="108">
        <v>3</v>
      </c>
      <c r="V56" s="108">
        <v>3</v>
      </c>
      <c r="W56" s="108">
        <v>3</v>
      </c>
      <c r="X56" s="108">
        <v>3</v>
      </c>
      <c r="Y56" s="23">
        <v>4</v>
      </c>
      <c r="Z56" s="23">
        <v>4</v>
      </c>
      <c r="AA56" s="23">
        <v>4</v>
      </c>
      <c r="AB56" s="23">
        <v>4</v>
      </c>
      <c r="AC56" s="23">
        <v>4</v>
      </c>
      <c r="AD56" s="86">
        <v>5</v>
      </c>
      <c r="AE56" s="86">
        <v>5</v>
      </c>
      <c r="AF56" s="86">
        <v>5</v>
      </c>
      <c r="AG56" s="86">
        <v>5</v>
      </c>
      <c r="AH56" s="113">
        <v>4</v>
      </c>
      <c r="AI56" s="113">
        <v>4</v>
      </c>
      <c r="AJ56" s="113">
        <v>4</v>
      </c>
    </row>
    <row r="57" spans="1:36">
      <c r="A57" s="22">
        <v>56</v>
      </c>
      <c r="B57" s="22" t="s">
        <v>8</v>
      </c>
      <c r="C57" s="22" t="s">
        <v>114</v>
      </c>
      <c r="D57" s="22">
        <v>1</v>
      </c>
      <c r="E57" s="22">
        <v>0</v>
      </c>
      <c r="F57" s="22">
        <v>1</v>
      </c>
      <c r="G57" s="22">
        <v>1</v>
      </c>
      <c r="H57" s="22">
        <v>0</v>
      </c>
      <c r="I57" s="22">
        <v>0</v>
      </c>
      <c r="J57" s="22">
        <v>0</v>
      </c>
      <c r="K57" s="104">
        <v>4</v>
      </c>
      <c r="L57" s="104">
        <v>5</v>
      </c>
      <c r="M57" s="104">
        <v>4</v>
      </c>
      <c r="N57" s="116">
        <v>5</v>
      </c>
      <c r="O57" s="116">
        <v>4</v>
      </c>
      <c r="P57" s="101">
        <v>4</v>
      </c>
      <c r="Q57" s="101">
        <v>3</v>
      </c>
      <c r="R57" s="101">
        <v>4</v>
      </c>
      <c r="S57" s="101">
        <v>5</v>
      </c>
      <c r="T57" s="101">
        <v>4</v>
      </c>
      <c r="U57" s="108">
        <v>4</v>
      </c>
      <c r="V57" s="108">
        <v>5</v>
      </c>
      <c r="W57" s="108">
        <v>5</v>
      </c>
      <c r="X57" s="108">
        <v>4</v>
      </c>
      <c r="Y57" s="23">
        <v>5</v>
      </c>
      <c r="Z57" s="23">
        <v>5</v>
      </c>
      <c r="AA57" s="23">
        <v>3</v>
      </c>
      <c r="AB57" s="23">
        <v>3</v>
      </c>
      <c r="AC57" s="23">
        <v>3</v>
      </c>
      <c r="AD57" s="86">
        <v>5</v>
      </c>
      <c r="AE57" s="86">
        <v>4</v>
      </c>
      <c r="AF57" s="86">
        <v>4</v>
      </c>
      <c r="AG57" s="86">
        <v>5</v>
      </c>
      <c r="AH57" s="113">
        <v>5</v>
      </c>
      <c r="AI57" s="113">
        <v>5</v>
      </c>
      <c r="AJ57" s="113">
        <v>5</v>
      </c>
    </row>
    <row r="58" spans="1:36">
      <c r="A58" s="22">
        <v>57</v>
      </c>
      <c r="B58" s="22" t="s">
        <v>59</v>
      </c>
      <c r="C58" s="22" t="s">
        <v>102</v>
      </c>
      <c r="D58" s="22">
        <v>0</v>
      </c>
      <c r="E58" s="22">
        <v>0</v>
      </c>
      <c r="F58" s="22">
        <v>1</v>
      </c>
      <c r="G58" s="22">
        <v>0</v>
      </c>
      <c r="H58" s="22">
        <v>0</v>
      </c>
      <c r="I58" s="22">
        <v>0</v>
      </c>
      <c r="J58" s="22">
        <v>0</v>
      </c>
      <c r="K58" s="104">
        <v>5</v>
      </c>
      <c r="L58" s="104">
        <v>5</v>
      </c>
      <c r="M58" s="104">
        <v>5</v>
      </c>
      <c r="N58" s="116">
        <v>5</v>
      </c>
      <c r="O58" s="116">
        <v>5</v>
      </c>
      <c r="P58" s="101">
        <v>5</v>
      </c>
      <c r="Q58" s="101">
        <v>5</v>
      </c>
      <c r="R58" s="101">
        <v>3</v>
      </c>
      <c r="S58" s="101">
        <v>5</v>
      </c>
      <c r="T58" s="101">
        <v>5</v>
      </c>
      <c r="U58" s="108">
        <v>3</v>
      </c>
      <c r="V58" s="108">
        <v>3</v>
      </c>
      <c r="W58" s="108">
        <v>3</v>
      </c>
      <c r="X58" s="108">
        <v>3</v>
      </c>
      <c r="Y58" s="23">
        <v>4</v>
      </c>
      <c r="Z58" s="23">
        <v>5</v>
      </c>
      <c r="AA58" s="23">
        <v>5</v>
      </c>
      <c r="AB58" s="23">
        <v>5</v>
      </c>
      <c r="AC58" s="23">
        <v>5</v>
      </c>
      <c r="AD58" s="86">
        <v>5</v>
      </c>
      <c r="AE58" s="86">
        <v>4</v>
      </c>
      <c r="AF58" s="86">
        <v>5</v>
      </c>
      <c r="AG58" s="86">
        <v>5</v>
      </c>
      <c r="AH58" s="113">
        <v>5</v>
      </c>
      <c r="AI58" s="113">
        <v>5</v>
      </c>
      <c r="AJ58" s="113">
        <v>5</v>
      </c>
    </row>
    <row r="59" spans="1:36">
      <c r="A59" s="22">
        <v>58</v>
      </c>
      <c r="B59" s="22" t="s">
        <v>8</v>
      </c>
      <c r="C59" s="22" t="s">
        <v>97</v>
      </c>
      <c r="D59" s="22">
        <v>1</v>
      </c>
      <c r="E59" s="22">
        <v>0</v>
      </c>
      <c r="F59" s="22">
        <v>0</v>
      </c>
      <c r="G59" s="22">
        <v>0</v>
      </c>
      <c r="H59" s="22">
        <v>1</v>
      </c>
      <c r="I59" s="22">
        <v>0</v>
      </c>
      <c r="J59" s="22">
        <v>0</v>
      </c>
      <c r="K59" s="104">
        <v>4</v>
      </c>
      <c r="L59" s="104">
        <v>5</v>
      </c>
      <c r="M59" s="104">
        <v>4</v>
      </c>
      <c r="N59" s="116">
        <v>4</v>
      </c>
      <c r="O59" s="116">
        <v>4</v>
      </c>
      <c r="P59" s="101">
        <v>3</v>
      </c>
      <c r="Q59" s="101">
        <v>5</v>
      </c>
      <c r="R59" s="101">
        <v>4</v>
      </c>
      <c r="S59" s="101">
        <v>4</v>
      </c>
      <c r="T59" s="101">
        <v>5</v>
      </c>
      <c r="U59" s="108">
        <v>4</v>
      </c>
      <c r="V59" s="108">
        <v>3</v>
      </c>
      <c r="W59" s="108">
        <v>5</v>
      </c>
      <c r="X59" s="108">
        <v>4</v>
      </c>
      <c r="Y59" s="23">
        <v>5</v>
      </c>
      <c r="Z59" s="23">
        <v>5</v>
      </c>
      <c r="AA59" s="23">
        <v>4</v>
      </c>
      <c r="AB59" s="23">
        <v>3</v>
      </c>
      <c r="AC59" s="23">
        <v>3</v>
      </c>
      <c r="AD59" s="86">
        <v>4</v>
      </c>
      <c r="AE59" s="86">
        <v>4</v>
      </c>
      <c r="AF59" s="86">
        <v>4</v>
      </c>
      <c r="AG59" s="86">
        <v>5</v>
      </c>
      <c r="AH59" s="113">
        <v>5</v>
      </c>
      <c r="AI59" s="113">
        <v>5</v>
      </c>
      <c r="AJ59" s="113">
        <v>5</v>
      </c>
    </row>
    <row r="60" spans="1:36">
      <c r="A60" s="22">
        <v>59</v>
      </c>
      <c r="B60" s="22" t="s">
        <v>8</v>
      </c>
      <c r="C60" s="22" t="s">
        <v>61</v>
      </c>
      <c r="D60" s="22">
        <v>1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104">
        <v>4</v>
      </c>
      <c r="L60" s="104">
        <v>4</v>
      </c>
      <c r="M60" s="104">
        <v>4</v>
      </c>
      <c r="N60" s="116">
        <v>3</v>
      </c>
      <c r="O60" s="116">
        <v>4</v>
      </c>
      <c r="P60" s="101">
        <v>4</v>
      </c>
      <c r="Q60" s="101">
        <v>2</v>
      </c>
      <c r="R60" s="101">
        <v>3</v>
      </c>
      <c r="S60" s="101">
        <v>3</v>
      </c>
      <c r="T60" s="101">
        <v>4</v>
      </c>
      <c r="U60" s="108">
        <v>3</v>
      </c>
      <c r="V60" s="108">
        <v>4</v>
      </c>
      <c r="W60" s="108">
        <v>4</v>
      </c>
      <c r="X60" s="108">
        <v>4</v>
      </c>
      <c r="Y60" s="23">
        <v>4</v>
      </c>
      <c r="Z60" s="23">
        <v>4</v>
      </c>
      <c r="AA60" s="23">
        <v>4</v>
      </c>
      <c r="AB60" s="23">
        <v>4</v>
      </c>
      <c r="AC60" s="23">
        <v>4</v>
      </c>
      <c r="AD60" s="86">
        <v>4</v>
      </c>
      <c r="AE60" s="86">
        <v>4</v>
      </c>
      <c r="AF60" s="86">
        <v>4</v>
      </c>
      <c r="AG60" s="86">
        <v>4</v>
      </c>
      <c r="AH60" s="113">
        <v>4</v>
      </c>
      <c r="AI60" s="113">
        <v>4</v>
      </c>
      <c r="AJ60" s="113">
        <v>4</v>
      </c>
    </row>
    <row r="61" spans="1:36">
      <c r="A61" s="22">
        <v>60</v>
      </c>
      <c r="B61" s="22" t="s">
        <v>8</v>
      </c>
      <c r="C61" s="22" t="s">
        <v>64</v>
      </c>
      <c r="D61" s="22">
        <v>1</v>
      </c>
      <c r="E61" s="22">
        <v>0</v>
      </c>
      <c r="F61" s="22">
        <v>1</v>
      </c>
      <c r="G61" s="22">
        <v>0</v>
      </c>
      <c r="H61" s="22">
        <v>0</v>
      </c>
      <c r="I61" s="22">
        <v>0</v>
      </c>
      <c r="J61" s="22">
        <v>0</v>
      </c>
      <c r="K61" s="104">
        <v>5</v>
      </c>
      <c r="L61" s="104">
        <v>4</v>
      </c>
      <c r="M61" s="104">
        <v>5</v>
      </c>
      <c r="N61" s="116">
        <v>5</v>
      </c>
      <c r="O61" s="116">
        <v>4</v>
      </c>
      <c r="P61" s="101">
        <v>4</v>
      </c>
      <c r="Q61" s="101">
        <v>3</v>
      </c>
      <c r="R61" s="101">
        <v>3</v>
      </c>
      <c r="S61" s="101">
        <v>3</v>
      </c>
      <c r="T61" s="101">
        <v>4</v>
      </c>
      <c r="U61" s="108">
        <v>4</v>
      </c>
      <c r="V61" s="108">
        <v>4</v>
      </c>
      <c r="W61" s="108">
        <v>4</v>
      </c>
      <c r="X61" s="108">
        <v>4</v>
      </c>
      <c r="Y61" s="23">
        <v>5</v>
      </c>
      <c r="Z61" s="23">
        <v>5</v>
      </c>
      <c r="AA61" s="23">
        <v>5</v>
      </c>
      <c r="AB61" s="23">
        <v>5</v>
      </c>
      <c r="AC61" s="23">
        <v>5</v>
      </c>
      <c r="AD61" s="86">
        <v>5</v>
      </c>
      <c r="AE61" s="86">
        <v>4</v>
      </c>
      <c r="AF61" s="86">
        <v>4</v>
      </c>
      <c r="AG61" s="86">
        <v>5</v>
      </c>
      <c r="AH61" s="113">
        <v>4</v>
      </c>
      <c r="AI61" s="113">
        <v>4</v>
      </c>
      <c r="AJ61" s="113">
        <v>4</v>
      </c>
    </row>
    <row r="62" spans="1:36">
      <c r="A62" s="22">
        <v>61</v>
      </c>
      <c r="B62" s="22" t="s">
        <v>8</v>
      </c>
      <c r="C62" s="22" t="s">
        <v>64</v>
      </c>
      <c r="D62" s="22">
        <v>1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104">
        <v>5</v>
      </c>
      <c r="L62" s="104">
        <v>4</v>
      </c>
      <c r="M62" s="104">
        <v>5</v>
      </c>
      <c r="N62" s="116">
        <v>5</v>
      </c>
      <c r="O62" s="116">
        <v>5</v>
      </c>
      <c r="P62" s="101">
        <v>5</v>
      </c>
      <c r="Q62" s="101">
        <v>2</v>
      </c>
      <c r="R62" s="101">
        <v>3</v>
      </c>
      <c r="S62" s="101">
        <v>3</v>
      </c>
      <c r="T62" s="101">
        <v>4</v>
      </c>
      <c r="U62" s="108">
        <v>4</v>
      </c>
      <c r="V62" s="108">
        <v>4</v>
      </c>
      <c r="W62" s="108">
        <v>4</v>
      </c>
      <c r="X62" s="108">
        <v>5</v>
      </c>
      <c r="Y62" s="23">
        <v>4</v>
      </c>
      <c r="Z62" s="23">
        <v>5</v>
      </c>
      <c r="AA62" s="23">
        <v>4</v>
      </c>
      <c r="AB62" s="23">
        <v>5</v>
      </c>
      <c r="AC62" s="23">
        <v>4</v>
      </c>
      <c r="AD62" s="86">
        <v>5</v>
      </c>
      <c r="AE62" s="86">
        <v>5</v>
      </c>
      <c r="AF62" s="86">
        <v>5</v>
      </c>
      <c r="AG62" s="86">
        <v>5</v>
      </c>
      <c r="AH62" s="113">
        <v>5</v>
      </c>
      <c r="AI62" s="113">
        <v>5</v>
      </c>
      <c r="AJ62" s="113">
        <v>5</v>
      </c>
    </row>
    <row r="63" spans="1:36">
      <c r="A63" s="22">
        <v>62</v>
      </c>
      <c r="B63" s="22" t="s">
        <v>8</v>
      </c>
      <c r="C63" s="22" t="s">
        <v>64</v>
      </c>
      <c r="D63" s="22">
        <v>1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104">
        <v>4</v>
      </c>
      <c r="L63" s="104">
        <v>4</v>
      </c>
      <c r="M63" s="104">
        <v>4</v>
      </c>
      <c r="N63" s="116">
        <v>4</v>
      </c>
      <c r="O63" s="116">
        <v>4</v>
      </c>
      <c r="P63" s="101">
        <v>4</v>
      </c>
      <c r="Q63" s="101">
        <v>4</v>
      </c>
      <c r="R63" s="101">
        <v>4</v>
      </c>
      <c r="S63" s="101">
        <v>4</v>
      </c>
      <c r="T63" s="101">
        <v>4</v>
      </c>
      <c r="U63" s="108">
        <v>4</v>
      </c>
      <c r="V63" s="108">
        <v>4</v>
      </c>
      <c r="W63" s="108">
        <v>4</v>
      </c>
      <c r="X63" s="108">
        <v>4</v>
      </c>
      <c r="Y63" s="23">
        <v>5</v>
      </c>
      <c r="Z63" s="23">
        <v>5</v>
      </c>
      <c r="AA63" s="23">
        <v>5</v>
      </c>
      <c r="AB63" s="23">
        <v>5</v>
      </c>
      <c r="AC63" s="23">
        <v>5</v>
      </c>
      <c r="AD63" s="86">
        <v>5</v>
      </c>
      <c r="AE63" s="86">
        <v>5</v>
      </c>
      <c r="AF63" s="86">
        <v>5</v>
      </c>
      <c r="AG63" s="86">
        <v>5</v>
      </c>
      <c r="AH63" s="113">
        <v>5</v>
      </c>
      <c r="AI63" s="113">
        <v>5</v>
      </c>
      <c r="AJ63" s="113">
        <v>5</v>
      </c>
    </row>
    <row r="64" spans="1:36">
      <c r="A64" s="22">
        <v>63</v>
      </c>
      <c r="B64" s="22" t="s">
        <v>8</v>
      </c>
      <c r="C64" s="22" t="s">
        <v>102</v>
      </c>
      <c r="D64" s="22">
        <v>1</v>
      </c>
      <c r="E64" s="22">
        <v>0</v>
      </c>
      <c r="F64" s="22">
        <v>0</v>
      </c>
      <c r="G64" s="22">
        <v>1</v>
      </c>
      <c r="H64" s="22">
        <v>0</v>
      </c>
      <c r="I64" s="22">
        <v>0</v>
      </c>
      <c r="J64" s="22">
        <v>0</v>
      </c>
      <c r="K64" s="104">
        <v>5</v>
      </c>
      <c r="L64" s="104">
        <v>4</v>
      </c>
      <c r="M64" s="104">
        <v>4</v>
      </c>
      <c r="N64" s="116">
        <v>5</v>
      </c>
      <c r="O64" s="116">
        <v>5</v>
      </c>
      <c r="P64" s="101">
        <v>5</v>
      </c>
      <c r="Q64" s="101">
        <v>5</v>
      </c>
      <c r="R64" s="101">
        <v>5</v>
      </c>
      <c r="S64" s="101">
        <v>5</v>
      </c>
      <c r="T64" s="101">
        <v>5</v>
      </c>
      <c r="U64" s="108">
        <v>4</v>
      </c>
      <c r="V64" s="108">
        <v>4</v>
      </c>
      <c r="W64" s="108">
        <v>5</v>
      </c>
      <c r="X64" s="108">
        <v>5</v>
      </c>
      <c r="Y64" s="23">
        <v>4</v>
      </c>
      <c r="Z64" s="23">
        <v>4</v>
      </c>
      <c r="AA64" s="23">
        <v>4</v>
      </c>
      <c r="AB64" s="23">
        <v>4</v>
      </c>
      <c r="AC64" s="23">
        <v>4</v>
      </c>
      <c r="AD64" s="86">
        <v>4</v>
      </c>
      <c r="AE64" s="86">
        <v>4</v>
      </c>
      <c r="AF64" s="86">
        <v>4</v>
      </c>
      <c r="AG64" s="86">
        <v>4</v>
      </c>
      <c r="AH64" s="113">
        <v>4</v>
      </c>
      <c r="AI64" s="113">
        <v>5</v>
      </c>
      <c r="AJ64" s="113">
        <v>5</v>
      </c>
    </row>
    <row r="65" spans="1:36">
      <c r="A65" s="22">
        <v>64</v>
      </c>
      <c r="B65" s="22" t="s">
        <v>8</v>
      </c>
      <c r="C65" s="22" t="s">
        <v>114</v>
      </c>
      <c r="D65" s="22">
        <v>1</v>
      </c>
      <c r="E65" s="22">
        <v>0</v>
      </c>
      <c r="F65" s="22">
        <v>1</v>
      </c>
      <c r="G65" s="22">
        <v>0</v>
      </c>
      <c r="H65" s="22">
        <v>0</v>
      </c>
      <c r="I65" s="22">
        <v>0</v>
      </c>
      <c r="J65" s="22">
        <v>0</v>
      </c>
      <c r="K65" s="104">
        <v>4</v>
      </c>
      <c r="L65" s="104">
        <v>5</v>
      </c>
      <c r="M65" s="104">
        <v>4</v>
      </c>
      <c r="N65" s="116">
        <v>5</v>
      </c>
      <c r="O65" s="116">
        <v>5</v>
      </c>
      <c r="P65" s="101">
        <v>4</v>
      </c>
      <c r="Q65" s="101">
        <v>3</v>
      </c>
      <c r="R65" s="101">
        <v>4</v>
      </c>
      <c r="S65" s="101">
        <v>4</v>
      </c>
      <c r="T65" s="101">
        <v>5</v>
      </c>
      <c r="U65" s="108">
        <v>4</v>
      </c>
      <c r="V65" s="108">
        <v>4</v>
      </c>
      <c r="W65" s="108">
        <v>5</v>
      </c>
      <c r="X65" s="108">
        <v>3</v>
      </c>
      <c r="Y65" s="23">
        <v>5</v>
      </c>
      <c r="Z65" s="23">
        <v>5</v>
      </c>
      <c r="AA65" s="23">
        <v>4</v>
      </c>
      <c r="AB65" s="23">
        <v>3</v>
      </c>
      <c r="AC65" s="23">
        <v>4</v>
      </c>
      <c r="AD65" s="86">
        <v>5</v>
      </c>
      <c r="AE65" s="86">
        <v>4</v>
      </c>
      <c r="AF65" s="86">
        <v>4</v>
      </c>
      <c r="AG65" s="86">
        <v>5</v>
      </c>
      <c r="AH65" s="113">
        <v>5</v>
      </c>
      <c r="AI65" s="113">
        <v>4</v>
      </c>
      <c r="AJ65" s="113">
        <v>4</v>
      </c>
    </row>
    <row r="66" spans="1:36">
      <c r="A66" s="22">
        <v>65</v>
      </c>
      <c r="B66" s="22" t="s">
        <v>8</v>
      </c>
      <c r="C66" s="22" t="s">
        <v>114</v>
      </c>
      <c r="D66" s="22">
        <v>0</v>
      </c>
      <c r="E66" s="22">
        <v>0</v>
      </c>
      <c r="F66" s="22">
        <v>1</v>
      </c>
      <c r="G66" s="22">
        <v>0</v>
      </c>
      <c r="H66" s="22">
        <v>0</v>
      </c>
      <c r="I66" s="22">
        <v>0</v>
      </c>
      <c r="J66" s="22">
        <v>0</v>
      </c>
      <c r="K66" s="104">
        <v>4</v>
      </c>
      <c r="L66" s="104">
        <v>4</v>
      </c>
      <c r="M66" s="104">
        <v>4</v>
      </c>
      <c r="N66" s="116">
        <v>4</v>
      </c>
      <c r="O66" s="116">
        <v>4</v>
      </c>
      <c r="P66" s="101">
        <v>4</v>
      </c>
      <c r="Q66" s="101">
        <v>4</v>
      </c>
      <c r="R66" s="101">
        <v>4</v>
      </c>
      <c r="S66" s="101">
        <v>4</v>
      </c>
      <c r="T66" s="101">
        <v>4</v>
      </c>
      <c r="U66" s="108">
        <v>4</v>
      </c>
      <c r="V66" s="108">
        <v>4</v>
      </c>
      <c r="W66" s="108">
        <v>4</v>
      </c>
      <c r="X66" s="108">
        <v>4</v>
      </c>
      <c r="Y66" s="23">
        <v>4</v>
      </c>
      <c r="Z66" s="23">
        <v>4</v>
      </c>
      <c r="AA66" s="23">
        <v>4</v>
      </c>
      <c r="AB66" s="23">
        <v>4</v>
      </c>
      <c r="AC66" s="23">
        <v>4</v>
      </c>
      <c r="AD66" s="86">
        <v>4</v>
      </c>
      <c r="AE66" s="86">
        <v>4</v>
      </c>
      <c r="AF66" s="86">
        <v>4</v>
      </c>
      <c r="AG66" s="86">
        <v>4</v>
      </c>
      <c r="AH66" s="113">
        <v>4</v>
      </c>
      <c r="AI66" s="113">
        <v>4</v>
      </c>
      <c r="AJ66" s="113">
        <v>4</v>
      </c>
    </row>
    <row r="67" spans="1:36">
      <c r="A67" s="22">
        <v>66</v>
      </c>
      <c r="B67" s="22" t="s">
        <v>8</v>
      </c>
      <c r="C67" s="22" t="s">
        <v>115</v>
      </c>
      <c r="D67" s="22">
        <v>1</v>
      </c>
      <c r="E67" s="22">
        <v>1</v>
      </c>
      <c r="F67" s="22">
        <v>1</v>
      </c>
      <c r="G67" s="22">
        <v>1</v>
      </c>
      <c r="H67" s="22">
        <v>1</v>
      </c>
      <c r="I67" s="22">
        <v>0</v>
      </c>
      <c r="J67" s="22">
        <v>0</v>
      </c>
      <c r="K67" s="104">
        <v>3</v>
      </c>
      <c r="L67" s="104">
        <v>3</v>
      </c>
      <c r="M67" s="104">
        <v>3</v>
      </c>
      <c r="N67" s="116">
        <v>5</v>
      </c>
      <c r="O67" s="116">
        <v>5</v>
      </c>
      <c r="P67" s="101">
        <v>4</v>
      </c>
      <c r="Q67" s="101">
        <v>3</v>
      </c>
      <c r="R67" s="101">
        <v>3</v>
      </c>
      <c r="S67" s="101">
        <v>3</v>
      </c>
      <c r="T67" s="101">
        <v>4</v>
      </c>
      <c r="U67" s="108">
        <v>3</v>
      </c>
      <c r="V67" s="108">
        <v>3</v>
      </c>
      <c r="W67" s="108">
        <v>3</v>
      </c>
      <c r="X67" s="108">
        <v>3</v>
      </c>
      <c r="Y67" s="23">
        <v>4</v>
      </c>
      <c r="Z67" s="23">
        <v>4</v>
      </c>
      <c r="AA67" s="23">
        <v>4</v>
      </c>
      <c r="AB67" s="23">
        <v>4</v>
      </c>
      <c r="AC67" s="23">
        <v>4</v>
      </c>
      <c r="AD67" s="86">
        <v>4</v>
      </c>
      <c r="AE67" s="86">
        <v>4</v>
      </c>
      <c r="AF67" s="86">
        <v>4</v>
      </c>
      <c r="AG67" s="86">
        <v>4</v>
      </c>
      <c r="AH67" s="113">
        <v>5</v>
      </c>
      <c r="AI67" s="113">
        <v>5</v>
      </c>
      <c r="AJ67" s="113">
        <v>5</v>
      </c>
    </row>
    <row r="68" spans="1:36">
      <c r="A68" s="22">
        <v>67</v>
      </c>
      <c r="B68" s="22" t="s">
        <v>8</v>
      </c>
      <c r="C68" s="22" t="s">
        <v>103</v>
      </c>
      <c r="D68" s="22">
        <v>0</v>
      </c>
      <c r="E68" s="22">
        <v>0</v>
      </c>
      <c r="F68" s="22">
        <v>1</v>
      </c>
      <c r="G68" s="22">
        <v>1</v>
      </c>
      <c r="H68" s="22">
        <v>0</v>
      </c>
      <c r="I68" s="22">
        <v>0</v>
      </c>
      <c r="J68" s="22">
        <v>0</v>
      </c>
      <c r="K68" s="104">
        <v>4</v>
      </c>
      <c r="L68" s="104">
        <v>4</v>
      </c>
      <c r="M68" s="104">
        <v>4</v>
      </c>
      <c r="N68" s="116">
        <v>3</v>
      </c>
      <c r="O68" s="116">
        <v>4</v>
      </c>
      <c r="P68" s="101">
        <v>4</v>
      </c>
      <c r="Q68" s="101">
        <v>3</v>
      </c>
      <c r="R68" s="101">
        <v>4</v>
      </c>
      <c r="S68" s="101">
        <v>4</v>
      </c>
      <c r="T68" s="101">
        <v>4</v>
      </c>
      <c r="U68" s="108">
        <v>4</v>
      </c>
      <c r="V68" s="108">
        <v>4</v>
      </c>
      <c r="W68" s="108">
        <v>4</v>
      </c>
      <c r="X68" s="108">
        <v>4</v>
      </c>
      <c r="Y68" s="23">
        <v>4</v>
      </c>
      <c r="Z68" s="23">
        <v>4</v>
      </c>
      <c r="AA68" s="23">
        <v>3</v>
      </c>
      <c r="AB68" s="23">
        <v>4</v>
      </c>
      <c r="AC68" s="23">
        <v>4</v>
      </c>
      <c r="AD68" s="86">
        <v>4</v>
      </c>
      <c r="AE68" s="86">
        <v>4</v>
      </c>
      <c r="AF68" s="86">
        <v>4</v>
      </c>
      <c r="AG68" s="86">
        <v>4</v>
      </c>
      <c r="AH68" s="113">
        <v>3</v>
      </c>
      <c r="AI68" s="113">
        <v>4</v>
      </c>
      <c r="AJ68" s="113">
        <v>3</v>
      </c>
    </row>
    <row r="69" spans="1:36">
      <c r="A69" s="22">
        <v>68</v>
      </c>
      <c r="B69" s="22" t="s">
        <v>59</v>
      </c>
      <c r="C69" s="22" t="s">
        <v>104</v>
      </c>
      <c r="D69" s="22">
        <v>0</v>
      </c>
      <c r="E69" s="22">
        <v>0</v>
      </c>
      <c r="F69" s="22">
        <v>1</v>
      </c>
      <c r="G69" s="22">
        <v>0</v>
      </c>
      <c r="H69" s="22">
        <v>0</v>
      </c>
      <c r="I69" s="22">
        <v>0</v>
      </c>
      <c r="J69" s="22">
        <v>0</v>
      </c>
      <c r="K69" s="104">
        <v>4</v>
      </c>
      <c r="L69" s="104">
        <v>4</v>
      </c>
      <c r="M69" s="104">
        <v>5</v>
      </c>
      <c r="N69" s="116">
        <v>5</v>
      </c>
      <c r="O69" s="116">
        <v>5</v>
      </c>
      <c r="P69" s="101">
        <v>5</v>
      </c>
      <c r="Q69" s="101">
        <v>4</v>
      </c>
      <c r="R69" s="101">
        <v>4</v>
      </c>
      <c r="S69" s="101">
        <v>4</v>
      </c>
      <c r="T69" s="101">
        <v>4</v>
      </c>
      <c r="U69" s="108">
        <v>4</v>
      </c>
      <c r="V69" s="108">
        <v>5</v>
      </c>
      <c r="W69" s="108">
        <v>5</v>
      </c>
      <c r="X69" s="108">
        <v>5</v>
      </c>
      <c r="Y69" s="23">
        <v>5</v>
      </c>
      <c r="Z69" s="23">
        <v>5</v>
      </c>
      <c r="AA69" s="23">
        <v>5</v>
      </c>
      <c r="AB69" s="23">
        <v>5</v>
      </c>
      <c r="AC69" s="23">
        <v>5</v>
      </c>
      <c r="AD69" s="86">
        <v>5</v>
      </c>
      <c r="AE69" s="86">
        <v>5</v>
      </c>
      <c r="AF69" s="86">
        <v>5</v>
      </c>
      <c r="AG69" s="86">
        <v>5</v>
      </c>
      <c r="AH69" s="113">
        <v>4</v>
      </c>
      <c r="AI69" s="113">
        <v>4</v>
      </c>
      <c r="AJ69" s="113">
        <v>4</v>
      </c>
    </row>
    <row r="70" spans="1:36">
      <c r="A70" s="22">
        <v>69</v>
      </c>
      <c r="B70" s="22" t="s">
        <v>59</v>
      </c>
      <c r="C70" s="22" t="s">
        <v>104</v>
      </c>
      <c r="D70" s="22">
        <v>0</v>
      </c>
      <c r="E70" s="22">
        <v>0</v>
      </c>
      <c r="F70" s="22">
        <v>1</v>
      </c>
      <c r="G70" s="22">
        <v>0</v>
      </c>
      <c r="H70" s="22">
        <v>0</v>
      </c>
      <c r="I70" s="22">
        <v>0</v>
      </c>
      <c r="J70" s="22">
        <v>0</v>
      </c>
      <c r="K70" s="104">
        <v>5</v>
      </c>
      <c r="L70" s="104">
        <v>3</v>
      </c>
      <c r="M70" s="104">
        <v>5</v>
      </c>
      <c r="N70" s="116">
        <v>4</v>
      </c>
      <c r="O70" s="116">
        <v>4</v>
      </c>
      <c r="P70" s="101">
        <v>3</v>
      </c>
      <c r="Q70" s="101">
        <v>5</v>
      </c>
      <c r="R70" s="101">
        <v>5</v>
      </c>
      <c r="S70" s="101">
        <v>5</v>
      </c>
      <c r="T70" s="101">
        <v>5</v>
      </c>
      <c r="U70" s="108">
        <v>3</v>
      </c>
      <c r="V70" s="108">
        <v>3</v>
      </c>
      <c r="W70" s="108">
        <v>3</v>
      </c>
      <c r="X70" s="108">
        <v>3</v>
      </c>
      <c r="Y70" s="23">
        <v>4</v>
      </c>
      <c r="Z70" s="23">
        <v>4</v>
      </c>
      <c r="AA70" s="23">
        <v>4</v>
      </c>
      <c r="AB70" s="23">
        <v>4</v>
      </c>
      <c r="AC70" s="23">
        <v>3</v>
      </c>
      <c r="AD70" s="86">
        <v>4</v>
      </c>
      <c r="AE70" s="86">
        <v>4</v>
      </c>
      <c r="AF70" s="86">
        <v>4</v>
      </c>
      <c r="AG70" s="86">
        <v>4</v>
      </c>
      <c r="AH70" s="113">
        <v>4</v>
      </c>
      <c r="AI70" s="113">
        <v>3</v>
      </c>
      <c r="AJ70" s="113">
        <v>3</v>
      </c>
    </row>
    <row r="71" spans="1:36">
      <c r="A71" s="22">
        <v>70</v>
      </c>
      <c r="B71" s="22" t="s">
        <v>59</v>
      </c>
      <c r="C71" s="22" t="s">
        <v>104</v>
      </c>
      <c r="D71" s="22">
        <v>1</v>
      </c>
      <c r="E71" s="22">
        <v>1</v>
      </c>
      <c r="F71" s="22">
        <v>1</v>
      </c>
      <c r="G71" s="22">
        <v>1</v>
      </c>
      <c r="H71" s="22">
        <v>1</v>
      </c>
      <c r="I71" s="22">
        <v>1</v>
      </c>
      <c r="J71" s="22">
        <v>0</v>
      </c>
      <c r="K71" s="104">
        <v>5</v>
      </c>
      <c r="L71" s="104">
        <v>5</v>
      </c>
      <c r="M71" s="104">
        <v>5</v>
      </c>
      <c r="N71" s="116">
        <v>5</v>
      </c>
      <c r="O71" s="116">
        <v>5</v>
      </c>
      <c r="P71" s="101">
        <v>5</v>
      </c>
      <c r="Q71" s="101">
        <v>5</v>
      </c>
      <c r="R71" s="101">
        <v>5</v>
      </c>
      <c r="S71" s="101">
        <v>5</v>
      </c>
      <c r="T71" s="101">
        <v>5</v>
      </c>
      <c r="U71" s="108">
        <v>5</v>
      </c>
      <c r="V71" s="108">
        <v>5</v>
      </c>
      <c r="W71" s="108">
        <v>5</v>
      </c>
      <c r="X71" s="108">
        <v>5</v>
      </c>
      <c r="Y71" s="23">
        <v>5</v>
      </c>
      <c r="Z71" s="23">
        <v>5</v>
      </c>
      <c r="AA71" s="23">
        <v>5</v>
      </c>
      <c r="AB71" s="23">
        <v>5</v>
      </c>
      <c r="AC71" s="23">
        <v>5</v>
      </c>
      <c r="AD71" s="86">
        <v>5</v>
      </c>
      <c r="AE71" s="86">
        <v>5</v>
      </c>
      <c r="AF71" s="86">
        <v>5</v>
      </c>
      <c r="AG71" s="86">
        <v>5</v>
      </c>
      <c r="AH71" s="113">
        <v>5</v>
      </c>
      <c r="AI71" s="113">
        <v>5</v>
      </c>
      <c r="AJ71" s="113">
        <v>5</v>
      </c>
    </row>
    <row r="72" spans="1:36">
      <c r="A72" s="22">
        <v>71</v>
      </c>
      <c r="B72" s="22" t="s">
        <v>62</v>
      </c>
      <c r="C72" s="22" t="s">
        <v>94</v>
      </c>
      <c r="D72" s="22">
        <v>1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104">
        <v>4</v>
      </c>
      <c r="L72" s="104">
        <v>4</v>
      </c>
      <c r="M72" s="104">
        <v>4</v>
      </c>
      <c r="N72" s="116">
        <v>3</v>
      </c>
      <c r="O72" s="116">
        <v>3</v>
      </c>
      <c r="P72" s="101">
        <v>3</v>
      </c>
      <c r="Q72" s="101">
        <v>3</v>
      </c>
      <c r="R72" s="101">
        <v>3</v>
      </c>
      <c r="S72" s="101">
        <v>3</v>
      </c>
      <c r="T72" s="101">
        <v>3</v>
      </c>
      <c r="U72" s="108">
        <v>2</v>
      </c>
      <c r="V72" s="108">
        <v>2</v>
      </c>
      <c r="W72" s="108">
        <v>2</v>
      </c>
      <c r="X72" s="108">
        <v>2</v>
      </c>
      <c r="Y72" s="23">
        <v>3</v>
      </c>
      <c r="Z72" s="23">
        <v>3</v>
      </c>
      <c r="AA72" s="23">
        <v>4</v>
      </c>
      <c r="AB72" s="23">
        <v>4</v>
      </c>
      <c r="AC72" s="23">
        <v>4</v>
      </c>
      <c r="AD72" s="86">
        <v>4</v>
      </c>
      <c r="AE72" s="86">
        <v>3</v>
      </c>
      <c r="AF72" s="86">
        <v>3</v>
      </c>
      <c r="AG72" s="86">
        <v>3</v>
      </c>
      <c r="AH72" s="113">
        <v>3</v>
      </c>
      <c r="AI72" s="113">
        <v>4</v>
      </c>
      <c r="AJ72" s="113">
        <v>4</v>
      </c>
    </row>
    <row r="73" spans="1:36">
      <c r="A73" s="22">
        <v>72</v>
      </c>
      <c r="B73" s="22" t="s">
        <v>59</v>
      </c>
      <c r="C73" s="22" t="s">
        <v>103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104">
        <v>4</v>
      </c>
      <c r="L73" s="104">
        <v>4</v>
      </c>
      <c r="M73" s="104">
        <v>4</v>
      </c>
      <c r="N73" s="116">
        <v>4</v>
      </c>
      <c r="O73" s="116">
        <v>3</v>
      </c>
      <c r="P73" s="101">
        <v>4</v>
      </c>
      <c r="Q73" s="101">
        <v>4</v>
      </c>
      <c r="R73" s="101">
        <v>5</v>
      </c>
      <c r="S73" s="101">
        <v>3</v>
      </c>
      <c r="T73" s="101">
        <v>4</v>
      </c>
      <c r="U73" s="108">
        <v>5</v>
      </c>
      <c r="V73" s="108">
        <v>4</v>
      </c>
      <c r="W73" s="108">
        <v>4</v>
      </c>
      <c r="X73" s="108">
        <v>3</v>
      </c>
      <c r="Y73" s="23">
        <v>3</v>
      </c>
      <c r="Z73" s="23">
        <v>4</v>
      </c>
      <c r="AA73" s="23">
        <v>4</v>
      </c>
      <c r="AB73" s="23">
        <v>4</v>
      </c>
      <c r="AC73" s="23">
        <v>4</v>
      </c>
      <c r="AD73" s="86">
        <v>5</v>
      </c>
      <c r="AE73" s="86">
        <v>4</v>
      </c>
      <c r="AF73" s="86">
        <v>3</v>
      </c>
      <c r="AG73" s="86">
        <v>4</v>
      </c>
      <c r="AH73" s="113">
        <v>4</v>
      </c>
      <c r="AI73" s="113">
        <v>3</v>
      </c>
      <c r="AJ73" s="113">
        <v>4</v>
      </c>
    </row>
    <row r="74" spans="1:36">
      <c r="A74" s="22">
        <v>73</v>
      </c>
      <c r="B74" s="22" t="s">
        <v>8</v>
      </c>
      <c r="C74" s="22" t="s">
        <v>116</v>
      </c>
      <c r="D74" s="22">
        <v>1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104">
        <v>5</v>
      </c>
      <c r="L74" s="104">
        <v>2</v>
      </c>
      <c r="M74" s="104">
        <v>4</v>
      </c>
      <c r="N74" s="116">
        <v>4</v>
      </c>
      <c r="O74" s="116">
        <v>4</v>
      </c>
      <c r="P74" s="101">
        <v>4</v>
      </c>
      <c r="Q74" s="101">
        <v>3</v>
      </c>
      <c r="R74" s="101">
        <v>4</v>
      </c>
      <c r="S74" s="101">
        <v>5</v>
      </c>
      <c r="T74" s="101">
        <v>4</v>
      </c>
      <c r="U74" s="108">
        <v>3</v>
      </c>
      <c r="V74" s="108">
        <v>3</v>
      </c>
      <c r="W74" s="108">
        <v>3</v>
      </c>
      <c r="X74" s="108">
        <v>3</v>
      </c>
      <c r="Y74" s="23">
        <v>4</v>
      </c>
      <c r="Z74" s="23">
        <v>4</v>
      </c>
      <c r="AA74" s="23">
        <v>4</v>
      </c>
      <c r="AB74" s="23">
        <v>4</v>
      </c>
      <c r="AC74" s="23">
        <v>4</v>
      </c>
      <c r="AD74" s="86">
        <v>4</v>
      </c>
      <c r="AE74" s="86">
        <v>4</v>
      </c>
      <c r="AF74" s="86">
        <v>4</v>
      </c>
      <c r="AG74" s="86">
        <v>4</v>
      </c>
      <c r="AH74" s="113">
        <v>4</v>
      </c>
      <c r="AI74" s="113">
        <v>4</v>
      </c>
      <c r="AJ74" s="113">
        <v>4</v>
      </c>
    </row>
    <row r="75" spans="1:36">
      <c r="A75" s="22">
        <v>74</v>
      </c>
      <c r="B75" s="22" t="s">
        <v>59</v>
      </c>
      <c r="C75" s="22" t="s">
        <v>95</v>
      </c>
      <c r="D75" s="22">
        <v>1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104">
        <v>4</v>
      </c>
      <c r="L75" s="104">
        <v>4</v>
      </c>
      <c r="M75" s="104">
        <v>3</v>
      </c>
      <c r="N75" s="116">
        <v>4</v>
      </c>
      <c r="O75" s="116">
        <v>4</v>
      </c>
      <c r="P75" s="101">
        <v>4</v>
      </c>
      <c r="Q75" s="101">
        <v>4</v>
      </c>
      <c r="R75" s="101">
        <v>4</v>
      </c>
      <c r="S75" s="101">
        <v>4</v>
      </c>
      <c r="T75" s="101">
        <v>4</v>
      </c>
      <c r="U75" s="108">
        <v>3</v>
      </c>
      <c r="V75" s="108">
        <v>3</v>
      </c>
      <c r="W75" s="108">
        <v>3</v>
      </c>
      <c r="X75" s="108">
        <v>3</v>
      </c>
      <c r="Y75" s="23">
        <v>4</v>
      </c>
      <c r="Z75" s="23">
        <v>4</v>
      </c>
      <c r="AA75" s="23">
        <v>4</v>
      </c>
      <c r="AB75" s="23">
        <v>4</v>
      </c>
      <c r="AC75" s="23">
        <v>4</v>
      </c>
      <c r="AD75" s="86">
        <v>4</v>
      </c>
      <c r="AE75" s="86">
        <v>3</v>
      </c>
      <c r="AF75" s="86">
        <v>4</v>
      </c>
      <c r="AG75" s="86">
        <v>4</v>
      </c>
      <c r="AH75" s="113">
        <v>4</v>
      </c>
      <c r="AI75" s="113">
        <v>4</v>
      </c>
      <c r="AJ75" s="113">
        <v>4</v>
      </c>
    </row>
    <row r="76" spans="1:36">
      <c r="A76" s="22">
        <v>75</v>
      </c>
      <c r="B76" s="22" t="s">
        <v>8</v>
      </c>
      <c r="C76" s="22" t="s">
        <v>104</v>
      </c>
      <c r="D76" s="22">
        <v>1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104">
        <v>5</v>
      </c>
      <c r="L76" s="104">
        <v>3</v>
      </c>
      <c r="M76" s="104">
        <v>4</v>
      </c>
      <c r="N76" s="116">
        <v>4</v>
      </c>
      <c r="O76" s="116">
        <v>5</v>
      </c>
      <c r="P76" s="101">
        <v>4</v>
      </c>
      <c r="Q76" s="101">
        <v>4</v>
      </c>
      <c r="R76" s="101">
        <v>3</v>
      </c>
      <c r="S76" s="101">
        <v>4</v>
      </c>
      <c r="T76" s="101">
        <v>4</v>
      </c>
      <c r="U76" s="108">
        <v>2</v>
      </c>
      <c r="V76" s="108">
        <v>2</v>
      </c>
      <c r="W76" s="108">
        <v>3</v>
      </c>
      <c r="X76" s="108">
        <v>3</v>
      </c>
      <c r="Y76" s="23">
        <v>4</v>
      </c>
      <c r="Z76" s="23">
        <v>5</v>
      </c>
      <c r="AA76" s="23">
        <v>4</v>
      </c>
      <c r="AB76" s="23">
        <v>4</v>
      </c>
      <c r="AC76" s="23">
        <v>4</v>
      </c>
      <c r="AD76" s="86">
        <v>5</v>
      </c>
      <c r="AE76" s="86">
        <v>4</v>
      </c>
      <c r="AF76" s="86">
        <v>5</v>
      </c>
      <c r="AG76" s="86">
        <v>5</v>
      </c>
      <c r="AH76" s="113">
        <v>5</v>
      </c>
      <c r="AI76" s="113">
        <v>4</v>
      </c>
      <c r="AJ76" s="113">
        <v>5</v>
      </c>
    </row>
    <row r="77" spans="1:36">
      <c r="A77" s="22">
        <v>76</v>
      </c>
      <c r="B77" s="22" t="s">
        <v>8</v>
      </c>
      <c r="C77" s="22" t="s">
        <v>103</v>
      </c>
      <c r="D77" s="22">
        <v>0</v>
      </c>
      <c r="E77" s="22">
        <v>0</v>
      </c>
      <c r="F77" s="22">
        <v>1</v>
      </c>
      <c r="G77" s="22">
        <v>0</v>
      </c>
      <c r="H77" s="22">
        <v>0</v>
      </c>
      <c r="I77" s="22">
        <v>0</v>
      </c>
      <c r="J77" s="22">
        <v>0</v>
      </c>
      <c r="K77" s="104">
        <v>5</v>
      </c>
      <c r="L77" s="104">
        <v>5</v>
      </c>
      <c r="M77" s="104">
        <v>5</v>
      </c>
      <c r="N77" s="116">
        <v>5</v>
      </c>
      <c r="O77" s="116">
        <v>5</v>
      </c>
      <c r="P77" s="101">
        <v>5</v>
      </c>
      <c r="Q77" s="101">
        <v>5</v>
      </c>
      <c r="R77" s="101">
        <v>5</v>
      </c>
      <c r="S77" s="101">
        <v>5</v>
      </c>
      <c r="T77" s="101">
        <v>5</v>
      </c>
      <c r="U77" s="108">
        <v>5</v>
      </c>
      <c r="V77" s="108">
        <v>5</v>
      </c>
      <c r="W77" s="108">
        <v>5</v>
      </c>
      <c r="X77" s="108">
        <v>5</v>
      </c>
      <c r="Y77" s="23">
        <v>5</v>
      </c>
      <c r="Z77" s="23">
        <v>5</v>
      </c>
      <c r="AA77" s="23">
        <v>5</v>
      </c>
      <c r="AB77" s="23">
        <v>5</v>
      </c>
      <c r="AC77" s="23">
        <v>5</v>
      </c>
      <c r="AD77" s="86">
        <v>5</v>
      </c>
      <c r="AE77" s="86">
        <v>5</v>
      </c>
      <c r="AF77" s="86">
        <v>5</v>
      </c>
      <c r="AG77" s="86">
        <v>5</v>
      </c>
      <c r="AH77" s="113">
        <v>5</v>
      </c>
      <c r="AI77" s="113">
        <v>5</v>
      </c>
      <c r="AJ77" s="113">
        <v>5</v>
      </c>
    </row>
    <row r="78" spans="1:36">
      <c r="A78" s="22">
        <v>77</v>
      </c>
      <c r="B78" s="22" t="s">
        <v>8</v>
      </c>
      <c r="C78" s="22" t="s">
        <v>103</v>
      </c>
      <c r="D78" s="22">
        <v>1</v>
      </c>
      <c r="E78" s="22">
        <v>0</v>
      </c>
      <c r="F78" s="22">
        <v>1</v>
      </c>
      <c r="G78" s="22">
        <v>0</v>
      </c>
      <c r="H78" s="22">
        <v>0</v>
      </c>
      <c r="I78" s="22">
        <v>0</v>
      </c>
      <c r="J78" s="22">
        <v>0</v>
      </c>
      <c r="K78" s="104">
        <v>4</v>
      </c>
      <c r="L78" s="104">
        <v>3</v>
      </c>
      <c r="M78" s="104">
        <v>3</v>
      </c>
      <c r="N78" s="116">
        <v>4</v>
      </c>
      <c r="O78" s="116">
        <v>4</v>
      </c>
      <c r="P78" s="101">
        <v>2</v>
      </c>
      <c r="Q78" s="101">
        <v>2</v>
      </c>
      <c r="R78" s="101">
        <v>2</v>
      </c>
      <c r="S78" s="101">
        <v>2</v>
      </c>
      <c r="T78" s="101">
        <v>2</v>
      </c>
      <c r="U78" s="108">
        <v>4</v>
      </c>
      <c r="V78" s="108">
        <v>4</v>
      </c>
      <c r="W78" s="108">
        <v>4</v>
      </c>
      <c r="X78" s="108">
        <v>4</v>
      </c>
      <c r="Y78" s="23">
        <v>4</v>
      </c>
      <c r="Z78" s="23">
        <v>4</v>
      </c>
      <c r="AA78" s="23">
        <v>4</v>
      </c>
      <c r="AB78" s="23">
        <v>4</v>
      </c>
      <c r="AC78" s="23">
        <v>4</v>
      </c>
      <c r="AD78" s="86">
        <v>4</v>
      </c>
      <c r="AE78" s="86">
        <v>4</v>
      </c>
      <c r="AF78" s="86">
        <v>4</v>
      </c>
      <c r="AG78" s="86">
        <v>4</v>
      </c>
      <c r="AH78" s="113">
        <v>4</v>
      </c>
      <c r="AI78" s="113">
        <v>4</v>
      </c>
      <c r="AJ78" s="113">
        <v>4</v>
      </c>
    </row>
    <row r="79" spans="1:36">
      <c r="A79" s="22">
        <v>78</v>
      </c>
      <c r="B79" s="22" t="s">
        <v>62</v>
      </c>
      <c r="C79" s="22" t="s">
        <v>109</v>
      </c>
      <c r="D79" s="22">
        <v>1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104">
        <v>5</v>
      </c>
      <c r="L79" s="104">
        <v>4</v>
      </c>
      <c r="M79" s="104">
        <v>4</v>
      </c>
      <c r="N79" s="116">
        <v>4</v>
      </c>
      <c r="O79" s="116">
        <v>4</v>
      </c>
      <c r="P79" s="101">
        <v>3</v>
      </c>
      <c r="Q79" s="101">
        <v>4</v>
      </c>
      <c r="R79" s="101">
        <v>3</v>
      </c>
      <c r="S79" s="101">
        <v>4</v>
      </c>
      <c r="T79" s="101">
        <v>4</v>
      </c>
      <c r="U79" s="108">
        <v>4</v>
      </c>
      <c r="V79" s="108">
        <v>4</v>
      </c>
      <c r="W79" s="108">
        <v>4</v>
      </c>
      <c r="X79" s="108">
        <v>4</v>
      </c>
      <c r="Y79" s="23">
        <v>4</v>
      </c>
      <c r="Z79" s="23">
        <v>4</v>
      </c>
      <c r="AA79" s="23">
        <v>5</v>
      </c>
      <c r="AB79" s="23">
        <v>5</v>
      </c>
      <c r="AC79" s="23">
        <v>5</v>
      </c>
      <c r="AD79" s="86">
        <v>4</v>
      </c>
      <c r="AE79" s="86">
        <v>4</v>
      </c>
      <c r="AF79" s="86">
        <v>4</v>
      </c>
      <c r="AG79" s="86">
        <v>4</v>
      </c>
      <c r="AH79" s="113">
        <v>4</v>
      </c>
      <c r="AI79" s="113">
        <v>4</v>
      </c>
      <c r="AJ79" s="113">
        <v>4</v>
      </c>
    </row>
    <row r="80" spans="1:36">
      <c r="A80" s="22">
        <v>79</v>
      </c>
      <c r="B80" s="22" t="s">
        <v>8</v>
      </c>
      <c r="C80" s="22" t="s">
        <v>117</v>
      </c>
      <c r="D80" s="22">
        <v>1</v>
      </c>
      <c r="E80" s="22">
        <v>0</v>
      </c>
      <c r="F80" s="22">
        <v>1</v>
      </c>
      <c r="G80" s="22">
        <v>1</v>
      </c>
      <c r="H80" s="22">
        <v>1</v>
      </c>
      <c r="I80" s="22">
        <v>0</v>
      </c>
      <c r="J80" s="22">
        <v>0</v>
      </c>
      <c r="K80" s="104">
        <v>4</v>
      </c>
      <c r="L80" s="104">
        <v>3</v>
      </c>
      <c r="M80" s="104">
        <v>3</v>
      </c>
      <c r="N80" s="116">
        <v>4</v>
      </c>
      <c r="O80" s="116">
        <v>4</v>
      </c>
      <c r="P80" s="101">
        <v>4</v>
      </c>
      <c r="Q80" s="101">
        <v>4</v>
      </c>
      <c r="R80" s="101">
        <v>3</v>
      </c>
      <c r="S80" s="101">
        <v>4</v>
      </c>
      <c r="T80" s="101">
        <v>4</v>
      </c>
      <c r="U80" s="108">
        <v>4</v>
      </c>
      <c r="V80" s="108">
        <v>2</v>
      </c>
      <c r="W80" s="108">
        <v>4</v>
      </c>
      <c r="X80" s="108">
        <v>2</v>
      </c>
      <c r="Y80" s="23">
        <v>4</v>
      </c>
      <c r="Z80" s="23">
        <v>4</v>
      </c>
      <c r="AA80" s="23">
        <v>4</v>
      </c>
      <c r="AB80" s="23">
        <v>4</v>
      </c>
      <c r="AC80" s="23">
        <v>4</v>
      </c>
      <c r="AD80" s="86">
        <v>5</v>
      </c>
      <c r="AE80" s="86">
        <v>4</v>
      </c>
      <c r="AF80" s="86">
        <v>4</v>
      </c>
      <c r="AG80" s="86">
        <v>5</v>
      </c>
      <c r="AH80" s="113">
        <v>4</v>
      </c>
      <c r="AI80" s="113">
        <v>4</v>
      </c>
      <c r="AJ80" s="113">
        <v>4</v>
      </c>
    </row>
    <row r="81" spans="1:38">
      <c r="A81" s="22">
        <v>80</v>
      </c>
      <c r="B81" s="22" t="s">
        <v>62</v>
      </c>
      <c r="C81" s="22" t="s">
        <v>66</v>
      </c>
      <c r="D81" s="22">
        <v>1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104">
        <v>5</v>
      </c>
      <c r="L81" s="104">
        <v>5</v>
      </c>
      <c r="M81" s="104">
        <v>5</v>
      </c>
      <c r="N81" s="116">
        <v>5</v>
      </c>
      <c r="O81" s="116">
        <v>5</v>
      </c>
      <c r="P81" s="101">
        <v>3</v>
      </c>
      <c r="Q81" s="101">
        <v>3</v>
      </c>
      <c r="R81" s="101">
        <v>4</v>
      </c>
      <c r="S81" s="101">
        <v>4</v>
      </c>
      <c r="T81" s="101">
        <v>4</v>
      </c>
      <c r="U81" s="108">
        <v>3</v>
      </c>
      <c r="V81" s="108">
        <v>2</v>
      </c>
      <c r="W81" s="108">
        <v>2</v>
      </c>
      <c r="X81" s="108">
        <v>2</v>
      </c>
      <c r="Y81" s="23">
        <v>5</v>
      </c>
      <c r="Z81" s="23">
        <v>4</v>
      </c>
      <c r="AA81" s="23">
        <v>4</v>
      </c>
      <c r="AB81" s="23">
        <v>4</v>
      </c>
      <c r="AC81" s="23">
        <v>4</v>
      </c>
      <c r="AD81" s="86">
        <v>5</v>
      </c>
      <c r="AE81" s="86">
        <v>4</v>
      </c>
      <c r="AF81" s="86">
        <v>3</v>
      </c>
      <c r="AG81" s="86">
        <v>4</v>
      </c>
      <c r="AH81" s="113">
        <v>4</v>
      </c>
      <c r="AI81" s="113">
        <v>4</v>
      </c>
      <c r="AJ81" s="113">
        <v>4</v>
      </c>
    </row>
    <row r="82" spans="1:38">
      <c r="A82" s="22">
        <v>81</v>
      </c>
      <c r="B82" s="22" t="s">
        <v>59</v>
      </c>
      <c r="C82" s="22" t="s">
        <v>100</v>
      </c>
      <c r="D82" s="22">
        <v>1</v>
      </c>
      <c r="E82" s="22">
        <v>1</v>
      </c>
      <c r="F82" s="22">
        <v>0</v>
      </c>
      <c r="G82" s="22">
        <v>1</v>
      </c>
      <c r="H82" s="22">
        <v>1</v>
      </c>
      <c r="I82" s="22">
        <v>0</v>
      </c>
      <c r="J82" s="22">
        <v>0</v>
      </c>
      <c r="K82" s="104">
        <v>5</v>
      </c>
      <c r="L82" s="104">
        <v>3</v>
      </c>
      <c r="M82" s="104">
        <v>5</v>
      </c>
      <c r="N82" s="116">
        <v>5</v>
      </c>
      <c r="O82" s="116">
        <v>5</v>
      </c>
      <c r="P82" s="101">
        <v>5</v>
      </c>
      <c r="Q82" s="101">
        <v>5</v>
      </c>
      <c r="R82" s="101">
        <v>5</v>
      </c>
      <c r="S82" s="101">
        <v>5</v>
      </c>
      <c r="T82" s="101">
        <v>5</v>
      </c>
      <c r="U82" s="108">
        <v>1</v>
      </c>
      <c r="V82" s="108">
        <v>1</v>
      </c>
      <c r="W82" s="108">
        <v>1</v>
      </c>
      <c r="X82" s="108">
        <v>1</v>
      </c>
      <c r="Y82" s="23">
        <v>5</v>
      </c>
      <c r="Z82" s="23">
        <v>5</v>
      </c>
      <c r="AA82" s="23">
        <v>5</v>
      </c>
      <c r="AB82" s="23">
        <v>5</v>
      </c>
      <c r="AC82" s="23">
        <v>5</v>
      </c>
      <c r="AD82" s="86">
        <v>5</v>
      </c>
      <c r="AE82" s="86">
        <v>4</v>
      </c>
      <c r="AF82" s="86">
        <v>4</v>
      </c>
      <c r="AG82" s="86">
        <v>5</v>
      </c>
      <c r="AH82" s="113">
        <v>5</v>
      </c>
      <c r="AI82" s="113">
        <v>5</v>
      </c>
      <c r="AJ82" s="113">
        <v>5</v>
      </c>
    </row>
    <row r="83" spans="1:38">
      <c r="A83" s="22">
        <v>82</v>
      </c>
      <c r="B83" s="22" t="s">
        <v>8</v>
      </c>
      <c r="C83" s="22" t="s">
        <v>101</v>
      </c>
      <c r="D83" s="22">
        <v>1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104">
        <v>4</v>
      </c>
      <c r="L83" s="104">
        <v>2</v>
      </c>
      <c r="M83" s="104">
        <v>3</v>
      </c>
      <c r="N83" s="116">
        <v>3</v>
      </c>
      <c r="O83" s="116">
        <v>4</v>
      </c>
      <c r="P83" s="101">
        <v>4</v>
      </c>
      <c r="Q83" s="101">
        <v>4</v>
      </c>
      <c r="R83" s="101">
        <v>4</v>
      </c>
      <c r="S83" s="101">
        <v>4</v>
      </c>
      <c r="T83" s="101">
        <v>4</v>
      </c>
      <c r="U83" s="108">
        <v>4</v>
      </c>
      <c r="V83" s="108">
        <v>4</v>
      </c>
      <c r="W83" s="108">
        <v>4</v>
      </c>
      <c r="X83" s="108">
        <v>4</v>
      </c>
      <c r="Y83" s="23">
        <v>4</v>
      </c>
      <c r="Z83" s="23">
        <v>4</v>
      </c>
      <c r="AA83" s="23">
        <v>4</v>
      </c>
      <c r="AB83" s="23">
        <v>4</v>
      </c>
      <c r="AC83" s="23">
        <v>4</v>
      </c>
      <c r="AD83" s="86">
        <v>4</v>
      </c>
      <c r="AE83" s="86">
        <v>4</v>
      </c>
      <c r="AF83" s="86">
        <v>4</v>
      </c>
      <c r="AG83" s="86">
        <v>4</v>
      </c>
      <c r="AH83" s="113">
        <v>4</v>
      </c>
      <c r="AI83" s="113">
        <v>4</v>
      </c>
      <c r="AJ83" s="113">
        <v>4</v>
      </c>
    </row>
    <row r="84" spans="1:38">
      <c r="A84" s="22">
        <v>83</v>
      </c>
      <c r="B84" s="22" t="s">
        <v>8</v>
      </c>
      <c r="C84" s="22" t="s">
        <v>102</v>
      </c>
      <c r="D84" s="22">
        <v>1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104">
        <v>4</v>
      </c>
      <c r="L84" s="104">
        <v>4</v>
      </c>
      <c r="M84" s="104">
        <v>5</v>
      </c>
      <c r="N84" s="116">
        <v>4</v>
      </c>
      <c r="O84" s="116">
        <v>5</v>
      </c>
      <c r="P84" s="101">
        <v>4</v>
      </c>
      <c r="Q84" s="101">
        <v>4</v>
      </c>
      <c r="R84" s="101">
        <v>4</v>
      </c>
      <c r="S84" s="101">
        <v>5</v>
      </c>
      <c r="T84" s="101">
        <v>4</v>
      </c>
      <c r="U84" s="108">
        <v>3</v>
      </c>
      <c r="V84" s="108">
        <v>4</v>
      </c>
      <c r="W84" s="108">
        <v>3</v>
      </c>
      <c r="X84" s="108">
        <v>3</v>
      </c>
      <c r="Y84" s="23">
        <v>3</v>
      </c>
      <c r="Z84" s="23">
        <v>3</v>
      </c>
      <c r="AA84" s="23">
        <v>3</v>
      </c>
      <c r="AB84" s="23">
        <v>4</v>
      </c>
      <c r="AC84" s="23">
        <v>4</v>
      </c>
      <c r="AD84" s="86">
        <v>5</v>
      </c>
      <c r="AE84" s="86">
        <v>5</v>
      </c>
      <c r="AF84" s="86">
        <v>5</v>
      </c>
      <c r="AG84" s="86">
        <v>5</v>
      </c>
      <c r="AH84" s="113">
        <v>4</v>
      </c>
      <c r="AI84" s="113">
        <v>4</v>
      </c>
      <c r="AJ84" s="113">
        <v>5</v>
      </c>
    </row>
    <row r="85" spans="1:38">
      <c r="A85" s="22">
        <v>84</v>
      </c>
      <c r="B85" s="22" t="s">
        <v>8</v>
      </c>
      <c r="C85" s="22" t="s">
        <v>102</v>
      </c>
      <c r="D85" s="22">
        <v>1</v>
      </c>
      <c r="E85" s="22">
        <v>0</v>
      </c>
      <c r="F85" s="22">
        <v>1</v>
      </c>
      <c r="G85" s="22">
        <v>0</v>
      </c>
      <c r="H85" s="22">
        <v>0</v>
      </c>
      <c r="I85" s="22">
        <v>0</v>
      </c>
      <c r="J85" s="22">
        <v>0</v>
      </c>
      <c r="K85" s="104">
        <v>4</v>
      </c>
      <c r="L85" s="104">
        <v>3</v>
      </c>
      <c r="M85" s="104">
        <v>3</v>
      </c>
      <c r="N85" s="116">
        <v>4</v>
      </c>
      <c r="O85" s="116">
        <v>5</v>
      </c>
      <c r="P85" s="101">
        <v>5</v>
      </c>
      <c r="Q85" s="101">
        <v>4</v>
      </c>
      <c r="R85" s="101">
        <v>4</v>
      </c>
      <c r="S85" s="101">
        <v>5</v>
      </c>
      <c r="T85" s="101">
        <v>5</v>
      </c>
      <c r="U85" s="108">
        <v>3</v>
      </c>
      <c r="V85" s="108">
        <v>3</v>
      </c>
      <c r="W85" s="108">
        <v>3</v>
      </c>
      <c r="X85" s="108">
        <v>1</v>
      </c>
      <c r="Y85" s="23">
        <v>4</v>
      </c>
      <c r="Z85" s="23">
        <v>4</v>
      </c>
      <c r="AA85" s="23">
        <v>4</v>
      </c>
      <c r="AB85" s="23">
        <v>4</v>
      </c>
      <c r="AC85" s="23">
        <v>4</v>
      </c>
      <c r="AD85" s="86">
        <v>5</v>
      </c>
      <c r="AE85" s="86">
        <v>3</v>
      </c>
      <c r="AF85" s="86">
        <v>4</v>
      </c>
      <c r="AG85" s="86">
        <v>4</v>
      </c>
      <c r="AH85" s="113">
        <v>4</v>
      </c>
      <c r="AI85" s="113">
        <v>4</v>
      </c>
      <c r="AJ85" s="113">
        <v>4</v>
      </c>
    </row>
    <row r="86" spans="1:38">
      <c r="A86" s="22">
        <v>85</v>
      </c>
      <c r="B86" s="22" t="s">
        <v>8</v>
      </c>
      <c r="C86" s="22" t="s">
        <v>102</v>
      </c>
      <c r="D86" s="22">
        <v>1</v>
      </c>
      <c r="E86" s="22">
        <v>1</v>
      </c>
      <c r="F86" s="22">
        <v>1</v>
      </c>
      <c r="G86" s="22">
        <v>0</v>
      </c>
      <c r="H86" s="22">
        <v>0</v>
      </c>
      <c r="I86" s="22">
        <v>0</v>
      </c>
      <c r="J86" s="22">
        <v>0</v>
      </c>
      <c r="K86" s="104">
        <v>4</v>
      </c>
      <c r="L86" s="104">
        <v>3</v>
      </c>
      <c r="M86" s="104">
        <v>4</v>
      </c>
      <c r="N86" s="116">
        <v>4</v>
      </c>
      <c r="O86" s="116">
        <v>5</v>
      </c>
      <c r="P86" s="101">
        <v>4</v>
      </c>
      <c r="Q86" s="101">
        <v>3</v>
      </c>
      <c r="R86" s="101">
        <v>5</v>
      </c>
      <c r="S86" s="101">
        <v>5</v>
      </c>
      <c r="T86" s="101">
        <v>5</v>
      </c>
      <c r="U86" s="108">
        <v>3</v>
      </c>
      <c r="V86" s="108">
        <v>3</v>
      </c>
      <c r="W86" s="108">
        <v>3</v>
      </c>
      <c r="X86" s="108">
        <v>4</v>
      </c>
      <c r="Y86" s="23">
        <v>4</v>
      </c>
      <c r="Z86" s="23">
        <v>5</v>
      </c>
      <c r="AA86" s="23">
        <v>5</v>
      </c>
      <c r="AB86" s="23">
        <v>4</v>
      </c>
      <c r="AC86" s="23">
        <v>5</v>
      </c>
      <c r="AD86" s="86">
        <v>4</v>
      </c>
      <c r="AE86" s="86">
        <v>4</v>
      </c>
      <c r="AF86" s="86">
        <v>4</v>
      </c>
      <c r="AG86" s="86">
        <v>5</v>
      </c>
      <c r="AH86" s="113">
        <v>5</v>
      </c>
      <c r="AI86" s="113">
        <v>4</v>
      </c>
      <c r="AJ86" s="113">
        <v>5</v>
      </c>
    </row>
    <row r="87" spans="1:38">
      <c r="A87" s="22">
        <v>86</v>
      </c>
      <c r="B87" s="22" t="s">
        <v>8</v>
      </c>
      <c r="C87" s="22" t="s">
        <v>103</v>
      </c>
      <c r="D87" s="22">
        <v>1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104">
        <v>5</v>
      </c>
      <c r="L87" s="104">
        <v>5</v>
      </c>
      <c r="M87" s="104">
        <v>5</v>
      </c>
      <c r="N87" s="116">
        <v>5</v>
      </c>
      <c r="O87" s="116">
        <v>5</v>
      </c>
      <c r="P87" s="101">
        <v>5</v>
      </c>
      <c r="Q87" s="101">
        <v>5</v>
      </c>
      <c r="R87" s="101">
        <v>5</v>
      </c>
      <c r="S87" s="101">
        <v>5</v>
      </c>
      <c r="T87" s="101">
        <v>5</v>
      </c>
      <c r="U87" s="108">
        <v>4</v>
      </c>
      <c r="V87" s="108">
        <v>4</v>
      </c>
      <c r="W87" s="108">
        <v>4</v>
      </c>
      <c r="X87" s="108">
        <v>4</v>
      </c>
      <c r="Y87" s="23">
        <v>4</v>
      </c>
      <c r="Z87" s="23">
        <v>4</v>
      </c>
      <c r="AA87" s="23">
        <v>4</v>
      </c>
      <c r="AB87" s="23">
        <v>4</v>
      </c>
      <c r="AC87" s="23">
        <v>4</v>
      </c>
      <c r="AD87" s="86">
        <v>4</v>
      </c>
      <c r="AE87" s="86">
        <v>4</v>
      </c>
      <c r="AF87" s="86">
        <v>4</v>
      </c>
      <c r="AG87" s="86">
        <v>4</v>
      </c>
      <c r="AH87" s="113">
        <v>4</v>
      </c>
      <c r="AI87" s="113">
        <v>4</v>
      </c>
      <c r="AJ87" s="113">
        <v>4</v>
      </c>
    </row>
    <row r="88" spans="1:38">
      <c r="A88" s="22">
        <v>87</v>
      </c>
      <c r="B88" s="22" t="s">
        <v>59</v>
      </c>
      <c r="C88" s="22" t="s">
        <v>104</v>
      </c>
      <c r="D88" s="22">
        <v>1</v>
      </c>
      <c r="E88" s="22">
        <v>0</v>
      </c>
      <c r="F88" s="22">
        <v>0</v>
      </c>
      <c r="G88" s="22">
        <v>1</v>
      </c>
      <c r="H88" s="22">
        <v>0</v>
      </c>
      <c r="I88" s="22">
        <v>0</v>
      </c>
      <c r="J88" s="22">
        <v>0</v>
      </c>
      <c r="K88" s="104">
        <v>5</v>
      </c>
      <c r="L88" s="104">
        <v>5</v>
      </c>
      <c r="M88" s="104">
        <v>5</v>
      </c>
      <c r="N88" s="116">
        <v>5</v>
      </c>
      <c r="O88" s="116">
        <v>5</v>
      </c>
      <c r="P88" s="101">
        <v>5</v>
      </c>
      <c r="Q88" s="101">
        <v>5</v>
      </c>
      <c r="R88" s="101">
        <v>5</v>
      </c>
      <c r="S88" s="101">
        <v>5</v>
      </c>
      <c r="T88" s="101">
        <v>5</v>
      </c>
      <c r="U88" s="108">
        <v>5</v>
      </c>
      <c r="V88" s="108">
        <v>5</v>
      </c>
      <c r="W88" s="108">
        <v>4</v>
      </c>
      <c r="X88" s="108">
        <v>4</v>
      </c>
      <c r="Y88" s="23">
        <v>3</v>
      </c>
      <c r="Z88" s="23">
        <v>3</v>
      </c>
      <c r="AA88" s="23">
        <v>3</v>
      </c>
      <c r="AB88" s="23">
        <v>3</v>
      </c>
      <c r="AC88" s="23">
        <v>3</v>
      </c>
      <c r="AD88" s="86">
        <v>5</v>
      </c>
      <c r="AE88" s="86">
        <v>5</v>
      </c>
      <c r="AF88" s="86">
        <v>5</v>
      </c>
      <c r="AG88" s="86">
        <v>5</v>
      </c>
      <c r="AH88" s="113">
        <v>5</v>
      </c>
      <c r="AI88" s="113">
        <v>5</v>
      </c>
      <c r="AJ88" s="113">
        <v>5</v>
      </c>
    </row>
    <row r="89" spans="1:38">
      <c r="A89" s="22">
        <v>88</v>
      </c>
      <c r="B89" s="22" t="s">
        <v>59</v>
      </c>
      <c r="C89" s="22" t="s">
        <v>110</v>
      </c>
      <c r="D89" s="22">
        <v>1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104">
        <v>5</v>
      </c>
      <c r="L89" s="104">
        <v>3</v>
      </c>
      <c r="M89" s="104">
        <v>4</v>
      </c>
      <c r="N89" s="116">
        <v>4</v>
      </c>
      <c r="O89" s="116">
        <v>5</v>
      </c>
      <c r="P89" s="101">
        <v>4</v>
      </c>
      <c r="Q89" s="101">
        <v>4</v>
      </c>
      <c r="R89" s="101">
        <v>4</v>
      </c>
      <c r="S89" s="101">
        <v>4</v>
      </c>
      <c r="T89" s="101">
        <v>4</v>
      </c>
      <c r="U89" s="108">
        <v>3</v>
      </c>
      <c r="V89" s="108">
        <v>3</v>
      </c>
      <c r="W89" s="108">
        <v>3</v>
      </c>
      <c r="X89" s="108">
        <v>3</v>
      </c>
      <c r="Y89" s="23">
        <v>5</v>
      </c>
      <c r="Z89" s="23">
        <v>5</v>
      </c>
      <c r="AA89" s="23">
        <v>4</v>
      </c>
      <c r="AB89" s="23">
        <v>4</v>
      </c>
      <c r="AC89" s="23">
        <v>4</v>
      </c>
      <c r="AD89" s="86">
        <v>4</v>
      </c>
      <c r="AE89" s="86">
        <v>4</v>
      </c>
      <c r="AF89" s="86">
        <v>4</v>
      </c>
      <c r="AG89" s="86">
        <v>5</v>
      </c>
      <c r="AH89" s="113">
        <v>4</v>
      </c>
      <c r="AI89" s="113">
        <v>4</v>
      </c>
      <c r="AJ89" s="113">
        <v>4</v>
      </c>
    </row>
    <row r="90" spans="1:38">
      <c r="A90" s="22">
        <v>89</v>
      </c>
      <c r="B90" s="22" t="s">
        <v>8</v>
      </c>
      <c r="C90" s="22" t="s">
        <v>103</v>
      </c>
      <c r="D90" s="22">
        <v>1</v>
      </c>
      <c r="E90" s="22">
        <v>0</v>
      </c>
      <c r="F90" s="22">
        <v>1</v>
      </c>
      <c r="G90" s="22">
        <v>0</v>
      </c>
      <c r="H90" s="22">
        <v>0</v>
      </c>
      <c r="I90" s="22">
        <v>0</v>
      </c>
      <c r="J90" s="22">
        <v>0</v>
      </c>
      <c r="K90" s="104">
        <v>5</v>
      </c>
      <c r="L90" s="104">
        <v>2</v>
      </c>
      <c r="M90" s="104">
        <v>4</v>
      </c>
      <c r="N90" s="116">
        <v>4</v>
      </c>
      <c r="O90" s="116">
        <v>4</v>
      </c>
      <c r="P90" s="101">
        <v>4</v>
      </c>
      <c r="Q90" s="101">
        <v>3</v>
      </c>
      <c r="R90" s="101">
        <v>4</v>
      </c>
      <c r="S90" s="101">
        <v>4</v>
      </c>
      <c r="T90" s="101">
        <v>4</v>
      </c>
      <c r="U90" s="108">
        <v>2</v>
      </c>
      <c r="V90" s="108">
        <v>2</v>
      </c>
      <c r="W90" s="108">
        <v>2</v>
      </c>
      <c r="X90" s="108">
        <v>2</v>
      </c>
      <c r="Y90" s="23">
        <v>4</v>
      </c>
      <c r="Z90" s="23">
        <v>4</v>
      </c>
      <c r="AA90" s="23">
        <v>4</v>
      </c>
      <c r="AB90" s="23">
        <v>4</v>
      </c>
      <c r="AC90" s="23">
        <v>4</v>
      </c>
      <c r="AD90" s="86">
        <v>4</v>
      </c>
      <c r="AE90" s="86">
        <v>4</v>
      </c>
      <c r="AF90" s="86">
        <v>4</v>
      </c>
      <c r="AG90" s="86">
        <v>5</v>
      </c>
      <c r="AH90" s="113">
        <v>4</v>
      </c>
      <c r="AI90" s="113">
        <v>4</v>
      </c>
      <c r="AJ90" s="113">
        <v>4</v>
      </c>
    </row>
    <row r="91" spans="1:38">
      <c r="A91" s="22">
        <v>90</v>
      </c>
      <c r="B91" s="22" t="s">
        <v>59</v>
      </c>
      <c r="C91" s="22" t="s">
        <v>101</v>
      </c>
      <c r="D91" s="22">
        <v>1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104">
        <v>5</v>
      </c>
      <c r="L91" s="104">
        <v>5</v>
      </c>
      <c r="M91" s="104">
        <v>5</v>
      </c>
      <c r="N91" s="116">
        <v>5</v>
      </c>
      <c r="O91" s="116">
        <v>5</v>
      </c>
      <c r="P91" s="101">
        <v>5</v>
      </c>
      <c r="Q91" s="101">
        <v>3</v>
      </c>
      <c r="R91" s="101">
        <v>3</v>
      </c>
      <c r="S91" s="101">
        <v>4</v>
      </c>
      <c r="T91" s="101">
        <v>4</v>
      </c>
      <c r="U91" s="108">
        <v>3</v>
      </c>
      <c r="V91" s="108">
        <v>3</v>
      </c>
      <c r="W91" s="108">
        <v>3</v>
      </c>
      <c r="X91" s="108">
        <v>2</v>
      </c>
      <c r="Y91" s="23">
        <v>4</v>
      </c>
      <c r="Z91" s="23">
        <v>4</v>
      </c>
      <c r="AA91" s="23">
        <v>4</v>
      </c>
      <c r="AB91" s="23">
        <v>4</v>
      </c>
      <c r="AC91" s="23">
        <v>4</v>
      </c>
      <c r="AD91" s="86">
        <v>5</v>
      </c>
      <c r="AE91" s="86">
        <v>3</v>
      </c>
      <c r="AF91" s="86">
        <v>3</v>
      </c>
      <c r="AG91" s="86">
        <v>4</v>
      </c>
      <c r="AH91" s="113">
        <v>5</v>
      </c>
      <c r="AI91" s="113">
        <v>5</v>
      </c>
      <c r="AJ91" s="113">
        <v>5</v>
      </c>
    </row>
    <row r="92" spans="1:38">
      <c r="D92" s="20">
        <f t="shared" ref="D92:J92" si="0">COUNTIF(D2:D91,1)</f>
        <v>67</v>
      </c>
      <c r="E92" s="20">
        <f t="shared" si="0"/>
        <v>7</v>
      </c>
      <c r="F92" s="20">
        <f t="shared" si="0"/>
        <v>43</v>
      </c>
      <c r="G92" s="20">
        <f t="shared" si="0"/>
        <v>15</v>
      </c>
      <c r="H92" s="20">
        <f t="shared" si="0"/>
        <v>6</v>
      </c>
      <c r="I92" s="20">
        <f t="shared" si="0"/>
        <v>2</v>
      </c>
      <c r="J92" s="20">
        <f t="shared" si="0"/>
        <v>2</v>
      </c>
      <c r="K92" s="24">
        <f t="shared" ref="K92:AJ92" si="1">AVERAGE(K2:K91)</f>
        <v>4.322222222222222</v>
      </c>
      <c r="L92" s="24">
        <f t="shared" si="1"/>
        <v>3.7333333333333334</v>
      </c>
      <c r="M92" s="24">
        <f t="shared" si="1"/>
        <v>3.8888888888888888</v>
      </c>
      <c r="N92" s="24">
        <f t="shared" si="1"/>
        <v>4.3111111111111109</v>
      </c>
      <c r="O92" s="24">
        <f t="shared" si="1"/>
        <v>4.4000000000000004</v>
      </c>
      <c r="P92" s="24">
        <f t="shared" si="1"/>
        <v>4.1222222222222218</v>
      </c>
      <c r="Q92" s="24">
        <f t="shared" si="1"/>
        <v>3.9777777777777779</v>
      </c>
      <c r="R92" s="24">
        <f t="shared" si="1"/>
        <v>3.7444444444444445</v>
      </c>
      <c r="S92" s="24">
        <f t="shared" si="1"/>
        <v>4.1222222222222218</v>
      </c>
      <c r="T92" s="24">
        <f t="shared" si="1"/>
        <v>4.1888888888888891</v>
      </c>
      <c r="U92" s="24">
        <f t="shared" si="1"/>
        <v>3.4333333333333331</v>
      </c>
      <c r="V92" s="24">
        <f t="shared" si="1"/>
        <v>3.4333333333333331</v>
      </c>
      <c r="W92" s="24">
        <f t="shared" si="1"/>
        <v>3.5</v>
      </c>
      <c r="X92" s="24">
        <f t="shared" si="1"/>
        <v>3.3</v>
      </c>
      <c r="Y92" s="24">
        <f t="shared" si="1"/>
        <v>4.177777777777778</v>
      </c>
      <c r="Z92" s="24">
        <f t="shared" si="1"/>
        <v>4.2</v>
      </c>
      <c r="AA92" s="24">
        <f t="shared" si="1"/>
        <v>4.1222222222222218</v>
      </c>
      <c r="AB92" s="24">
        <f t="shared" si="1"/>
        <v>4.0777777777777775</v>
      </c>
      <c r="AC92" s="24">
        <f t="shared" si="1"/>
        <v>4.1222222222222218</v>
      </c>
      <c r="AD92" s="24">
        <f t="shared" si="1"/>
        <v>4.4444444444444446</v>
      </c>
      <c r="AE92" s="24">
        <f t="shared" si="1"/>
        <v>4.0888888888888886</v>
      </c>
      <c r="AF92" s="24">
        <f t="shared" si="1"/>
        <v>4.1888888888888891</v>
      </c>
      <c r="AG92" s="24">
        <f t="shared" si="1"/>
        <v>4.4000000000000004</v>
      </c>
      <c r="AH92" s="24">
        <f t="shared" si="1"/>
        <v>4.2888888888888888</v>
      </c>
      <c r="AI92" s="24">
        <f t="shared" si="1"/>
        <v>4.2555555555555555</v>
      </c>
      <c r="AJ92" s="24">
        <f t="shared" si="1"/>
        <v>4.333333333333333</v>
      </c>
      <c r="AK92" s="24">
        <f>AVERAGE(K2:AJ91)</f>
        <v>4.0452991452991451</v>
      </c>
      <c r="AL92" s="25">
        <f>AVERAGE(K92:T92,AD92:AJ92)</f>
        <v>4.1653594771241824</v>
      </c>
    </row>
    <row r="93" spans="1:38">
      <c r="B93" s="26"/>
      <c r="C93" s="26"/>
      <c r="D93" s="24">
        <f t="shared" ref="D93:AJ93" si="2">STDEV(D2:D91)</f>
        <v>0.43861659721311441</v>
      </c>
      <c r="E93" s="24">
        <f t="shared" si="2"/>
        <v>0.26932198589215456</v>
      </c>
      <c r="F93" s="24">
        <f t="shared" si="2"/>
        <v>0.50230430317066799</v>
      </c>
      <c r="G93" s="24">
        <f t="shared" si="2"/>
        <v>0.37476584449793071</v>
      </c>
      <c r="H93" s="24">
        <f t="shared" si="2"/>
        <v>0.25084128112136311</v>
      </c>
      <c r="I93" s="24">
        <f t="shared" si="2"/>
        <v>0.14823135407896973</v>
      </c>
      <c r="J93" s="24">
        <f t="shared" si="2"/>
        <v>0.14823135407896973</v>
      </c>
      <c r="K93" s="24">
        <f t="shared" si="2"/>
        <v>0.63294882867838809</v>
      </c>
      <c r="L93" s="24">
        <f t="shared" si="2"/>
        <v>0.90937687024403169</v>
      </c>
      <c r="M93" s="24">
        <f t="shared" si="2"/>
        <v>0.87979114534400615</v>
      </c>
      <c r="N93" s="24">
        <f t="shared" si="2"/>
        <v>0.61158193189932997</v>
      </c>
      <c r="O93" s="24">
        <f t="shared" si="2"/>
        <v>0.53632121852319181</v>
      </c>
      <c r="P93" s="24">
        <f t="shared" si="2"/>
        <v>0.71622885329141905</v>
      </c>
      <c r="Q93" s="24">
        <f t="shared" si="2"/>
        <v>0.79291494333616408</v>
      </c>
      <c r="R93" s="24">
        <f t="shared" si="2"/>
        <v>0.8812798546841748</v>
      </c>
      <c r="S93" s="24">
        <f t="shared" si="2"/>
        <v>0.7003655189790412</v>
      </c>
      <c r="T93" s="24">
        <f t="shared" si="2"/>
        <v>0.65160897567369769</v>
      </c>
      <c r="U93" s="24">
        <f t="shared" si="2"/>
        <v>0.99493097270586428</v>
      </c>
      <c r="V93" s="24">
        <f t="shared" si="2"/>
        <v>0.98357294103542603</v>
      </c>
      <c r="W93" s="24">
        <f t="shared" si="2"/>
        <v>0.96279088702315385</v>
      </c>
      <c r="X93" s="24">
        <f t="shared" si="2"/>
        <v>1.0541517704088816</v>
      </c>
      <c r="Y93" s="24">
        <f t="shared" si="2"/>
        <v>0.57235523222922924</v>
      </c>
      <c r="Z93" s="24">
        <f t="shared" si="2"/>
        <v>0.5648903642261095</v>
      </c>
      <c r="AA93" s="24">
        <f t="shared" si="2"/>
        <v>0.59638946964263573</v>
      </c>
      <c r="AB93" s="24">
        <f t="shared" si="2"/>
        <v>0.5849762845049431</v>
      </c>
      <c r="AC93" s="24">
        <f t="shared" si="2"/>
        <v>0.55743751154358567</v>
      </c>
      <c r="AD93" s="24">
        <f t="shared" si="2"/>
        <v>0.60170378152303938</v>
      </c>
      <c r="AE93" s="24">
        <f t="shared" si="2"/>
        <v>0.64728377057549935</v>
      </c>
      <c r="AF93" s="24">
        <f t="shared" si="2"/>
        <v>0.59764414733304883</v>
      </c>
      <c r="AG93" s="24">
        <f t="shared" si="2"/>
        <v>0.59586590754571611</v>
      </c>
      <c r="AH93" s="24">
        <f t="shared" si="2"/>
        <v>0.60418846015194072</v>
      </c>
      <c r="AI93" s="24">
        <f t="shared" si="2"/>
        <v>0.57202795388422167</v>
      </c>
      <c r="AJ93" s="24">
        <f t="shared" si="2"/>
        <v>0.5805847497871377</v>
      </c>
      <c r="AK93" s="24">
        <f>STDEVA(K2:AJ91)</f>
        <v>0.78930383995868814</v>
      </c>
      <c r="AL93" s="25"/>
    </row>
    <row r="94" spans="1:38">
      <c r="B94" s="26" t="s">
        <v>8</v>
      </c>
      <c r="C94" s="26">
        <f>COUNTIF(B2:B91,"นิสิตระดับปริญญาโท")</f>
        <v>64</v>
      </c>
      <c r="M94" s="105">
        <f>STDEV(K2:M91)</f>
        <v>0.85121257792377725</v>
      </c>
      <c r="O94" s="117">
        <f>STDEVA(N2:O91)</f>
        <v>0.57530387619845202</v>
      </c>
      <c r="T94" s="102">
        <f>STDEVA(P2:T91)</f>
        <v>0.76616135182185241</v>
      </c>
      <c r="W94" s="109"/>
      <c r="X94" s="109">
        <f>STDEVA(U2:X91)</f>
        <v>0.99790867669316241</v>
      </c>
      <c r="AB94" s="129"/>
      <c r="AC94" s="129">
        <f>STDEVA(Y2:AC91)</f>
        <v>0.57447564936637885</v>
      </c>
      <c r="AG94" s="136">
        <f>STDEVA(AD2:AG91)</f>
        <v>0.6259564022500268</v>
      </c>
      <c r="AJ94" s="114">
        <f>STDEVA(AH2:AJ91)</f>
        <v>0.58444898329222872</v>
      </c>
    </row>
    <row r="95" spans="1:38">
      <c r="B95" s="26" t="s">
        <v>59</v>
      </c>
      <c r="C95" s="26">
        <f>COUNTIF(B2:B91,"นิสิตระดับปริญญาเอก")</f>
        <v>19</v>
      </c>
      <c r="M95" s="106">
        <f>AVERAGE(K2:M91)</f>
        <v>3.9814814814814814</v>
      </c>
      <c r="N95" s="118"/>
      <c r="O95" s="119">
        <f>AVERAGE(N2:O91)</f>
        <v>4.3555555555555552</v>
      </c>
      <c r="P95" s="107"/>
      <c r="Q95" s="107"/>
      <c r="R95" s="107"/>
      <c r="S95" s="107"/>
      <c r="T95" s="103">
        <f>AVERAGE(P2:T91)</f>
        <v>4.0311111111111115</v>
      </c>
      <c r="U95" s="110"/>
      <c r="V95" s="110"/>
      <c r="W95" s="111"/>
      <c r="X95" s="112">
        <f>AVERAGE(U2:X91)</f>
        <v>3.4166666666666665</v>
      </c>
      <c r="Y95" s="27"/>
      <c r="Z95" s="27"/>
      <c r="AA95" s="27"/>
      <c r="AB95" s="83"/>
      <c r="AC95" s="135">
        <f>AVERAGE(Y2:AC91)</f>
        <v>4.1399999999999997</v>
      </c>
      <c r="AD95" s="88"/>
      <c r="AE95" s="88"/>
      <c r="AF95" s="88"/>
      <c r="AG95" s="137">
        <f>AVERAGE(AD2:AG91)</f>
        <v>4.2805555555555559</v>
      </c>
      <c r="AJ95" s="115">
        <f>AVERAGE(AH2:AJ91)</f>
        <v>4.2925925925925927</v>
      </c>
      <c r="AK95" s="24">
        <f>AVERAGE(M95,O95,T95,AG95,AJ95)</f>
        <v>4.1882592592592589</v>
      </c>
    </row>
    <row r="96" spans="1:38">
      <c r="B96" s="26" t="s">
        <v>62</v>
      </c>
      <c r="C96" s="26">
        <f>COUNTIF(B2:B91,"คณาจารย์/เจ้าหน้าที่")</f>
        <v>7</v>
      </c>
    </row>
    <row r="97" spans="3:6">
      <c r="C97" s="21">
        <f>SUM(C94:C96)</f>
        <v>90</v>
      </c>
    </row>
    <row r="98" spans="3:6">
      <c r="F98" s="2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30" zoomScaleNormal="130" workbookViewId="0">
      <selection activeCell="A4" sqref="A4:F4"/>
    </sheetView>
  </sheetViews>
  <sheetFormatPr defaultRowHeight="15"/>
  <cols>
    <col min="1" max="1" width="9.140625" style="93" customWidth="1"/>
    <col min="2" max="5" width="9.140625" style="93"/>
    <col min="6" max="6" width="49.7109375" style="93" customWidth="1"/>
    <col min="7" max="16384" width="9.140625" style="93"/>
  </cols>
  <sheetData>
    <row r="1" spans="1:8" s="92" customFormat="1" ht="23.25">
      <c r="A1" s="147" t="s">
        <v>48</v>
      </c>
      <c r="B1" s="147"/>
      <c r="C1" s="147"/>
      <c r="D1" s="147"/>
      <c r="E1" s="147"/>
      <c r="F1" s="147"/>
    </row>
    <row r="2" spans="1:8" s="92" customFormat="1" ht="23.25">
      <c r="A2" s="147" t="s">
        <v>11</v>
      </c>
      <c r="B2" s="147"/>
      <c r="C2" s="147"/>
      <c r="D2" s="147"/>
      <c r="E2" s="147"/>
      <c r="F2" s="147"/>
    </row>
    <row r="3" spans="1:8" s="92" customFormat="1" ht="23.25">
      <c r="A3" s="147" t="s">
        <v>124</v>
      </c>
      <c r="B3" s="147"/>
      <c r="C3" s="147"/>
      <c r="D3" s="147"/>
      <c r="E3" s="147"/>
      <c r="F3" s="147"/>
    </row>
    <row r="4" spans="1:8" s="92" customFormat="1" ht="23.25">
      <c r="A4" s="147" t="s">
        <v>125</v>
      </c>
      <c r="B4" s="147"/>
      <c r="C4" s="147"/>
      <c r="D4" s="147"/>
      <c r="E4" s="147"/>
      <c r="F4" s="147"/>
    </row>
    <row r="5" spans="1:8" ht="21">
      <c r="A5" s="148"/>
      <c r="B5" s="148"/>
      <c r="C5" s="148"/>
      <c r="D5" s="148"/>
      <c r="E5" s="148"/>
      <c r="F5" s="148"/>
    </row>
    <row r="6" spans="1:8" s="95" customFormat="1" ht="21">
      <c r="A6" s="94" t="s">
        <v>126</v>
      </c>
      <c r="B6" s="94"/>
      <c r="C6" s="94"/>
      <c r="D6" s="94"/>
      <c r="E6" s="94"/>
      <c r="F6" s="94"/>
    </row>
    <row r="7" spans="1:8" s="95" customFormat="1" ht="21">
      <c r="A7" s="94" t="s">
        <v>132</v>
      </c>
      <c r="B7" s="94"/>
      <c r="C7" s="94"/>
      <c r="D7" s="94"/>
      <c r="E7" s="94"/>
      <c r="F7" s="94"/>
    </row>
    <row r="8" spans="1:8" s="95" customFormat="1" ht="21">
      <c r="A8" s="94" t="s">
        <v>133</v>
      </c>
      <c r="B8" s="94"/>
      <c r="C8" s="94"/>
      <c r="D8" s="94"/>
      <c r="E8" s="94"/>
      <c r="F8" s="94"/>
    </row>
    <row r="9" spans="1:8" s="95" customFormat="1" ht="21">
      <c r="A9" s="94" t="s">
        <v>134</v>
      </c>
      <c r="B9" s="94"/>
      <c r="C9" s="94"/>
      <c r="D9" s="94"/>
      <c r="E9" s="94"/>
      <c r="F9" s="94"/>
    </row>
    <row r="10" spans="1:8" s="9" customFormat="1" ht="21">
      <c r="A10" s="94" t="s">
        <v>135</v>
      </c>
      <c r="B10" s="94"/>
      <c r="C10" s="94"/>
      <c r="D10" s="94"/>
      <c r="E10" s="94"/>
      <c r="F10" s="94"/>
    </row>
    <row r="11" spans="1:8" s="9" customFormat="1" ht="21">
      <c r="A11" s="94" t="s">
        <v>136</v>
      </c>
      <c r="B11" s="94"/>
      <c r="C11" s="94"/>
      <c r="D11" s="94"/>
      <c r="E11" s="94"/>
      <c r="F11" s="94"/>
    </row>
    <row r="12" spans="1:8" s="9" customFormat="1" ht="21">
      <c r="A12" s="146" t="s">
        <v>78</v>
      </c>
      <c r="B12" s="146"/>
      <c r="C12" s="146"/>
      <c r="D12" s="146"/>
      <c r="E12" s="146"/>
      <c r="F12" s="146"/>
      <c r="G12" s="28"/>
      <c r="H12" s="28"/>
    </row>
    <row r="13" spans="1:8" s="9" customFormat="1" ht="21">
      <c r="A13" s="96" t="s">
        <v>137</v>
      </c>
      <c r="B13" s="96"/>
      <c r="C13" s="96"/>
      <c r="D13" s="96"/>
      <c r="E13" s="96"/>
      <c r="F13" s="96"/>
      <c r="G13" s="28"/>
      <c r="H13" s="28"/>
    </row>
    <row r="14" spans="1:8" s="9" customFormat="1" ht="21">
      <c r="A14" s="96" t="s">
        <v>156</v>
      </c>
      <c r="B14" s="96"/>
      <c r="C14" s="96"/>
      <c r="D14" s="96"/>
      <c r="E14" s="96"/>
      <c r="F14" s="96"/>
      <c r="G14" s="28"/>
      <c r="H14" s="28"/>
    </row>
    <row r="15" spans="1:8" s="9" customFormat="1" ht="21">
      <c r="A15" s="96" t="s">
        <v>143</v>
      </c>
      <c r="B15" s="96"/>
      <c r="C15" s="96"/>
      <c r="D15" s="96"/>
      <c r="E15" s="96"/>
      <c r="F15" s="96"/>
      <c r="G15" s="28"/>
      <c r="H15" s="28"/>
    </row>
    <row r="16" spans="1:8" s="9" customFormat="1" ht="21">
      <c r="A16" s="96" t="s">
        <v>157</v>
      </c>
      <c r="B16" s="96"/>
      <c r="C16" s="96"/>
      <c r="D16" s="96"/>
      <c r="E16" s="96"/>
      <c r="F16" s="96"/>
      <c r="G16" s="28"/>
      <c r="H16" s="28"/>
    </row>
    <row r="17" spans="1:8" s="9" customFormat="1" ht="21">
      <c r="A17" s="138" t="s">
        <v>158</v>
      </c>
      <c r="B17" s="138"/>
      <c r="C17" s="138"/>
      <c r="D17" s="138"/>
      <c r="E17" s="138"/>
      <c r="F17" s="138"/>
      <c r="G17" s="28"/>
      <c r="H17" s="28"/>
    </row>
    <row r="18" spans="1:8" s="96" customFormat="1" ht="21">
      <c r="A18" s="149" t="s">
        <v>159</v>
      </c>
      <c r="B18" s="149"/>
      <c r="C18" s="149"/>
      <c r="D18" s="149"/>
      <c r="E18" s="149"/>
      <c r="F18" s="149"/>
    </row>
    <row r="19" spans="1:8" s="94" customFormat="1" ht="21">
      <c r="A19" s="149" t="s">
        <v>145</v>
      </c>
      <c r="B19" s="149"/>
      <c r="C19" s="149"/>
      <c r="D19" s="149"/>
      <c r="E19" s="149"/>
      <c r="F19" s="149"/>
    </row>
    <row r="20" spans="1:8" s="94" customFormat="1" ht="21">
      <c r="A20" s="149" t="s">
        <v>160</v>
      </c>
      <c r="B20" s="150"/>
      <c r="C20" s="150"/>
      <c r="D20" s="150"/>
      <c r="E20" s="150"/>
      <c r="F20" s="150"/>
    </row>
    <row r="21" spans="1:8" s="94" customFormat="1" ht="21">
      <c r="A21" s="149" t="s">
        <v>161</v>
      </c>
      <c r="B21" s="150"/>
      <c r="C21" s="150"/>
      <c r="D21" s="150"/>
      <c r="E21" s="150"/>
      <c r="F21" s="150"/>
    </row>
    <row r="22" spans="1:8" s="98" customFormat="1" ht="21">
      <c r="A22" s="99" t="s">
        <v>162</v>
      </c>
      <c r="B22" s="100"/>
      <c r="C22" s="100"/>
      <c r="D22" s="100"/>
      <c r="E22" s="100"/>
      <c r="F22" s="100"/>
    </row>
    <row r="23" spans="1:8" s="97" customFormat="1" ht="21">
      <c r="A23" s="151" t="s">
        <v>144</v>
      </c>
      <c r="B23" s="151"/>
      <c r="C23" s="151"/>
      <c r="D23" s="151"/>
      <c r="E23" s="151"/>
      <c r="F23" s="151"/>
    </row>
    <row r="24" spans="1:8" ht="21">
      <c r="A24" s="145" t="s">
        <v>138</v>
      </c>
      <c r="B24" s="145"/>
      <c r="C24" s="145"/>
      <c r="D24" s="145"/>
      <c r="E24" s="145"/>
      <c r="F24" s="145"/>
    </row>
    <row r="25" spans="1:8" ht="21">
      <c r="A25" s="9"/>
      <c r="B25" s="9"/>
      <c r="C25" s="9"/>
      <c r="D25" s="9"/>
      <c r="E25" s="9"/>
      <c r="F25" s="9"/>
    </row>
    <row r="26" spans="1:8" ht="21">
      <c r="A26" s="9"/>
      <c r="B26" s="9"/>
      <c r="C26" s="9"/>
      <c r="D26" s="9"/>
      <c r="E26" s="9"/>
      <c r="F26" s="9"/>
    </row>
    <row r="27" spans="1:8" ht="21">
      <c r="A27" s="9"/>
      <c r="B27" s="9"/>
      <c r="C27" s="9"/>
      <c r="D27" s="9"/>
      <c r="E27" s="9"/>
      <c r="F27" s="9"/>
    </row>
    <row r="28" spans="1:8" ht="21">
      <c r="A28" s="9"/>
      <c r="B28" s="9"/>
      <c r="C28" s="9"/>
      <c r="D28" s="9"/>
      <c r="E28" s="9"/>
      <c r="F28" s="9"/>
    </row>
    <row r="29" spans="1:8" ht="21">
      <c r="A29" s="9"/>
      <c r="B29" s="9"/>
      <c r="C29" s="9"/>
      <c r="D29" s="9"/>
      <c r="E29" s="9"/>
      <c r="F29" s="9"/>
    </row>
    <row r="30" spans="1:8" ht="21">
      <c r="A30" s="9"/>
      <c r="B30" s="9"/>
      <c r="C30" s="9"/>
      <c r="D30" s="9"/>
      <c r="E30" s="9"/>
      <c r="F30" s="9"/>
    </row>
    <row r="31" spans="1:8" ht="21">
      <c r="A31" s="9"/>
      <c r="B31" s="9"/>
      <c r="C31" s="9"/>
      <c r="D31" s="9"/>
      <c r="E31" s="9"/>
      <c r="F31" s="9"/>
    </row>
    <row r="32" spans="1:8" ht="21">
      <c r="A32" s="9"/>
      <c r="B32" s="9"/>
      <c r="C32" s="9"/>
      <c r="D32" s="9"/>
      <c r="E32" s="9"/>
      <c r="F32" s="9"/>
    </row>
    <row r="33" spans="1:6" ht="21">
      <c r="A33" s="9"/>
      <c r="B33" s="9"/>
      <c r="C33" s="9"/>
      <c r="D33" s="9"/>
      <c r="E33" s="9"/>
      <c r="F33" s="9"/>
    </row>
    <row r="34" spans="1:6" ht="21">
      <c r="A34" s="9"/>
      <c r="B34" s="9"/>
      <c r="C34" s="9"/>
      <c r="D34" s="9"/>
      <c r="E34" s="9"/>
      <c r="F34" s="9"/>
    </row>
    <row r="35" spans="1:6" ht="21">
      <c r="A35" s="9"/>
      <c r="B35" s="9"/>
      <c r="C35" s="9"/>
      <c r="D35" s="9"/>
      <c r="E35" s="9"/>
      <c r="F35" s="9"/>
    </row>
    <row r="36" spans="1:6" ht="21">
      <c r="A36" s="9"/>
      <c r="B36" s="9"/>
      <c r="C36" s="9"/>
      <c r="D36" s="9"/>
      <c r="E36" s="9"/>
      <c r="F36" s="9"/>
    </row>
  </sheetData>
  <mergeCells count="12">
    <mergeCell ref="A24:F24"/>
    <mergeCell ref="A12:F12"/>
    <mergeCell ref="A1:F1"/>
    <mergeCell ref="A2:F2"/>
    <mergeCell ref="A3:F3"/>
    <mergeCell ref="A4:F4"/>
    <mergeCell ref="A5:F5"/>
    <mergeCell ref="A20:F20"/>
    <mergeCell ref="A18:F18"/>
    <mergeCell ref="A21:F21"/>
    <mergeCell ref="A23:F23"/>
    <mergeCell ref="A19:F19"/>
  </mergeCells>
  <pageMargins left="0.5" right="0.25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60"/>
  <sheetViews>
    <sheetView topLeftCell="A58" zoomScale="120" zoomScaleNormal="120" workbookViewId="0">
      <selection activeCell="C63" sqref="C63"/>
    </sheetView>
  </sheetViews>
  <sheetFormatPr defaultRowHeight="19.5"/>
  <cols>
    <col min="1" max="1" width="7.7109375" style="1" customWidth="1"/>
    <col min="2" max="2" width="9" style="1"/>
    <col min="3" max="3" width="15.42578125" style="1" customWidth="1"/>
    <col min="4" max="4" width="28.28515625" style="1" customWidth="1"/>
    <col min="5" max="5" width="7.28515625" style="3" customWidth="1"/>
    <col min="6" max="6" width="7.85546875" style="3" customWidth="1"/>
    <col min="7" max="7" width="20" style="3" customWidth="1"/>
    <col min="8" max="256" width="9" style="1"/>
    <col min="257" max="257" width="10.85546875" style="1" customWidth="1"/>
    <col min="258" max="258" width="9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" style="1"/>
    <col min="513" max="513" width="10.85546875" style="1" customWidth="1"/>
    <col min="514" max="514" width="9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" style="1"/>
    <col min="769" max="769" width="10.85546875" style="1" customWidth="1"/>
    <col min="770" max="770" width="9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" style="1"/>
    <col min="1025" max="1025" width="10.85546875" style="1" customWidth="1"/>
    <col min="1026" max="1026" width="9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" style="1"/>
    <col min="1281" max="1281" width="10.85546875" style="1" customWidth="1"/>
    <col min="1282" max="1282" width="9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" style="1"/>
    <col min="1537" max="1537" width="10.85546875" style="1" customWidth="1"/>
    <col min="1538" max="1538" width="9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" style="1"/>
    <col min="1793" max="1793" width="10.85546875" style="1" customWidth="1"/>
    <col min="1794" max="1794" width="9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" style="1"/>
    <col min="2049" max="2049" width="10.85546875" style="1" customWidth="1"/>
    <col min="2050" max="2050" width="9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" style="1"/>
    <col min="2305" max="2305" width="10.85546875" style="1" customWidth="1"/>
    <col min="2306" max="2306" width="9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" style="1"/>
    <col min="2561" max="2561" width="10.85546875" style="1" customWidth="1"/>
    <col min="2562" max="2562" width="9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" style="1"/>
    <col min="2817" max="2817" width="10.85546875" style="1" customWidth="1"/>
    <col min="2818" max="2818" width="9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" style="1"/>
    <col min="3073" max="3073" width="10.85546875" style="1" customWidth="1"/>
    <col min="3074" max="3074" width="9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" style="1"/>
    <col min="3329" max="3329" width="10.85546875" style="1" customWidth="1"/>
    <col min="3330" max="3330" width="9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" style="1"/>
    <col min="3585" max="3585" width="10.85546875" style="1" customWidth="1"/>
    <col min="3586" max="3586" width="9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" style="1"/>
    <col min="3841" max="3841" width="10.85546875" style="1" customWidth="1"/>
    <col min="3842" max="3842" width="9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" style="1"/>
    <col min="4097" max="4097" width="10.85546875" style="1" customWidth="1"/>
    <col min="4098" max="4098" width="9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" style="1"/>
    <col min="4353" max="4353" width="10.85546875" style="1" customWidth="1"/>
    <col min="4354" max="4354" width="9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" style="1"/>
    <col min="4609" max="4609" width="10.85546875" style="1" customWidth="1"/>
    <col min="4610" max="4610" width="9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" style="1"/>
    <col min="4865" max="4865" width="10.85546875" style="1" customWidth="1"/>
    <col min="4866" max="4866" width="9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" style="1"/>
    <col min="5121" max="5121" width="10.85546875" style="1" customWidth="1"/>
    <col min="5122" max="5122" width="9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" style="1"/>
    <col min="5377" max="5377" width="10.85546875" style="1" customWidth="1"/>
    <col min="5378" max="5378" width="9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" style="1"/>
    <col min="5633" max="5633" width="10.85546875" style="1" customWidth="1"/>
    <col min="5634" max="5634" width="9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" style="1"/>
    <col min="5889" max="5889" width="10.85546875" style="1" customWidth="1"/>
    <col min="5890" max="5890" width="9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" style="1"/>
    <col min="6145" max="6145" width="10.85546875" style="1" customWidth="1"/>
    <col min="6146" max="6146" width="9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" style="1"/>
    <col min="6401" max="6401" width="10.85546875" style="1" customWidth="1"/>
    <col min="6402" max="6402" width="9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" style="1"/>
    <col min="6657" max="6657" width="10.85546875" style="1" customWidth="1"/>
    <col min="6658" max="6658" width="9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" style="1"/>
    <col min="6913" max="6913" width="10.85546875" style="1" customWidth="1"/>
    <col min="6914" max="6914" width="9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" style="1"/>
    <col min="7169" max="7169" width="10.85546875" style="1" customWidth="1"/>
    <col min="7170" max="7170" width="9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" style="1"/>
    <col min="7425" max="7425" width="10.85546875" style="1" customWidth="1"/>
    <col min="7426" max="7426" width="9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" style="1"/>
    <col min="7681" max="7681" width="10.85546875" style="1" customWidth="1"/>
    <col min="7682" max="7682" width="9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" style="1"/>
    <col min="7937" max="7937" width="10.85546875" style="1" customWidth="1"/>
    <col min="7938" max="7938" width="9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" style="1"/>
    <col min="8193" max="8193" width="10.85546875" style="1" customWidth="1"/>
    <col min="8194" max="8194" width="9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" style="1"/>
    <col min="8449" max="8449" width="10.85546875" style="1" customWidth="1"/>
    <col min="8450" max="8450" width="9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" style="1"/>
    <col min="8705" max="8705" width="10.85546875" style="1" customWidth="1"/>
    <col min="8706" max="8706" width="9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" style="1"/>
    <col min="8961" max="8961" width="10.85546875" style="1" customWidth="1"/>
    <col min="8962" max="8962" width="9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" style="1"/>
    <col min="9217" max="9217" width="10.85546875" style="1" customWidth="1"/>
    <col min="9218" max="9218" width="9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" style="1"/>
    <col min="9473" max="9473" width="10.85546875" style="1" customWidth="1"/>
    <col min="9474" max="9474" width="9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" style="1"/>
    <col min="9729" max="9729" width="10.85546875" style="1" customWidth="1"/>
    <col min="9730" max="9730" width="9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" style="1"/>
    <col min="9985" max="9985" width="10.85546875" style="1" customWidth="1"/>
    <col min="9986" max="9986" width="9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" style="1"/>
    <col min="10241" max="10241" width="10.85546875" style="1" customWidth="1"/>
    <col min="10242" max="10242" width="9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" style="1"/>
    <col min="10497" max="10497" width="10.85546875" style="1" customWidth="1"/>
    <col min="10498" max="10498" width="9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" style="1"/>
    <col min="10753" max="10753" width="10.85546875" style="1" customWidth="1"/>
    <col min="10754" max="10754" width="9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" style="1"/>
    <col min="11009" max="11009" width="10.85546875" style="1" customWidth="1"/>
    <col min="11010" max="11010" width="9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" style="1"/>
    <col min="11265" max="11265" width="10.85546875" style="1" customWidth="1"/>
    <col min="11266" max="11266" width="9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" style="1"/>
    <col min="11521" max="11521" width="10.85546875" style="1" customWidth="1"/>
    <col min="11522" max="11522" width="9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" style="1"/>
    <col min="11777" max="11777" width="10.85546875" style="1" customWidth="1"/>
    <col min="11778" max="11778" width="9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" style="1"/>
    <col min="12033" max="12033" width="10.85546875" style="1" customWidth="1"/>
    <col min="12034" max="12034" width="9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" style="1"/>
    <col min="12289" max="12289" width="10.85546875" style="1" customWidth="1"/>
    <col min="12290" max="12290" width="9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" style="1"/>
    <col min="12545" max="12545" width="10.85546875" style="1" customWidth="1"/>
    <col min="12546" max="12546" width="9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" style="1"/>
    <col min="12801" max="12801" width="10.85546875" style="1" customWidth="1"/>
    <col min="12802" max="12802" width="9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" style="1"/>
    <col min="13057" max="13057" width="10.85546875" style="1" customWidth="1"/>
    <col min="13058" max="13058" width="9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" style="1"/>
    <col min="13313" max="13313" width="10.85546875" style="1" customWidth="1"/>
    <col min="13314" max="13314" width="9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" style="1"/>
    <col min="13569" max="13569" width="10.85546875" style="1" customWidth="1"/>
    <col min="13570" max="13570" width="9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" style="1"/>
    <col min="13825" max="13825" width="10.85546875" style="1" customWidth="1"/>
    <col min="13826" max="13826" width="9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" style="1"/>
    <col min="14081" max="14081" width="10.85546875" style="1" customWidth="1"/>
    <col min="14082" max="14082" width="9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" style="1"/>
    <col min="14337" max="14337" width="10.85546875" style="1" customWidth="1"/>
    <col min="14338" max="14338" width="9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" style="1"/>
    <col min="14593" max="14593" width="10.85546875" style="1" customWidth="1"/>
    <col min="14594" max="14594" width="9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" style="1"/>
    <col min="14849" max="14849" width="10.85546875" style="1" customWidth="1"/>
    <col min="14850" max="14850" width="9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" style="1"/>
    <col min="15105" max="15105" width="10.85546875" style="1" customWidth="1"/>
    <col min="15106" max="15106" width="9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" style="1"/>
    <col min="15361" max="15361" width="10.85546875" style="1" customWidth="1"/>
    <col min="15362" max="15362" width="9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" style="1"/>
    <col min="15617" max="15617" width="10.85546875" style="1" customWidth="1"/>
    <col min="15618" max="15618" width="9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" style="1"/>
    <col min="15873" max="15873" width="10.85546875" style="1" customWidth="1"/>
    <col min="15874" max="15874" width="9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" style="1"/>
    <col min="16129" max="16129" width="10.85546875" style="1" customWidth="1"/>
    <col min="16130" max="16130" width="9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4" width="9" style="1"/>
  </cols>
  <sheetData>
    <row r="2" spans="1:8">
      <c r="A2" s="176" t="s">
        <v>10</v>
      </c>
      <c r="B2" s="176"/>
      <c r="C2" s="176"/>
      <c r="D2" s="176"/>
      <c r="E2" s="176"/>
      <c r="F2" s="176"/>
      <c r="G2" s="176"/>
    </row>
    <row r="3" spans="1:8">
      <c r="A3" s="2"/>
      <c r="B3" s="2"/>
      <c r="C3" s="2"/>
      <c r="D3" s="2"/>
      <c r="E3" s="2"/>
      <c r="F3" s="2"/>
      <c r="G3" s="2"/>
    </row>
    <row r="4" spans="1:8" s="31" customFormat="1" ht="23.25">
      <c r="A4" s="147" t="s">
        <v>11</v>
      </c>
      <c r="B4" s="147"/>
      <c r="C4" s="147"/>
      <c r="D4" s="147"/>
      <c r="E4" s="147"/>
      <c r="F4" s="147"/>
      <c r="G4" s="147"/>
      <c r="H4" s="30"/>
    </row>
    <row r="5" spans="1:8" s="31" customFormat="1" ht="23.25">
      <c r="A5" s="147" t="s">
        <v>124</v>
      </c>
      <c r="B5" s="147"/>
      <c r="C5" s="147"/>
      <c r="D5" s="147"/>
      <c r="E5" s="147"/>
      <c r="F5" s="147"/>
      <c r="G5" s="147"/>
      <c r="H5" s="30"/>
    </row>
    <row r="6" spans="1:8" s="31" customFormat="1" ht="23.25">
      <c r="A6" s="147" t="s">
        <v>125</v>
      </c>
      <c r="B6" s="147"/>
      <c r="C6" s="147"/>
      <c r="D6" s="147"/>
      <c r="E6" s="147"/>
      <c r="F6" s="147"/>
      <c r="G6" s="147"/>
      <c r="H6" s="30"/>
    </row>
    <row r="7" spans="1:8">
      <c r="A7" s="177"/>
      <c r="B7" s="177"/>
      <c r="C7" s="177"/>
      <c r="D7" s="177"/>
      <c r="E7" s="177"/>
      <c r="F7" s="177"/>
      <c r="G7" s="177"/>
    </row>
    <row r="8" spans="1:8" s="9" customFormat="1" ht="21">
      <c r="A8" s="10" t="s">
        <v>84</v>
      </c>
      <c r="E8" s="32"/>
      <c r="F8" s="32"/>
      <c r="G8" s="32"/>
    </row>
    <row r="9" spans="1:8" s="9" customFormat="1" ht="21">
      <c r="E9" s="32"/>
      <c r="F9" s="32"/>
      <c r="G9" s="32"/>
    </row>
    <row r="10" spans="1:8" s="9" customFormat="1" ht="21">
      <c r="A10" s="33" t="s">
        <v>85</v>
      </c>
      <c r="E10" s="32"/>
      <c r="F10" s="32"/>
      <c r="G10" s="32"/>
    </row>
    <row r="11" spans="1:8">
      <c r="A11" s="4"/>
    </row>
    <row r="12" spans="1:8" s="9" customFormat="1" ht="21">
      <c r="A12" s="33"/>
      <c r="B12" s="178" t="s">
        <v>12</v>
      </c>
      <c r="C12" s="178"/>
      <c r="D12" s="178"/>
      <c r="E12" s="14" t="s">
        <v>13</v>
      </c>
      <c r="F12" s="14" t="s">
        <v>14</v>
      </c>
      <c r="G12" s="32"/>
    </row>
    <row r="13" spans="1:8" s="9" customFormat="1" ht="21">
      <c r="A13" s="33"/>
      <c r="B13" s="199" t="s">
        <v>8</v>
      </c>
      <c r="C13" s="200"/>
      <c r="D13" s="201"/>
      <c r="E13" s="34">
        <f>คีย์ข้อมูล!C94</f>
        <v>64</v>
      </c>
      <c r="F13" s="35">
        <f>E13*100/E$16</f>
        <v>71.111111111111114</v>
      </c>
      <c r="G13" s="32"/>
    </row>
    <row r="14" spans="1:8" s="9" customFormat="1" ht="21">
      <c r="A14" s="33"/>
      <c r="B14" s="199" t="s">
        <v>59</v>
      </c>
      <c r="C14" s="200"/>
      <c r="D14" s="201"/>
      <c r="E14" s="34">
        <f>คีย์ข้อมูล!C95</f>
        <v>19</v>
      </c>
      <c r="F14" s="35">
        <f>E14*100/E$16</f>
        <v>21.111111111111111</v>
      </c>
      <c r="G14" s="32"/>
    </row>
    <row r="15" spans="1:8" s="9" customFormat="1" ht="21">
      <c r="A15" s="33"/>
      <c r="B15" s="199" t="s">
        <v>62</v>
      </c>
      <c r="C15" s="200"/>
      <c r="D15" s="201"/>
      <c r="E15" s="34">
        <f>คีย์ข้อมูล!C96</f>
        <v>7</v>
      </c>
      <c r="F15" s="35">
        <f>E15*100/E$16</f>
        <v>7.7777777777777777</v>
      </c>
      <c r="G15" s="32"/>
    </row>
    <row r="16" spans="1:8" s="9" customFormat="1" ht="21">
      <c r="A16" s="33"/>
      <c r="B16" s="178" t="s">
        <v>15</v>
      </c>
      <c r="C16" s="178"/>
      <c r="D16" s="178"/>
      <c r="E16" s="36">
        <f>SUM(E13:E15)</f>
        <v>90</v>
      </c>
      <c r="F16" s="37">
        <f>SUM(F13:F15)</f>
        <v>100</v>
      </c>
    </row>
    <row r="17" spans="1:7" s="9" customFormat="1" ht="21">
      <c r="A17" s="33"/>
      <c r="B17" s="38"/>
      <c r="C17" s="38"/>
      <c r="D17" s="38"/>
      <c r="E17" s="39"/>
      <c r="F17" s="40"/>
    </row>
    <row r="18" spans="1:7" s="9" customFormat="1" ht="21">
      <c r="A18" s="33"/>
      <c r="B18" s="9" t="s">
        <v>127</v>
      </c>
      <c r="E18" s="32"/>
      <c r="F18" s="32"/>
    </row>
    <row r="19" spans="1:7" s="9" customFormat="1" ht="21">
      <c r="A19" s="9" t="s">
        <v>128</v>
      </c>
      <c r="E19" s="32"/>
      <c r="F19" s="32"/>
    </row>
    <row r="21" spans="1:7">
      <c r="C21" s="5"/>
      <c r="D21" s="5"/>
      <c r="E21" s="6"/>
      <c r="G21" s="1"/>
    </row>
    <row r="22" spans="1:7" s="9" customFormat="1" ht="21">
      <c r="A22" s="33" t="s">
        <v>86</v>
      </c>
      <c r="E22" s="32"/>
      <c r="F22" s="32"/>
    </row>
    <row r="23" spans="1:7" ht="20.25" thickBot="1">
      <c r="G23" s="1"/>
    </row>
    <row r="24" spans="1:7" s="9" customFormat="1" ht="21.75" thickTop="1">
      <c r="B24" s="179" t="s">
        <v>16</v>
      </c>
      <c r="C24" s="179"/>
      <c r="D24" s="179"/>
      <c r="E24" s="41" t="s">
        <v>13</v>
      </c>
      <c r="F24" s="41" t="s">
        <v>14</v>
      </c>
    </row>
    <row r="25" spans="1:7" s="9" customFormat="1" ht="21">
      <c r="B25" s="180" t="str">
        <f>[1]คีย์ข้อมูล!K223</f>
        <v>website บัณฑิตวิทยาลัย</v>
      </c>
      <c r="C25" s="180"/>
      <c r="D25" s="180"/>
      <c r="E25" s="42">
        <f>คีย์ข้อมูล!D92</f>
        <v>67</v>
      </c>
      <c r="F25" s="35">
        <f>E25*100/E$32</f>
        <v>47.183098591549296</v>
      </c>
    </row>
    <row r="26" spans="1:7" s="9" customFormat="1" ht="21">
      <c r="B26" s="180" t="s">
        <v>18</v>
      </c>
      <c r="C26" s="180"/>
      <c r="D26" s="180"/>
      <c r="E26" s="42">
        <f>คีย์ข้อมูล!F92</f>
        <v>43</v>
      </c>
      <c r="F26" s="35">
        <f t="shared" ref="F26:F32" si="0">E26*100/E$32</f>
        <v>30.281690140845072</v>
      </c>
    </row>
    <row r="27" spans="1:7" s="9" customFormat="1" ht="21">
      <c r="B27" s="180" t="s">
        <v>19</v>
      </c>
      <c r="C27" s="180"/>
      <c r="D27" s="180"/>
      <c r="E27" s="42">
        <f>คีย์ข้อมูล!G92</f>
        <v>15</v>
      </c>
      <c r="F27" s="35">
        <f t="shared" si="0"/>
        <v>10.56338028169014</v>
      </c>
    </row>
    <row r="28" spans="1:7" s="9" customFormat="1" ht="21">
      <c r="B28" s="180" t="s">
        <v>17</v>
      </c>
      <c r="C28" s="180"/>
      <c r="D28" s="180"/>
      <c r="E28" s="42">
        <f>คีย์ข้อมูล!E92</f>
        <v>7</v>
      </c>
      <c r="F28" s="35">
        <f t="shared" si="0"/>
        <v>4.929577464788732</v>
      </c>
    </row>
    <row r="29" spans="1:7" s="9" customFormat="1" ht="21">
      <c r="B29" s="180" t="s">
        <v>20</v>
      </c>
      <c r="C29" s="180"/>
      <c r="D29" s="180"/>
      <c r="E29" s="42">
        <f>คีย์ข้อมูล!H92</f>
        <v>6</v>
      </c>
      <c r="F29" s="35">
        <f t="shared" si="0"/>
        <v>4.225352112676056</v>
      </c>
    </row>
    <row r="30" spans="1:7" s="9" customFormat="1" ht="21">
      <c r="B30" s="180" t="s">
        <v>105</v>
      </c>
      <c r="C30" s="180"/>
      <c r="D30" s="180"/>
      <c r="E30" s="42">
        <f>คีย์ข้อมูล!I92</f>
        <v>2</v>
      </c>
      <c r="F30" s="35">
        <f t="shared" si="0"/>
        <v>1.408450704225352</v>
      </c>
    </row>
    <row r="31" spans="1:7" s="9" customFormat="1" ht="21">
      <c r="B31" s="180" t="s">
        <v>5</v>
      </c>
      <c r="C31" s="180"/>
      <c r="D31" s="180"/>
      <c r="E31" s="42">
        <f>คีย์ข้อมูล!J92</f>
        <v>2</v>
      </c>
      <c r="F31" s="35">
        <f t="shared" si="0"/>
        <v>1.408450704225352</v>
      </c>
    </row>
    <row r="32" spans="1:7" s="9" customFormat="1" ht="21.75" thickBot="1">
      <c r="B32" s="189" t="s">
        <v>15</v>
      </c>
      <c r="C32" s="190"/>
      <c r="D32" s="191"/>
      <c r="E32" s="43">
        <f>SUM(E25:E31)</f>
        <v>142</v>
      </c>
      <c r="F32" s="91">
        <f t="shared" si="0"/>
        <v>100</v>
      </c>
    </row>
    <row r="33" spans="1:8" s="9" customFormat="1" ht="21.75" thickTop="1">
      <c r="E33" s="32"/>
      <c r="F33" s="32"/>
      <c r="G33" s="32"/>
    </row>
    <row r="34" spans="1:8" s="9" customFormat="1" ht="21">
      <c r="A34" s="28"/>
      <c r="B34" s="9" t="s">
        <v>67</v>
      </c>
      <c r="E34" s="32"/>
      <c r="F34" s="32"/>
      <c r="G34" s="32"/>
    </row>
    <row r="35" spans="1:8" s="9" customFormat="1" ht="21">
      <c r="A35" s="9" t="s">
        <v>129</v>
      </c>
      <c r="E35" s="32"/>
      <c r="F35" s="32"/>
      <c r="G35" s="32"/>
    </row>
    <row r="41" spans="1:8">
      <c r="A41" s="176" t="s">
        <v>51</v>
      </c>
      <c r="B41" s="176"/>
      <c r="C41" s="176"/>
      <c r="D41" s="176"/>
      <c r="E41" s="176"/>
      <c r="F41" s="176"/>
      <c r="G41" s="176"/>
      <c r="H41" s="7"/>
    </row>
    <row r="42" spans="1:8">
      <c r="A42" s="3"/>
      <c r="B42" s="3"/>
      <c r="C42" s="3"/>
      <c r="D42" s="3"/>
      <c r="H42" s="7"/>
    </row>
    <row r="43" spans="1:8" s="9" customFormat="1" ht="21">
      <c r="A43" s="10" t="s">
        <v>87</v>
      </c>
      <c r="E43" s="32"/>
      <c r="F43" s="32"/>
      <c r="G43" s="32"/>
    </row>
    <row r="44" spans="1:8" s="28" customFormat="1" ht="25.5" customHeight="1">
      <c r="A44" s="82" t="s">
        <v>88</v>
      </c>
      <c r="E44" s="32"/>
      <c r="F44" s="32"/>
      <c r="G44" s="32"/>
    </row>
    <row r="45" spans="1:8" s="9" customFormat="1" ht="15" customHeight="1" thickBot="1">
      <c r="A45" s="10"/>
      <c r="E45" s="32"/>
      <c r="F45" s="32"/>
      <c r="G45" s="32"/>
    </row>
    <row r="46" spans="1:8" s="9" customFormat="1" ht="21.75" thickTop="1">
      <c r="A46" s="155" t="s">
        <v>21</v>
      </c>
      <c r="B46" s="156"/>
      <c r="C46" s="156"/>
      <c r="D46" s="157"/>
      <c r="E46" s="161" t="s">
        <v>123</v>
      </c>
      <c r="F46" s="162"/>
      <c r="G46" s="163"/>
    </row>
    <row r="47" spans="1:8" s="9" customFormat="1" ht="21.75" thickBot="1">
      <c r="A47" s="158"/>
      <c r="B47" s="159"/>
      <c r="C47" s="159"/>
      <c r="D47" s="160"/>
      <c r="E47" s="44"/>
      <c r="F47" s="44" t="s">
        <v>22</v>
      </c>
      <c r="G47" s="44" t="s">
        <v>23</v>
      </c>
    </row>
    <row r="48" spans="1:8" s="9" customFormat="1" ht="21.75" thickTop="1">
      <c r="A48" s="45" t="s">
        <v>41</v>
      </c>
      <c r="B48" s="46"/>
      <c r="C48" s="46"/>
      <c r="D48" s="47"/>
      <c r="E48" s="48"/>
      <c r="F48" s="38"/>
      <c r="G48" s="48"/>
      <c r="H48" s="11"/>
    </row>
    <row r="49" spans="1:9" s="9" customFormat="1" ht="21">
      <c r="A49" s="192" t="s">
        <v>68</v>
      </c>
      <c r="B49" s="192"/>
      <c r="C49" s="192"/>
      <c r="D49" s="192"/>
      <c r="E49" s="49">
        <f>คีย์ข้อมูล!U92</f>
        <v>3.4333333333333331</v>
      </c>
      <c r="F49" s="49">
        <f>คีย์ข้อมูล!U93</f>
        <v>0.99493097270586428</v>
      </c>
      <c r="G49" s="16" t="str">
        <f>IF(E49&gt;4.5,"มากที่สุด",IF(E49&gt;3.5,"มาก",IF(E49&gt;2.5,"ปานกลาง",IF(E49&gt;1.5,"น้อย",IF(E49&lt;=1.5,"น้อยที่สุด")))))</f>
        <v>ปานกลาง</v>
      </c>
    </row>
    <row r="50" spans="1:9" s="9" customFormat="1" ht="21">
      <c r="A50" s="192" t="s">
        <v>69</v>
      </c>
      <c r="B50" s="192"/>
      <c r="C50" s="192"/>
      <c r="D50" s="192"/>
      <c r="E50" s="49">
        <f>คีย์ข้อมูล!V92</f>
        <v>3.4333333333333331</v>
      </c>
      <c r="F50" s="49">
        <f>คีย์ข้อมูล!V93</f>
        <v>0.98357294103542603</v>
      </c>
      <c r="G50" s="16" t="str">
        <f t="shared" ref="G50:G52" si="1">IF(E50&gt;4.5,"มากที่สุด",IF(E50&gt;3.5,"มาก",IF(E50&gt;2.5,"ปานกลาง",IF(E50&gt;1.5,"น้อย",IF(E50&lt;=1.5,"น้อยที่สุด")))))</f>
        <v>ปานกลาง</v>
      </c>
    </row>
    <row r="51" spans="1:9" s="9" customFormat="1" ht="41.25" customHeight="1">
      <c r="A51" s="164" t="s">
        <v>74</v>
      </c>
      <c r="B51" s="164"/>
      <c r="C51" s="164"/>
      <c r="D51" s="164"/>
      <c r="E51" s="50">
        <f>คีย์ข้อมูล!W92</f>
        <v>3.5</v>
      </c>
      <c r="F51" s="50">
        <f>คีย์ข้อมูล!W93</f>
        <v>0.96279088702315385</v>
      </c>
      <c r="G51" s="51" t="str">
        <f t="shared" si="1"/>
        <v>ปานกลาง</v>
      </c>
    </row>
    <row r="52" spans="1:9" s="9" customFormat="1" ht="42" customHeight="1">
      <c r="A52" s="164" t="s">
        <v>75</v>
      </c>
      <c r="B52" s="193"/>
      <c r="C52" s="193"/>
      <c r="D52" s="193"/>
      <c r="E52" s="50">
        <f>คีย์ข้อมูล!X92</f>
        <v>3.3</v>
      </c>
      <c r="F52" s="50">
        <f>คีย์ข้อมูล!X93</f>
        <v>1.0541517704088816</v>
      </c>
      <c r="G52" s="51" t="str">
        <f t="shared" si="1"/>
        <v>ปานกลาง</v>
      </c>
    </row>
    <row r="53" spans="1:9" s="9" customFormat="1" ht="18.75" customHeight="1" thickBot="1">
      <c r="A53" s="202" t="s">
        <v>42</v>
      </c>
      <c r="B53" s="203"/>
      <c r="C53" s="203"/>
      <c r="D53" s="204"/>
      <c r="E53" s="52">
        <f>AVERAGE(E49:E52)</f>
        <v>3.416666666666667</v>
      </c>
      <c r="F53" s="53">
        <f>คีย์ข้อมูล!X94</f>
        <v>0.99790867669316241</v>
      </c>
      <c r="G53" s="54" t="str">
        <f t="shared" ref="G53" si="2">IF(E53&gt;4.5,"มากที่สุด",IF(E53&gt;3.5,"มาก",IF(E53&gt;2.5,"ปานกลาง",IF(E53&gt;1.5,"น้อย",IF(E53&lt;=1.5,"น้อยที่สุด")))))</f>
        <v>ปานกลาง</v>
      </c>
    </row>
    <row r="54" spans="1:9" s="9" customFormat="1" ht="21.75" thickTop="1">
      <c r="A54" s="55" t="s">
        <v>43</v>
      </c>
      <c r="B54" s="56"/>
      <c r="C54" s="56"/>
      <c r="D54" s="57"/>
      <c r="E54" s="58"/>
      <c r="F54" s="58"/>
      <c r="G54" s="57"/>
    </row>
    <row r="55" spans="1:9" s="9" customFormat="1" ht="21">
      <c r="A55" s="59" t="s">
        <v>70</v>
      </c>
      <c r="B55" s="59"/>
      <c r="C55" s="59"/>
      <c r="D55" s="59"/>
      <c r="E55" s="49">
        <f>คีย์ข้อมูล!Y92</f>
        <v>4.177777777777778</v>
      </c>
      <c r="F55" s="49">
        <f>คีย์ข้อมูล!Y93</f>
        <v>0.57235523222922924</v>
      </c>
      <c r="G55" s="16" t="str">
        <f>IF(E55&gt;4.5,"มากที่สุด",IF(E55&gt;3.5,"มาก",IF(E55&gt;2.5,"ปานกลาง",IF(E55&gt;1.5,"น้อย",IF(E55&lt;=1.5,"น้อยที่สุด")))))</f>
        <v>มาก</v>
      </c>
    </row>
    <row r="56" spans="1:9" s="9" customFormat="1" ht="21">
      <c r="A56" s="59" t="s">
        <v>71</v>
      </c>
      <c r="B56" s="59"/>
      <c r="C56" s="59"/>
      <c r="D56" s="59"/>
      <c r="E56" s="49">
        <f>คีย์ข้อมูล!Z92</f>
        <v>4.2</v>
      </c>
      <c r="F56" s="49">
        <f>คีย์ข้อมูล!Z93</f>
        <v>0.5648903642261095</v>
      </c>
      <c r="G56" s="16" t="str">
        <f t="shared" ref="G56:G59" si="3">IF(E56&gt;4.5,"มากที่สุด",IF(E56&gt;3.5,"มาก",IF(E56&gt;2.5,"ปานกลาง",IF(E56&gt;1.5,"น้อย",IF(E56&lt;=1.5,"น้อยที่สุด")))))</f>
        <v>มาก</v>
      </c>
    </row>
    <row r="57" spans="1:9" s="9" customFormat="1" ht="41.25" customHeight="1">
      <c r="A57" s="164" t="s">
        <v>73</v>
      </c>
      <c r="B57" s="164"/>
      <c r="C57" s="164"/>
      <c r="D57" s="164"/>
      <c r="E57" s="50">
        <f>คีย์ข้อมูล!AA92</f>
        <v>4.1222222222222218</v>
      </c>
      <c r="F57" s="50">
        <f>คีย์ข้อมูล!AA93</f>
        <v>0.59638946964263573</v>
      </c>
      <c r="G57" s="51" t="str">
        <f t="shared" si="3"/>
        <v>มาก</v>
      </c>
    </row>
    <row r="58" spans="1:9" s="9" customFormat="1" ht="40.5" customHeight="1">
      <c r="A58" s="164" t="s">
        <v>76</v>
      </c>
      <c r="B58" s="164"/>
      <c r="C58" s="164"/>
      <c r="D58" s="164"/>
      <c r="E58" s="50">
        <f>คีย์ข้อมูล!AB92</f>
        <v>4.0777777777777775</v>
      </c>
      <c r="F58" s="50">
        <f>คีย์ข้อมูล!AB93</f>
        <v>0.5849762845049431</v>
      </c>
      <c r="G58" s="51" t="str">
        <f t="shared" si="3"/>
        <v>มาก</v>
      </c>
    </row>
    <row r="59" spans="1:9" s="9" customFormat="1" ht="21">
      <c r="A59" s="164" t="s">
        <v>141</v>
      </c>
      <c r="B59" s="164"/>
      <c r="C59" s="164"/>
      <c r="D59" s="164"/>
      <c r="E59" s="50">
        <f>คีย์ข้อมูล!AC92</f>
        <v>4.1222222222222218</v>
      </c>
      <c r="F59" s="50">
        <f>คีย์ข้อมูล!AC93</f>
        <v>0.55743751154358567</v>
      </c>
      <c r="G59" s="51" t="str">
        <f t="shared" si="3"/>
        <v>มาก</v>
      </c>
    </row>
    <row r="60" spans="1:9" s="9" customFormat="1" ht="21.75" thickBot="1">
      <c r="A60" s="202" t="s">
        <v>42</v>
      </c>
      <c r="B60" s="203"/>
      <c r="C60" s="203"/>
      <c r="D60" s="204"/>
      <c r="E60" s="53">
        <f>คีย์ข้อมูล!AC95</f>
        <v>4.1399999999999997</v>
      </c>
      <c r="F60" s="60">
        <f>คีย์ข้อมูล!AC94</f>
        <v>0.57447564936637885</v>
      </c>
      <c r="G60" s="54" t="str">
        <f t="shared" ref="G60" si="4">IF(E60&gt;4.5,"มากที่สุด",IF(E60&gt;3.5,"มาก",IF(E60&gt;2.5,"ปานกลาง",IF(E60&gt;1.5,"น้อย",IF(E60&lt;=1.5,"น้อยที่สุด")))))</f>
        <v>มาก</v>
      </c>
      <c r="I60" s="61"/>
    </row>
    <row r="61" spans="1:9" s="9" customFormat="1" ht="16.5" customHeight="1" thickTop="1">
      <c r="A61" s="11"/>
      <c r="B61" s="11"/>
      <c r="C61" s="11"/>
      <c r="D61" s="11"/>
      <c r="E61" s="62"/>
      <c r="F61" s="62"/>
      <c r="G61" s="62"/>
    </row>
    <row r="62" spans="1:9" s="9" customFormat="1" ht="21">
      <c r="A62" s="28"/>
      <c r="B62" s="28" t="s">
        <v>79</v>
      </c>
      <c r="C62" s="28"/>
      <c r="D62" s="28"/>
      <c r="E62" s="28"/>
      <c r="F62" s="28"/>
      <c r="G62" s="28"/>
      <c r="H62" s="28"/>
      <c r="I62" s="28"/>
    </row>
    <row r="63" spans="1:9" s="9" customFormat="1" ht="21">
      <c r="A63" s="28" t="s">
        <v>130</v>
      </c>
      <c r="B63" s="28"/>
      <c r="C63" s="28"/>
      <c r="D63" s="28"/>
      <c r="E63" s="28"/>
      <c r="F63" s="28"/>
      <c r="G63" s="28"/>
      <c r="H63" s="28"/>
      <c r="I63" s="28"/>
    </row>
    <row r="64" spans="1:9" s="9" customFormat="1" ht="21">
      <c r="A64" s="28" t="s">
        <v>163</v>
      </c>
      <c r="B64" s="28"/>
      <c r="C64" s="28"/>
      <c r="D64" s="28"/>
      <c r="E64" s="28"/>
      <c r="F64" s="28"/>
      <c r="G64" s="28"/>
      <c r="H64" s="28"/>
      <c r="I64" s="28"/>
    </row>
    <row r="65" spans="1:9" s="9" customFormat="1" ht="21">
      <c r="A65" s="28" t="s">
        <v>142</v>
      </c>
      <c r="B65" s="28"/>
      <c r="C65" s="28"/>
      <c r="D65" s="28"/>
      <c r="E65" s="28"/>
      <c r="F65" s="28"/>
      <c r="G65" s="28"/>
      <c r="H65" s="28"/>
      <c r="I65" s="28"/>
    </row>
    <row r="66" spans="1:9" s="9" customFormat="1" ht="21">
      <c r="A66" s="28" t="s">
        <v>148</v>
      </c>
      <c r="B66" s="28"/>
      <c r="C66" s="28"/>
      <c r="D66" s="28"/>
      <c r="E66" s="28"/>
      <c r="F66" s="28"/>
      <c r="G66" s="28"/>
      <c r="H66" s="28"/>
      <c r="I66" s="28"/>
    </row>
    <row r="67" spans="1:9" s="9" customFormat="1" ht="21">
      <c r="A67" s="28"/>
      <c r="B67" s="28"/>
      <c r="C67" s="28"/>
      <c r="D67" s="28"/>
      <c r="E67" s="28"/>
      <c r="F67" s="28"/>
      <c r="G67" s="28"/>
      <c r="H67" s="28"/>
      <c r="I67" s="28"/>
    </row>
    <row r="68" spans="1:9" s="9" customFormat="1" ht="21">
      <c r="A68" s="28"/>
      <c r="B68" s="28"/>
      <c r="C68" s="28"/>
      <c r="D68" s="28"/>
      <c r="E68" s="28"/>
      <c r="F68" s="28"/>
      <c r="G68" s="28"/>
      <c r="H68" s="28"/>
      <c r="I68" s="28"/>
    </row>
    <row r="69" spans="1:9" s="9" customFormat="1" ht="21">
      <c r="A69" s="28"/>
      <c r="B69" s="28"/>
      <c r="C69" s="28"/>
      <c r="D69" s="28"/>
      <c r="E69" s="28"/>
      <c r="F69" s="28"/>
      <c r="G69" s="28"/>
      <c r="H69" s="28"/>
      <c r="I69" s="28"/>
    </row>
    <row r="70" spans="1:9" s="9" customFormat="1" ht="21">
      <c r="A70" s="28"/>
      <c r="B70" s="28"/>
      <c r="C70" s="28"/>
      <c r="D70" s="28"/>
      <c r="E70" s="28"/>
      <c r="F70" s="28"/>
      <c r="G70" s="28"/>
      <c r="H70" s="28"/>
      <c r="I70" s="28"/>
    </row>
    <row r="71" spans="1:9" s="9" customFormat="1" ht="21">
      <c r="A71" s="28"/>
      <c r="B71" s="28"/>
      <c r="C71" s="28"/>
      <c r="D71" s="28"/>
      <c r="E71" s="28"/>
      <c r="F71" s="28"/>
      <c r="G71" s="28"/>
      <c r="H71" s="28"/>
      <c r="I71" s="28"/>
    </row>
    <row r="72" spans="1:9" s="9" customFormat="1" ht="21">
      <c r="A72" s="28"/>
      <c r="B72" s="28"/>
      <c r="C72" s="28"/>
      <c r="D72" s="28"/>
      <c r="E72" s="28"/>
      <c r="F72" s="28"/>
      <c r="G72" s="28"/>
      <c r="H72" s="28"/>
      <c r="I72" s="28"/>
    </row>
    <row r="73" spans="1:9" s="9" customFormat="1" ht="21">
      <c r="A73" s="28"/>
      <c r="B73" s="28"/>
      <c r="C73" s="28"/>
      <c r="D73" s="28"/>
      <c r="E73" s="28"/>
      <c r="F73" s="28"/>
      <c r="G73" s="28"/>
      <c r="H73" s="28"/>
      <c r="I73" s="28"/>
    </row>
    <row r="74" spans="1:9" s="9" customFormat="1" ht="21">
      <c r="A74" s="28"/>
      <c r="B74" s="28"/>
      <c r="C74" s="28"/>
      <c r="D74" s="28"/>
      <c r="E74" s="28"/>
      <c r="F74" s="28"/>
      <c r="G74" s="28"/>
      <c r="H74" s="28"/>
      <c r="I74" s="28"/>
    </row>
    <row r="75" spans="1:9" s="9" customFormat="1" ht="21">
      <c r="A75" s="63"/>
      <c r="B75" s="63"/>
      <c r="C75" s="28"/>
      <c r="D75" s="28"/>
      <c r="E75" s="28"/>
      <c r="F75" s="28"/>
      <c r="G75" s="28"/>
      <c r="H75" s="28"/>
      <c r="I75" s="28"/>
    </row>
    <row r="76" spans="1:9" s="9" customFormat="1" ht="21">
      <c r="A76" s="198" t="s">
        <v>49</v>
      </c>
      <c r="B76" s="198"/>
      <c r="C76" s="198"/>
      <c r="D76" s="198"/>
      <c r="E76" s="198"/>
      <c r="F76" s="198"/>
      <c r="G76" s="198"/>
    </row>
    <row r="77" spans="1:9" s="12" customFormat="1" ht="21">
      <c r="A77" s="64" t="s">
        <v>89</v>
      </c>
      <c r="E77" s="19"/>
      <c r="F77" s="19"/>
      <c r="G77" s="19"/>
    </row>
    <row r="78" spans="1:9" s="12" customFormat="1" ht="12" customHeight="1" thickBot="1">
      <c r="A78" s="64"/>
      <c r="E78" s="19"/>
      <c r="F78" s="19"/>
      <c r="G78" s="19"/>
    </row>
    <row r="79" spans="1:9" s="12" customFormat="1" ht="21.75" thickTop="1">
      <c r="A79" s="181" t="s">
        <v>21</v>
      </c>
      <c r="B79" s="182"/>
      <c r="C79" s="182"/>
      <c r="D79" s="183"/>
      <c r="E79" s="161" t="s">
        <v>123</v>
      </c>
      <c r="F79" s="187"/>
      <c r="G79" s="188"/>
    </row>
    <row r="80" spans="1:9" s="12" customFormat="1" ht="16.5" customHeight="1">
      <c r="A80" s="184"/>
      <c r="B80" s="185"/>
      <c r="C80" s="185"/>
      <c r="D80" s="186"/>
      <c r="E80" s="65"/>
      <c r="F80" s="65" t="s">
        <v>22</v>
      </c>
      <c r="G80" s="65" t="s">
        <v>23</v>
      </c>
    </row>
    <row r="81" spans="1:9" s="12" customFormat="1" ht="21">
      <c r="A81" s="167" t="s">
        <v>24</v>
      </c>
      <c r="B81" s="168"/>
      <c r="C81" s="168"/>
      <c r="D81" s="169"/>
      <c r="E81" s="66"/>
      <c r="F81" s="67"/>
      <c r="G81" s="67"/>
    </row>
    <row r="82" spans="1:9" s="12" customFormat="1" ht="21">
      <c r="A82" s="167" t="s">
        <v>25</v>
      </c>
      <c r="B82" s="168"/>
      <c r="C82" s="168"/>
      <c r="D82" s="169"/>
      <c r="E82" s="66">
        <f>คีย์ข้อมูล!K92</f>
        <v>4.322222222222222</v>
      </c>
      <c r="F82" s="66">
        <f>คีย์ข้อมูล!K93</f>
        <v>0.63294882867838809</v>
      </c>
      <c r="G82" s="67" t="str">
        <f>IF(E82&gt;4.5,"มากที่สุด",IF(E82&gt;3.5,"มาก",IF(E82&gt;2.5,"ปานกลาง",IF(E82&gt;1.5,"น้อย",IF(E82&lt;=1.5,"น้อยที่สุด")))))</f>
        <v>มาก</v>
      </c>
    </row>
    <row r="83" spans="1:9" s="12" customFormat="1" ht="21">
      <c r="A83" s="68" t="s">
        <v>122</v>
      </c>
      <c r="B83" s="68"/>
      <c r="C83" s="68"/>
      <c r="D83" s="68"/>
      <c r="E83" s="66">
        <f>คีย์ข้อมูล!L92</f>
        <v>3.7333333333333334</v>
      </c>
      <c r="F83" s="66">
        <f>คีย์ข้อมูล!L93</f>
        <v>0.90937687024403169</v>
      </c>
      <c r="G83" s="67" t="str">
        <f>IF(E83&gt;4.5,"มากที่สุด",IF(E83&gt;3.5,"มาก",IF(E83&gt;2.5,"ปานกลาง",IF(E83&gt;1.5,"น้อย",IF(E83&lt;=1.5,"น้อยที่สุด")))))</f>
        <v>มาก</v>
      </c>
    </row>
    <row r="84" spans="1:9" s="12" customFormat="1" ht="21">
      <c r="A84" s="68" t="s">
        <v>26</v>
      </c>
      <c r="B84" s="68"/>
      <c r="C84" s="68"/>
      <c r="D84" s="68"/>
      <c r="E84" s="66">
        <f>คีย์ข้อมูล!M92</f>
        <v>3.8888888888888888</v>
      </c>
      <c r="F84" s="66">
        <f>คีย์ข้อมูล!M93</f>
        <v>0.87979114534400615</v>
      </c>
      <c r="G84" s="67" t="str">
        <f t="shared" ref="G84:G102" si="5">IF(E84&gt;4.5,"มากที่สุด",IF(E84&gt;3.5,"มาก",IF(E84&gt;2.5,"ปานกลาง",IF(E84&gt;1.5,"น้อย",IF(E84&lt;=1.5,"น้อยที่สุด")))))</f>
        <v>มาก</v>
      </c>
    </row>
    <row r="85" spans="1:9" s="12" customFormat="1" ht="21">
      <c r="A85" s="170" t="s">
        <v>27</v>
      </c>
      <c r="B85" s="171"/>
      <c r="C85" s="171"/>
      <c r="D85" s="172"/>
      <c r="E85" s="69">
        <f>คีย์ข้อมูล!M95</f>
        <v>3.9814814814814814</v>
      </c>
      <c r="F85" s="69">
        <f>คีย์ข้อมูล!M94</f>
        <v>0.85121257792377725</v>
      </c>
      <c r="G85" s="70" t="str">
        <f>IF(E85&gt;4.5,"มากที่สุด",IF(E85&gt;3.5,"มาก",IF(E85&gt;2.5,"ปานกลาง",IF(E85&gt;1.5,"น้อย",IF(E85&lt;=1.5,"น้อยที่สุด")))))</f>
        <v>มาก</v>
      </c>
      <c r="I85" s="71"/>
    </row>
    <row r="86" spans="1:9" s="12" customFormat="1" ht="21">
      <c r="A86" s="167" t="s">
        <v>28</v>
      </c>
      <c r="B86" s="168"/>
      <c r="C86" s="168"/>
      <c r="D86" s="169"/>
      <c r="E86" s="67"/>
      <c r="F86" s="67"/>
      <c r="G86" s="67"/>
    </row>
    <row r="87" spans="1:9" s="12" customFormat="1" ht="21">
      <c r="A87" s="68" t="s">
        <v>29</v>
      </c>
      <c r="B87" s="68"/>
      <c r="C87" s="68"/>
      <c r="D87" s="68"/>
      <c r="E87" s="66">
        <f>คีย์ข้อมูล!N92</f>
        <v>4.3111111111111109</v>
      </c>
      <c r="F87" s="66">
        <f>คีย์ข้อมูล!N93</f>
        <v>0.61158193189932997</v>
      </c>
      <c r="G87" s="67" t="str">
        <f t="shared" si="5"/>
        <v>มาก</v>
      </c>
    </row>
    <row r="88" spans="1:9" s="12" customFormat="1" ht="21">
      <c r="A88" s="167" t="s">
        <v>30</v>
      </c>
      <c r="B88" s="168"/>
      <c r="C88" s="168"/>
      <c r="D88" s="169"/>
      <c r="E88" s="66">
        <f>คีย์ข้อมูล!O92</f>
        <v>4.4000000000000004</v>
      </c>
      <c r="F88" s="66">
        <f>คีย์ข้อมูล!O93</f>
        <v>0.53632121852319181</v>
      </c>
      <c r="G88" s="67" t="str">
        <f>IF(E88&gt;4.5,"มากที่สุด",IF(E88&gt;3.5,"มาก",IF(E88&gt;2.5,"ปานกลาง",IF(E88&gt;1.5,"น้อย",IF(E88&lt;=1.5,"น้อยที่สุด")))))</f>
        <v>มาก</v>
      </c>
    </row>
    <row r="89" spans="1:9" s="12" customFormat="1" ht="21">
      <c r="A89" s="170" t="s">
        <v>80</v>
      </c>
      <c r="B89" s="171"/>
      <c r="C89" s="171"/>
      <c r="D89" s="172"/>
      <c r="E89" s="72">
        <f>คีย์ข้อมูล!O95</f>
        <v>4.3555555555555552</v>
      </c>
      <c r="F89" s="72">
        <f>คีย์ข้อมูล!O94</f>
        <v>0.57530387619845202</v>
      </c>
      <c r="G89" s="73" t="str">
        <f t="shared" si="5"/>
        <v>มาก</v>
      </c>
    </row>
    <row r="90" spans="1:9" s="12" customFormat="1" ht="21">
      <c r="A90" s="167" t="s">
        <v>31</v>
      </c>
      <c r="B90" s="168"/>
      <c r="C90" s="168"/>
      <c r="D90" s="169"/>
      <c r="E90" s="66"/>
      <c r="F90" s="66"/>
      <c r="G90" s="67"/>
    </row>
    <row r="91" spans="1:9" s="12" customFormat="1" ht="21">
      <c r="A91" s="167" t="s">
        <v>32</v>
      </c>
      <c r="B91" s="168"/>
      <c r="C91" s="168"/>
      <c r="D91" s="169"/>
      <c r="E91" s="66">
        <f>คีย์ข้อมูล!P92</f>
        <v>4.1222222222222218</v>
      </c>
      <c r="F91" s="66">
        <f>คีย์ข้อมูล!P93</f>
        <v>0.71622885329141905</v>
      </c>
      <c r="G91" s="67" t="str">
        <f t="shared" si="5"/>
        <v>มาก</v>
      </c>
    </row>
    <row r="92" spans="1:9" s="12" customFormat="1" ht="21">
      <c r="A92" s="167" t="s">
        <v>33</v>
      </c>
      <c r="B92" s="168"/>
      <c r="C92" s="168"/>
      <c r="D92" s="169"/>
      <c r="E92" s="66">
        <f>คีย์ข้อมูล!Q92</f>
        <v>3.9777777777777779</v>
      </c>
      <c r="F92" s="66">
        <f>คีย์ข้อมูล!Q93</f>
        <v>0.79291494333616408</v>
      </c>
      <c r="G92" s="67" t="str">
        <f t="shared" si="5"/>
        <v>มาก</v>
      </c>
    </row>
    <row r="93" spans="1:9" s="12" customFormat="1" ht="21">
      <c r="A93" s="68" t="s">
        <v>34</v>
      </c>
      <c r="B93" s="68"/>
      <c r="C93" s="68"/>
      <c r="D93" s="68"/>
      <c r="E93" s="66">
        <f>คีย์ข้อมูล!R92</f>
        <v>3.7444444444444445</v>
      </c>
      <c r="F93" s="66">
        <f>คีย์ข้อมูล!R93</f>
        <v>0.8812798546841748</v>
      </c>
      <c r="G93" s="67" t="str">
        <f t="shared" si="5"/>
        <v>มาก</v>
      </c>
    </row>
    <row r="94" spans="1:9" s="12" customFormat="1" ht="21">
      <c r="A94" s="167" t="s">
        <v>35</v>
      </c>
      <c r="B94" s="168"/>
      <c r="C94" s="168"/>
      <c r="D94" s="169"/>
      <c r="E94" s="66">
        <f>คีย์ข้อมูล!S92</f>
        <v>4.1222222222222218</v>
      </c>
      <c r="F94" s="66">
        <f>คีย์ข้อมูล!S93</f>
        <v>0.7003655189790412</v>
      </c>
      <c r="G94" s="67" t="str">
        <f t="shared" si="5"/>
        <v>มาก</v>
      </c>
    </row>
    <row r="95" spans="1:9" s="12" customFormat="1" ht="21">
      <c r="A95" s="167" t="s">
        <v>36</v>
      </c>
      <c r="B95" s="168"/>
      <c r="C95" s="168"/>
      <c r="D95" s="169"/>
      <c r="E95" s="66">
        <f>คีย์ข้อมูล!T92</f>
        <v>4.1888888888888891</v>
      </c>
      <c r="F95" s="66">
        <f>คีย์ข้อมูล!T93</f>
        <v>0.65160897567369769</v>
      </c>
      <c r="G95" s="67" t="str">
        <f t="shared" si="5"/>
        <v>มาก</v>
      </c>
    </row>
    <row r="96" spans="1:9" s="12" customFormat="1" ht="21">
      <c r="A96" s="170" t="s">
        <v>81</v>
      </c>
      <c r="B96" s="171"/>
      <c r="C96" s="171"/>
      <c r="D96" s="172"/>
      <c r="E96" s="72">
        <f>คีย์ข้อมูล!T95</f>
        <v>4.0311111111111115</v>
      </c>
      <c r="F96" s="72">
        <f>คีย์ข้อมูล!T94</f>
        <v>0.76616135182185241</v>
      </c>
      <c r="G96" s="74" t="str">
        <f t="shared" si="5"/>
        <v>มาก</v>
      </c>
    </row>
    <row r="97" spans="1:7" s="12" customFormat="1" ht="21">
      <c r="A97" s="167" t="s">
        <v>149</v>
      </c>
      <c r="B97" s="168"/>
      <c r="C97" s="168"/>
      <c r="D97" s="169"/>
      <c r="E97" s="72"/>
      <c r="F97" s="72"/>
      <c r="G97" s="74"/>
    </row>
    <row r="98" spans="1:7" s="12" customFormat="1" ht="40.5" customHeight="1">
      <c r="A98" s="194" t="s">
        <v>90</v>
      </c>
      <c r="B98" s="194"/>
      <c r="C98" s="194"/>
      <c r="D98" s="194"/>
      <c r="E98" s="75">
        <f>คีย์ข้อมูล!AD92</f>
        <v>4.4444444444444446</v>
      </c>
      <c r="F98" s="75">
        <f>คีย์ข้อมูล!AD93</f>
        <v>0.60170378152303938</v>
      </c>
      <c r="G98" s="67" t="str">
        <f t="shared" si="5"/>
        <v>มาก</v>
      </c>
    </row>
    <row r="99" spans="1:7" s="12" customFormat="1" ht="36.75" customHeight="1">
      <c r="A99" s="194" t="s">
        <v>91</v>
      </c>
      <c r="B99" s="194"/>
      <c r="C99" s="194"/>
      <c r="D99" s="194"/>
      <c r="E99" s="75">
        <f>คีย์ข้อมูล!AE92</f>
        <v>4.0888888888888886</v>
      </c>
      <c r="F99" s="75">
        <f>คีย์ข้อมูล!AE93</f>
        <v>0.64728377057549935</v>
      </c>
      <c r="G99" s="67" t="str">
        <f t="shared" si="5"/>
        <v>มาก</v>
      </c>
    </row>
    <row r="100" spans="1:7" s="12" customFormat="1" ht="38.25" customHeight="1">
      <c r="A100" s="194" t="s">
        <v>121</v>
      </c>
      <c r="B100" s="194"/>
      <c r="C100" s="194"/>
      <c r="D100" s="194"/>
      <c r="E100" s="75">
        <f>คีย์ข้อมูล!AF92</f>
        <v>4.1888888888888891</v>
      </c>
      <c r="F100" s="75">
        <f>คีย์ข้อมูล!AF93</f>
        <v>0.59764414733304883</v>
      </c>
      <c r="G100" s="67" t="str">
        <f t="shared" si="5"/>
        <v>มาก</v>
      </c>
    </row>
    <row r="101" spans="1:7" s="12" customFormat="1" ht="43.5" customHeight="1">
      <c r="A101" s="195" t="s">
        <v>92</v>
      </c>
      <c r="B101" s="196"/>
      <c r="C101" s="196"/>
      <c r="D101" s="197"/>
      <c r="E101" s="75">
        <f>คีย์ข้อมูล!AG92</f>
        <v>4.4000000000000004</v>
      </c>
      <c r="F101" s="75">
        <f>คีย์ข้อมูล!AG93</f>
        <v>0.59586590754571611</v>
      </c>
      <c r="G101" s="67" t="str">
        <f t="shared" si="5"/>
        <v>มาก</v>
      </c>
    </row>
    <row r="102" spans="1:7" s="12" customFormat="1" ht="21">
      <c r="A102" s="170" t="s">
        <v>150</v>
      </c>
      <c r="B102" s="171"/>
      <c r="C102" s="171"/>
      <c r="D102" s="172"/>
      <c r="E102" s="72">
        <f>คีย์ข้อมูล!AG95</f>
        <v>4.2805555555555559</v>
      </c>
      <c r="F102" s="72">
        <f>คีย์ข้อมูล!AG94</f>
        <v>0.6259564022500268</v>
      </c>
      <c r="G102" s="74" t="str">
        <f t="shared" si="5"/>
        <v>มาก</v>
      </c>
    </row>
    <row r="103" spans="1:7" s="12" customFormat="1" ht="21">
      <c r="A103" s="167" t="s">
        <v>37</v>
      </c>
      <c r="B103" s="168"/>
      <c r="C103" s="168"/>
      <c r="D103" s="169"/>
      <c r="E103" s="75"/>
      <c r="F103" s="75"/>
      <c r="G103" s="51"/>
    </row>
    <row r="104" spans="1:7" s="12" customFormat="1" ht="21">
      <c r="A104" s="68" t="s">
        <v>38</v>
      </c>
      <c r="B104" s="68"/>
      <c r="C104" s="68"/>
      <c r="D104" s="68"/>
      <c r="E104" s="75">
        <f>คีย์ข้อมูล!AH92</f>
        <v>4.2888888888888888</v>
      </c>
      <c r="F104" s="75">
        <f>คีย์ข้อมูล!AH93</f>
        <v>0.60418846015194072</v>
      </c>
      <c r="G104" s="67" t="str">
        <f t="shared" ref="G104:G108" si="6">IF(E104&gt;4.5,"มากที่สุด",IF(E104&gt;3.5,"มาก",IF(E104&gt;2.5,"ปานกลาง",IF(E104&gt;1.5,"น้อย",IF(E104&lt;=1.5,"น้อยที่สุด")))))</f>
        <v>มาก</v>
      </c>
    </row>
    <row r="105" spans="1:7" s="12" customFormat="1" ht="42" customHeight="1">
      <c r="A105" s="165" t="s">
        <v>77</v>
      </c>
      <c r="B105" s="166"/>
      <c r="C105" s="166"/>
      <c r="D105" s="166"/>
      <c r="E105" s="76">
        <f>คีย์ข้อมูล!AI92</f>
        <v>4.2555555555555555</v>
      </c>
      <c r="F105" s="76">
        <f>คีย์ข้อมูล!AI93</f>
        <v>0.57202795388422167</v>
      </c>
      <c r="G105" s="77" t="str">
        <f t="shared" si="6"/>
        <v>มาก</v>
      </c>
    </row>
    <row r="106" spans="1:7" s="12" customFormat="1" ht="21">
      <c r="A106" s="68" t="s">
        <v>39</v>
      </c>
      <c r="B106" s="68"/>
      <c r="C106" s="68"/>
      <c r="D106" s="68"/>
      <c r="E106" s="75">
        <f>คีย์ข้อมูล!AJ92</f>
        <v>4.333333333333333</v>
      </c>
      <c r="F106" s="75">
        <f>คีย์ข้อมูล!AJ93</f>
        <v>0.5805847497871377</v>
      </c>
      <c r="G106" s="67" t="str">
        <f t="shared" si="6"/>
        <v>มาก</v>
      </c>
    </row>
    <row r="107" spans="1:7" s="12" customFormat="1" ht="21">
      <c r="A107" s="170" t="s">
        <v>82</v>
      </c>
      <c r="B107" s="171"/>
      <c r="C107" s="171"/>
      <c r="D107" s="172"/>
      <c r="E107" s="72">
        <f>คีย์ข้อมูล!AJ95</f>
        <v>4.2925925925925927</v>
      </c>
      <c r="F107" s="72">
        <f>คีย์ข้อมูล!AJ94</f>
        <v>0.58444898329222872</v>
      </c>
      <c r="G107" s="74" t="str">
        <f t="shared" si="6"/>
        <v>มาก</v>
      </c>
    </row>
    <row r="108" spans="1:7" s="12" customFormat="1" ht="21.75" thickBot="1">
      <c r="A108" s="152" t="s">
        <v>40</v>
      </c>
      <c r="B108" s="153"/>
      <c r="C108" s="153"/>
      <c r="D108" s="154"/>
      <c r="E108" s="78">
        <f>คีย์ข้อมูล!AK95</f>
        <v>4.1882592592592589</v>
      </c>
      <c r="F108" s="78">
        <f>คีย์ข้อมูล!AL92</f>
        <v>4.1653594771241824</v>
      </c>
      <c r="G108" s="79" t="str">
        <f t="shared" si="6"/>
        <v>มาก</v>
      </c>
    </row>
    <row r="109" spans="1:7" s="12" customFormat="1" ht="21.75" thickTop="1">
      <c r="A109" s="142"/>
      <c r="B109" s="142"/>
      <c r="C109" s="142"/>
      <c r="D109" s="142"/>
      <c r="E109" s="143"/>
      <c r="F109" s="143"/>
      <c r="G109" s="144"/>
    </row>
    <row r="110" spans="1:7" s="12" customFormat="1" ht="21">
      <c r="A110" s="198" t="s">
        <v>154</v>
      </c>
      <c r="B110" s="198"/>
      <c r="C110" s="198"/>
      <c r="D110" s="198"/>
      <c r="E110" s="198"/>
      <c r="F110" s="198"/>
      <c r="G110" s="198"/>
    </row>
    <row r="111" spans="1:7" s="29" customFormat="1" ht="21">
      <c r="A111" s="80"/>
      <c r="B111" s="80"/>
      <c r="C111" s="80"/>
      <c r="D111" s="80"/>
      <c r="E111" s="81"/>
      <c r="F111" s="81"/>
      <c r="G111" s="80"/>
    </row>
    <row r="112" spans="1:7" s="9" customFormat="1" ht="21">
      <c r="A112" s="38"/>
      <c r="B112" s="173" t="s">
        <v>50</v>
      </c>
      <c r="C112" s="173"/>
      <c r="D112" s="173"/>
      <c r="E112" s="173"/>
      <c r="F112" s="173"/>
      <c r="G112" s="173"/>
    </row>
    <row r="113" spans="1:7" s="9" customFormat="1" ht="21">
      <c r="A113" s="174" t="s">
        <v>146</v>
      </c>
      <c r="B113" s="175"/>
      <c r="C113" s="175"/>
      <c r="D113" s="175"/>
      <c r="E113" s="175"/>
      <c r="F113" s="175"/>
      <c r="G113" s="175"/>
    </row>
    <row r="114" spans="1:7" s="9" customFormat="1" ht="21">
      <c r="A114" s="174" t="s">
        <v>147</v>
      </c>
      <c r="B114" s="175"/>
      <c r="C114" s="175"/>
      <c r="D114" s="175"/>
      <c r="E114" s="175"/>
      <c r="F114" s="175"/>
      <c r="G114" s="175"/>
    </row>
    <row r="115" spans="1:7" s="9" customFormat="1" ht="21">
      <c r="A115" s="139"/>
      <c r="B115" s="174" t="s">
        <v>83</v>
      </c>
      <c r="C115" s="174"/>
      <c r="D115" s="174"/>
      <c r="E115" s="174"/>
      <c r="F115" s="174"/>
      <c r="G115" s="174"/>
    </row>
    <row r="116" spans="1:7" s="9" customFormat="1" ht="21">
      <c r="A116" s="174" t="s">
        <v>131</v>
      </c>
      <c r="B116" s="175"/>
      <c r="C116" s="175"/>
      <c r="D116" s="175"/>
      <c r="E116" s="175"/>
      <c r="F116" s="175"/>
      <c r="G116" s="175"/>
    </row>
    <row r="117" spans="1:7" s="9" customFormat="1" ht="21">
      <c r="A117" s="174" t="s">
        <v>151</v>
      </c>
      <c r="B117" s="175"/>
      <c r="C117" s="175"/>
      <c r="D117" s="175"/>
      <c r="E117" s="175"/>
      <c r="F117" s="175"/>
      <c r="G117" s="175"/>
    </row>
    <row r="118" spans="1:7" s="9" customFormat="1" ht="21">
      <c r="A118" s="140" t="s">
        <v>152</v>
      </c>
      <c r="B118" s="141"/>
      <c r="C118" s="141"/>
      <c r="D118" s="141"/>
      <c r="E118" s="141"/>
      <c r="F118" s="141"/>
      <c r="G118" s="141"/>
    </row>
    <row r="119" spans="1:7" s="9" customFormat="1" ht="21">
      <c r="A119" s="90" t="s">
        <v>153</v>
      </c>
      <c r="B119" s="89"/>
      <c r="C119" s="89"/>
      <c r="D119" s="89"/>
      <c r="E119" s="89"/>
      <c r="F119" s="89"/>
      <c r="G119" s="89"/>
    </row>
    <row r="120" spans="1:7" s="29" customFormat="1" ht="21"/>
    <row r="121" spans="1:7" s="29" customFormat="1" ht="21"/>
    <row r="122" spans="1:7" s="29" customFormat="1" ht="21"/>
    <row r="123" spans="1:7" s="29" customFormat="1" ht="21"/>
    <row r="124" spans="1:7" s="29" customFormat="1" ht="21"/>
    <row r="125" spans="1:7" s="29" customFormat="1" ht="21"/>
    <row r="126" spans="1:7" s="29" customFormat="1" ht="21"/>
    <row r="127" spans="1:7" s="29" customFormat="1" ht="21"/>
    <row r="128" spans="1:7" s="29" customFormat="1" ht="21"/>
    <row r="129" s="29" customFormat="1" ht="21"/>
    <row r="130" s="29" customFormat="1" ht="21"/>
    <row r="131" s="29" customFormat="1" ht="21"/>
    <row r="132" s="29" customFormat="1" ht="21"/>
    <row r="133" s="29" customFormat="1" ht="21"/>
    <row r="134" s="29" customFormat="1" ht="21"/>
    <row r="135" s="29" customFormat="1" ht="21"/>
    <row r="136" s="9" customFormat="1" ht="21"/>
    <row r="137" s="9" customFormat="1" ht="21"/>
    <row r="138" s="9" customFormat="1" ht="21"/>
    <row r="139" s="9" customFormat="1" ht="21"/>
    <row r="140" s="9" customFormat="1" ht="21"/>
    <row r="141" s="9" customFormat="1" ht="21"/>
    <row r="142" s="28" customFormat="1" ht="21"/>
    <row r="143" s="28" customFormat="1" ht="21"/>
    <row r="144" s="28" customFormat="1" ht="21"/>
    <row r="145" spans="1:7" s="28" customFormat="1" ht="21"/>
    <row r="146" spans="1:7" s="28" customFormat="1" ht="21"/>
    <row r="147" spans="1:7" s="28" customFormat="1" ht="21"/>
    <row r="148" spans="1:7" s="7" customFormat="1">
      <c r="A148" s="8"/>
      <c r="B148" s="8"/>
    </row>
    <row r="149" spans="1:7">
      <c r="A149" s="5"/>
      <c r="B149" s="5"/>
      <c r="C149" s="5"/>
      <c r="D149" s="5"/>
      <c r="E149" s="6"/>
      <c r="F149" s="6"/>
      <c r="G149" s="6"/>
    </row>
    <row r="150" spans="1:7">
      <c r="A150" s="5"/>
      <c r="B150" s="5"/>
      <c r="C150" s="5"/>
      <c r="D150" s="5"/>
      <c r="E150" s="6"/>
      <c r="F150" s="6"/>
      <c r="G150" s="6"/>
    </row>
    <row r="151" spans="1:7">
      <c r="A151" s="5"/>
      <c r="B151" s="5"/>
      <c r="C151" s="5"/>
      <c r="D151" s="5"/>
      <c r="E151" s="6"/>
      <c r="F151" s="6"/>
      <c r="G151" s="6"/>
    </row>
    <row r="152" spans="1:7">
      <c r="A152" s="5"/>
      <c r="B152" s="5"/>
      <c r="C152" s="5"/>
      <c r="D152" s="5"/>
      <c r="E152" s="6"/>
      <c r="F152" s="6"/>
      <c r="G152" s="6"/>
    </row>
    <row r="153" spans="1:7">
      <c r="A153" s="5"/>
      <c r="B153" s="5"/>
      <c r="C153" s="5"/>
      <c r="D153" s="5"/>
      <c r="E153" s="6"/>
      <c r="F153" s="6"/>
      <c r="G153" s="6"/>
    </row>
    <row r="154" spans="1:7">
      <c r="A154" s="5"/>
      <c r="B154" s="5"/>
      <c r="C154" s="5"/>
      <c r="D154" s="5"/>
      <c r="E154" s="6"/>
      <c r="F154" s="6"/>
      <c r="G154" s="6"/>
    </row>
    <row r="155" spans="1:7">
      <c r="A155" s="5"/>
      <c r="B155" s="5"/>
      <c r="C155" s="5"/>
      <c r="D155" s="5"/>
      <c r="E155" s="6"/>
      <c r="F155" s="6"/>
      <c r="G155" s="6"/>
    </row>
    <row r="156" spans="1:7">
      <c r="A156" s="5"/>
      <c r="B156" s="5"/>
      <c r="C156" s="5"/>
      <c r="D156" s="5"/>
      <c r="E156" s="6"/>
      <c r="F156" s="6"/>
      <c r="G156" s="6"/>
    </row>
    <row r="157" spans="1:7">
      <c r="A157" s="5"/>
      <c r="B157" s="5"/>
      <c r="C157" s="5"/>
      <c r="D157" s="5"/>
      <c r="E157" s="6"/>
      <c r="F157" s="6"/>
      <c r="G157" s="6"/>
    </row>
    <row r="158" spans="1:7">
      <c r="A158" s="5"/>
      <c r="B158" s="5"/>
      <c r="C158" s="5"/>
      <c r="D158" s="5"/>
      <c r="E158" s="6"/>
      <c r="F158" s="6"/>
      <c r="G158" s="6"/>
    </row>
    <row r="159" spans="1:7">
      <c r="A159" s="5"/>
      <c r="B159" s="5"/>
      <c r="C159" s="5"/>
      <c r="D159" s="5"/>
      <c r="E159" s="6"/>
      <c r="F159" s="6"/>
      <c r="G159" s="6"/>
    </row>
    <row r="160" spans="1:7">
      <c r="A160" s="5"/>
      <c r="B160" s="5"/>
      <c r="C160" s="5"/>
      <c r="D160" s="5"/>
      <c r="E160" s="6"/>
      <c r="F160" s="6"/>
      <c r="G160" s="6"/>
    </row>
  </sheetData>
  <mergeCells count="63">
    <mergeCell ref="A110:G110"/>
    <mergeCell ref="A59:D59"/>
    <mergeCell ref="B13:D13"/>
    <mergeCell ref="B14:D14"/>
    <mergeCell ref="B15:D15"/>
    <mergeCell ref="A53:D53"/>
    <mergeCell ref="A41:G41"/>
    <mergeCell ref="B26:D26"/>
    <mergeCell ref="B27:D27"/>
    <mergeCell ref="B30:D30"/>
    <mergeCell ref="A107:D107"/>
    <mergeCell ref="A103:D103"/>
    <mergeCell ref="A88:D88"/>
    <mergeCell ref="A60:D60"/>
    <mergeCell ref="A76:G76"/>
    <mergeCell ref="A97:D97"/>
    <mergeCell ref="A98:D98"/>
    <mergeCell ref="A99:D99"/>
    <mergeCell ref="A100:D100"/>
    <mergeCell ref="A101:D101"/>
    <mergeCell ref="A102:D102"/>
    <mergeCell ref="B12:D12"/>
    <mergeCell ref="B24:D24"/>
    <mergeCell ref="B25:D25"/>
    <mergeCell ref="A114:G114"/>
    <mergeCell ref="A79:D80"/>
    <mergeCell ref="E79:G79"/>
    <mergeCell ref="B29:D29"/>
    <mergeCell ref="B31:D31"/>
    <mergeCell ref="B32:D32"/>
    <mergeCell ref="B16:D16"/>
    <mergeCell ref="A50:D50"/>
    <mergeCell ref="A52:D52"/>
    <mergeCell ref="A49:D49"/>
    <mergeCell ref="A51:D51"/>
    <mergeCell ref="B28:D28"/>
    <mergeCell ref="A89:D89"/>
    <mergeCell ref="A2:G2"/>
    <mergeCell ref="A4:G4"/>
    <mergeCell ref="A5:G5"/>
    <mergeCell ref="A6:G6"/>
    <mergeCell ref="A7:G7"/>
    <mergeCell ref="B112:G112"/>
    <mergeCell ref="A113:G113"/>
    <mergeCell ref="A116:G116"/>
    <mergeCell ref="A117:G117"/>
    <mergeCell ref="B115:G115"/>
    <mergeCell ref="A108:D108"/>
    <mergeCell ref="A46:D47"/>
    <mergeCell ref="E46:G46"/>
    <mergeCell ref="A57:D57"/>
    <mergeCell ref="A58:D58"/>
    <mergeCell ref="A105:D105"/>
    <mergeCell ref="A81:D81"/>
    <mergeCell ref="A82:D82"/>
    <mergeCell ref="A86:D86"/>
    <mergeCell ref="A90:D90"/>
    <mergeCell ref="A91:D91"/>
    <mergeCell ref="A92:D92"/>
    <mergeCell ref="A94:D94"/>
    <mergeCell ref="A95:D95"/>
    <mergeCell ref="A96:D96"/>
    <mergeCell ref="A85:D85"/>
  </mergeCells>
  <pageMargins left="0.5" right="0.25" top="0.5" bottom="0.25" header="0.31496062992126" footer="0.31496062992126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4</xdr:col>
                <xdr:colOff>247650</xdr:colOff>
                <xdr:row>79</xdr:row>
                <xdr:rowOff>19050</xdr:rowOff>
              </from>
              <to>
                <xdr:col>4</xdr:col>
                <xdr:colOff>381000</xdr:colOff>
                <xdr:row>79</xdr:row>
                <xdr:rowOff>161925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5">
            <anchor moveWithCells="1" sizeWithCells="1">
              <from>
                <xdr:col>4</xdr:col>
                <xdr:colOff>257175</xdr:colOff>
                <xdr:row>46</xdr:row>
                <xdr:rowOff>57150</xdr:rowOff>
              </from>
              <to>
                <xdr:col>4</xdr:col>
                <xdr:colOff>390525</xdr:colOff>
                <xdr:row>46</xdr:row>
                <xdr:rowOff>247650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20" zoomScaleNormal="120" workbookViewId="0">
      <selection sqref="A1:D1"/>
    </sheetView>
  </sheetViews>
  <sheetFormatPr defaultRowHeight="21"/>
  <cols>
    <col min="1" max="1" width="5.85546875" style="9" customWidth="1"/>
    <col min="2" max="2" width="5.5703125" style="9" customWidth="1"/>
    <col min="3" max="3" width="64" style="9" customWidth="1"/>
    <col min="4" max="4" width="7.42578125" style="9" customWidth="1"/>
    <col min="5" max="256" width="9" style="9"/>
    <col min="257" max="257" width="5.85546875" style="9" customWidth="1"/>
    <col min="258" max="258" width="5.5703125" style="9" customWidth="1"/>
    <col min="259" max="259" width="69.28515625" style="9" customWidth="1"/>
    <col min="260" max="260" width="7.42578125" style="9" customWidth="1"/>
    <col min="261" max="512" width="9" style="9"/>
    <col min="513" max="513" width="5.85546875" style="9" customWidth="1"/>
    <col min="514" max="514" width="5.5703125" style="9" customWidth="1"/>
    <col min="515" max="515" width="69.28515625" style="9" customWidth="1"/>
    <col min="516" max="516" width="7.42578125" style="9" customWidth="1"/>
    <col min="517" max="768" width="9" style="9"/>
    <col min="769" max="769" width="5.85546875" style="9" customWidth="1"/>
    <col min="770" max="770" width="5.5703125" style="9" customWidth="1"/>
    <col min="771" max="771" width="69.28515625" style="9" customWidth="1"/>
    <col min="772" max="772" width="7.42578125" style="9" customWidth="1"/>
    <col min="773" max="1024" width="9" style="9"/>
    <col min="1025" max="1025" width="5.85546875" style="9" customWidth="1"/>
    <col min="1026" max="1026" width="5.5703125" style="9" customWidth="1"/>
    <col min="1027" max="1027" width="69.28515625" style="9" customWidth="1"/>
    <col min="1028" max="1028" width="7.42578125" style="9" customWidth="1"/>
    <col min="1029" max="1280" width="9" style="9"/>
    <col min="1281" max="1281" width="5.85546875" style="9" customWidth="1"/>
    <col min="1282" max="1282" width="5.5703125" style="9" customWidth="1"/>
    <col min="1283" max="1283" width="69.28515625" style="9" customWidth="1"/>
    <col min="1284" max="1284" width="7.42578125" style="9" customWidth="1"/>
    <col min="1285" max="1536" width="9" style="9"/>
    <col min="1537" max="1537" width="5.85546875" style="9" customWidth="1"/>
    <col min="1538" max="1538" width="5.5703125" style="9" customWidth="1"/>
    <col min="1539" max="1539" width="69.28515625" style="9" customWidth="1"/>
    <col min="1540" max="1540" width="7.42578125" style="9" customWidth="1"/>
    <col min="1541" max="1792" width="9" style="9"/>
    <col min="1793" max="1793" width="5.85546875" style="9" customWidth="1"/>
    <col min="1794" max="1794" width="5.5703125" style="9" customWidth="1"/>
    <col min="1795" max="1795" width="69.28515625" style="9" customWidth="1"/>
    <col min="1796" max="1796" width="7.42578125" style="9" customWidth="1"/>
    <col min="1797" max="2048" width="9" style="9"/>
    <col min="2049" max="2049" width="5.85546875" style="9" customWidth="1"/>
    <col min="2050" max="2050" width="5.5703125" style="9" customWidth="1"/>
    <col min="2051" max="2051" width="69.28515625" style="9" customWidth="1"/>
    <col min="2052" max="2052" width="7.42578125" style="9" customWidth="1"/>
    <col min="2053" max="2304" width="9" style="9"/>
    <col min="2305" max="2305" width="5.85546875" style="9" customWidth="1"/>
    <col min="2306" max="2306" width="5.5703125" style="9" customWidth="1"/>
    <col min="2307" max="2307" width="69.28515625" style="9" customWidth="1"/>
    <col min="2308" max="2308" width="7.42578125" style="9" customWidth="1"/>
    <col min="2309" max="2560" width="9" style="9"/>
    <col min="2561" max="2561" width="5.85546875" style="9" customWidth="1"/>
    <col min="2562" max="2562" width="5.5703125" style="9" customWidth="1"/>
    <col min="2563" max="2563" width="69.28515625" style="9" customWidth="1"/>
    <col min="2564" max="2564" width="7.42578125" style="9" customWidth="1"/>
    <col min="2565" max="2816" width="9" style="9"/>
    <col min="2817" max="2817" width="5.85546875" style="9" customWidth="1"/>
    <col min="2818" max="2818" width="5.5703125" style="9" customWidth="1"/>
    <col min="2819" max="2819" width="69.28515625" style="9" customWidth="1"/>
    <col min="2820" max="2820" width="7.42578125" style="9" customWidth="1"/>
    <col min="2821" max="3072" width="9" style="9"/>
    <col min="3073" max="3073" width="5.85546875" style="9" customWidth="1"/>
    <col min="3074" max="3074" width="5.5703125" style="9" customWidth="1"/>
    <col min="3075" max="3075" width="69.28515625" style="9" customWidth="1"/>
    <col min="3076" max="3076" width="7.42578125" style="9" customWidth="1"/>
    <col min="3077" max="3328" width="9" style="9"/>
    <col min="3329" max="3329" width="5.85546875" style="9" customWidth="1"/>
    <col min="3330" max="3330" width="5.5703125" style="9" customWidth="1"/>
    <col min="3331" max="3331" width="69.28515625" style="9" customWidth="1"/>
    <col min="3332" max="3332" width="7.42578125" style="9" customWidth="1"/>
    <col min="3333" max="3584" width="9" style="9"/>
    <col min="3585" max="3585" width="5.85546875" style="9" customWidth="1"/>
    <col min="3586" max="3586" width="5.5703125" style="9" customWidth="1"/>
    <col min="3587" max="3587" width="69.28515625" style="9" customWidth="1"/>
    <col min="3588" max="3588" width="7.42578125" style="9" customWidth="1"/>
    <col min="3589" max="3840" width="9" style="9"/>
    <col min="3841" max="3841" width="5.85546875" style="9" customWidth="1"/>
    <col min="3842" max="3842" width="5.5703125" style="9" customWidth="1"/>
    <col min="3843" max="3843" width="69.28515625" style="9" customWidth="1"/>
    <col min="3844" max="3844" width="7.42578125" style="9" customWidth="1"/>
    <col min="3845" max="4096" width="9" style="9"/>
    <col min="4097" max="4097" width="5.85546875" style="9" customWidth="1"/>
    <col min="4098" max="4098" width="5.5703125" style="9" customWidth="1"/>
    <col min="4099" max="4099" width="69.28515625" style="9" customWidth="1"/>
    <col min="4100" max="4100" width="7.42578125" style="9" customWidth="1"/>
    <col min="4101" max="4352" width="9" style="9"/>
    <col min="4353" max="4353" width="5.85546875" style="9" customWidth="1"/>
    <col min="4354" max="4354" width="5.5703125" style="9" customWidth="1"/>
    <col min="4355" max="4355" width="69.28515625" style="9" customWidth="1"/>
    <col min="4356" max="4356" width="7.42578125" style="9" customWidth="1"/>
    <col min="4357" max="4608" width="9" style="9"/>
    <col min="4609" max="4609" width="5.85546875" style="9" customWidth="1"/>
    <col min="4610" max="4610" width="5.5703125" style="9" customWidth="1"/>
    <col min="4611" max="4611" width="69.28515625" style="9" customWidth="1"/>
    <col min="4612" max="4612" width="7.42578125" style="9" customWidth="1"/>
    <col min="4613" max="4864" width="9" style="9"/>
    <col min="4865" max="4865" width="5.85546875" style="9" customWidth="1"/>
    <col min="4866" max="4866" width="5.5703125" style="9" customWidth="1"/>
    <col min="4867" max="4867" width="69.28515625" style="9" customWidth="1"/>
    <col min="4868" max="4868" width="7.42578125" style="9" customWidth="1"/>
    <col min="4869" max="5120" width="9" style="9"/>
    <col min="5121" max="5121" width="5.85546875" style="9" customWidth="1"/>
    <col min="5122" max="5122" width="5.5703125" style="9" customWidth="1"/>
    <col min="5123" max="5123" width="69.28515625" style="9" customWidth="1"/>
    <col min="5124" max="5124" width="7.42578125" style="9" customWidth="1"/>
    <col min="5125" max="5376" width="9" style="9"/>
    <col min="5377" max="5377" width="5.85546875" style="9" customWidth="1"/>
    <col min="5378" max="5378" width="5.5703125" style="9" customWidth="1"/>
    <col min="5379" max="5379" width="69.28515625" style="9" customWidth="1"/>
    <col min="5380" max="5380" width="7.42578125" style="9" customWidth="1"/>
    <col min="5381" max="5632" width="9" style="9"/>
    <col min="5633" max="5633" width="5.85546875" style="9" customWidth="1"/>
    <col min="5634" max="5634" width="5.5703125" style="9" customWidth="1"/>
    <col min="5635" max="5635" width="69.28515625" style="9" customWidth="1"/>
    <col min="5636" max="5636" width="7.42578125" style="9" customWidth="1"/>
    <col min="5637" max="5888" width="9" style="9"/>
    <col min="5889" max="5889" width="5.85546875" style="9" customWidth="1"/>
    <col min="5890" max="5890" width="5.5703125" style="9" customWidth="1"/>
    <col min="5891" max="5891" width="69.28515625" style="9" customWidth="1"/>
    <col min="5892" max="5892" width="7.42578125" style="9" customWidth="1"/>
    <col min="5893" max="6144" width="9" style="9"/>
    <col min="6145" max="6145" width="5.85546875" style="9" customWidth="1"/>
    <col min="6146" max="6146" width="5.5703125" style="9" customWidth="1"/>
    <col min="6147" max="6147" width="69.28515625" style="9" customWidth="1"/>
    <col min="6148" max="6148" width="7.42578125" style="9" customWidth="1"/>
    <col min="6149" max="6400" width="9" style="9"/>
    <col min="6401" max="6401" width="5.85546875" style="9" customWidth="1"/>
    <col min="6402" max="6402" width="5.5703125" style="9" customWidth="1"/>
    <col min="6403" max="6403" width="69.28515625" style="9" customWidth="1"/>
    <col min="6404" max="6404" width="7.42578125" style="9" customWidth="1"/>
    <col min="6405" max="6656" width="9" style="9"/>
    <col min="6657" max="6657" width="5.85546875" style="9" customWidth="1"/>
    <col min="6658" max="6658" width="5.5703125" style="9" customWidth="1"/>
    <col min="6659" max="6659" width="69.28515625" style="9" customWidth="1"/>
    <col min="6660" max="6660" width="7.42578125" style="9" customWidth="1"/>
    <col min="6661" max="6912" width="9" style="9"/>
    <col min="6913" max="6913" width="5.85546875" style="9" customWidth="1"/>
    <col min="6914" max="6914" width="5.5703125" style="9" customWidth="1"/>
    <col min="6915" max="6915" width="69.28515625" style="9" customWidth="1"/>
    <col min="6916" max="6916" width="7.42578125" style="9" customWidth="1"/>
    <col min="6917" max="7168" width="9" style="9"/>
    <col min="7169" max="7169" width="5.85546875" style="9" customWidth="1"/>
    <col min="7170" max="7170" width="5.5703125" style="9" customWidth="1"/>
    <col min="7171" max="7171" width="69.28515625" style="9" customWidth="1"/>
    <col min="7172" max="7172" width="7.42578125" style="9" customWidth="1"/>
    <col min="7173" max="7424" width="9" style="9"/>
    <col min="7425" max="7425" width="5.85546875" style="9" customWidth="1"/>
    <col min="7426" max="7426" width="5.5703125" style="9" customWidth="1"/>
    <col min="7427" max="7427" width="69.28515625" style="9" customWidth="1"/>
    <col min="7428" max="7428" width="7.42578125" style="9" customWidth="1"/>
    <col min="7429" max="7680" width="9" style="9"/>
    <col min="7681" max="7681" width="5.85546875" style="9" customWidth="1"/>
    <col min="7682" max="7682" width="5.5703125" style="9" customWidth="1"/>
    <col min="7683" max="7683" width="69.28515625" style="9" customWidth="1"/>
    <col min="7684" max="7684" width="7.42578125" style="9" customWidth="1"/>
    <col min="7685" max="7936" width="9" style="9"/>
    <col min="7937" max="7937" width="5.85546875" style="9" customWidth="1"/>
    <col min="7938" max="7938" width="5.5703125" style="9" customWidth="1"/>
    <col min="7939" max="7939" width="69.28515625" style="9" customWidth="1"/>
    <col min="7940" max="7940" width="7.42578125" style="9" customWidth="1"/>
    <col min="7941" max="8192" width="9" style="9"/>
    <col min="8193" max="8193" width="5.85546875" style="9" customWidth="1"/>
    <col min="8194" max="8194" width="5.5703125" style="9" customWidth="1"/>
    <col min="8195" max="8195" width="69.28515625" style="9" customWidth="1"/>
    <col min="8196" max="8196" width="7.42578125" style="9" customWidth="1"/>
    <col min="8197" max="8448" width="9" style="9"/>
    <col min="8449" max="8449" width="5.85546875" style="9" customWidth="1"/>
    <col min="8450" max="8450" width="5.5703125" style="9" customWidth="1"/>
    <col min="8451" max="8451" width="69.28515625" style="9" customWidth="1"/>
    <col min="8452" max="8452" width="7.42578125" style="9" customWidth="1"/>
    <col min="8453" max="8704" width="9" style="9"/>
    <col min="8705" max="8705" width="5.85546875" style="9" customWidth="1"/>
    <col min="8706" max="8706" width="5.5703125" style="9" customWidth="1"/>
    <col min="8707" max="8707" width="69.28515625" style="9" customWidth="1"/>
    <col min="8708" max="8708" width="7.42578125" style="9" customWidth="1"/>
    <col min="8709" max="8960" width="9" style="9"/>
    <col min="8961" max="8961" width="5.85546875" style="9" customWidth="1"/>
    <col min="8962" max="8962" width="5.5703125" style="9" customWidth="1"/>
    <col min="8963" max="8963" width="69.28515625" style="9" customWidth="1"/>
    <col min="8964" max="8964" width="7.42578125" style="9" customWidth="1"/>
    <col min="8965" max="9216" width="9" style="9"/>
    <col min="9217" max="9217" width="5.85546875" style="9" customWidth="1"/>
    <col min="9218" max="9218" width="5.5703125" style="9" customWidth="1"/>
    <col min="9219" max="9219" width="69.28515625" style="9" customWidth="1"/>
    <col min="9220" max="9220" width="7.42578125" style="9" customWidth="1"/>
    <col min="9221" max="9472" width="9" style="9"/>
    <col min="9473" max="9473" width="5.85546875" style="9" customWidth="1"/>
    <col min="9474" max="9474" width="5.5703125" style="9" customWidth="1"/>
    <col min="9475" max="9475" width="69.28515625" style="9" customWidth="1"/>
    <col min="9476" max="9476" width="7.42578125" style="9" customWidth="1"/>
    <col min="9477" max="9728" width="9" style="9"/>
    <col min="9729" max="9729" width="5.85546875" style="9" customWidth="1"/>
    <col min="9730" max="9730" width="5.5703125" style="9" customWidth="1"/>
    <col min="9731" max="9731" width="69.28515625" style="9" customWidth="1"/>
    <col min="9732" max="9732" width="7.42578125" style="9" customWidth="1"/>
    <col min="9733" max="9984" width="9" style="9"/>
    <col min="9985" max="9985" width="5.85546875" style="9" customWidth="1"/>
    <col min="9986" max="9986" width="5.5703125" style="9" customWidth="1"/>
    <col min="9987" max="9987" width="69.28515625" style="9" customWidth="1"/>
    <col min="9988" max="9988" width="7.42578125" style="9" customWidth="1"/>
    <col min="9989" max="10240" width="9" style="9"/>
    <col min="10241" max="10241" width="5.85546875" style="9" customWidth="1"/>
    <col min="10242" max="10242" width="5.5703125" style="9" customWidth="1"/>
    <col min="10243" max="10243" width="69.28515625" style="9" customWidth="1"/>
    <col min="10244" max="10244" width="7.42578125" style="9" customWidth="1"/>
    <col min="10245" max="10496" width="9" style="9"/>
    <col min="10497" max="10497" width="5.85546875" style="9" customWidth="1"/>
    <col min="10498" max="10498" width="5.5703125" style="9" customWidth="1"/>
    <col min="10499" max="10499" width="69.28515625" style="9" customWidth="1"/>
    <col min="10500" max="10500" width="7.42578125" style="9" customWidth="1"/>
    <col min="10501" max="10752" width="9" style="9"/>
    <col min="10753" max="10753" width="5.85546875" style="9" customWidth="1"/>
    <col min="10754" max="10754" width="5.5703125" style="9" customWidth="1"/>
    <col min="10755" max="10755" width="69.28515625" style="9" customWidth="1"/>
    <col min="10756" max="10756" width="7.42578125" style="9" customWidth="1"/>
    <col min="10757" max="11008" width="9" style="9"/>
    <col min="11009" max="11009" width="5.85546875" style="9" customWidth="1"/>
    <col min="11010" max="11010" width="5.5703125" style="9" customWidth="1"/>
    <col min="11011" max="11011" width="69.28515625" style="9" customWidth="1"/>
    <col min="11012" max="11012" width="7.42578125" style="9" customWidth="1"/>
    <col min="11013" max="11264" width="9" style="9"/>
    <col min="11265" max="11265" width="5.85546875" style="9" customWidth="1"/>
    <col min="11266" max="11266" width="5.5703125" style="9" customWidth="1"/>
    <col min="11267" max="11267" width="69.28515625" style="9" customWidth="1"/>
    <col min="11268" max="11268" width="7.42578125" style="9" customWidth="1"/>
    <col min="11269" max="11520" width="9" style="9"/>
    <col min="11521" max="11521" width="5.85546875" style="9" customWidth="1"/>
    <col min="11522" max="11522" width="5.5703125" style="9" customWidth="1"/>
    <col min="11523" max="11523" width="69.28515625" style="9" customWidth="1"/>
    <col min="11524" max="11524" width="7.42578125" style="9" customWidth="1"/>
    <col min="11525" max="11776" width="9" style="9"/>
    <col min="11777" max="11777" width="5.85546875" style="9" customWidth="1"/>
    <col min="11778" max="11778" width="5.5703125" style="9" customWidth="1"/>
    <col min="11779" max="11779" width="69.28515625" style="9" customWidth="1"/>
    <col min="11780" max="11780" width="7.42578125" style="9" customWidth="1"/>
    <col min="11781" max="12032" width="9" style="9"/>
    <col min="12033" max="12033" width="5.85546875" style="9" customWidth="1"/>
    <col min="12034" max="12034" width="5.5703125" style="9" customWidth="1"/>
    <col min="12035" max="12035" width="69.28515625" style="9" customWidth="1"/>
    <col min="12036" max="12036" width="7.42578125" style="9" customWidth="1"/>
    <col min="12037" max="12288" width="9" style="9"/>
    <col min="12289" max="12289" width="5.85546875" style="9" customWidth="1"/>
    <col min="12290" max="12290" width="5.5703125" style="9" customWidth="1"/>
    <col min="12291" max="12291" width="69.28515625" style="9" customWidth="1"/>
    <col min="12292" max="12292" width="7.42578125" style="9" customWidth="1"/>
    <col min="12293" max="12544" width="9" style="9"/>
    <col min="12545" max="12545" width="5.85546875" style="9" customWidth="1"/>
    <col min="12546" max="12546" width="5.5703125" style="9" customWidth="1"/>
    <col min="12547" max="12547" width="69.28515625" style="9" customWidth="1"/>
    <col min="12548" max="12548" width="7.42578125" style="9" customWidth="1"/>
    <col min="12549" max="12800" width="9" style="9"/>
    <col min="12801" max="12801" width="5.85546875" style="9" customWidth="1"/>
    <col min="12802" max="12802" width="5.5703125" style="9" customWidth="1"/>
    <col min="12803" max="12803" width="69.28515625" style="9" customWidth="1"/>
    <col min="12804" max="12804" width="7.42578125" style="9" customWidth="1"/>
    <col min="12805" max="13056" width="9" style="9"/>
    <col min="13057" max="13057" width="5.85546875" style="9" customWidth="1"/>
    <col min="13058" max="13058" width="5.5703125" style="9" customWidth="1"/>
    <col min="13059" max="13059" width="69.28515625" style="9" customWidth="1"/>
    <col min="13060" max="13060" width="7.42578125" style="9" customWidth="1"/>
    <col min="13061" max="13312" width="9" style="9"/>
    <col min="13313" max="13313" width="5.85546875" style="9" customWidth="1"/>
    <col min="13314" max="13314" width="5.5703125" style="9" customWidth="1"/>
    <col min="13315" max="13315" width="69.28515625" style="9" customWidth="1"/>
    <col min="13316" max="13316" width="7.42578125" style="9" customWidth="1"/>
    <col min="13317" max="13568" width="9" style="9"/>
    <col min="13569" max="13569" width="5.85546875" style="9" customWidth="1"/>
    <col min="13570" max="13570" width="5.5703125" style="9" customWidth="1"/>
    <col min="13571" max="13571" width="69.28515625" style="9" customWidth="1"/>
    <col min="13572" max="13572" width="7.42578125" style="9" customWidth="1"/>
    <col min="13573" max="13824" width="9" style="9"/>
    <col min="13825" max="13825" width="5.85546875" style="9" customWidth="1"/>
    <col min="13826" max="13826" width="5.5703125" style="9" customWidth="1"/>
    <col min="13827" max="13827" width="69.28515625" style="9" customWidth="1"/>
    <col min="13828" max="13828" width="7.42578125" style="9" customWidth="1"/>
    <col min="13829" max="14080" width="9" style="9"/>
    <col min="14081" max="14081" width="5.85546875" style="9" customWidth="1"/>
    <col min="14082" max="14082" width="5.5703125" style="9" customWidth="1"/>
    <col min="14083" max="14083" width="69.28515625" style="9" customWidth="1"/>
    <col min="14084" max="14084" width="7.42578125" style="9" customWidth="1"/>
    <col min="14085" max="14336" width="9" style="9"/>
    <col min="14337" max="14337" width="5.85546875" style="9" customWidth="1"/>
    <col min="14338" max="14338" width="5.5703125" style="9" customWidth="1"/>
    <col min="14339" max="14339" width="69.28515625" style="9" customWidth="1"/>
    <col min="14340" max="14340" width="7.42578125" style="9" customWidth="1"/>
    <col min="14341" max="14592" width="9" style="9"/>
    <col min="14593" max="14593" width="5.85546875" style="9" customWidth="1"/>
    <col min="14594" max="14594" width="5.5703125" style="9" customWidth="1"/>
    <col min="14595" max="14595" width="69.28515625" style="9" customWidth="1"/>
    <col min="14596" max="14596" width="7.42578125" style="9" customWidth="1"/>
    <col min="14597" max="14848" width="9" style="9"/>
    <col min="14849" max="14849" width="5.85546875" style="9" customWidth="1"/>
    <col min="14850" max="14850" width="5.5703125" style="9" customWidth="1"/>
    <col min="14851" max="14851" width="69.28515625" style="9" customWidth="1"/>
    <col min="14852" max="14852" width="7.42578125" style="9" customWidth="1"/>
    <col min="14853" max="15104" width="9" style="9"/>
    <col min="15105" max="15105" width="5.85546875" style="9" customWidth="1"/>
    <col min="15106" max="15106" width="5.5703125" style="9" customWidth="1"/>
    <col min="15107" max="15107" width="69.28515625" style="9" customWidth="1"/>
    <col min="15108" max="15108" width="7.42578125" style="9" customWidth="1"/>
    <col min="15109" max="15360" width="9" style="9"/>
    <col min="15361" max="15361" width="5.85546875" style="9" customWidth="1"/>
    <col min="15362" max="15362" width="5.5703125" style="9" customWidth="1"/>
    <col min="15363" max="15363" width="69.28515625" style="9" customWidth="1"/>
    <col min="15364" max="15364" width="7.42578125" style="9" customWidth="1"/>
    <col min="15365" max="15616" width="9" style="9"/>
    <col min="15617" max="15617" width="5.85546875" style="9" customWidth="1"/>
    <col min="15618" max="15618" width="5.5703125" style="9" customWidth="1"/>
    <col min="15619" max="15619" width="69.28515625" style="9" customWidth="1"/>
    <col min="15620" max="15620" width="7.42578125" style="9" customWidth="1"/>
    <col min="15621" max="15872" width="9" style="9"/>
    <col min="15873" max="15873" width="5.85546875" style="9" customWidth="1"/>
    <col min="15874" max="15874" width="5.5703125" style="9" customWidth="1"/>
    <col min="15875" max="15875" width="69.28515625" style="9" customWidth="1"/>
    <col min="15876" max="15876" width="7.42578125" style="9" customWidth="1"/>
    <col min="15877" max="16128" width="9" style="9"/>
    <col min="16129" max="16129" width="5.85546875" style="9" customWidth="1"/>
    <col min="16130" max="16130" width="5.5703125" style="9" customWidth="1"/>
    <col min="16131" max="16131" width="69.28515625" style="9" customWidth="1"/>
    <col min="16132" max="16132" width="7.42578125" style="9" customWidth="1"/>
    <col min="16133" max="16384" width="9" style="9"/>
  </cols>
  <sheetData>
    <row r="1" spans="1:5" ht="21" customHeight="1">
      <c r="A1" s="198" t="s">
        <v>155</v>
      </c>
      <c r="B1" s="198"/>
      <c r="C1" s="198"/>
      <c r="D1" s="198"/>
    </row>
    <row r="2" spans="1:5">
      <c r="A2" s="10" t="s">
        <v>44</v>
      </c>
    </row>
    <row r="3" spans="1:5">
      <c r="A3" s="10"/>
    </row>
    <row r="4" spans="1:5">
      <c r="B4" s="9" t="s">
        <v>45</v>
      </c>
    </row>
    <row r="6" spans="1:5">
      <c r="B6" s="13" t="s">
        <v>46</v>
      </c>
      <c r="C6" s="13" t="s">
        <v>21</v>
      </c>
      <c r="D6" s="14" t="s">
        <v>47</v>
      </c>
    </row>
    <row r="7" spans="1:5">
      <c r="B7" s="15">
        <v>1</v>
      </c>
      <c r="C7" s="17" t="s">
        <v>118</v>
      </c>
      <c r="D7" s="16">
        <v>1</v>
      </c>
    </row>
    <row r="8" spans="1:5">
      <c r="B8" s="15">
        <v>2</v>
      </c>
      <c r="C8" s="17" t="s">
        <v>60</v>
      </c>
      <c r="D8" s="16">
        <v>1</v>
      </c>
    </row>
    <row r="9" spans="1:5">
      <c r="B9" s="15">
        <v>3</v>
      </c>
      <c r="C9" s="17" t="s">
        <v>140</v>
      </c>
      <c r="D9" s="16">
        <v>2</v>
      </c>
    </row>
    <row r="10" spans="1:5">
      <c r="B10" s="15">
        <v>4</v>
      </c>
      <c r="C10" s="17" t="s">
        <v>119</v>
      </c>
      <c r="D10" s="16">
        <v>2</v>
      </c>
    </row>
    <row r="11" spans="1:5">
      <c r="B11" s="15">
        <v>5</v>
      </c>
      <c r="C11" s="17" t="s">
        <v>139</v>
      </c>
      <c r="D11" s="16">
        <v>1</v>
      </c>
    </row>
    <row r="12" spans="1:5">
      <c r="B12" s="15">
        <v>6</v>
      </c>
      <c r="C12" s="17" t="s">
        <v>120</v>
      </c>
      <c r="D12" s="16">
        <v>1</v>
      </c>
    </row>
    <row r="13" spans="1:5" s="11" customFormat="1" ht="21.75" thickBot="1">
      <c r="B13" s="205" t="s">
        <v>15</v>
      </c>
      <c r="C13" s="206"/>
      <c r="D13" s="18">
        <f>SUM(D7:D12)</f>
        <v>8</v>
      </c>
      <c r="E13" s="9"/>
    </row>
    <row r="14" spans="1:5" ht="21.75" thickTop="1"/>
  </sheetData>
  <mergeCells count="2">
    <mergeCell ref="A1:D1"/>
    <mergeCell ref="B13:C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คีย์ข้อมูล</vt:lpstr>
      <vt:lpstr>บทสรุป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2015-10-01T08:37:54Z</cp:lastPrinted>
  <dcterms:created xsi:type="dcterms:W3CDTF">2014-10-15T08:34:52Z</dcterms:created>
  <dcterms:modified xsi:type="dcterms:W3CDTF">2015-10-02T09:12:09Z</dcterms:modified>
</cp:coreProperties>
</file>