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 2565\"/>
    </mc:Choice>
  </mc:AlternateContent>
  <bookViews>
    <workbookView xWindow="0" yWindow="0" windowWidth="28800" windowHeight="12000" activeTab="2"/>
  </bookViews>
  <sheets>
    <sheet name="Sheet1" sheetId="10" r:id="rId1"/>
    <sheet name="Form Responses 1" sheetId="1" r:id="rId2"/>
    <sheet name="บทสรุป" sheetId="2" r:id="rId3"/>
    <sheet name="ตาราง1-2" sheetId="3" r:id="rId4"/>
    <sheet name="ตาราง3" sheetId="13" r:id="rId5"/>
    <sheet name="ตาราง4" sheetId="5" r:id="rId6"/>
    <sheet name="ตาราง5" sheetId="8" r:id="rId7"/>
    <sheet name="เสนอแนะ" sheetId="14" r:id="rId8"/>
  </sheets>
  <definedNames>
    <definedName name="_xlnm._FilterDatabase" localSheetId="1" hidden="1">'Form Responses 1'!$M$1:$M$106</definedName>
  </definedNames>
  <calcPr calcId="162913"/>
</workbook>
</file>

<file path=xl/calcChain.xml><?xml version="1.0" encoding="utf-8"?>
<calcChain xmlns="http://schemas.openxmlformats.org/spreadsheetml/2006/main">
  <c r="D25" i="3" l="1"/>
  <c r="D26" i="3"/>
  <c r="D27" i="3"/>
  <c r="D28" i="3"/>
  <c r="D29" i="3"/>
  <c r="D30" i="3"/>
  <c r="D24" i="3"/>
  <c r="F5" i="13"/>
  <c r="C30" i="3"/>
  <c r="D15" i="3"/>
  <c r="D14" i="3"/>
  <c r="C7" i="14" l="1"/>
  <c r="D19" i="8" l="1"/>
  <c r="U69" i="1"/>
  <c r="Q69" i="1"/>
  <c r="D13" i="8"/>
  <c r="D20" i="8"/>
  <c r="D18" i="8"/>
  <c r="D17" i="8"/>
  <c r="D16" i="8"/>
  <c r="D15" i="8"/>
  <c r="C16" i="8"/>
  <c r="D12" i="8"/>
  <c r="D11" i="8"/>
  <c r="D10" i="8"/>
  <c r="D9" i="8"/>
  <c r="C12" i="8"/>
  <c r="C11" i="8"/>
  <c r="C10" i="8"/>
  <c r="C9" i="8"/>
  <c r="E9" i="13"/>
  <c r="F9" i="13" s="1"/>
  <c r="F7" i="13" l="1"/>
  <c r="F8" i="13"/>
  <c r="F6" i="13"/>
  <c r="F16" i="5" l="1"/>
  <c r="F17" i="5"/>
  <c r="F9" i="5"/>
  <c r="C16" i="3" l="1"/>
  <c r="D16" i="3" s="1"/>
  <c r="E79" i="1" l="1"/>
  <c r="E78" i="1"/>
  <c r="E77" i="1"/>
  <c r="E76" i="1"/>
  <c r="E75" i="1"/>
  <c r="E74" i="1"/>
  <c r="E73" i="1"/>
  <c r="E72" i="1"/>
  <c r="E71" i="1"/>
  <c r="B76" i="1"/>
  <c r="B74" i="1"/>
  <c r="B77" i="1"/>
  <c r="B75" i="1"/>
  <c r="B73" i="1"/>
  <c r="V68" i="1"/>
  <c r="V67" i="1"/>
  <c r="N67" i="1"/>
  <c r="H67" i="1"/>
  <c r="I67" i="1"/>
  <c r="J67" i="1"/>
  <c r="K67" i="1"/>
  <c r="L67" i="1"/>
  <c r="H68" i="1"/>
  <c r="I68" i="1"/>
  <c r="J68" i="1"/>
  <c r="K68" i="1"/>
  <c r="L68" i="1"/>
  <c r="E80" i="1" l="1"/>
  <c r="F6" i="5" l="1"/>
  <c r="F5" i="5"/>
  <c r="C20" i="8" l="1"/>
  <c r="G68" i="1" l="1"/>
  <c r="G67" i="1"/>
  <c r="B78" i="1" l="1"/>
  <c r="B79" i="1" s="1"/>
  <c r="O67" i="1" l="1"/>
  <c r="P67" i="1"/>
  <c r="Q67" i="1"/>
  <c r="R67" i="1"/>
  <c r="C15" i="8" s="1"/>
  <c r="S67" i="1"/>
  <c r="E16" i="8" s="1"/>
  <c r="T67" i="1"/>
  <c r="U67" i="1"/>
  <c r="N68" i="1"/>
  <c r="O68" i="1"/>
  <c r="P68" i="1"/>
  <c r="Q68" i="1"/>
  <c r="R68" i="1"/>
  <c r="S68" i="1"/>
  <c r="T68" i="1"/>
  <c r="U68" i="1"/>
  <c r="C18" i="8" l="1"/>
  <c r="E18" i="8" s="1"/>
  <c r="C17" i="8"/>
  <c r="E17" i="8" s="1"/>
  <c r="E15" i="8"/>
  <c r="C13" i="8"/>
  <c r="E13" i="8" s="1"/>
  <c r="C19" i="8" l="1"/>
  <c r="E19" i="8" s="1"/>
  <c r="F11" i="5"/>
  <c r="F10" i="5"/>
  <c r="F15" i="5"/>
  <c r="F13" i="5"/>
  <c r="E20" i="8"/>
  <c r="F20" i="5"/>
  <c r="F19" i="5"/>
  <c r="F18" i="5"/>
  <c r="F14" i="5"/>
  <c r="F12" i="5"/>
  <c r="F8" i="5"/>
  <c r="F7" i="5"/>
  <c r="E9" i="8"/>
  <c r="E10" i="8"/>
  <c r="E11" i="8"/>
  <c r="E12" i="8"/>
</calcChain>
</file>

<file path=xl/sharedStrings.xml><?xml version="1.0" encoding="utf-8"?>
<sst xmlns="http://schemas.openxmlformats.org/spreadsheetml/2006/main" count="1166" uniqueCount="193">
  <si>
    <t>Timestamp</t>
  </si>
  <si>
    <t>นิสิต [ระดับปริญญาโท]</t>
  </si>
  <si>
    <t>นิสิต [ระดับปริญญาเอก]</t>
  </si>
  <si>
    <t>คณะวิชาที่สังกัด</t>
  </si>
  <si>
    <t>สาขาวิชา</t>
  </si>
  <si>
    <t>ท่านได้รับข่าวการปฐมนิเทศจากแหล่งใด  (ตอบได้มากกว่า 1 ข้อ) [ประกาศมหาวิทยาลัย]</t>
  </si>
  <si>
    <t>ท่านได้รับข่าวการปฐมนิเทศจากแหล่งใด  (ตอบได้มากกว่า 1 ข้อ) [จดหมายจากมหาวิทยาลัย]</t>
  </si>
  <si>
    <t>ท่านได้รับข่าวการปฐมนิเทศจากแหล่งใด  (ตอบได้มากกว่า 1 ข้อ) [คณะที่สังกัด]</t>
  </si>
  <si>
    <t>ท่านได้รับข่าวการปฐมนิเทศจากแหล่งใด  (ตอบได้มากกว่า 1 ข้อ) [เอกสารประชาสัมพันธ์]</t>
  </si>
  <si>
    <t>ท่านได้รับข่าวการปฐมนิเทศจากแหล่งใด  (ตอบได้มากกว่า 1 ข้อ) [website]</t>
  </si>
  <si>
    <t>ท่านได้รับข่าวการปฐมนิเทศจากแหล่งใด  (ตอบได้มากกว่า 1 ข้อ) [facebook บัณฑิตวิทยาลัย]</t>
  </si>
  <si>
    <t>ท่านได้รับข่าวการปฐมนิเทศจากแหล่งใด  (ตอบได้มากกว่า 1 ข้อ) [e-mail.]</t>
  </si>
  <si>
    <t>ท่านทราบข่าวการปฐมนิเทศล่วงหน้ากี่วัน</t>
  </si>
  <si>
    <t>ความสะดวกในการเข้ารับชมคลิปวีดีโอการปฐมนิเทศแบบออนไลน์</t>
  </si>
  <si>
    <t>ช่องทางการรับทราบข่าวสารการปฐมนิเทศ (ทางอีเมล์, Website)</t>
  </si>
  <si>
    <t>เจ้าหน้าที่ให้บริการเกี่ยวกับข้อมูลการปฐมนิเทศ (ทางโทรศัพท์ อีเมล์ เฟสบุ๊ค) ด้วยความเต็มใจ ข้อมูลถูกต้อง ชัดเจน และรวดเร็ว</t>
  </si>
  <si>
    <t>ข้อเสนอแนะสำหรับการจัดโครงการปฐมนิเทศในครั้งนี้และครั้งต่อไป</t>
  </si>
  <si>
    <t>ข้อเสนอแนะเกี่ยวกับข้อมูลที่ท่านต้องการทราบเพิ่มเติมเกี่ยวกับการบริการของบัณฑิตวิทยาลัย และการศึกษาระดับบัณฑิตศึกษา</t>
  </si>
  <si>
    <t>ข้อเสนอแนะอื่นๆ</t>
  </si>
  <si>
    <t>ศึกษาศาสตร์</t>
  </si>
  <si>
    <t>20-30 วัน</t>
  </si>
  <si>
    <t>-</t>
  </si>
  <si>
    <t>10-19 วัน</t>
  </si>
  <si>
    <t>แบบ 1.1</t>
  </si>
  <si>
    <t>น้อยกว่า 10 วัน</t>
  </si>
  <si>
    <t>แผน ก</t>
  </si>
  <si>
    <t>แผน ก, แบบ 2.2</t>
  </si>
  <si>
    <t>เทคโนโลยีและสื่อสารการศึกษา</t>
  </si>
  <si>
    <t>มากกว่า 30 วัน</t>
  </si>
  <si>
    <t>แบบ 2.1</t>
  </si>
  <si>
    <t>บริหารธุรกิจ</t>
  </si>
  <si>
    <t>ภาษาไทย</t>
  </si>
  <si>
    <t>แผน ก, แบบ 1.2</t>
  </si>
  <si>
    <t>เภสัชศาสตร์</t>
  </si>
  <si>
    <t>มนุษยศาสตร์</t>
  </si>
  <si>
    <t>ไม่มี</t>
  </si>
  <si>
    <t>รวม</t>
  </si>
  <si>
    <t>คณะ</t>
  </si>
  <si>
    <t>จำนวน</t>
  </si>
  <si>
    <t>10 - 19 วัน</t>
  </si>
  <si>
    <t>20 - 30 วัน</t>
  </si>
  <si>
    <t xml:space="preserve">                                                บทสรุปผู้บริหาร</t>
  </si>
  <si>
    <t>- 1 -</t>
  </si>
  <si>
    <t>ตอนที่ 1 ข้อมูลทั่วไปของผู้ตอบแบบสอบถาม</t>
  </si>
  <si>
    <t>ร้อยละ</t>
  </si>
  <si>
    <t>คณะ/สาขาวิชา</t>
  </si>
  <si>
    <t>คณะวิทยาศาสตร์</t>
  </si>
  <si>
    <t>คณะเภสัชศาสตร์</t>
  </si>
  <si>
    <t>สาขาวิชาเภสัชศาสตร์</t>
  </si>
  <si>
    <t>คณะศึกษาศาสตร์</t>
  </si>
  <si>
    <t>สาขาวิชาเทคโนโลยีและสื่อสารการศึกษา</t>
  </si>
  <si>
    <t>คณะบริหารธุรกิจ เศรษฐศาสตร์และการสื่อสาร</t>
  </si>
  <si>
    <t>บัณฑิตวิทยาลัย</t>
  </si>
  <si>
    <t>คณะมนุษยศาสตร์</t>
  </si>
  <si>
    <t>สาขาวิชาภาษาไทย</t>
  </si>
  <si>
    <t>รวมทั้งสิ้น</t>
  </si>
  <si>
    <t>(ตอบได้มากกว่า 1 ข้อ)</t>
  </si>
  <si>
    <t>ประกาศมหาวิทยาลัย</t>
  </si>
  <si>
    <t>website บัณฑิตวิทยาลัย</t>
  </si>
  <si>
    <t>การทราบข่าวการปฐมนิเทศ</t>
  </si>
  <si>
    <t>ตอนที่ 3 การประเมินความพึงพอใจเกี่ยวกับโครงการ</t>
  </si>
  <si>
    <t>รายการ</t>
  </si>
  <si>
    <t>ระดับ</t>
  </si>
  <si>
    <t>SD</t>
  </si>
  <si>
    <t>ความพึงพอใจ</t>
  </si>
  <si>
    <t>รวมเฉลี่ย</t>
  </si>
  <si>
    <t>ด้านคุณภาพการให้บริการ (การปฐมนิเทศ)</t>
  </si>
  <si>
    <t>รวมทุกด้าน</t>
  </si>
  <si>
    <t>ที่</t>
  </si>
  <si>
    <t>ความถี่</t>
  </si>
  <si>
    <t>สาขาวิชาบริหารธุรกิจ</t>
  </si>
  <si>
    <t>E-mail</t>
  </si>
  <si>
    <t>facebook บัณฑิตวิทยาลัย</t>
  </si>
  <si>
    <t xml:space="preserve">คณะที่สังกัด </t>
  </si>
  <si>
    <t>จดหมายจากมหาวิทยาลัย</t>
  </si>
  <si>
    <t xml:space="preserve">      -  หัวหน้าสำนักงานเลขานุการบัณฑิตวิทยาลัย (น.ส.พัชรี  ท้วมใจดี) </t>
  </si>
  <si>
    <t>(ผ่านระบบออนไลน์)</t>
  </si>
  <si>
    <t xml:space="preserve">และพบปะผู้บริหารมหาวิทยาลัย รับทราบแนวทางการปฏิบัติตนที่ดี ในฐานะนิสิตระดับบัณฑิตศึกษา 
</t>
  </si>
  <si>
    <t xml:space="preserve">การถ่ายทอดความรู้ของวิทยากรในการปฐมนิเทศ เกี่ยวกับการให้บริการด้านวิชาการของบัณฑิตวิทยาลัย (ดร.คณิดา  นรัตนรักษา รองคณบดีฝ่ายวิชาการ) </t>
  </si>
  <si>
    <t xml:space="preserve">การถ่ายทอดความรู้ของวิทยากรในการปฐมนิเทศ เกี่ยวกับการแนะนำการให้บริการด้านทุนการศึกษาในระดับบัณฑิตศึกษา การวิจัย การจัดการเรียนการสอนหลักสูตรสองปริญญา (Double Degree Program) (รศ.ดร.กรองกาญจน์  ชูทิพย์ รองคณบดีฝ่ายวิจัย) </t>
  </si>
  <si>
    <t xml:space="preserve">การถ่ายทอดความรู้ของวิทยากรในการปฐมนิเทศ เกี่ยวกับกาแนะนำการให้บริการด้านวิรัชกิจและนิสิตสัมพันธ์ การจัดอบรมภาษาอังกฤษเพื่อยกระดับความรู้สำหรับนิสิตระดับบัณฑิตศึกษา การจัดทำวารสารมหาวิทยาลัยนเรศวร (TCI1) และสำนักพิมพ์มหาวิทยาลัยนเรศวร (ผศ.ดร.สุดากาญจน์  ปัทมดิลก รองคณบดีฝ่ายวิรัชกิจและนิสิตสัมพันธ์) </t>
  </si>
  <si>
    <t xml:space="preserve">การถ่ายทอดความรู้ของวิทยากรในการปฐมนิเทศ การแนะนำสถานที่และการให้บริการของสำนักงานเลขานุการบัณฑิตวิทยาลัย (น.ส.พัชรี  ท้วมใจดี หัวหน้าสำนักงานเลขานุการบัณฑิตวิทยาลัย) </t>
  </si>
  <si>
    <t>ประโยชน์ที่ได้รับจากการรับฟังเกี่ยวกับการให้บริการด้านวิชาการของบัณฑิตวิทยาลัย</t>
  </si>
  <si>
    <t>ประโยชน์ที่ได้รับจากการรับฟังเกี่ยวกับการแนะนำการให้บริการด้านทุนการศึกษาในระดับบัณฑิตศึกษา การวิจัย การจัดการเรียนการสอนหลักสูตรสองปริญญา (Double Degree Program)</t>
  </si>
  <si>
    <t>ประโยชน์ที่ได้รับจากการรับฟังเกี่ยวกับเกี่ยวกับกาแนะนำการให้บริการด้านวิรัชกิจและนิสิตสัมพันธ์ การจัดอบรมภาษาอังกฤษเพื่อยกระดับความรู้สำหรับนิสิตระดับบัณฑิตศึกษา การจัดทำวารสารมหาวิทยาลัยนเรศวร (TCI1) และสำนักพิมพ์มหาวิทยาลัยนเรศวร</t>
  </si>
  <si>
    <t>ประโยชน์ที่ได้รับจากการรับฟังเกี่ยวกับการแนะนำสถานที่และการให้บริการของสำนักงานเลขานุการบัณฑิตวิทยาลัย</t>
  </si>
  <si>
    <t>ประโยชน์ที่ได้รับจากการไลฟ์สด เพื่อตอบข้อซักถามของคณะผู้บริหารบัณฑิตวิทยาลัย</t>
  </si>
  <si>
    <t>ประโยชน์ที่ได้รับจากการเข้าร่วมโครงการปฐมนิเทศระดับบัณฑิตศึกษาในครั้งนี้ของท่าน โดยภาพรวม</t>
  </si>
  <si>
    <t>ตอบ</t>
  </si>
  <si>
    <t>ไม่ตอบ</t>
  </si>
  <si>
    <t>3.1  ความเหมาะสม และการถ่ายทอดความรู้ของวิทยากร ในการปฐมนิเทศ</t>
  </si>
  <si>
    <t>ด้านประโยชน์ที่ได้รับจากการเข้าร่วมกิจกรรม</t>
  </si>
  <si>
    <t>4.2 ประโยชน์ที่ได้รับจากการรับฟังเกี่ยวกับการแนะนำการให้บริการด้านทุนฯ</t>
  </si>
  <si>
    <t>4.4 ประโยชน์ที่ได้รับจากการรับฟังเกี่ยวกับการแนะนำสถานที่ฯ</t>
  </si>
  <si>
    <t>4.1 ประโยชน์ที่ได้รับจากการรับฟังเกี่ยวกับการให้บริการด้านวิชาการฯ</t>
  </si>
  <si>
    <t xml:space="preserve">เรื่องกฎ ระเบียบ ข้อบังคับ และประกาศต่างๆ ของมหาวิทยาลัย </t>
  </si>
  <si>
    <t>2) นิสิตใหม่ได้รับความรู้เกี่ยวกับหลักสูตร ระบบการเรียนการสอน และบัณฑิตวิทยาลัย 3) นิสิตใหม่มีความรู้</t>
  </si>
  <si>
    <t xml:space="preserve"> - 5 -</t>
  </si>
  <si>
    <t>นิสิต</t>
  </si>
  <si>
    <t>บริหารธุรกิจเศรษฐศาสต์และการสื่อสาร</t>
  </si>
  <si>
    <t>การบริหารเทคโนโลยีสารสนเทศเชิงกลยุทธ์</t>
  </si>
  <si>
    <t>การเดินทางภายในมหาวิทยาลัย การจอดรถ</t>
  </si>
  <si>
    <t>วิทยาศาสตร์เครื่องสำอาง</t>
  </si>
  <si>
    <t>แผน ก, แบบ 1.1</t>
  </si>
  <si>
    <t>วิทยาศาสตร์</t>
  </si>
  <si>
    <t>วิทยาการคอมพิวเตอร์</t>
  </si>
  <si>
    <t>สหเวชศาสตร์</t>
  </si>
  <si>
    <t>เทคนิคการแพทย์</t>
  </si>
  <si>
    <t>ช่องทางการติดต่อ วันและเวลาที่สามารถติดต่อได้</t>
  </si>
  <si>
    <t xml:space="preserve">บริหารธุรกิจ เศรษฐศาสตร์และการสื่อสาร </t>
  </si>
  <si>
    <t>การท่องเที่ยว</t>
  </si>
  <si>
    <t>คณะบริหารธุรกิจ เศรษฐศาสตร์และ การสื่อสาร</t>
  </si>
  <si>
    <t>สาขาวิชาการบริหารเทคโนโลยีสารสนเทศเชิงกลยุทธ์</t>
  </si>
  <si>
    <t>สถานภาพผู้เข้าร่วมปฐมนิเทศ</t>
  </si>
  <si>
    <t>ท่านได้รับข่าวการปฐมนิเทศจากแหล่งใด  (ตอบได้มากกว่า 1 ข้อ) [อื่นๆ ]</t>
  </si>
  <si>
    <t>ท่านได้รับข่าวการปฐมนิเทศจากแหล่งใด  (ตอบได้มากกว่า 1 ข้อ) [Row 9]</t>
  </si>
  <si>
    <t>อื่นๆ โปรดระบุ</t>
  </si>
  <si>
    <t>ความรู้ความเข้าใจเกี่ยวกับการปฏิบัติตนในการเรียนระดับบัณฑิตศึกษา เพื่อเป็นเส้นทางสู่ความสำเร็จ</t>
  </si>
  <si>
    <t>เกณฑ์การสอบวัดความรู้ภาษาอังกฤษสำหรับนิสิตระดับบัณฑิตศึกษา</t>
  </si>
  <si>
    <t>ระยะเวลาปฐมนิเทศมีความเหมาะสม</t>
  </si>
  <si>
    <t>เนื้อหามีความชัดเจน เข้าใจง่าย</t>
  </si>
  <si>
    <t>ในการปฐมนิเทศในครั้งนี้ท่านมีความไม่พึงพอใจในเรื่องใด และท่านมีแนวทางในการปรับปรุงให้ดีขึ้นอย่างไร</t>
  </si>
  <si>
    <t xml:space="preserve">      ผลการประเมินกิจกรรมการปฐมนิเทศนิสิตระดับบัณฑิตศึกษา ภาคเรียนที่ 2 ประจำปีการศึกษา 2564</t>
  </si>
  <si>
    <t xml:space="preserve">(ผ่านระบบออนไลน์) ในวันเสาร์ที่ 20 พฤศจิกายน 2564 โดยมีวัตถุประสงค์เพื่อ 1) นิสิตใหม่ได้รับการปฐมนิเทศ </t>
  </si>
  <si>
    <t>ด้วยบัณฑิตวิทยาลัย ได้จัดกิจกรรมปฐมนิเทศนิสิตระดับบัณฑิตศึกษา ภาคเรียนที่ 2 ประจำปีการศึกษา 2564</t>
  </si>
  <si>
    <t>จากการประเมินกิจกรรมปฐมนิเทศนิสิตระดับบัณฑิตศึกษา ภาคเรียนที่ 2 ประจำปีการศึกษา 2564</t>
  </si>
  <si>
    <t xml:space="preserve">          บัณฑิตวิทยาลัยได้จัดกิจกรรมปฐมนิเทศนิสิตระดับบัณฑิตศึกษา ภาคเรียนที่ 2 ประจำปีการศึกษา 2564</t>
  </si>
  <si>
    <t>วันเสาร์ที่ 20 พฤศจิกายน 2564</t>
  </si>
  <si>
    <t>เมื่อวันเสาร์ที่ 20 พฤศจิกายน 2564 พบว่า มีนิสิตระดับบัณฑิตศึกษา จำนวนทั้งสิ้น 80 คน มีผู้เข้าร่วมกิจกรรม 68 คน</t>
  </si>
  <si>
    <t xml:space="preserve">           จากตาราง 1 แสดงจำนวนร้อยละของผู้ตอบแบบสอบถาม จำแนกตามสถานภาพ พบว่าผู้ตอบแบบประเมิน</t>
  </si>
  <si>
    <t>นิสิตระดับปริญญาโท</t>
  </si>
  <si>
    <t>นิสิตระดับปริญญาเอก</t>
  </si>
  <si>
    <t>สถานภาพ</t>
  </si>
  <si>
    <t>สาขาวิชาวิทยาการคอมพิวเตอร์</t>
  </si>
  <si>
    <t>สาขาวิชาวิทยาศาสตร์เครื่องสำอาง</t>
  </si>
  <si>
    <t>สาขาวิชาการจัดการการท่องเที่ยว</t>
  </si>
  <si>
    <t>คณะสหเวชศาสตร์</t>
  </si>
  <si>
    <t>สาขาวิชาเทคนิคการแพทย์</t>
  </si>
  <si>
    <t xml:space="preserve">          </t>
  </si>
  <si>
    <r>
      <rPr>
        <b/>
        <i/>
        <sz val="16"/>
        <rFont val="TH SarabunPSK"/>
        <family val="2"/>
      </rPr>
      <t>ตาราง  1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แสดงจำนวนร้อยละของผู้ตอบแบบประเมิน จำแนกตามสถานภาพ</t>
    </r>
  </si>
  <si>
    <t>N = 65</t>
  </si>
  <si>
    <t xml:space="preserve">      -  รองคณบดีฝ่ายวิจัย (ผศ.ดร.สุภาพร ล้ำเลิศธน)</t>
  </si>
  <si>
    <t xml:space="preserve">      -  รองคณบดีฝ่ายวิชาการ (รศ.ดร.อนามัย นาอุดม)</t>
  </si>
  <si>
    <t xml:space="preserve">      -  รองคณบดีฝ่ายบริหาร (รศ.ดร.พงศ์พันธ์ กิจสนาโยธิน)</t>
  </si>
  <si>
    <t xml:space="preserve">                                                                       - 2 -</t>
  </si>
  <si>
    <t>คิดเป็นร้อยละ 12.83</t>
  </si>
  <si>
    <t xml:space="preserve">            พบว่า ผู้ตอบแบบสอบถามทราบข่าวการปฐมนิเทศล่วงหน้าน้อยกว่า 10 วัน คิดเป็นร้อยละ 53.85 รองลงมาได้แก่ </t>
  </si>
  <si>
    <t xml:space="preserve">            ทราบข่าวการปฐมนิเทศล่วงหน้า 10 - 19 วัน คิดเป็นร้อยละ 23.08 และทราบข่าวการปฐมนิเทศล่วงหน้า </t>
  </si>
  <si>
    <t xml:space="preserve">            20 - 30 วัน คิดเป็นร้อยละ 15.38</t>
  </si>
  <si>
    <t>4.3 ประโยชน์ที่ได้รับจากการรับฟังเกี่ยวกับเกี่ยวกับการแนะนำการให้บริการฯ</t>
  </si>
  <si>
    <t>(ค่าเฉลี่ย = 4.53) และเมื่อพิจารณารายด้านพบว่า ด้านคุณภาพการให้บริการ (การปฐมนิเทศ) มีความพึงพอใจอยู่ใน</t>
  </si>
  <si>
    <t>ระดับสูงที่สุด (ค่าเฉลี่ย = 4.58) รองลงมาคือ ด้านประโยชน์ที่ได้รับจากการเข้าร่วมกิจกรรมมีความพึงพอใจอยู่ใน</t>
  </si>
  <si>
    <t xml:space="preserve">ด้านทุนฯ มีค่าเฉลี่ยอยู่ในระดับมาก (ค่าเฉลี่ย = 4.69) รองลงมาคือ ความเหมาะสม และการถ่ายทอดความรู้ของวิทยากร </t>
  </si>
  <si>
    <t xml:space="preserve">ในการปฐมนิเทศ รองคณบดีฝ่ายวิชาการ รศ.ดร.อนามัย นาอุดม) รองคณบดีฝ่ายวิจัย (ผศ.ดร.สุภาพร ล้ำเลิศธน) </t>
  </si>
  <si>
    <t xml:space="preserve">(ประโยชน์ที่ได้รับจากการรับฟังเกี่ยวกับเกี่ยวกับการแนะนำการให้บริการฯ มีค่าเฉลี่ยอยู่ในระดับมาก (ค่าเฉลี่ย = 4.62) </t>
  </si>
  <si>
    <r>
      <t>ตอนที่ 3</t>
    </r>
    <r>
      <rPr>
        <b/>
        <sz val="16"/>
        <rFont val="TH SarabunPSK"/>
        <family val="2"/>
      </rPr>
      <t xml:space="preserve"> ข้อเสนอแนะ</t>
    </r>
  </si>
  <si>
    <r>
      <t xml:space="preserve">      ข้อเสนอแนะ </t>
    </r>
    <r>
      <rPr>
        <sz val="16"/>
        <rFont val="TH SarabunPSK"/>
        <family val="2"/>
      </rPr>
      <t xml:space="preserve">คือ การเดินทางภายในมหาวิทยาลัย การจอดรถช่องทางการติดต่อ วันและเวลาที่สามารถติดต่อได้ </t>
    </r>
  </si>
  <si>
    <t xml:space="preserve"> - 6 -</t>
  </si>
  <si>
    <t xml:space="preserve">                   คิดเป็นร้อยละ 38.46 รองลงมาคือ สังกัดคณะเภสัชศาสตร์ คิดเป็นร้อยละ 23.08 และสังกัดคณะมนุษยศาสตร์ </t>
  </si>
  <si>
    <t xml:space="preserve">                   คิดเป็นร้อยละ 15.38 สังกัดสาขาวิชาการบริหารเทคโนโลยีสารสนเทศเชิงกลยุทธ์ มากที่สุด คิดเป็นร้อยละ   </t>
  </si>
  <si>
    <t xml:space="preserve">                   23.08 รองลงมาคือ สาขาวิชาเภสัชศาสตร์ สาขาวิชาภาษาไทย คิดเป็นร้อยละ 15.38</t>
  </si>
  <si>
    <r>
      <t xml:space="preserve">         </t>
    </r>
    <r>
      <rPr>
        <b/>
        <i/>
        <sz val="16"/>
        <rFont val="TH SarabunPSK"/>
        <family val="2"/>
      </rPr>
      <t xml:space="preserve">ตาราง 2 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แสดงจำนวนและร้อยละของผู้ตอบแบบสอบถาม จำแนกตามการประชาสัมพันธ์กิจกรรม</t>
    </r>
  </si>
  <si>
    <t xml:space="preserve">         กิจกรรม พบว่า ผู้ตอบแบบสอบถามทราบข้อมูลการจัดกิจกรรมจาก E-mail คิดเป็นร้อยละ 36.54</t>
  </si>
  <si>
    <t xml:space="preserve">         รองลงมาได้แก่ ประกาศมหาวิทยาลัย คณะที่สังกัด คิดเป็นร้อยละ 19.23 และ website บัณฑิตวิทยาลัย</t>
  </si>
  <si>
    <t xml:space="preserve">          จากตาราง 2 แสดงจำนวนและร้อยละของผู้ตอบแบบสอบถาม  จำแนกตามการประชาสัมพันธ์</t>
  </si>
  <si>
    <r>
      <t xml:space="preserve">             </t>
    </r>
    <r>
      <rPr>
        <b/>
        <i/>
        <sz val="16"/>
        <rFont val="TH SarabunPSK"/>
        <family val="2"/>
      </rPr>
      <t xml:space="preserve">ตาราง 3 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แสดงจำนวนและร้อยละของผู้ตอบแบบสอบถาม จำแนกตามการทราบข่าวการปฐมนิเทศล่วงหน้า</t>
    </r>
  </si>
  <si>
    <t xml:space="preserve">      จากตาราง 3 แสดงจำนวนและร้อยละของผู้ตอบแบบสอบถาม  จำแนกตามการทราบข่าวการปฐมนิเทศ</t>
  </si>
  <si>
    <t xml:space="preserve"> - 3 -</t>
  </si>
  <si>
    <r>
      <rPr>
        <b/>
        <i/>
        <sz val="15"/>
        <rFont val="TH SarabunPSK"/>
        <family val="2"/>
      </rPr>
      <t xml:space="preserve">                   ตาราง 4  </t>
    </r>
    <r>
      <rPr>
        <sz val="15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</si>
  <si>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t xml:space="preserve">      จากตาราง 4 พบว่า ผู้ตอบแบบสอบถามสังกัดคณะบริหารธุรกิจ เศรษฐศาสตร์และการสื่อสารมากที่สุด </t>
  </si>
  <si>
    <r>
      <rPr>
        <b/>
        <i/>
        <sz val="16"/>
        <rFont val="TH SarabunPSK"/>
        <family val="2"/>
      </rPr>
      <t>ตาราง 5</t>
    </r>
    <r>
      <rPr>
        <sz val="16"/>
        <rFont val="TH SarabunPSK"/>
        <family val="2"/>
      </rPr>
      <t xml:space="preserve">  ผลการประเมินโครงการ</t>
    </r>
  </si>
  <si>
    <t xml:space="preserve">          จากตาราง 5 ผลการประเมินโครงการในภาพรวม พบว่า ผู้ตอบแบบประเมินมีความพึงพอใจอยู่ในระดับมากที่สุด </t>
  </si>
  <si>
    <t>เป็นนิสิตระดับปริญญาเอก คิดเป็นร้อยละ 61.54 รองลงมาได้แก่ นิสิตระดับปริญญาโท คิดเป็นร้อยละ 38.46</t>
  </si>
  <si>
    <t>ผู้ตอบแบบสอบถามทราบข่าวการปฐมนิเทศจำแนกตามการประชาสัมพันธ์กิจกรรม พบว่า ผู้ตอบแบบสอบถาม</t>
  </si>
  <si>
    <t xml:space="preserve">ผู้ตอบแบบสอบถาม จำแนกตามสถานภาพ พบว่าผู้ตอบแบบประเมินเป็นนิสิตระดับปริญญาเอก คิดเป็นร้อยละ </t>
  </si>
  <si>
    <t>61.54 รองลงมาได้แก่ นิสิตระดับปริญญาโท คิดเป็นร้อยละ 38.46</t>
  </si>
  <si>
    <t xml:space="preserve">    ทราบข้อมูลการจัดกิจกรรมจาก E-mail คิดเป็นร้อยละ 36.54 รองลงมาได้แก่ ประกาศมหาวิทยาลัย คณะที่สังกัด        </t>
  </si>
  <si>
    <t xml:space="preserve">    คิดเป็นร้อยละ 19.23 และ website บัณฑิตวิทยาลัย คิดเป็นร้อยละ 12.83</t>
  </si>
  <si>
    <t xml:space="preserve">ผู้ตอบแบบประเมินส่วนใหญ่ สังกัดคณะคณะบริหารธุรกิจ เศรษฐศาสตร์และการสื่อสารมากที่สุด คิดเป็นร้อยละ  </t>
  </si>
  <si>
    <t xml:space="preserve">    38.46 รองลงมาคือ สังกัดคณะเภสัชศาสตร์ คิดเป็นร้อยละ 23.08 และสังกัดคณะมนุษยศาสตร์ คิดเป็นร้อยละ 15.38</t>
  </si>
  <si>
    <t xml:space="preserve">    สังกัดสาขาวิชาการบริหารเทคโนโลยีสารสนเทศเชิงกลยุทธ์ มากที่สุด คิดเป็นร้อยละ 23.08 รองลงมาคือ สาขาวิชา</t>
  </si>
  <si>
    <t xml:space="preserve">    เภสัชศาสตร์ สาขาวิชาภาษาไทย คิดเป็นร้อยละ 15.38</t>
  </si>
  <si>
    <t>มีผู้ตอบแบบประเมิน 65 คน คิดเป็นร้อยละ 95.58 ของผู้เข้าร่วมกิจกรรม</t>
  </si>
  <si>
    <t>มีผู้ตอบแบบแบบประเมิน 65 คน คิดเป็นร้อยละ 95.58 ของผู้เข้าร่วมกิจกรรม</t>
  </si>
  <si>
    <t xml:space="preserve">ในวันเสาร์ที่ 20 พฤศจิกายน 2564 มีนิสิตระดับบัณฑิตศึกษา จำนวนทั้งสิ้น 80 คน มีผู้เข้าร่วมกิจกรรม 68 คน </t>
  </si>
  <si>
    <t>ระดับมาก (ค่าเฉลี่ย = 4.49) เมื่อพิจารณารายข้อพบว่า ประโยชน์ที่ได้รับจากการรับฟังเกี่ยวกับการแนะนำการให้บริการ</t>
  </si>
  <si>
    <t xml:space="preserve">      ผู้ตอบแบบประเมินมีความพึงพอใจอยู่ในระดับมากที่สุด (ค่าเฉลี่ย = 4.53) และเมื่อพิจารณารายด้านพบว่า </t>
  </si>
  <si>
    <t xml:space="preserve">    ด้านคุณภาพการให้บริการ (การปฐมนิเทศ) มีความพึงพอใจอยู่ในระดับสูงที่สุด (ค่าเฉลี่ย = 4.58) รองลงมาคือ </t>
  </si>
  <si>
    <t xml:space="preserve">    ด้านประโยชน์ที่ได้รับจากการเข้าร่วมกิจกรรมมีความพึงพอใจอยู่ในระดับมาก (ค่าเฉลี่ย = 4.49) เมื่อพิจารณารายข้อ</t>
  </si>
  <si>
    <t xml:space="preserve">    พบว่า ประโยชน์ที่ได้รับจากการรับฟังเกี่ยวกับการแนะนำการให้บริการด้านทุนฯ มีค่าเฉลี่ยอยู่ในระดับมาก </t>
  </si>
  <si>
    <t xml:space="preserve">    (ค่าเฉลี่ย = 4.69) รองลงมาคือ ความเหมาะสม และการถ่ายทอดความรู้ของวิทยากร ในการปฐมนิเทศ </t>
  </si>
  <si>
    <t xml:space="preserve">    จากการรับฟังเกี่ยวกับเกี่ยวกับการแนะนำการให้บริการฯ มีค่าเฉลี่ยอยู่ในระดับมาก (ค่าเฉลี่ย = 4.62) </t>
  </si>
  <si>
    <t xml:space="preserve">    รองคณบดีฝ่ายวิชาการ รศ.ดร.อนามัย นาอุดม) รองคณบดีฝ่ายวิจัย (ผศ.ดร.สุภาพร ล้ำเลิศธน) (ประโยชน์ที่ได้รับ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</si>
</sst>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_(* #,##0.00_);_(* \(#,##0.00\);_(* &quot;-&quot;??_);_(@_)"/>
    <numFmt numFmtId="188" formatCode="m/d/yyyy\ h:mm:ss"/>
    <numFmt numFmtId="189" formatCode="_-* #,##0_-;\-* #,##0_-;_-* &quot;-&quot;??_-;_-@_-"/>
  </numFmts>
  <fonts count="28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5"/>
      <name val="TH SarabunPSK"/>
      <family val="2"/>
    </font>
    <font>
      <i/>
      <sz val="15"/>
      <name val="TH SarabunPSK"/>
      <family val="2"/>
    </font>
    <font>
      <b/>
      <i/>
      <sz val="15"/>
      <name val="TH SarabunPSK"/>
      <family val="2"/>
    </font>
    <font>
      <b/>
      <sz val="15"/>
      <name val="TH SarabunPSK"/>
      <family val="2"/>
    </font>
    <font>
      <i/>
      <sz val="15"/>
      <color rgb="FFFF0000"/>
      <name val="TH SarabunPSK"/>
      <family val="2"/>
    </font>
    <font>
      <b/>
      <sz val="15"/>
      <color rgb="FFFF0000"/>
      <name val="TH SarabunPSK"/>
      <family val="2"/>
    </font>
    <font>
      <sz val="15"/>
      <color rgb="FFFF0000"/>
      <name val="TH SarabunPSK"/>
      <family val="2"/>
    </font>
    <font>
      <sz val="15"/>
      <color indexed="8"/>
      <name val="TH SarabunPSK"/>
      <family val="2"/>
    </font>
    <font>
      <i/>
      <sz val="16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b/>
      <u/>
      <sz val="16"/>
      <name val="TH SarabunPSK"/>
      <family val="2"/>
    </font>
    <font>
      <sz val="16"/>
      <color theme="5"/>
      <name val="TH SarabunPSK"/>
      <family val="2"/>
    </font>
    <font>
      <sz val="10"/>
      <color theme="1"/>
      <name val="Arial"/>
      <family val="2"/>
    </font>
    <font>
      <b/>
      <i/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87" fontId="2" fillId="0" borderId="0" applyFont="0" applyFill="0" applyBorder="0" applyAlignment="0" applyProtection="0"/>
  </cellStyleXfs>
  <cellXfs count="142">
    <xf numFmtId="0" fontId="0" fillId="0" borderId="0" xfId="0" applyFont="1" applyAlignment="1"/>
    <xf numFmtId="0" fontId="1" fillId="0" borderId="0" xfId="0" applyFont="1"/>
    <xf numFmtId="188" fontId="1" fillId="0" borderId="0" xfId="0" applyNumberFormat="1" applyFont="1" applyAlignment="1"/>
    <xf numFmtId="0" fontId="0" fillId="0" borderId="0" xfId="0" applyFont="1" applyAlignment="1">
      <alignment vertical="center"/>
    </xf>
    <xf numFmtId="2" fontId="4" fillId="0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2" fontId="4" fillId="3" borderId="0" xfId="0" applyNumberFormat="1" applyFont="1" applyFill="1" applyAlignment="1">
      <alignment horizontal="center" vertical="center"/>
    </xf>
    <xf numFmtId="0" fontId="8" fillId="0" borderId="0" xfId="0" applyFont="1" applyAlignment="1"/>
    <xf numFmtId="0" fontId="9" fillId="0" borderId="0" xfId="0" applyFont="1"/>
    <xf numFmtId="0" fontId="10" fillId="0" borderId="0" xfId="0" applyFont="1" applyAlignment="1"/>
    <xf numFmtId="0" fontId="7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2" fillId="0" borderId="0" xfId="0" applyFont="1" applyAlignment="1"/>
    <xf numFmtId="0" fontId="7" fillId="0" borderId="0" xfId="0" applyFont="1" applyAlignment="1"/>
    <xf numFmtId="0" fontId="12" fillId="0" borderId="0" xfId="0" applyFont="1"/>
    <xf numFmtId="0" fontId="13" fillId="0" borderId="0" xfId="0" applyFont="1"/>
    <xf numFmtId="49" fontId="13" fillId="0" borderId="0" xfId="0" applyNumberFormat="1" applyFont="1" applyAlignment="1">
      <alignment horizontal="center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right"/>
    </xf>
    <xf numFmtId="49" fontId="13" fillId="0" borderId="0" xfId="0" applyNumberFormat="1" applyFont="1" applyAlignment="1"/>
    <xf numFmtId="0" fontId="14" fillId="0" borderId="0" xfId="0" applyFont="1"/>
    <xf numFmtId="0" fontId="13" fillId="0" borderId="0" xfId="0" applyFont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2" xfId="0" applyFont="1" applyBorder="1" applyAlignment="1"/>
    <xf numFmtId="0" fontId="16" fillId="0" borderId="3" xfId="0" applyFont="1" applyBorder="1" applyAlignment="1"/>
    <xf numFmtId="0" fontId="16" fillId="0" borderId="4" xfId="0" applyFont="1" applyBorder="1" applyAlignment="1"/>
    <xf numFmtId="2" fontId="16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vertical="center"/>
    </xf>
    <xf numFmtId="0" fontId="16" fillId="0" borderId="2" xfId="0" applyFont="1" applyFill="1" applyBorder="1" applyAlignment="1"/>
    <xf numFmtId="0" fontId="16" fillId="0" borderId="3" xfId="0" applyFont="1" applyFill="1" applyBorder="1" applyAlignment="1"/>
    <xf numFmtId="0" fontId="16" fillId="0" borderId="4" xfId="0" applyFont="1" applyFill="1" applyBorder="1" applyAlignment="1"/>
    <xf numFmtId="0" fontId="13" fillId="0" borderId="1" xfId="0" applyFont="1" applyFill="1" applyBorder="1" applyAlignment="1">
      <alignment horizont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2" borderId="3" xfId="0" applyFont="1" applyFill="1" applyBorder="1" applyAlignment="1"/>
    <xf numFmtId="0" fontId="13" fillId="2" borderId="4" xfId="0" applyFont="1" applyFill="1" applyBorder="1" applyAlignment="1"/>
    <xf numFmtId="1" fontId="16" fillId="0" borderId="1" xfId="0" applyNumberFormat="1" applyFont="1" applyFill="1" applyBorder="1" applyAlignment="1">
      <alignment horizontal="center"/>
    </xf>
    <xf numFmtId="0" fontId="17" fillId="0" borderId="0" xfId="0" applyFont="1"/>
    <xf numFmtId="0" fontId="18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1" fontId="7" fillId="0" borderId="1" xfId="0" applyNumberFormat="1" applyFont="1" applyFill="1" applyBorder="1" applyAlignment="1">
      <alignment horizontal="center"/>
    </xf>
    <xf numFmtId="0" fontId="0" fillId="0" borderId="0" xfId="0"/>
    <xf numFmtId="1" fontId="11" fillId="0" borderId="1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23" fillId="0" borderId="0" xfId="0" applyFont="1"/>
    <xf numFmtId="0" fontId="22" fillId="0" borderId="0" xfId="0" applyFont="1"/>
    <xf numFmtId="0" fontId="24" fillId="0" borderId="0" xfId="0" applyFont="1"/>
    <xf numFmtId="0" fontId="7" fillId="0" borderId="1" xfId="0" applyFont="1" applyBorder="1" applyAlignment="1">
      <alignment horizontal="center"/>
    </xf>
    <xf numFmtId="0" fontId="11" fillId="0" borderId="2" xfId="0" applyFont="1" applyBorder="1" applyAlignment="1"/>
    <xf numFmtId="0" fontId="11" fillId="0" borderId="2" xfId="0" applyFont="1" applyBorder="1" applyAlignment="1">
      <alignment horizontal="center"/>
    </xf>
    <xf numFmtId="0" fontId="25" fillId="0" borderId="0" xfId="0" applyFont="1"/>
    <xf numFmtId="0" fontId="11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9" fontId="13" fillId="0" borderId="0" xfId="0" applyNumberFormat="1" applyFont="1" applyAlignment="1"/>
    <xf numFmtId="0" fontId="11" fillId="0" borderId="8" xfId="0" applyFont="1" applyBorder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/>
    <xf numFmtId="0" fontId="25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26" fillId="0" borderId="0" xfId="0" applyFont="1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89" fontId="3" fillId="3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16" fillId="0" borderId="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center"/>
    </xf>
    <xf numFmtId="0" fontId="7" fillId="0" borderId="1" xfId="0" applyFont="1" applyFill="1" applyBorder="1" applyAlignment="1"/>
    <xf numFmtId="1" fontId="11" fillId="0" borderId="1" xfId="0" applyNumberFormat="1" applyFont="1" applyBorder="1" applyAlignment="1">
      <alignment horizontal="center" vertical="center"/>
    </xf>
    <xf numFmtId="0" fontId="7" fillId="0" borderId="0" xfId="0" applyFont="1" applyFill="1" applyBorder="1" applyAlignment="1"/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7" fillId="0" borderId="0" xfId="0" applyFont="1" applyAlignment="1"/>
    <xf numFmtId="49" fontId="13" fillId="0" borderId="0" xfId="0" applyNumberFormat="1" applyFont="1" applyAlignment="1">
      <alignment horizontal="center"/>
    </xf>
    <xf numFmtId="0" fontId="11" fillId="0" borderId="1" xfId="0" applyFont="1" applyFill="1" applyBorder="1" applyAlignment="1">
      <alignment horizontal="center"/>
    </xf>
    <xf numFmtId="49" fontId="13" fillId="0" borderId="0" xfId="0" applyNumberFormat="1" applyFont="1" applyAlignment="1">
      <alignment horizontal="left"/>
    </xf>
    <xf numFmtId="0" fontId="16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6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16" fillId="0" borderId="4" xfId="0" applyFont="1" applyFill="1" applyBorder="1" applyAlignment="1">
      <alignment horizontal="center"/>
    </xf>
    <xf numFmtId="0" fontId="11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5</xdr:row>
      <xdr:rowOff>9525</xdr:rowOff>
    </xdr:from>
    <xdr:to>
      <xdr:col>2</xdr:col>
      <xdr:colOff>381000</xdr:colOff>
      <xdr:row>5</xdr:row>
      <xdr:rowOff>209550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276225</xdr:colOff>
      <xdr:row>5</xdr:row>
      <xdr:rowOff>9525</xdr:rowOff>
    </xdr:from>
    <xdr:to>
      <xdr:col>2</xdr:col>
      <xdr:colOff>381000</xdr:colOff>
      <xdr:row>5</xdr:row>
      <xdr:rowOff>209550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1123950"/>
          <a:ext cx="1047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workbookViewId="0">
      <selection activeCell="A2" sqref="A2:XFD66"/>
    </sheetView>
  </sheetViews>
  <sheetFormatPr defaultColWidth="14.42578125" defaultRowHeight="12.75" x14ac:dyDescent="0.2"/>
  <cols>
    <col min="1" max="5" width="21.5703125" customWidth="1"/>
    <col min="6" max="6" width="41.140625" bestFit="1" customWidth="1"/>
    <col min="7" max="40" width="21.5703125" customWidth="1"/>
  </cols>
  <sheetData>
    <row r="1" spans="1:34" x14ac:dyDescent="0.2">
      <c r="A1" s="1" t="s">
        <v>0</v>
      </c>
      <c r="B1" s="1" t="s">
        <v>113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114</v>
      </c>
      <c r="O1" s="1" t="s">
        <v>115</v>
      </c>
      <c r="P1" s="1" t="s">
        <v>116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117</v>
      </c>
      <c r="V1" s="1" t="s">
        <v>118</v>
      </c>
      <c r="W1" s="1" t="s">
        <v>119</v>
      </c>
      <c r="X1" s="1" t="s">
        <v>120</v>
      </c>
      <c r="Y1" s="1" t="s">
        <v>87</v>
      </c>
      <c r="Z1" s="1" t="s">
        <v>121</v>
      </c>
      <c r="AA1" s="1" t="s">
        <v>16</v>
      </c>
      <c r="AB1" s="1" t="s">
        <v>17</v>
      </c>
      <c r="AC1" s="1" t="s">
        <v>18</v>
      </c>
      <c r="AD1" s="1"/>
      <c r="AE1" s="1"/>
      <c r="AF1" s="1"/>
      <c r="AG1" s="1"/>
      <c r="AH1" s="1"/>
    </row>
    <row r="2" spans="1:34" x14ac:dyDescent="0.2">
      <c r="A2" s="2">
        <v>44525.667698310186</v>
      </c>
      <c r="B2" s="1" t="s">
        <v>98</v>
      </c>
      <c r="C2" s="1" t="s">
        <v>32</v>
      </c>
      <c r="D2" s="1"/>
      <c r="E2" s="1" t="s">
        <v>99</v>
      </c>
      <c r="F2" s="1" t="s">
        <v>100</v>
      </c>
      <c r="G2" s="1"/>
      <c r="H2" s="1"/>
      <c r="I2" s="1" t="s">
        <v>88</v>
      </c>
      <c r="J2" s="1"/>
      <c r="K2" s="1"/>
      <c r="L2" s="1" t="s">
        <v>88</v>
      </c>
      <c r="M2" s="1" t="s">
        <v>88</v>
      </c>
      <c r="N2" s="1"/>
      <c r="O2" s="1"/>
      <c r="P2" s="1"/>
      <c r="Q2" s="1" t="s">
        <v>22</v>
      </c>
      <c r="R2" s="1">
        <v>5</v>
      </c>
      <c r="S2" s="1">
        <v>5</v>
      </c>
      <c r="T2" s="1">
        <v>5</v>
      </c>
      <c r="U2" s="1">
        <v>5</v>
      </c>
      <c r="V2" s="1">
        <v>5</v>
      </c>
      <c r="W2" s="1">
        <v>5</v>
      </c>
      <c r="X2" s="1">
        <v>5</v>
      </c>
      <c r="Y2" s="1">
        <v>5</v>
      </c>
      <c r="Z2" s="1"/>
      <c r="AA2" s="1"/>
      <c r="AB2" s="1"/>
      <c r="AC2" s="1"/>
      <c r="AD2" s="1"/>
      <c r="AE2" s="1"/>
      <c r="AF2" s="1"/>
      <c r="AG2" s="1"/>
      <c r="AH2" s="1"/>
    </row>
    <row r="3" spans="1:34" x14ac:dyDescent="0.2">
      <c r="A3" s="2">
        <v>44525.672882500003</v>
      </c>
      <c r="B3" s="1" t="s">
        <v>98</v>
      </c>
      <c r="C3" s="1"/>
      <c r="D3" s="1" t="s">
        <v>23</v>
      </c>
      <c r="E3" s="1" t="s">
        <v>33</v>
      </c>
      <c r="F3" s="1" t="s">
        <v>33</v>
      </c>
      <c r="G3" s="1"/>
      <c r="H3" s="1"/>
      <c r="I3" s="1" t="s">
        <v>88</v>
      </c>
      <c r="J3" s="1"/>
      <c r="K3" s="1"/>
      <c r="L3" s="1"/>
      <c r="M3" s="1" t="s">
        <v>88</v>
      </c>
      <c r="N3" s="1"/>
      <c r="O3" s="1"/>
      <c r="P3" s="1"/>
      <c r="Q3" s="1" t="s">
        <v>24</v>
      </c>
      <c r="R3" s="1">
        <v>5</v>
      </c>
      <c r="S3" s="1">
        <v>5</v>
      </c>
      <c r="T3" s="1">
        <v>5</v>
      </c>
      <c r="U3" s="1">
        <v>5</v>
      </c>
      <c r="V3" s="1">
        <v>5</v>
      </c>
      <c r="W3" s="1">
        <v>5</v>
      </c>
      <c r="X3" s="1">
        <v>5</v>
      </c>
      <c r="Y3" s="1">
        <v>5</v>
      </c>
      <c r="Z3" s="1" t="s">
        <v>21</v>
      </c>
      <c r="AA3" s="1" t="s">
        <v>21</v>
      </c>
      <c r="AB3" s="1" t="s">
        <v>21</v>
      </c>
      <c r="AC3" s="1" t="s">
        <v>101</v>
      </c>
      <c r="AD3" s="1"/>
      <c r="AE3" s="1"/>
      <c r="AF3" s="1"/>
      <c r="AG3" s="1"/>
      <c r="AH3" s="1"/>
    </row>
    <row r="4" spans="1:34" x14ac:dyDescent="0.2">
      <c r="A4" s="2">
        <v>44525.6757137963</v>
      </c>
      <c r="B4" s="1" t="s">
        <v>98</v>
      </c>
      <c r="C4" s="1" t="s">
        <v>25</v>
      </c>
      <c r="D4" s="1"/>
      <c r="E4" s="1" t="s">
        <v>52</v>
      </c>
      <c r="F4" s="1" t="s">
        <v>100</v>
      </c>
      <c r="G4" s="1"/>
      <c r="H4" s="1"/>
      <c r="I4" s="1"/>
      <c r="J4" s="1"/>
      <c r="K4" s="1"/>
      <c r="L4" s="1"/>
      <c r="M4" s="1" t="s">
        <v>88</v>
      </c>
      <c r="N4" s="1"/>
      <c r="O4" s="1"/>
      <c r="P4" s="1"/>
      <c r="Q4" s="1" t="s">
        <v>24</v>
      </c>
      <c r="R4" s="1">
        <v>5</v>
      </c>
      <c r="S4" s="1">
        <v>5</v>
      </c>
      <c r="T4" s="1">
        <v>5</v>
      </c>
      <c r="U4" s="1">
        <v>5</v>
      </c>
      <c r="V4" s="1">
        <v>3</v>
      </c>
      <c r="W4" s="1">
        <v>5</v>
      </c>
      <c r="X4" s="1">
        <v>4</v>
      </c>
      <c r="Y4" s="1">
        <v>4</v>
      </c>
      <c r="Z4" s="1"/>
      <c r="AA4" s="1"/>
      <c r="AB4" s="1"/>
      <c r="AC4" s="1"/>
      <c r="AD4" s="1"/>
      <c r="AE4" s="1"/>
      <c r="AF4" s="1"/>
      <c r="AG4" s="1"/>
      <c r="AH4" s="1"/>
    </row>
    <row r="5" spans="1:34" x14ac:dyDescent="0.2">
      <c r="A5" s="2">
        <v>44525.691893900468</v>
      </c>
      <c r="B5" s="1" t="s">
        <v>98</v>
      </c>
      <c r="C5" s="1" t="s">
        <v>26</v>
      </c>
      <c r="D5" s="1"/>
      <c r="E5" s="1" t="s">
        <v>33</v>
      </c>
      <c r="F5" s="1" t="s">
        <v>102</v>
      </c>
      <c r="G5" s="1" t="s">
        <v>88</v>
      </c>
      <c r="H5" s="1"/>
      <c r="I5" s="1"/>
      <c r="J5" s="1"/>
      <c r="K5" s="1"/>
      <c r="L5" s="1" t="s">
        <v>88</v>
      </c>
      <c r="M5" s="1" t="s">
        <v>88</v>
      </c>
      <c r="N5" s="1"/>
      <c r="O5" s="1"/>
      <c r="P5" s="1" t="s">
        <v>21</v>
      </c>
      <c r="Q5" s="1" t="s">
        <v>24</v>
      </c>
      <c r="R5" s="1">
        <v>4</v>
      </c>
      <c r="S5" s="1">
        <v>4</v>
      </c>
      <c r="T5" s="1">
        <v>4</v>
      </c>
      <c r="U5" s="1">
        <v>4</v>
      </c>
      <c r="V5" s="1">
        <v>4</v>
      </c>
      <c r="W5" s="1">
        <v>5</v>
      </c>
      <c r="X5" s="1">
        <v>5</v>
      </c>
      <c r="Y5" s="1">
        <v>4</v>
      </c>
      <c r="Z5" s="1"/>
      <c r="AA5" s="1"/>
      <c r="AB5" s="1"/>
      <c r="AC5" s="1"/>
      <c r="AD5" s="1"/>
      <c r="AE5" s="1"/>
      <c r="AF5" s="1"/>
      <c r="AG5" s="1"/>
      <c r="AH5" s="1"/>
    </row>
    <row r="6" spans="1:34" x14ac:dyDescent="0.2">
      <c r="A6" s="2">
        <v>44525.710710115745</v>
      </c>
      <c r="B6" s="1" t="s">
        <v>98</v>
      </c>
      <c r="C6" s="1"/>
      <c r="D6" s="1" t="s">
        <v>103</v>
      </c>
      <c r="E6" s="1" t="s">
        <v>104</v>
      </c>
      <c r="F6" s="1" t="s">
        <v>105</v>
      </c>
      <c r="G6" s="1" t="s">
        <v>88</v>
      </c>
      <c r="H6" s="1"/>
      <c r="I6" s="1"/>
      <c r="J6" s="1"/>
      <c r="K6" s="1"/>
      <c r="L6" s="1"/>
      <c r="M6" s="1" t="s">
        <v>88</v>
      </c>
      <c r="N6" s="1"/>
      <c r="O6" s="1"/>
      <c r="P6" s="1"/>
      <c r="Q6" s="1" t="s">
        <v>20</v>
      </c>
      <c r="R6" s="1">
        <v>5</v>
      </c>
      <c r="S6" s="1">
        <v>5</v>
      </c>
      <c r="T6" s="1">
        <v>5</v>
      </c>
      <c r="U6" s="1">
        <v>5</v>
      </c>
      <c r="V6" s="1">
        <v>4</v>
      </c>
      <c r="W6" s="1">
        <v>5</v>
      </c>
      <c r="X6" s="1">
        <v>5</v>
      </c>
      <c r="Y6" s="1">
        <v>5</v>
      </c>
      <c r="Z6" s="1"/>
      <c r="AA6" s="1"/>
      <c r="AB6" s="1"/>
      <c r="AC6" s="1"/>
      <c r="AD6" s="1"/>
      <c r="AE6" s="1"/>
      <c r="AF6" s="1"/>
      <c r="AG6" s="1"/>
      <c r="AH6" s="1"/>
    </row>
    <row r="7" spans="1:34" x14ac:dyDescent="0.2">
      <c r="A7" s="2">
        <v>44525.713588402781</v>
      </c>
      <c r="B7" s="1" t="s">
        <v>98</v>
      </c>
      <c r="C7" s="1" t="s">
        <v>25</v>
      </c>
      <c r="D7" s="1"/>
      <c r="E7" s="1" t="s">
        <v>106</v>
      </c>
      <c r="F7" s="1" t="s">
        <v>107</v>
      </c>
      <c r="G7" s="1" t="s">
        <v>88</v>
      </c>
      <c r="H7" s="1" t="s">
        <v>89</v>
      </c>
      <c r="I7" s="1" t="s">
        <v>88</v>
      </c>
      <c r="J7" s="1" t="s">
        <v>89</v>
      </c>
      <c r="K7" s="1" t="s">
        <v>88</v>
      </c>
      <c r="L7" s="1" t="s">
        <v>89</v>
      </c>
      <c r="M7" s="1" t="s">
        <v>88</v>
      </c>
      <c r="N7" s="1" t="s">
        <v>89</v>
      </c>
      <c r="O7" s="1" t="s">
        <v>89</v>
      </c>
      <c r="P7" s="1"/>
      <c r="Q7" s="1" t="s">
        <v>24</v>
      </c>
      <c r="R7" s="1">
        <v>5</v>
      </c>
      <c r="S7" s="1">
        <v>5</v>
      </c>
      <c r="T7" s="1">
        <v>5</v>
      </c>
      <c r="U7" s="1">
        <v>5</v>
      </c>
      <c r="V7" s="1">
        <v>5</v>
      </c>
      <c r="W7" s="1">
        <v>5</v>
      </c>
      <c r="X7" s="1">
        <v>5</v>
      </c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x14ac:dyDescent="0.2">
      <c r="A8" s="2">
        <v>44525.714308784722</v>
      </c>
      <c r="B8" s="1" t="s">
        <v>98</v>
      </c>
      <c r="C8" s="1"/>
      <c r="D8" s="1" t="s">
        <v>103</v>
      </c>
      <c r="E8" s="1" t="s">
        <v>34</v>
      </c>
      <c r="F8" s="1" t="s">
        <v>31</v>
      </c>
      <c r="G8" s="1"/>
      <c r="H8" s="1"/>
      <c r="I8" s="1" t="s">
        <v>88</v>
      </c>
      <c r="J8" s="1"/>
      <c r="K8" s="1" t="s">
        <v>88</v>
      </c>
      <c r="L8" s="1"/>
      <c r="M8" s="1" t="s">
        <v>88</v>
      </c>
      <c r="N8" s="1"/>
      <c r="O8" s="1"/>
      <c r="P8" s="1"/>
      <c r="Q8" s="1" t="s">
        <v>22</v>
      </c>
      <c r="R8" s="1">
        <v>4</v>
      </c>
      <c r="S8" s="1">
        <v>4</v>
      </c>
      <c r="T8" s="1">
        <v>4</v>
      </c>
      <c r="U8" s="1">
        <v>4</v>
      </c>
      <c r="V8" s="1">
        <v>3</v>
      </c>
      <c r="W8" s="1">
        <v>5</v>
      </c>
      <c r="X8" s="1">
        <v>5</v>
      </c>
      <c r="Y8" s="1">
        <v>5</v>
      </c>
      <c r="Z8" s="1"/>
      <c r="AA8" s="1"/>
      <c r="AB8" s="1"/>
      <c r="AC8" s="1"/>
      <c r="AD8" s="1"/>
      <c r="AE8" s="1"/>
      <c r="AF8" s="1"/>
      <c r="AG8" s="1"/>
      <c r="AH8" s="1"/>
    </row>
    <row r="9" spans="1:34" x14ac:dyDescent="0.2">
      <c r="A9" s="2">
        <v>44525.756100555554</v>
      </c>
      <c r="B9" s="1" t="s">
        <v>98</v>
      </c>
      <c r="C9" s="1"/>
      <c r="D9" s="1" t="s">
        <v>29</v>
      </c>
      <c r="E9" s="1" t="s">
        <v>34</v>
      </c>
      <c r="F9" s="1" t="s">
        <v>31</v>
      </c>
      <c r="G9" s="1"/>
      <c r="H9" s="1"/>
      <c r="I9" s="1"/>
      <c r="J9" s="1"/>
      <c r="K9" s="1"/>
      <c r="L9" s="1"/>
      <c r="M9" s="1" t="s">
        <v>88</v>
      </c>
      <c r="N9" s="1"/>
      <c r="O9" s="1"/>
      <c r="P9" s="1"/>
      <c r="Q9" s="1" t="s">
        <v>22</v>
      </c>
      <c r="R9" s="1">
        <v>5</v>
      </c>
      <c r="S9" s="1">
        <v>5</v>
      </c>
      <c r="T9" s="1">
        <v>5</v>
      </c>
      <c r="U9" s="1">
        <v>5</v>
      </c>
      <c r="V9" s="1">
        <v>5</v>
      </c>
      <c r="W9" s="1">
        <v>5</v>
      </c>
      <c r="X9" s="1">
        <v>5</v>
      </c>
      <c r="Y9" s="1">
        <v>5</v>
      </c>
      <c r="Z9" s="1"/>
      <c r="AA9" s="1"/>
      <c r="AB9" s="1"/>
      <c r="AC9" s="1"/>
      <c r="AD9" s="1"/>
      <c r="AE9" s="1"/>
      <c r="AF9" s="1"/>
      <c r="AG9" s="1"/>
      <c r="AH9" s="1"/>
    </row>
    <row r="10" spans="1:34" x14ac:dyDescent="0.2">
      <c r="A10" s="2">
        <v>44525.901825891204</v>
      </c>
      <c r="B10" s="1" t="s">
        <v>98</v>
      </c>
      <c r="C10" s="1"/>
      <c r="D10" s="1" t="s">
        <v>23</v>
      </c>
      <c r="E10" s="1" t="s">
        <v>33</v>
      </c>
      <c r="F10" s="1" t="s">
        <v>33</v>
      </c>
      <c r="G10" s="1"/>
      <c r="H10" s="1"/>
      <c r="I10" s="1"/>
      <c r="J10" s="1"/>
      <c r="K10" s="1" t="s">
        <v>88</v>
      </c>
      <c r="L10" s="1"/>
      <c r="M10" s="1" t="s">
        <v>88</v>
      </c>
      <c r="N10" s="1"/>
      <c r="O10" s="1"/>
      <c r="P10" s="1"/>
      <c r="Q10" s="1" t="s">
        <v>24</v>
      </c>
      <c r="R10" s="1">
        <v>5</v>
      </c>
      <c r="S10" s="1">
        <v>5</v>
      </c>
      <c r="T10" s="1">
        <v>4</v>
      </c>
      <c r="U10" s="1">
        <v>4</v>
      </c>
      <c r="V10" s="1">
        <v>4</v>
      </c>
      <c r="W10" s="1">
        <v>4</v>
      </c>
      <c r="X10" s="1">
        <v>4</v>
      </c>
      <c r="Y10" s="1">
        <v>5</v>
      </c>
      <c r="Z10" s="1" t="s">
        <v>35</v>
      </c>
      <c r="AA10" s="1" t="s">
        <v>108</v>
      </c>
      <c r="AB10" s="1" t="s">
        <v>35</v>
      </c>
      <c r="AC10" s="1" t="s">
        <v>35</v>
      </c>
      <c r="AD10" s="1"/>
      <c r="AE10" s="1"/>
      <c r="AF10" s="1"/>
      <c r="AG10" s="1"/>
      <c r="AH10" s="1"/>
    </row>
    <row r="11" spans="1:34" x14ac:dyDescent="0.2">
      <c r="A11" s="2">
        <v>44526.561027326388</v>
      </c>
      <c r="B11" s="1" t="s">
        <v>98</v>
      </c>
      <c r="C11" s="1"/>
      <c r="D11" s="1" t="s">
        <v>29</v>
      </c>
      <c r="E11" s="1" t="s">
        <v>109</v>
      </c>
      <c r="F11" s="1" t="s">
        <v>110</v>
      </c>
      <c r="G11" s="1" t="s">
        <v>88</v>
      </c>
      <c r="H11" s="1"/>
      <c r="I11" s="1" t="s">
        <v>88</v>
      </c>
      <c r="J11" s="1"/>
      <c r="K11" s="1" t="s">
        <v>88</v>
      </c>
      <c r="L11" s="1"/>
      <c r="M11" s="1" t="s">
        <v>88</v>
      </c>
      <c r="N11" s="1"/>
      <c r="O11" s="1"/>
      <c r="P11" s="1"/>
      <c r="Q11" s="1" t="s">
        <v>20</v>
      </c>
      <c r="R11" s="1">
        <v>4</v>
      </c>
      <c r="S11" s="1">
        <v>4</v>
      </c>
      <c r="T11" s="1">
        <v>4</v>
      </c>
      <c r="U11" s="1">
        <v>3</v>
      </c>
      <c r="V11" s="1">
        <v>3</v>
      </c>
      <c r="W11" s="1">
        <v>4</v>
      </c>
      <c r="X11" s="1">
        <v>4</v>
      </c>
      <c r="Y11" s="1">
        <v>3</v>
      </c>
      <c r="Z11" s="1"/>
      <c r="AA11" s="1"/>
      <c r="AB11" s="1"/>
      <c r="AC11" s="1"/>
      <c r="AD11" s="1"/>
      <c r="AE11" s="1"/>
      <c r="AF11" s="1"/>
      <c r="AG11" s="1"/>
      <c r="AH11" s="1"/>
    </row>
    <row r="12" spans="1:34" x14ac:dyDescent="0.2">
      <c r="A12" s="2">
        <v>44526.57855755787</v>
      </c>
      <c r="B12" s="1" t="s">
        <v>98</v>
      </c>
      <c r="C12" s="1" t="s">
        <v>25</v>
      </c>
      <c r="D12" s="1"/>
      <c r="E12" s="1" t="s">
        <v>111</v>
      </c>
      <c r="F12" s="1" t="s">
        <v>112</v>
      </c>
      <c r="G12" s="1"/>
      <c r="H12" s="1"/>
      <c r="I12" s="1" t="s">
        <v>88</v>
      </c>
      <c r="J12" s="1"/>
      <c r="K12" s="1"/>
      <c r="L12" s="1" t="s">
        <v>88</v>
      </c>
      <c r="M12" s="1"/>
      <c r="N12" s="1" t="s">
        <v>88</v>
      </c>
      <c r="O12" s="1"/>
      <c r="P12" s="1" t="s">
        <v>21</v>
      </c>
      <c r="Q12" s="1" t="s">
        <v>24</v>
      </c>
      <c r="R12" s="1">
        <v>4</v>
      </c>
      <c r="S12" s="1">
        <v>4</v>
      </c>
      <c r="T12" s="1">
        <v>4</v>
      </c>
      <c r="U12" s="1">
        <v>4</v>
      </c>
      <c r="V12" s="1">
        <v>4</v>
      </c>
      <c r="W12" s="1">
        <v>4</v>
      </c>
      <c r="X12" s="1">
        <v>4</v>
      </c>
      <c r="Y12" s="1">
        <v>4</v>
      </c>
      <c r="Z12" s="1" t="s">
        <v>21</v>
      </c>
      <c r="AA12" s="1" t="s">
        <v>21</v>
      </c>
      <c r="AB12" s="1" t="s">
        <v>21</v>
      </c>
      <c r="AC12" s="1" t="s">
        <v>21</v>
      </c>
      <c r="AD12" s="1"/>
      <c r="AE12" s="1"/>
      <c r="AF12" s="1"/>
      <c r="AG12" s="1"/>
      <c r="AH12" s="1"/>
    </row>
    <row r="13" spans="1:34" x14ac:dyDescent="0.2">
      <c r="A13" s="2">
        <v>44526.850918240743</v>
      </c>
      <c r="B13" s="1" t="s">
        <v>98</v>
      </c>
      <c r="C13" s="1"/>
      <c r="D13" s="1" t="s">
        <v>23</v>
      </c>
      <c r="E13" s="1"/>
      <c r="F13" s="1" t="s">
        <v>30</v>
      </c>
      <c r="G13" s="1" t="s">
        <v>88</v>
      </c>
      <c r="H13" s="1"/>
      <c r="I13" s="1"/>
      <c r="J13" s="1"/>
      <c r="K13" s="1"/>
      <c r="L13" s="1"/>
      <c r="M13" s="1" t="s">
        <v>88</v>
      </c>
      <c r="N13" s="1"/>
      <c r="O13" s="1"/>
      <c r="P13" s="1"/>
      <c r="Q13" s="1" t="s">
        <v>24</v>
      </c>
      <c r="R13" s="1">
        <v>5</v>
      </c>
      <c r="S13" s="1">
        <v>5</v>
      </c>
      <c r="T13" s="1">
        <v>5</v>
      </c>
      <c r="U13" s="1">
        <v>5</v>
      </c>
      <c r="V13" s="1">
        <v>5</v>
      </c>
      <c r="W13" s="1">
        <v>5</v>
      </c>
      <c r="X13" s="1">
        <v>5</v>
      </c>
      <c r="Y13" s="1">
        <v>5</v>
      </c>
      <c r="Z13" s="1"/>
      <c r="AA13" s="1"/>
      <c r="AB13" s="1"/>
      <c r="AC13" s="1"/>
      <c r="AD13" s="1"/>
      <c r="AE13" s="1"/>
      <c r="AF13" s="1"/>
      <c r="AG13" s="1"/>
      <c r="AH13" s="1"/>
    </row>
    <row r="14" spans="1:34" x14ac:dyDescent="0.2">
      <c r="A14" s="2">
        <v>44527.322655219905</v>
      </c>
      <c r="B14" s="1" t="s">
        <v>98</v>
      </c>
      <c r="C14" s="1"/>
      <c r="D14" s="1" t="s">
        <v>29</v>
      </c>
      <c r="E14" s="1" t="s">
        <v>19</v>
      </c>
      <c r="F14" s="1" t="s">
        <v>27</v>
      </c>
      <c r="G14" s="1" t="s">
        <v>88</v>
      </c>
      <c r="H14" s="1"/>
      <c r="I14" s="1"/>
      <c r="J14" s="1"/>
      <c r="K14" s="1"/>
      <c r="L14" s="1"/>
      <c r="M14" s="1" t="s">
        <v>88</v>
      </c>
      <c r="N14" s="1"/>
      <c r="O14" s="1"/>
      <c r="P14" s="1"/>
      <c r="Q14" s="1" t="s">
        <v>28</v>
      </c>
      <c r="R14" s="1">
        <v>4</v>
      </c>
      <c r="S14" s="1">
        <v>4</v>
      </c>
      <c r="T14" s="1">
        <v>4</v>
      </c>
      <c r="U14" s="1">
        <v>5</v>
      </c>
      <c r="V14" s="1">
        <v>4</v>
      </c>
      <c r="W14" s="1">
        <v>4</v>
      </c>
      <c r="X14" s="1">
        <v>4</v>
      </c>
      <c r="Y14" s="1">
        <v>4</v>
      </c>
      <c r="Z14" s="1"/>
      <c r="AA14" s="1"/>
      <c r="AB14" s="1"/>
      <c r="AC14" s="1"/>
      <c r="AD14" s="1"/>
      <c r="AE14" s="1"/>
      <c r="AF14" s="1"/>
      <c r="AG14" s="1"/>
      <c r="AH14" s="1"/>
    </row>
    <row r="15" spans="1:34" x14ac:dyDescent="0.2">
      <c r="A15" s="2">
        <v>44525.667698310186</v>
      </c>
      <c r="B15" s="1" t="s">
        <v>98</v>
      </c>
      <c r="C15" s="1" t="s">
        <v>32</v>
      </c>
      <c r="D15" s="1"/>
      <c r="E15" s="1" t="s">
        <v>99</v>
      </c>
      <c r="F15" s="1" t="s">
        <v>100</v>
      </c>
      <c r="G15" s="1"/>
      <c r="H15" s="1"/>
      <c r="I15" s="1" t="s">
        <v>88</v>
      </c>
      <c r="J15" s="1"/>
      <c r="K15" s="1"/>
      <c r="L15" s="1" t="s">
        <v>88</v>
      </c>
      <c r="M15" s="1" t="s">
        <v>88</v>
      </c>
      <c r="N15" s="1"/>
      <c r="O15" s="1"/>
      <c r="P15" s="1"/>
      <c r="Q15" s="1" t="s">
        <v>22</v>
      </c>
      <c r="R15" s="1">
        <v>5</v>
      </c>
      <c r="S15" s="1">
        <v>5</v>
      </c>
      <c r="T15" s="1">
        <v>5</v>
      </c>
      <c r="U15" s="1">
        <v>5</v>
      </c>
      <c r="V15" s="1">
        <v>5</v>
      </c>
      <c r="W15" s="1">
        <v>5</v>
      </c>
      <c r="X15" s="1">
        <v>5</v>
      </c>
      <c r="Y15" s="1">
        <v>5</v>
      </c>
      <c r="Z15" s="1"/>
      <c r="AA15" s="1"/>
      <c r="AB15" s="1"/>
      <c r="AC15" s="1"/>
      <c r="AD15" s="1"/>
      <c r="AE15" s="1"/>
      <c r="AF15" s="1"/>
      <c r="AG15" s="1"/>
      <c r="AH15" s="1"/>
    </row>
    <row r="16" spans="1:34" x14ac:dyDescent="0.2">
      <c r="A16" s="2">
        <v>44525.672882500003</v>
      </c>
      <c r="B16" s="1" t="s">
        <v>98</v>
      </c>
      <c r="C16" s="1"/>
      <c r="D16" s="1" t="s">
        <v>23</v>
      </c>
      <c r="E16" s="1" t="s">
        <v>33</v>
      </c>
      <c r="F16" s="1" t="s">
        <v>33</v>
      </c>
      <c r="G16" s="1"/>
      <c r="H16" s="1"/>
      <c r="I16" s="1" t="s">
        <v>88</v>
      </c>
      <c r="J16" s="1"/>
      <c r="K16" s="1"/>
      <c r="L16" s="1"/>
      <c r="M16" s="1" t="s">
        <v>88</v>
      </c>
      <c r="N16" s="1"/>
      <c r="O16" s="1"/>
      <c r="P16" s="1"/>
      <c r="Q16" s="1" t="s">
        <v>24</v>
      </c>
      <c r="R16" s="1">
        <v>5</v>
      </c>
      <c r="S16" s="1">
        <v>5</v>
      </c>
      <c r="T16" s="1">
        <v>5</v>
      </c>
      <c r="U16" s="1">
        <v>5</v>
      </c>
      <c r="V16" s="1">
        <v>5</v>
      </c>
      <c r="W16" s="1">
        <v>5</v>
      </c>
      <c r="X16" s="1">
        <v>5</v>
      </c>
      <c r="Y16" s="1">
        <v>5</v>
      </c>
      <c r="Z16" s="1" t="s">
        <v>21</v>
      </c>
      <c r="AA16" s="1" t="s">
        <v>21</v>
      </c>
      <c r="AB16" s="1" t="s">
        <v>21</v>
      </c>
      <c r="AC16" s="1" t="s">
        <v>101</v>
      </c>
      <c r="AD16" s="1"/>
      <c r="AE16" s="1"/>
      <c r="AF16" s="1"/>
      <c r="AG16" s="1"/>
      <c r="AH16" s="1"/>
    </row>
    <row r="17" spans="1:34" x14ac:dyDescent="0.2">
      <c r="A17" s="2">
        <v>44525.6757137963</v>
      </c>
      <c r="B17" s="1" t="s">
        <v>98</v>
      </c>
      <c r="C17" s="1" t="s">
        <v>25</v>
      </c>
      <c r="D17" s="1"/>
      <c r="E17" s="1" t="s">
        <v>52</v>
      </c>
      <c r="F17" s="1" t="s">
        <v>100</v>
      </c>
      <c r="G17" s="1"/>
      <c r="H17" s="1"/>
      <c r="I17" s="1"/>
      <c r="J17" s="1"/>
      <c r="K17" s="1"/>
      <c r="L17" s="1"/>
      <c r="M17" s="1" t="s">
        <v>88</v>
      </c>
      <c r="N17" s="1"/>
      <c r="O17" s="1"/>
      <c r="P17" s="1"/>
      <c r="Q17" s="1" t="s">
        <v>24</v>
      </c>
      <c r="R17" s="1">
        <v>5</v>
      </c>
      <c r="S17" s="1">
        <v>5</v>
      </c>
      <c r="T17" s="1">
        <v>5</v>
      </c>
      <c r="U17" s="1">
        <v>5</v>
      </c>
      <c r="V17" s="1">
        <v>3</v>
      </c>
      <c r="W17" s="1">
        <v>5</v>
      </c>
      <c r="X17" s="1">
        <v>4</v>
      </c>
      <c r="Y17" s="1">
        <v>4</v>
      </c>
      <c r="Z17" s="1"/>
      <c r="AA17" s="1"/>
      <c r="AB17" s="1"/>
      <c r="AC17" s="1"/>
      <c r="AD17" s="1"/>
      <c r="AE17" s="1"/>
      <c r="AF17" s="1"/>
      <c r="AG17" s="1"/>
      <c r="AH17" s="1"/>
    </row>
    <row r="18" spans="1:34" x14ac:dyDescent="0.2">
      <c r="A18" s="2">
        <v>44525.691893900468</v>
      </c>
      <c r="B18" s="1" t="s">
        <v>98</v>
      </c>
      <c r="C18" s="1" t="s">
        <v>26</v>
      </c>
      <c r="D18" s="1"/>
      <c r="E18" s="1" t="s">
        <v>33</v>
      </c>
      <c r="F18" s="1" t="s">
        <v>102</v>
      </c>
      <c r="G18" s="1" t="s">
        <v>88</v>
      </c>
      <c r="H18" s="1"/>
      <c r="I18" s="1"/>
      <c r="J18" s="1"/>
      <c r="K18" s="1"/>
      <c r="L18" s="1" t="s">
        <v>88</v>
      </c>
      <c r="M18" s="1" t="s">
        <v>88</v>
      </c>
      <c r="N18" s="1"/>
      <c r="O18" s="1"/>
      <c r="P18" s="1" t="s">
        <v>21</v>
      </c>
      <c r="Q18" s="1" t="s">
        <v>24</v>
      </c>
      <c r="R18" s="1">
        <v>4</v>
      </c>
      <c r="S18" s="1">
        <v>4</v>
      </c>
      <c r="T18" s="1">
        <v>4</v>
      </c>
      <c r="U18" s="1">
        <v>4</v>
      </c>
      <c r="V18" s="1">
        <v>4</v>
      </c>
      <c r="W18" s="1">
        <v>5</v>
      </c>
      <c r="X18" s="1">
        <v>5</v>
      </c>
      <c r="Y18" s="1">
        <v>4</v>
      </c>
      <c r="Z18" s="1"/>
      <c r="AA18" s="1"/>
      <c r="AB18" s="1"/>
      <c r="AC18" s="1"/>
      <c r="AD18" s="1"/>
      <c r="AE18" s="1"/>
      <c r="AF18" s="1"/>
      <c r="AG18" s="1"/>
      <c r="AH18" s="1"/>
    </row>
    <row r="19" spans="1:34" x14ac:dyDescent="0.2">
      <c r="A19" s="2">
        <v>44525.710710115745</v>
      </c>
      <c r="B19" s="1" t="s">
        <v>98</v>
      </c>
      <c r="C19" s="1"/>
      <c r="D19" s="1" t="s">
        <v>103</v>
      </c>
      <c r="E19" s="1" t="s">
        <v>104</v>
      </c>
      <c r="F19" s="1" t="s">
        <v>105</v>
      </c>
      <c r="G19" s="1" t="s">
        <v>88</v>
      </c>
      <c r="H19" s="1"/>
      <c r="I19" s="1"/>
      <c r="J19" s="1"/>
      <c r="K19" s="1"/>
      <c r="L19" s="1"/>
      <c r="M19" s="1" t="s">
        <v>88</v>
      </c>
      <c r="N19" s="1"/>
      <c r="O19" s="1"/>
      <c r="P19" s="1"/>
      <c r="Q19" s="1" t="s">
        <v>20</v>
      </c>
      <c r="R19" s="1">
        <v>5</v>
      </c>
      <c r="S19" s="1">
        <v>5</v>
      </c>
      <c r="T19" s="1">
        <v>5</v>
      </c>
      <c r="U19" s="1">
        <v>5</v>
      </c>
      <c r="V19" s="1">
        <v>4</v>
      </c>
      <c r="W19" s="1">
        <v>5</v>
      </c>
      <c r="X19" s="1">
        <v>5</v>
      </c>
      <c r="Y19" s="1">
        <v>5</v>
      </c>
      <c r="Z19" s="1"/>
      <c r="AA19" s="1"/>
      <c r="AB19" s="1"/>
      <c r="AC19" s="1"/>
      <c r="AD19" s="1"/>
      <c r="AE19" s="1"/>
      <c r="AF19" s="1"/>
      <c r="AG19" s="1"/>
      <c r="AH19" s="1"/>
    </row>
    <row r="20" spans="1:34" x14ac:dyDescent="0.2">
      <c r="A20" s="2">
        <v>44525.713588402781</v>
      </c>
      <c r="B20" s="1" t="s">
        <v>98</v>
      </c>
      <c r="C20" s="1" t="s">
        <v>25</v>
      </c>
      <c r="D20" s="1"/>
      <c r="E20" s="1" t="s">
        <v>106</v>
      </c>
      <c r="F20" s="1" t="s">
        <v>107</v>
      </c>
      <c r="G20" s="1" t="s">
        <v>88</v>
      </c>
      <c r="H20" s="1" t="s">
        <v>89</v>
      </c>
      <c r="I20" s="1" t="s">
        <v>88</v>
      </c>
      <c r="J20" s="1" t="s">
        <v>89</v>
      </c>
      <c r="K20" s="1" t="s">
        <v>88</v>
      </c>
      <c r="L20" s="1" t="s">
        <v>89</v>
      </c>
      <c r="M20" s="1" t="s">
        <v>88</v>
      </c>
      <c r="N20" s="1" t="s">
        <v>89</v>
      </c>
      <c r="O20" s="1" t="s">
        <v>89</v>
      </c>
      <c r="P20" s="1"/>
      <c r="Q20" s="1" t="s">
        <v>24</v>
      </c>
      <c r="R20" s="1">
        <v>5</v>
      </c>
      <c r="S20" s="1">
        <v>5</v>
      </c>
      <c r="T20" s="1">
        <v>5</v>
      </c>
      <c r="U20" s="1">
        <v>5</v>
      </c>
      <c r="V20" s="1">
        <v>5</v>
      </c>
      <c r="W20" s="1">
        <v>5</v>
      </c>
      <c r="X20" s="1">
        <v>5</v>
      </c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x14ac:dyDescent="0.2">
      <c r="A21" s="2">
        <v>44525.714308784722</v>
      </c>
      <c r="B21" s="1" t="s">
        <v>98</v>
      </c>
      <c r="C21" s="1"/>
      <c r="D21" s="1" t="s">
        <v>103</v>
      </c>
      <c r="E21" s="1" t="s">
        <v>34</v>
      </c>
      <c r="F21" s="1" t="s">
        <v>31</v>
      </c>
      <c r="G21" s="1"/>
      <c r="H21" s="1"/>
      <c r="I21" s="1" t="s">
        <v>88</v>
      </c>
      <c r="J21" s="1"/>
      <c r="K21" s="1" t="s">
        <v>88</v>
      </c>
      <c r="L21" s="1"/>
      <c r="M21" s="1" t="s">
        <v>88</v>
      </c>
      <c r="N21" s="1"/>
      <c r="O21" s="1"/>
      <c r="P21" s="1"/>
      <c r="Q21" s="1" t="s">
        <v>22</v>
      </c>
      <c r="R21" s="1">
        <v>4</v>
      </c>
      <c r="S21" s="1">
        <v>4</v>
      </c>
      <c r="T21" s="1">
        <v>4</v>
      </c>
      <c r="U21" s="1">
        <v>4</v>
      </c>
      <c r="V21" s="1">
        <v>3</v>
      </c>
      <c r="W21" s="1">
        <v>5</v>
      </c>
      <c r="X21" s="1">
        <v>5</v>
      </c>
      <c r="Y21" s="1">
        <v>5</v>
      </c>
      <c r="Z21" s="1"/>
      <c r="AA21" s="1"/>
      <c r="AB21" s="1"/>
      <c r="AC21" s="1"/>
      <c r="AD21" s="1"/>
      <c r="AE21" s="1"/>
      <c r="AF21" s="1"/>
      <c r="AG21" s="1"/>
      <c r="AH21" s="1"/>
    </row>
    <row r="22" spans="1:34" x14ac:dyDescent="0.2">
      <c r="A22" s="2">
        <v>44525.756100555554</v>
      </c>
      <c r="B22" s="1" t="s">
        <v>98</v>
      </c>
      <c r="C22" s="1"/>
      <c r="D22" s="1" t="s">
        <v>29</v>
      </c>
      <c r="E22" s="1" t="s">
        <v>34</v>
      </c>
      <c r="F22" s="1" t="s">
        <v>31</v>
      </c>
      <c r="G22" s="1"/>
      <c r="H22" s="1"/>
      <c r="I22" s="1"/>
      <c r="J22" s="1"/>
      <c r="K22" s="1"/>
      <c r="L22" s="1"/>
      <c r="M22" s="1" t="s">
        <v>88</v>
      </c>
      <c r="N22" s="1"/>
      <c r="O22" s="1"/>
      <c r="P22" s="1"/>
      <c r="Q22" s="1" t="s">
        <v>22</v>
      </c>
      <c r="R22" s="1">
        <v>5</v>
      </c>
      <c r="S22" s="1">
        <v>5</v>
      </c>
      <c r="T22" s="1">
        <v>5</v>
      </c>
      <c r="U22" s="1">
        <v>5</v>
      </c>
      <c r="V22" s="1">
        <v>5</v>
      </c>
      <c r="W22" s="1">
        <v>5</v>
      </c>
      <c r="X22" s="1">
        <v>5</v>
      </c>
      <c r="Y22" s="1">
        <v>5</v>
      </c>
      <c r="Z22" s="1"/>
      <c r="AA22" s="1"/>
      <c r="AB22" s="1"/>
      <c r="AC22" s="1"/>
      <c r="AD22" s="1"/>
      <c r="AE22" s="1"/>
      <c r="AF22" s="1"/>
      <c r="AG22" s="1"/>
      <c r="AH22" s="1"/>
    </row>
    <row r="23" spans="1:34" x14ac:dyDescent="0.2">
      <c r="A23" s="2">
        <v>44525.901825891204</v>
      </c>
      <c r="B23" s="1" t="s">
        <v>98</v>
      </c>
      <c r="C23" s="1"/>
      <c r="D23" s="1" t="s">
        <v>23</v>
      </c>
      <c r="E23" s="1" t="s">
        <v>33</v>
      </c>
      <c r="F23" s="1" t="s">
        <v>33</v>
      </c>
      <c r="G23" s="1"/>
      <c r="H23" s="1"/>
      <c r="I23" s="1"/>
      <c r="J23" s="1"/>
      <c r="K23" s="1" t="s">
        <v>88</v>
      </c>
      <c r="L23" s="1"/>
      <c r="M23" s="1" t="s">
        <v>88</v>
      </c>
      <c r="N23" s="1"/>
      <c r="O23" s="1"/>
      <c r="P23" s="1"/>
      <c r="Q23" s="1" t="s">
        <v>24</v>
      </c>
      <c r="R23" s="1">
        <v>5</v>
      </c>
      <c r="S23" s="1">
        <v>5</v>
      </c>
      <c r="T23" s="1">
        <v>4</v>
      </c>
      <c r="U23" s="1">
        <v>4</v>
      </c>
      <c r="V23" s="1">
        <v>4</v>
      </c>
      <c r="W23" s="1">
        <v>4</v>
      </c>
      <c r="X23" s="1">
        <v>4</v>
      </c>
      <c r="Y23" s="1">
        <v>5</v>
      </c>
      <c r="Z23" s="1" t="s">
        <v>35</v>
      </c>
      <c r="AA23" s="1" t="s">
        <v>108</v>
      </c>
      <c r="AB23" s="1" t="s">
        <v>35</v>
      </c>
      <c r="AC23" s="1" t="s">
        <v>35</v>
      </c>
      <c r="AD23" s="1"/>
      <c r="AE23" s="1"/>
      <c r="AF23" s="1"/>
      <c r="AG23" s="1"/>
      <c r="AH23" s="1"/>
    </row>
    <row r="24" spans="1:34" x14ac:dyDescent="0.2">
      <c r="A24" s="2">
        <v>44526.561027326388</v>
      </c>
      <c r="B24" s="1" t="s">
        <v>98</v>
      </c>
      <c r="C24" s="1"/>
      <c r="D24" s="1" t="s">
        <v>29</v>
      </c>
      <c r="E24" s="1" t="s">
        <v>109</v>
      </c>
      <c r="F24" s="1" t="s">
        <v>110</v>
      </c>
      <c r="G24" s="1" t="s">
        <v>88</v>
      </c>
      <c r="H24" s="1"/>
      <c r="I24" s="1" t="s">
        <v>88</v>
      </c>
      <c r="J24" s="1"/>
      <c r="K24" s="1" t="s">
        <v>88</v>
      </c>
      <c r="L24" s="1"/>
      <c r="M24" s="1" t="s">
        <v>88</v>
      </c>
      <c r="N24" s="1"/>
      <c r="O24" s="1"/>
      <c r="P24" s="1"/>
      <c r="Q24" s="1" t="s">
        <v>20</v>
      </c>
      <c r="R24" s="1">
        <v>4</v>
      </c>
      <c r="S24" s="1">
        <v>4</v>
      </c>
      <c r="T24" s="1">
        <v>4</v>
      </c>
      <c r="U24" s="1">
        <v>3</v>
      </c>
      <c r="V24" s="1">
        <v>3</v>
      </c>
      <c r="W24" s="1">
        <v>4</v>
      </c>
      <c r="X24" s="1">
        <v>4</v>
      </c>
      <c r="Y24" s="1">
        <v>3</v>
      </c>
      <c r="Z24" s="1"/>
      <c r="AA24" s="1"/>
      <c r="AB24" s="1"/>
      <c r="AC24" s="1"/>
      <c r="AD24" s="1"/>
      <c r="AE24" s="1"/>
      <c r="AF24" s="1"/>
      <c r="AG24" s="1"/>
      <c r="AH24" s="1"/>
    </row>
    <row r="25" spans="1:34" x14ac:dyDescent="0.2">
      <c r="A25" s="2">
        <v>44526.57855755787</v>
      </c>
      <c r="B25" s="1" t="s">
        <v>98</v>
      </c>
      <c r="C25" s="1" t="s">
        <v>25</v>
      </c>
      <c r="D25" s="1"/>
      <c r="E25" s="1" t="s">
        <v>111</v>
      </c>
      <c r="F25" s="1" t="s">
        <v>112</v>
      </c>
      <c r="G25" s="1"/>
      <c r="H25" s="1"/>
      <c r="I25" s="1" t="s">
        <v>88</v>
      </c>
      <c r="J25" s="1"/>
      <c r="K25" s="1"/>
      <c r="L25" s="1" t="s">
        <v>88</v>
      </c>
      <c r="M25" s="1"/>
      <c r="N25" s="1" t="s">
        <v>88</v>
      </c>
      <c r="O25" s="1"/>
      <c r="P25" s="1" t="s">
        <v>21</v>
      </c>
      <c r="Q25" s="1" t="s">
        <v>24</v>
      </c>
      <c r="R25" s="1">
        <v>4</v>
      </c>
      <c r="S25" s="1">
        <v>4</v>
      </c>
      <c r="T25" s="1">
        <v>4</v>
      </c>
      <c r="U25" s="1">
        <v>4</v>
      </c>
      <c r="V25" s="1">
        <v>4</v>
      </c>
      <c r="W25" s="1">
        <v>4</v>
      </c>
      <c r="X25" s="1">
        <v>4</v>
      </c>
      <c r="Y25" s="1">
        <v>4</v>
      </c>
      <c r="Z25" s="1" t="s">
        <v>21</v>
      </c>
      <c r="AA25" s="1" t="s">
        <v>21</v>
      </c>
      <c r="AB25" s="1" t="s">
        <v>21</v>
      </c>
      <c r="AC25" s="1" t="s">
        <v>21</v>
      </c>
      <c r="AD25" s="1"/>
      <c r="AE25" s="1"/>
      <c r="AF25" s="1"/>
      <c r="AG25" s="1"/>
      <c r="AH25" s="1"/>
    </row>
    <row r="26" spans="1:34" x14ac:dyDescent="0.2">
      <c r="A26" s="2">
        <v>44526.850918240743</v>
      </c>
      <c r="B26" s="1" t="s">
        <v>98</v>
      </c>
      <c r="C26" s="1"/>
      <c r="D26" s="1" t="s">
        <v>23</v>
      </c>
      <c r="E26" s="1"/>
      <c r="F26" s="1" t="s">
        <v>30</v>
      </c>
      <c r="G26" s="1" t="s">
        <v>88</v>
      </c>
      <c r="H26" s="1"/>
      <c r="I26" s="1"/>
      <c r="J26" s="1"/>
      <c r="K26" s="1"/>
      <c r="L26" s="1"/>
      <c r="M26" s="1" t="s">
        <v>88</v>
      </c>
      <c r="N26" s="1"/>
      <c r="O26" s="1"/>
      <c r="P26" s="1"/>
      <c r="Q26" s="1" t="s">
        <v>24</v>
      </c>
      <c r="R26" s="1">
        <v>5</v>
      </c>
      <c r="S26" s="1">
        <v>5</v>
      </c>
      <c r="T26" s="1">
        <v>5</v>
      </c>
      <c r="U26" s="1">
        <v>5</v>
      </c>
      <c r="V26" s="1">
        <v>5</v>
      </c>
      <c r="W26" s="1">
        <v>5</v>
      </c>
      <c r="X26" s="1">
        <v>5</v>
      </c>
      <c r="Y26" s="1">
        <v>5</v>
      </c>
      <c r="Z26" s="1"/>
      <c r="AA26" s="1"/>
      <c r="AB26" s="1"/>
      <c r="AC26" s="1"/>
      <c r="AD26" s="1"/>
      <c r="AE26" s="1"/>
      <c r="AF26" s="1"/>
      <c r="AG26" s="1"/>
      <c r="AH26" s="1"/>
    </row>
    <row r="27" spans="1:34" x14ac:dyDescent="0.2">
      <c r="A27" s="2">
        <v>44527.322655219905</v>
      </c>
      <c r="B27" s="1" t="s">
        <v>98</v>
      </c>
      <c r="C27" s="1"/>
      <c r="D27" s="1" t="s">
        <v>29</v>
      </c>
      <c r="E27" s="1" t="s">
        <v>19</v>
      </c>
      <c r="F27" s="1" t="s">
        <v>27</v>
      </c>
      <c r="G27" s="1" t="s">
        <v>88</v>
      </c>
      <c r="H27" s="1"/>
      <c r="I27" s="1"/>
      <c r="J27" s="1"/>
      <c r="K27" s="1"/>
      <c r="L27" s="1"/>
      <c r="M27" s="1" t="s">
        <v>88</v>
      </c>
      <c r="N27" s="1"/>
      <c r="O27" s="1"/>
      <c r="P27" s="1"/>
      <c r="Q27" s="1" t="s">
        <v>28</v>
      </c>
      <c r="R27" s="1">
        <v>4</v>
      </c>
      <c r="S27" s="1">
        <v>4</v>
      </c>
      <c r="T27" s="1">
        <v>4</v>
      </c>
      <c r="U27" s="1">
        <v>5</v>
      </c>
      <c r="V27" s="1">
        <v>4</v>
      </c>
      <c r="W27" s="1">
        <v>4</v>
      </c>
      <c r="X27" s="1">
        <v>4</v>
      </c>
      <c r="Y27" s="1">
        <v>4</v>
      </c>
      <c r="Z27" s="1"/>
      <c r="AA27" s="1"/>
      <c r="AB27" s="1"/>
      <c r="AC27" s="1"/>
      <c r="AD27" s="1"/>
      <c r="AE27" s="1"/>
      <c r="AF27" s="1"/>
      <c r="AG27" s="1"/>
      <c r="AH27" s="1"/>
    </row>
    <row r="28" spans="1:34" x14ac:dyDescent="0.2">
      <c r="A28" s="2">
        <v>44525.667698310186</v>
      </c>
      <c r="B28" s="1" t="s">
        <v>98</v>
      </c>
      <c r="C28" s="1" t="s">
        <v>32</v>
      </c>
      <c r="D28" s="1"/>
      <c r="E28" s="1" t="s">
        <v>99</v>
      </c>
      <c r="F28" s="1" t="s">
        <v>100</v>
      </c>
      <c r="G28" s="1"/>
      <c r="H28" s="1"/>
      <c r="I28" s="1" t="s">
        <v>88</v>
      </c>
      <c r="J28" s="1"/>
      <c r="K28" s="1"/>
      <c r="L28" s="1" t="s">
        <v>88</v>
      </c>
      <c r="M28" s="1" t="s">
        <v>88</v>
      </c>
      <c r="N28" s="1"/>
      <c r="O28" s="1"/>
      <c r="P28" s="1"/>
      <c r="Q28" s="1" t="s">
        <v>22</v>
      </c>
      <c r="R28" s="1">
        <v>5</v>
      </c>
      <c r="S28" s="1">
        <v>5</v>
      </c>
      <c r="T28" s="1">
        <v>5</v>
      </c>
      <c r="U28" s="1">
        <v>5</v>
      </c>
      <c r="V28" s="1">
        <v>5</v>
      </c>
      <c r="W28" s="1">
        <v>5</v>
      </c>
      <c r="X28" s="1">
        <v>5</v>
      </c>
      <c r="Y28" s="1">
        <v>5</v>
      </c>
      <c r="Z28" s="1"/>
      <c r="AA28" s="1"/>
      <c r="AB28" s="1"/>
      <c r="AC28" s="1"/>
      <c r="AD28" s="1"/>
      <c r="AE28" s="1"/>
      <c r="AF28" s="1"/>
      <c r="AG28" s="1"/>
      <c r="AH28" s="1"/>
    </row>
    <row r="29" spans="1:34" x14ac:dyDescent="0.2">
      <c r="A29" s="2">
        <v>44525.672882500003</v>
      </c>
      <c r="B29" s="1" t="s">
        <v>98</v>
      </c>
      <c r="C29" s="1"/>
      <c r="D29" s="1" t="s">
        <v>23</v>
      </c>
      <c r="E29" s="1" t="s">
        <v>33</v>
      </c>
      <c r="F29" s="1" t="s">
        <v>33</v>
      </c>
      <c r="G29" s="1"/>
      <c r="H29" s="1"/>
      <c r="I29" s="1" t="s">
        <v>88</v>
      </c>
      <c r="J29" s="1"/>
      <c r="K29" s="1"/>
      <c r="L29" s="1"/>
      <c r="M29" s="1" t="s">
        <v>88</v>
      </c>
      <c r="N29" s="1"/>
      <c r="O29" s="1"/>
      <c r="P29" s="1"/>
      <c r="Q29" s="1" t="s">
        <v>24</v>
      </c>
      <c r="R29" s="1">
        <v>5</v>
      </c>
      <c r="S29" s="1">
        <v>5</v>
      </c>
      <c r="T29" s="1">
        <v>5</v>
      </c>
      <c r="U29" s="1">
        <v>5</v>
      </c>
      <c r="V29" s="1">
        <v>5</v>
      </c>
      <c r="W29" s="1">
        <v>5</v>
      </c>
      <c r="X29" s="1">
        <v>5</v>
      </c>
      <c r="Y29" s="1">
        <v>5</v>
      </c>
      <c r="Z29" s="1" t="s">
        <v>21</v>
      </c>
      <c r="AA29" s="1" t="s">
        <v>21</v>
      </c>
      <c r="AB29" s="1" t="s">
        <v>21</v>
      </c>
      <c r="AC29" s="1" t="s">
        <v>101</v>
      </c>
      <c r="AD29" s="1"/>
      <c r="AE29" s="1"/>
      <c r="AF29" s="1"/>
      <c r="AG29" s="1"/>
      <c r="AH29" s="1"/>
    </row>
    <row r="30" spans="1:34" x14ac:dyDescent="0.2">
      <c r="A30" s="2">
        <v>44525.6757137963</v>
      </c>
      <c r="B30" s="1" t="s">
        <v>98</v>
      </c>
      <c r="C30" s="1" t="s">
        <v>25</v>
      </c>
      <c r="D30" s="1"/>
      <c r="E30" s="1" t="s">
        <v>52</v>
      </c>
      <c r="F30" s="1" t="s">
        <v>100</v>
      </c>
      <c r="G30" s="1"/>
      <c r="H30" s="1"/>
      <c r="I30" s="1"/>
      <c r="J30" s="1"/>
      <c r="K30" s="1"/>
      <c r="L30" s="1"/>
      <c r="M30" s="1" t="s">
        <v>88</v>
      </c>
      <c r="N30" s="1"/>
      <c r="O30" s="1"/>
      <c r="P30" s="1"/>
      <c r="Q30" s="1" t="s">
        <v>24</v>
      </c>
      <c r="R30" s="1">
        <v>5</v>
      </c>
      <c r="S30" s="1">
        <v>5</v>
      </c>
      <c r="T30" s="1">
        <v>5</v>
      </c>
      <c r="U30" s="1">
        <v>5</v>
      </c>
      <c r="V30" s="1">
        <v>3</v>
      </c>
      <c r="W30" s="1">
        <v>5</v>
      </c>
      <c r="X30" s="1">
        <v>4</v>
      </c>
      <c r="Y30" s="1">
        <v>4</v>
      </c>
      <c r="Z30" s="1"/>
      <c r="AA30" s="1"/>
      <c r="AB30" s="1"/>
      <c r="AC30" s="1"/>
      <c r="AD30" s="1"/>
      <c r="AE30" s="1"/>
      <c r="AF30" s="1"/>
      <c r="AG30" s="1"/>
      <c r="AH30" s="1"/>
    </row>
    <row r="31" spans="1:34" x14ac:dyDescent="0.2">
      <c r="A31" s="2">
        <v>44525.691893900468</v>
      </c>
      <c r="B31" s="1" t="s">
        <v>98</v>
      </c>
      <c r="C31" s="1" t="s">
        <v>26</v>
      </c>
      <c r="D31" s="1"/>
      <c r="E31" s="1" t="s">
        <v>33</v>
      </c>
      <c r="F31" s="1" t="s">
        <v>102</v>
      </c>
      <c r="G31" s="1" t="s">
        <v>88</v>
      </c>
      <c r="H31" s="1"/>
      <c r="I31" s="1"/>
      <c r="J31" s="1"/>
      <c r="K31" s="1"/>
      <c r="L31" s="1" t="s">
        <v>88</v>
      </c>
      <c r="M31" s="1" t="s">
        <v>88</v>
      </c>
      <c r="N31" s="1"/>
      <c r="O31" s="1"/>
      <c r="P31" s="1" t="s">
        <v>21</v>
      </c>
      <c r="Q31" s="1" t="s">
        <v>24</v>
      </c>
      <c r="R31" s="1">
        <v>4</v>
      </c>
      <c r="S31" s="1">
        <v>4</v>
      </c>
      <c r="T31" s="1">
        <v>4</v>
      </c>
      <c r="U31" s="1">
        <v>4</v>
      </c>
      <c r="V31" s="1">
        <v>4</v>
      </c>
      <c r="W31" s="1">
        <v>5</v>
      </c>
      <c r="X31" s="1">
        <v>5</v>
      </c>
      <c r="Y31" s="1">
        <v>4</v>
      </c>
      <c r="Z31" s="1"/>
      <c r="AA31" s="1"/>
      <c r="AB31" s="1"/>
      <c r="AC31" s="1"/>
      <c r="AD31" s="1"/>
      <c r="AE31" s="1"/>
      <c r="AF31" s="1"/>
      <c r="AG31" s="1"/>
      <c r="AH31" s="1"/>
    </row>
    <row r="32" spans="1:34" x14ac:dyDescent="0.2">
      <c r="A32" s="2">
        <v>44525.710710115745</v>
      </c>
      <c r="B32" s="1" t="s">
        <v>98</v>
      </c>
      <c r="C32" s="1"/>
      <c r="D32" s="1" t="s">
        <v>103</v>
      </c>
      <c r="E32" s="1" t="s">
        <v>104</v>
      </c>
      <c r="F32" s="1" t="s">
        <v>105</v>
      </c>
      <c r="G32" s="1" t="s">
        <v>88</v>
      </c>
      <c r="H32" s="1"/>
      <c r="I32" s="1"/>
      <c r="J32" s="1"/>
      <c r="K32" s="1"/>
      <c r="L32" s="1"/>
      <c r="M32" s="1" t="s">
        <v>88</v>
      </c>
      <c r="N32" s="1"/>
      <c r="O32" s="1"/>
      <c r="P32" s="1"/>
      <c r="Q32" s="1" t="s">
        <v>20</v>
      </c>
      <c r="R32" s="1">
        <v>5</v>
      </c>
      <c r="S32" s="1">
        <v>5</v>
      </c>
      <c r="T32" s="1">
        <v>5</v>
      </c>
      <c r="U32" s="1">
        <v>5</v>
      </c>
      <c r="V32" s="1">
        <v>4</v>
      </c>
      <c r="W32" s="1">
        <v>5</v>
      </c>
      <c r="X32" s="1">
        <v>5</v>
      </c>
      <c r="Y32" s="1">
        <v>5</v>
      </c>
      <c r="Z32" s="1"/>
      <c r="AA32" s="1"/>
      <c r="AB32" s="1"/>
      <c r="AC32" s="1"/>
      <c r="AD32" s="1"/>
      <c r="AE32" s="1"/>
      <c r="AF32" s="1"/>
      <c r="AG32" s="1"/>
      <c r="AH32" s="1"/>
    </row>
    <row r="33" spans="1:34" x14ac:dyDescent="0.2">
      <c r="A33" s="2">
        <v>44525.713588402781</v>
      </c>
      <c r="B33" s="1" t="s">
        <v>98</v>
      </c>
      <c r="C33" s="1" t="s">
        <v>25</v>
      </c>
      <c r="D33" s="1"/>
      <c r="E33" s="1" t="s">
        <v>106</v>
      </c>
      <c r="F33" s="1" t="s">
        <v>107</v>
      </c>
      <c r="G33" s="1" t="s">
        <v>88</v>
      </c>
      <c r="H33" s="1" t="s">
        <v>89</v>
      </c>
      <c r="I33" s="1" t="s">
        <v>88</v>
      </c>
      <c r="J33" s="1" t="s">
        <v>89</v>
      </c>
      <c r="K33" s="1" t="s">
        <v>88</v>
      </c>
      <c r="L33" s="1" t="s">
        <v>89</v>
      </c>
      <c r="M33" s="1" t="s">
        <v>88</v>
      </c>
      <c r="N33" s="1" t="s">
        <v>89</v>
      </c>
      <c r="O33" s="1" t="s">
        <v>89</v>
      </c>
      <c r="P33" s="1"/>
      <c r="Q33" s="1" t="s">
        <v>24</v>
      </c>
      <c r="R33" s="1">
        <v>5</v>
      </c>
      <c r="S33" s="1">
        <v>5</v>
      </c>
      <c r="T33" s="1">
        <v>5</v>
      </c>
      <c r="U33" s="1">
        <v>5</v>
      </c>
      <c r="V33" s="1">
        <v>5</v>
      </c>
      <c r="W33" s="1">
        <v>5</v>
      </c>
      <c r="X33" s="1">
        <v>5</v>
      </c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x14ac:dyDescent="0.2">
      <c r="A34" s="2">
        <v>44525.714308784722</v>
      </c>
      <c r="B34" s="1" t="s">
        <v>98</v>
      </c>
      <c r="C34" s="1"/>
      <c r="D34" s="1" t="s">
        <v>103</v>
      </c>
      <c r="E34" s="1" t="s">
        <v>34</v>
      </c>
      <c r="F34" s="1" t="s">
        <v>31</v>
      </c>
      <c r="G34" s="1"/>
      <c r="H34" s="1"/>
      <c r="I34" s="1" t="s">
        <v>88</v>
      </c>
      <c r="J34" s="1"/>
      <c r="K34" s="1" t="s">
        <v>88</v>
      </c>
      <c r="L34" s="1"/>
      <c r="M34" s="1" t="s">
        <v>88</v>
      </c>
      <c r="N34" s="1"/>
      <c r="O34" s="1"/>
      <c r="P34" s="1"/>
      <c r="Q34" s="1" t="s">
        <v>22</v>
      </c>
      <c r="R34" s="1">
        <v>4</v>
      </c>
      <c r="S34" s="1">
        <v>4</v>
      </c>
      <c r="T34" s="1">
        <v>4</v>
      </c>
      <c r="U34" s="1">
        <v>4</v>
      </c>
      <c r="V34" s="1">
        <v>3</v>
      </c>
      <c r="W34" s="1">
        <v>5</v>
      </c>
      <c r="X34" s="1">
        <v>5</v>
      </c>
      <c r="Y34" s="1">
        <v>5</v>
      </c>
      <c r="Z34" s="1"/>
      <c r="AA34" s="1"/>
      <c r="AB34" s="1"/>
      <c r="AC34" s="1"/>
      <c r="AD34" s="1"/>
      <c r="AE34" s="1"/>
      <c r="AF34" s="1"/>
      <c r="AG34" s="1"/>
      <c r="AH34" s="1"/>
    </row>
    <row r="35" spans="1:34" x14ac:dyDescent="0.2">
      <c r="A35" s="2">
        <v>44525.756100555554</v>
      </c>
      <c r="B35" s="1" t="s">
        <v>98</v>
      </c>
      <c r="C35" s="1"/>
      <c r="D35" s="1" t="s">
        <v>29</v>
      </c>
      <c r="E35" s="1" t="s">
        <v>34</v>
      </c>
      <c r="F35" s="1" t="s">
        <v>31</v>
      </c>
      <c r="G35" s="1"/>
      <c r="H35" s="1"/>
      <c r="I35" s="1"/>
      <c r="J35" s="1"/>
      <c r="K35" s="1"/>
      <c r="L35" s="1"/>
      <c r="M35" s="1" t="s">
        <v>88</v>
      </c>
      <c r="N35" s="1"/>
      <c r="O35" s="1"/>
      <c r="P35" s="1"/>
      <c r="Q35" s="1" t="s">
        <v>22</v>
      </c>
      <c r="R35" s="1">
        <v>5</v>
      </c>
      <c r="S35" s="1">
        <v>5</v>
      </c>
      <c r="T35" s="1">
        <v>5</v>
      </c>
      <c r="U35" s="1">
        <v>5</v>
      </c>
      <c r="V35" s="1">
        <v>5</v>
      </c>
      <c r="W35" s="1">
        <v>5</v>
      </c>
      <c r="X35" s="1">
        <v>5</v>
      </c>
      <c r="Y35" s="1">
        <v>5</v>
      </c>
      <c r="Z35" s="1"/>
      <c r="AA35" s="1"/>
      <c r="AB35" s="1"/>
      <c r="AC35" s="1"/>
      <c r="AD35" s="1"/>
      <c r="AE35" s="1"/>
      <c r="AF35" s="1"/>
      <c r="AG35" s="1"/>
      <c r="AH35" s="1"/>
    </row>
    <row r="36" spans="1:34" x14ac:dyDescent="0.2">
      <c r="A36" s="2">
        <v>44525.901825891204</v>
      </c>
      <c r="B36" s="1" t="s">
        <v>98</v>
      </c>
      <c r="C36" s="1"/>
      <c r="D36" s="1" t="s">
        <v>23</v>
      </c>
      <c r="E36" s="1" t="s">
        <v>33</v>
      </c>
      <c r="F36" s="1" t="s">
        <v>33</v>
      </c>
      <c r="G36" s="1"/>
      <c r="H36" s="1"/>
      <c r="I36" s="1"/>
      <c r="J36" s="1"/>
      <c r="K36" s="1" t="s">
        <v>88</v>
      </c>
      <c r="L36" s="1"/>
      <c r="M36" s="1" t="s">
        <v>88</v>
      </c>
      <c r="N36" s="1"/>
      <c r="O36" s="1"/>
      <c r="P36" s="1"/>
      <c r="Q36" s="1" t="s">
        <v>24</v>
      </c>
      <c r="R36" s="1">
        <v>5</v>
      </c>
      <c r="S36" s="1">
        <v>5</v>
      </c>
      <c r="T36" s="1">
        <v>4</v>
      </c>
      <c r="U36" s="1">
        <v>4</v>
      </c>
      <c r="V36" s="1">
        <v>4</v>
      </c>
      <c r="W36" s="1">
        <v>4</v>
      </c>
      <c r="X36" s="1">
        <v>4</v>
      </c>
      <c r="Y36" s="1">
        <v>5</v>
      </c>
      <c r="Z36" s="1" t="s">
        <v>35</v>
      </c>
      <c r="AA36" s="1" t="s">
        <v>108</v>
      </c>
      <c r="AB36" s="1" t="s">
        <v>35</v>
      </c>
      <c r="AC36" s="1" t="s">
        <v>35</v>
      </c>
      <c r="AD36" s="1"/>
      <c r="AE36" s="1"/>
      <c r="AF36" s="1"/>
      <c r="AG36" s="1"/>
      <c r="AH36" s="1"/>
    </row>
    <row r="37" spans="1:34" x14ac:dyDescent="0.2">
      <c r="A37" s="2">
        <v>44526.561027326388</v>
      </c>
      <c r="B37" s="1" t="s">
        <v>98</v>
      </c>
      <c r="C37" s="1"/>
      <c r="D37" s="1" t="s">
        <v>29</v>
      </c>
      <c r="E37" s="1" t="s">
        <v>109</v>
      </c>
      <c r="F37" s="1" t="s">
        <v>110</v>
      </c>
      <c r="G37" s="1" t="s">
        <v>88</v>
      </c>
      <c r="H37" s="1"/>
      <c r="I37" s="1" t="s">
        <v>88</v>
      </c>
      <c r="J37" s="1"/>
      <c r="K37" s="1" t="s">
        <v>88</v>
      </c>
      <c r="L37" s="1"/>
      <c r="M37" s="1" t="s">
        <v>88</v>
      </c>
      <c r="N37" s="1"/>
      <c r="O37" s="1"/>
      <c r="P37" s="1"/>
      <c r="Q37" s="1" t="s">
        <v>20</v>
      </c>
      <c r="R37" s="1">
        <v>4</v>
      </c>
      <c r="S37" s="1">
        <v>4</v>
      </c>
      <c r="T37" s="1">
        <v>4</v>
      </c>
      <c r="U37" s="1">
        <v>3</v>
      </c>
      <c r="V37" s="1">
        <v>3</v>
      </c>
      <c r="W37" s="1">
        <v>4</v>
      </c>
      <c r="X37" s="1">
        <v>4</v>
      </c>
      <c r="Y37" s="1">
        <v>3</v>
      </c>
      <c r="Z37" s="1"/>
      <c r="AA37" s="1"/>
      <c r="AB37" s="1"/>
      <c r="AC37" s="1"/>
      <c r="AD37" s="1"/>
      <c r="AE37" s="1"/>
      <c r="AF37" s="1"/>
      <c r="AG37" s="1"/>
      <c r="AH37" s="1"/>
    </row>
    <row r="38" spans="1:34" x14ac:dyDescent="0.2">
      <c r="A38" s="2">
        <v>44526.57855755787</v>
      </c>
      <c r="B38" s="1" t="s">
        <v>98</v>
      </c>
      <c r="C38" s="1" t="s">
        <v>25</v>
      </c>
      <c r="D38" s="1"/>
      <c r="E38" s="1" t="s">
        <v>111</v>
      </c>
      <c r="F38" s="1" t="s">
        <v>112</v>
      </c>
      <c r="G38" s="1"/>
      <c r="H38" s="1"/>
      <c r="I38" s="1" t="s">
        <v>88</v>
      </c>
      <c r="J38" s="1"/>
      <c r="K38" s="1"/>
      <c r="L38" s="1" t="s">
        <v>88</v>
      </c>
      <c r="M38" s="1"/>
      <c r="N38" s="1" t="s">
        <v>88</v>
      </c>
      <c r="O38" s="1"/>
      <c r="P38" s="1" t="s">
        <v>21</v>
      </c>
      <c r="Q38" s="1" t="s">
        <v>24</v>
      </c>
      <c r="R38" s="1">
        <v>4</v>
      </c>
      <c r="S38" s="1">
        <v>4</v>
      </c>
      <c r="T38" s="1">
        <v>4</v>
      </c>
      <c r="U38" s="1">
        <v>4</v>
      </c>
      <c r="V38" s="1">
        <v>4</v>
      </c>
      <c r="W38" s="1">
        <v>4</v>
      </c>
      <c r="X38" s="1">
        <v>4</v>
      </c>
      <c r="Y38" s="1">
        <v>4</v>
      </c>
      <c r="Z38" s="1" t="s">
        <v>21</v>
      </c>
      <c r="AA38" s="1" t="s">
        <v>21</v>
      </c>
      <c r="AB38" s="1" t="s">
        <v>21</v>
      </c>
      <c r="AC38" s="1" t="s">
        <v>21</v>
      </c>
      <c r="AD38" s="1"/>
      <c r="AE38" s="1"/>
      <c r="AF38" s="1"/>
      <c r="AG38" s="1"/>
      <c r="AH38" s="1"/>
    </row>
    <row r="39" spans="1:34" x14ac:dyDescent="0.2">
      <c r="A39" s="2">
        <v>44526.850918240743</v>
      </c>
      <c r="B39" s="1" t="s">
        <v>98</v>
      </c>
      <c r="C39" s="1"/>
      <c r="D39" s="1" t="s">
        <v>23</v>
      </c>
      <c r="E39" s="1"/>
      <c r="F39" s="1" t="s">
        <v>30</v>
      </c>
      <c r="G39" s="1" t="s">
        <v>88</v>
      </c>
      <c r="H39" s="1"/>
      <c r="I39" s="1"/>
      <c r="J39" s="1"/>
      <c r="K39" s="1"/>
      <c r="L39" s="1"/>
      <c r="M39" s="1" t="s">
        <v>88</v>
      </c>
      <c r="N39" s="1"/>
      <c r="O39" s="1"/>
      <c r="P39" s="1"/>
      <c r="Q39" s="1" t="s">
        <v>24</v>
      </c>
      <c r="R39" s="1">
        <v>5</v>
      </c>
      <c r="S39" s="1">
        <v>5</v>
      </c>
      <c r="T39" s="1">
        <v>5</v>
      </c>
      <c r="U39" s="1">
        <v>5</v>
      </c>
      <c r="V39" s="1">
        <v>5</v>
      </c>
      <c r="W39" s="1">
        <v>5</v>
      </c>
      <c r="X39" s="1">
        <v>5</v>
      </c>
      <c r="Y39" s="1">
        <v>5</v>
      </c>
      <c r="Z39" s="1"/>
      <c r="AA39" s="1"/>
      <c r="AB39" s="1"/>
      <c r="AC39" s="1"/>
      <c r="AD39" s="1"/>
      <c r="AE39" s="1"/>
      <c r="AF39" s="1"/>
      <c r="AG39" s="1"/>
      <c r="AH39" s="1"/>
    </row>
    <row r="40" spans="1:34" x14ac:dyDescent="0.2">
      <c r="A40" s="2">
        <v>44527.322655219905</v>
      </c>
      <c r="B40" s="1" t="s">
        <v>98</v>
      </c>
      <c r="C40" s="1"/>
      <c r="D40" s="1" t="s">
        <v>29</v>
      </c>
      <c r="E40" s="1" t="s">
        <v>19</v>
      </c>
      <c r="F40" s="1" t="s">
        <v>27</v>
      </c>
      <c r="G40" s="1" t="s">
        <v>88</v>
      </c>
      <c r="H40" s="1"/>
      <c r="I40" s="1"/>
      <c r="J40" s="1"/>
      <c r="K40" s="1"/>
      <c r="L40" s="1"/>
      <c r="M40" s="1" t="s">
        <v>88</v>
      </c>
      <c r="N40" s="1"/>
      <c r="O40" s="1"/>
      <c r="P40" s="1"/>
      <c r="Q40" s="1" t="s">
        <v>28</v>
      </c>
      <c r="R40" s="1">
        <v>4</v>
      </c>
      <c r="S40" s="1">
        <v>4</v>
      </c>
      <c r="T40" s="1">
        <v>4</v>
      </c>
      <c r="U40" s="1">
        <v>5</v>
      </c>
      <c r="V40" s="1">
        <v>4</v>
      </c>
      <c r="W40" s="1">
        <v>4</v>
      </c>
      <c r="X40" s="1">
        <v>4</v>
      </c>
      <c r="Y40" s="1">
        <v>4</v>
      </c>
      <c r="Z40" s="1"/>
      <c r="AA40" s="1"/>
      <c r="AB40" s="1"/>
      <c r="AC40" s="1"/>
      <c r="AD40" s="1"/>
      <c r="AE40" s="1"/>
      <c r="AF40" s="1"/>
      <c r="AG40" s="1"/>
      <c r="AH40" s="1"/>
    </row>
    <row r="41" spans="1:34" x14ac:dyDescent="0.2">
      <c r="A41" s="2">
        <v>44525.667698310186</v>
      </c>
      <c r="B41" s="1" t="s">
        <v>98</v>
      </c>
      <c r="C41" s="1" t="s">
        <v>32</v>
      </c>
      <c r="D41" s="1"/>
      <c r="E41" s="1" t="s">
        <v>99</v>
      </c>
      <c r="F41" s="1" t="s">
        <v>100</v>
      </c>
      <c r="G41" s="1"/>
      <c r="H41" s="1"/>
      <c r="I41" s="1" t="s">
        <v>88</v>
      </c>
      <c r="J41" s="1"/>
      <c r="K41" s="1"/>
      <c r="L41" s="1" t="s">
        <v>88</v>
      </c>
      <c r="M41" s="1" t="s">
        <v>88</v>
      </c>
      <c r="N41" s="1"/>
      <c r="O41" s="1"/>
      <c r="P41" s="1"/>
      <c r="Q41" s="1" t="s">
        <v>22</v>
      </c>
      <c r="R41" s="1">
        <v>5</v>
      </c>
      <c r="S41" s="1">
        <v>5</v>
      </c>
      <c r="T41" s="1">
        <v>5</v>
      </c>
      <c r="U41" s="1">
        <v>5</v>
      </c>
      <c r="V41" s="1">
        <v>5</v>
      </c>
      <c r="W41" s="1">
        <v>5</v>
      </c>
      <c r="X41" s="1">
        <v>5</v>
      </c>
      <c r="Y41" s="1">
        <v>5</v>
      </c>
      <c r="Z41" s="1"/>
      <c r="AA41" s="1"/>
      <c r="AB41" s="1"/>
      <c r="AC41" s="1"/>
      <c r="AD41" s="1"/>
      <c r="AE41" s="1"/>
      <c r="AF41" s="1"/>
      <c r="AG41" s="1"/>
      <c r="AH41" s="1"/>
    </row>
    <row r="42" spans="1:34" x14ac:dyDescent="0.2">
      <c r="A42" s="2">
        <v>44525.672882500003</v>
      </c>
      <c r="B42" s="1" t="s">
        <v>98</v>
      </c>
      <c r="C42" s="1"/>
      <c r="D42" s="1" t="s">
        <v>23</v>
      </c>
      <c r="E42" s="1" t="s">
        <v>33</v>
      </c>
      <c r="F42" s="1" t="s">
        <v>33</v>
      </c>
      <c r="G42" s="1"/>
      <c r="H42" s="1"/>
      <c r="I42" s="1" t="s">
        <v>88</v>
      </c>
      <c r="J42" s="1"/>
      <c r="K42" s="1"/>
      <c r="L42" s="1"/>
      <c r="M42" s="1" t="s">
        <v>88</v>
      </c>
      <c r="N42" s="1"/>
      <c r="O42" s="1"/>
      <c r="P42" s="1"/>
      <c r="Q42" s="1" t="s">
        <v>24</v>
      </c>
      <c r="R42" s="1">
        <v>5</v>
      </c>
      <c r="S42" s="1">
        <v>5</v>
      </c>
      <c r="T42" s="1">
        <v>5</v>
      </c>
      <c r="U42" s="1">
        <v>5</v>
      </c>
      <c r="V42" s="1">
        <v>5</v>
      </c>
      <c r="W42" s="1">
        <v>5</v>
      </c>
      <c r="X42" s="1">
        <v>5</v>
      </c>
      <c r="Y42" s="1">
        <v>5</v>
      </c>
      <c r="Z42" s="1" t="s">
        <v>21</v>
      </c>
      <c r="AA42" s="1" t="s">
        <v>21</v>
      </c>
      <c r="AB42" s="1" t="s">
        <v>21</v>
      </c>
      <c r="AC42" s="1" t="s">
        <v>101</v>
      </c>
      <c r="AD42" s="1"/>
      <c r="AE42" s="1"/>
      <c r="AF42" s="1"/>
      <c r="AG42" s="1"/>
      <c r="AH42" s="1"/>
    </row>
    <row r="43" spans="1:34" x14ac:dyDescent="0.2">
      <c r="A43" s="2">
        <v>44525.6757137963</v>
      </c>
      <c r="B43" s="1" t="s">
        <v>98</v>
      </c>
      <c r="C43" s="1" t="s">
        <v>25</v>
      </c>
      <c r="D43" s="1"/>
      <c r="E43" s="1" t="s">
        <v>52</v>
      </c>
      <c r="F43" s="1" t="s">
        <v>100</v>
      </c>
      <c r="G43" s="1"/>
      <c r="H43" s="1"/>
      <c r="I43" s="1"/>
      <c r="J43" s="1"/>
      <c r="K43" s="1"/>
      <c r="L43" s="1"/>
      <c r="M43" s="1" t="s">
        <v>88</v>
      </c>
      <c r="N43" s="1"/>
      <c r="O43" s="1"/>
      <c r="P43" s="1"/>
      <c r="Q43" s="1" t="s">
        <v>24</v>
      </c>
      <c r="R43" s="1">
        <v>5</v>
      </c>
      <c r="S43" s="1">
        <v>5</v>
      </c>
      <c r="T43" s="1">
        <v>5</v>
      </c>
      <c r="U43" s="1">
        <v>5</v>
      </c>
      <c r="V43" s="1">
        <v>3</v>
      </c>
      <c r="W43" s="1">
        <v>5</v>
      </c>
      <c r="X43" s="1">
        <v>4</v>
      </c>
      <c r="Y43" s="1">
        <v>4</v>
      </c>
      <c r="Z43" s="1"/>
      <c r="AA43" s="1"/>
      <c r="AB43" s="1"/>
      <c r="AC43" s="1"/>
      <c r="AD43" s="1"/>
      <c r="AE43" s="1"/>
      <c r="AF43" s="1"/>
      <c r="AG43" s="1"/>
      <c r="AH43" s="1"/>
    </row>
    <row r="44" spans="1:34" x14ac:dyDescent="0.2">
      <c r="A44" s="2">
        <v>44525.691893900468</v>
      </c>
      <c r="B44" s="1" t="s">
        <v>98</v>
      </c>
      <c r="C44" s="1" t="s">
        <v>26</v>
      </c>
      <c r="D44" s="1"/>
      <c r="E44" s="1" t="s">
        <v>33</v>
      </c>
      <c r="F44" s="1" t="s">
        <v>102</v>
      </c>
      <c r="G44" s="1" t="s">
        <v>88</v>
      </c>
      <c r="H44" s="1"/>
      <c r="I44" s="1"/>
      <c r="J44" s="1"/>
      <c r="K44" s="1"/>
      <c r="L44" s="1" t="s">
        <v>88</v>
      </c>
      <c r="M44" s="1" t="s">
        <v>88</v>
      </c>
      <c r="N44" s="1"/>
      <c r="O44" s="1"/>
      <c r="P44" s="1" t="s">
        <v>21</v>
      </c>
      <c r="Q44" s="1" t="s">
        <v>24</v>
      </c>
      <c r="R44" s="1">
        <v>4</v>
      </c>
      <c r="S44" s="1">
        <v>4</v>
      </c>
      <c r="T44" s="1">
        <v>4</v>
      </c>
      <c r="U44" s="1">
        <v>4</v>
      </c>
      <c r="V44" s="1">
        <v>4</v>
      </c>
      <c r="W44" s="1">
        <v>5</v>
      </c>
      <c r="X44" s="1">
        <v>5</v>
      </c>
      <c r="Y44" s="1">
        <v>4</v>
      </c>
      <c r="Z44" s="1"/>
      <c r="AA44" s="1"/>
      <c r="AB44" s="1"/>
      <c r="AC44" s="1"/>
      <c r="AD44" s="1"/>
      <c r="AE44" s="1"/>
      <c r="AF44" s="1"/>
      <c r="AG44" s="1"/>
      <c r="AH44" s="1"/>
    </row>
    <row r="45" spans="1:34" x14ac:dyDescent="0.2">
      <c r="A45" s="2">
        <v>44525.710710115745</v>
      </c>
      <c r="B45" s="1" t="s">
        <v>98</v>
      </c>
      <c r="C45" s="1"/>
      <c r="D45" s="1" t="s">
        <v>103</v>
      </c>
      <c r="E45" s="1" t="s">
        <v>104</v>
      </c>
      <c r="F45" s="1" t="s">
        <v>105</v>
      </c>
      <c r="G45" s="1" t="s">
        <v>88</v>
      </c>
      <c r="H45" s="1"/>
      <c r="I45" s="1"/>
      <c r="J45" s="1"/>
      <c r="K45" s="1"/>
      <c r="L45" s="1"/>
      <c r="M45" s="1" t="s">
        <v>88</v>
      </c>
      <c r="N45" s="1"/>
      <c r="O45" s="1"/>
      <c r="P45" s="1"/>
      <c r="Q45" s="1" t="s">
        <v>20</v>
      </c>
      <c r="R45" s="1">
        <v>5</v>
      </c>
      <c r="S45" s="1">
        <v>5</v>
      </c>
      <c r="T45" s="1">
        <v>5</v>
      </c>
      <c r="U45" s="1">
        <v>5</v>
      </c>
      <c r="V45" s="1">
        <v>4</v>
      </c>
      <c r="W45" s="1">
        <v>5</v>
      </c>
      <c r="X45" s="1">
        <v>5</v>
      </c>
      <c r="Y45" s="1">
        <v>5</v>
      </c>
      <c r="Z45" s="1"/>
      <c r="AA45" s="1"/>
      <c r="AB45" s="1"/>
      <c r="AC45" s="1"/>
      <c r="AD45" s="1"/>
      <c r="AE45" s="1"/>
      <c r="AF45" s="1"/>
      <c r="AG45" s="1"/>
      <c r="AH45" s="1"/>
    </row>
    <row r="46" spans="1:34" x14ac:dyDescent="0.2">
      <c r="A46" s="2">
        <v>44525.713588402781</v>
      </c>
      <c r="B46" s="1" t="s">
        <v>98</v>
      </c>
      <c r="C46" s="1" t="s">
        <v>25</v>
      </c>
      <c r="D46" s="1"/>
      <c r="E46" s="1" t="s">
        <v>106</v>
      </c>
      <c r="F46" s="1" t="s">
        <v>107</v>
      </c>
      <c r="G46" s="1" t="s">
        <v>88</v>
      </c>
      <c r="H46" s="1" t="s">
        <v>89</v>
      </c>
      <c r="I46" s="1" t="s">
        <v>88</v>
      </c>
      <c r="J46" s="1" t="s">
        <v>89</v>
      </c>
      <c r="K46" s="1" t="s">
        <v>88</v>
      </c>
      <c r="L46" s="1" t="s">
        <v>89</v>
      </c>
      <c r="M46" s="1" t="s">
        <v>88</v>
      </c>
      <c r="N46" s="1" t="s">
        <v>89</v>
      </c>
      <c r="O46" s="1" t="s">
        <v>89</v>
      </c>
      <c r="P46" s="1"/>
      <c r="Q46" s="1" t="s">
        <v>24</v>
      </c>
      <c r="R46" s="1">
        <v>5</v>
      </c>
      <c r="S46" s="1">
        <v>5</v>
      </c>
      <c r="T46" s="1">
        <v>5</v>
      </c>
      <c r="U46" s="1">
        <v>5</v>
      </c>
      <c r="V46" s="1">
        <v>5</v>
      </c>
      <c r="W46" s="1">
        <v>5</v>
      </c>
      <c r="X46" s="1">
        <v>5</v>
      </c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x14ac:dyDescent="0.2">
      <c r="A47" s="2">
        <v>44525.714308784722</v>
      </c>
      <c r="B47" s="1" t="s">
        <v>98</v>
      </c>
      <c r="C47" s="1"/>
      <c r="D47" s="1" t="s">
        <v>103</v>
      </c>
      <c r="E47" s="1" t="s">
        <v>34</v>
      </c>
      <c r="F47" s="1" t="s">
        <v>31</v>
      </c>
      <c r="G47" s="1"/>
      <c r="H47" s="1"/>
      <c r="I47" s="1" t="s">
        <v>88</v>
      </c>
      <c r="J47" s="1"/>
      <c r="K47" s="1" t="s">
        <v>88</v>
      </c>
      <c r="L47" s="1"/>
      <c r="M47" s="1" t="s">
        <v>88</v>
      </c>
      <c r="N47" s="1"/>
      <c r="O47" s="1"/>
      <c r="P47" s="1"/>
      <c r="Q47" s="1" t="s">
        <v>22</v>
      </c>
      <c r="R47" s="1">
        <v>4</v>
      </c>
      <c r="S47" s="1">
        <v>4</v>
      </c>
      <c r="T47" s="1">
        <v>4</v>
      </c>
      <c r="U47" s="1">
        <v>4</v>
      </c>
      <c r="V47" s="1">
        <v>3</v>
      </c>
      <c r="W47" s="1">
        <v>5</v>
      </c>
      <c r="X47" s="1">
        <v>5</v>
      </c>
      <c r="Y47" s="1">
        <v>5</v>
      </c>
      <c r="Z47" s="1"/>
      <c r="AA47" s="1"/>
      <c r="AB47" s="1"/>
      <c r="AC47" s="1"/>
      <c r="AD47" s="1"/>
      <c r="AE47" s="1"/>
      <c r="AF47" s="1"/>
      <c r="AG47" s="1"/>
      <c r="AH47" s="1"/>
    </row>
    <row r="48" spans="1:34" x14ac:dyDescent="0.2">
      <c r="A48" s="2">
        <v>44525.756100555554</v>
      </c>
      <c r="B48" s="1" t="s">
        <v>98</v>
      </c>
      <c r="C48" s="1"/>
      <c r="D48" s="1" t="s">
        <v>29</v>
      </c>
      <c r="E48" s="1" t="s">
        <v>34</v>
      </c>
      <c r="F48" s="1" t="s">
        <v>31</v>
      </c>
      <c r="G48" s="1"/>
      <c r="H48" s="1"/>
      <c r="I48" s="1"/>
      <c r="J48" s="1"/>
      <c r="K48" s="1"/>
      <c r="L48" s="1"/>
      <c r="M48" s="1" t="s">
        <v>88</v>
      </c>
      <c r="N48" s="1"/>
      <c r="O48" s="1"/>
      <c r="P48" s="1"/>
      <c r="Q48" s="1" t="s">
        <v>22</v>
      </c>
      <c r="R48" s="1">
        <v>5</v>
      </c>
      <c r="S48" s="1">
        <v>5</v>
      </c>
      <c r="T48" s="1">
        <v>5</v>
      </c>
      <c r="U48" s="1">
        <v>5</v>
      </c>
      <c r="V48" s="1">
        <v>5</v>
      </c>
      <c r="W48" s="1">
        <v>5</v>
      </c>
      <c r="X48" s="1">
        <v>5</v>
      </c>
      <c r="Y48" s="1">
        <v>5</v>
      </c>
      <c r="Z48" s="1"/>
      <c r="AA48" s="1"/>
      <c r="AB48" s="1"/>
      <c r="AC48" s="1"/>
      <c r="AD48" s="1"/>
      <c r="AE48" s="1"/>
      <c r="AF48" s="1"/>
      <c r="AG48" s="1"/>
      <c r="AH48" s="1"/>
    </row>
    <row r="49" spans="1:34" x14ac:dyDescent="0.2">
      <c r="A49" s="2">
        <v>44525.901825891204</v>
      </c>
      <c r="B49" s="1" t="s">
        <v>98</v>
      </c>
      <c r="C49" s="1"/>
      <c r="D49" s="1" t="s">
        <v>23</v>
      </c>
      <c r="E49" s="1" t="s">
        <v>33</v>
      </c>
      <c r="F49" s="1" t="s">
        <v>33</v>
      </c>
      <c r="G49" s="1"/>
      <c r="H49" s="1"/>
      <c r="I49" s="1"/>
      <c r="J49" s="1"/>
      <c r="K49" s="1" t="s">
        <v>88</v>
      </c>
      <c r="L49" s="1"/>
      <c r="M49" s="1" t="s">
        <v>88</v>
      </c>
      <c r="N49" s="1"/>
      <c r="O49" s="1"/>
      <c r="P49" s="1"/>
      <c r="Q49" s="1" t="s">
        <v>24</v>
      </c>
      <c r="R49" s="1">
        <v>5</v>
      </c>
      <c r="S49" s="1">
        <v>5</v>
      </c>
      <c r="T49" s="1">
        <v>4</v>
      </c>
      <c r="U49" s="1">
        <v>4</v>
      </c>
      <c r="V49" s="1">
        <v>4</v>
      </c>
      <c r="W49" s="1">
        <v>4</v>
      </c>
      <c r="X49" s="1">
        <v>4</v>
      </c>
      <c r="Y49" s="1">
        <v>5</v>
      </c>
      <c r="Z49" s="1" t="s">
        <v>35</v>
      </c>
      <c r="AA49" s="1" t="s">
        <v>108</v>
      </c>
      <c r="AB49" s="1" t="s">
        <v>35</v>
      </c>
      <c r="AC49" s="1" t="s">
        <v>35</v>
      </c>
      <c r="AD49" s="1"/>
      <c r="AE49" s="1"/>
      <c r="AF49" s="1"/>
      <c r="AG49" s="1"/>
      <c r="AH49" s="1"/>
    </row>
    <row r="50" spans="1:34" x14ac:dyDescent="0.2">
      <c r="A50" s="2">
        <v>44526.561027326388</v>
      </c>
      <c r="B50" s="1" t="s">
        <v>98</v>
      </c>
      <c r="C50" s="1"/>
      <c r="D50" s="1" t="s">
        <v>29</v>
      </c>
      <c r="E50" s="1" t="s">
        <v>109</v>
      </c>
      <c r="F50" s="1" t="s">
        <v>110</v>
      </c>
      <c r="G50" s="1" t="s">
        <v>88</v>
      </c>
      <c r="H50" s="1"/>
      <c r="I50" s="1" t="s">
        <v>88</v>
      </c>
      <c r="J50" s="1"/>
      <c r="K50" s="1" t="s">
        <v>88</v>
      </c>
      <c r="L50" s="1"/>
      <c r="M50" s="1" t="s">
        <v>88</v>
      </c>
      <c r="N50" s="1"/>
      <c r="O50" s="1"/>
      <c r="P50" s="1"/>
      <c r="Q50" s="1" t="s">
        <v>20</v>
      </c>
      <c r="R50" s="1">
        <v>4</v>
      </c>
      <c r="S50" s="1">
        <v>4</v>
      </c>
      <c r="T50" s="1">
        <v>4</v>
      </c>
      <c r="U50" s="1">
        <v>3</v>
      </c>
      <c r="V50" s="1">
        <v>3</v>
      </c>
      <c r="W50" s="1">
        <v>4</v>
      </c>
      <c r="X50" s="1">
        <v>4</v>
      </c>
      <c r="Y50" s="1">
        <v>3</v>
      </c>
      <c r="Z50" s="1"/>
      <c r="AA50" s="1"/>
      <c r="AB50" s="1"/>
      <c r="AC50" s="1"/>
      <c r="AD50" s="1"/>
      <c r="AE50" s="1"/>
      <c r="AF50" s="1"/>
      <c r="AG50" s="1"/>
      <c r="AH50" s="1"/>
    </row>
    <row r="51" spans="1:34" x14ac:dyDescent="0.2">
      <c r="A51" s="2">
        <v>44526.57855755787</v>
      </c>
      <c r="B51" s="1" t="s">
        <v>98</v>
      </c>
      <c r="C51" s="1" t="s">
        <v>25</v>
      </c>
      <c r="D51" s="1"/>
      <c r="E51" s="1" t="s">
        <v>111</v>
      </c>
      <c r="F51" s="1" t="s">
        <v>112</v>
      </c>
      <c r="G51" s="1"/>
      <c r="H51" s="1"/>
      <c r="I51" s="1" t="s">
        <v>88</v>
      </c>
      <c r="J51" s="1"/>
      <c r="K51" s="1"/>
      <c r="L51" s="1" t="s">
        <v>88</v>
      </c>
      <c r="M51" s="1"/>
      <c r="N51" s="1" t="s">
        <v>88</v>
      </c>
      <c r="O51" s="1"/>
      <c r="P51" s="1" t="s">
        <v>21</v>
      </c>
      <c r="Q51" s="1" t="s">
        <v>24</v>
      </c>
      <c r="R51" s="1">
        <v>4</v>
      </c>
      <c r="S51" s="1">
        <v>4</v>
      </c>
      <c r="T51" s="1">
        <v>4</v>
      </c>
      <c r="U51" s="1">
        <v>4</v>
      </c>
      <c r="V51" s="1">
        <v>4</v>
      </c>
      <c r="W51" s="1">
        <v>4</v>
      </c>
      <c r="X51" s="1">
        <v>4</v>
      </c>
      <c r="Y51" s="1">
        <v>4</v>
      </c>
      <c r="Z51" s="1" t="s">
        <v>21</v>
      </c>
      <c r="AA51" s="1" t="s">
        <v>21</v>
      </c>
      <c r="AB51" s="1" t="s">
        <v>21</v>
      </c>
      <c r="AC51" s="1" t="s">
        <v>21</v>
      </c>
      <c r="AD51" s="1"/>
      <c r="AE51" s="1"/>
      <c r="AF51" s="1"/>
      <c r="AG51" s="1"/>
      <c r="AH51" s="1"/>
    </row>
    <row r="52" spans="1:34" x14ac:dyDescent="0.2">
      <c r="A52" s="2">
        <v>44526.850918240743</v>
      </c>
      <c r="B52" s="1" t="s">
        <v>98</v>
      </c>
      <c r="C52" s="1"/>
      <c r="D52" s="1" t="s">
        <v>23</v>
      </c>
      <c r="E52" s="1"/>
      <c r="F52" s="1" t="s">
        <v>30</v>
      </c>
      <c r="G52" s="1" t="s">
        <v>88</v>
      </c>
      <c r="H52" s="1"/>
      <c r="I52" s="1"/>
      <c r="J52" s="1"/>
      <c r="K52" s="1"/>
      <c r="L52" s="1"/>
      <c r="M52" s="1" t="s">
        <v>88</v>
      </c>
      <c r="N52" s="1"/>
      <c r="O52" s="1"/>
      <c r="P52" s="1"/>
      <c r="Q52" s="1" t="s">
        <v>24</v>
      </c>
      <c r="R52" s="1">
        <v>5</v>
      </c>
      <c r="S52" s="1">
        <v>5</v>
      </c>
      <c r="T52" s="1">
        <v>5</v>
      </c>
      <c r="U52" s="1">
        <v>5</v>
      </c>
      <c r="V52" s="1">
        <v>5</v>
      </c>
      <c r="W52" s="1">
        <v>5</v>
      </c>
      <c r="X52" s="1">
        <v>5</v>
      </c>
      <c r="Y52" s="1">
        <v>5</v>
      </c>
      <c r="Z52" s="1"/>
      <c r="AA52" s="1"/>
      <c r="AB52" s="1"/>
      <c r="AC52" s="1"/>
      <c r="AD52" s="1"/>
      <c r="AE52" s="1"/>
      <c r="AF52" s="1"/>
      <c r="AG52" s="1"/>
      <c r="AH52" s="1"/>
    </row>
    <row r="53" spans="1:34" x14ac:dyDescent="0.2">
      <c r="A53" s="2">
        <v>44527.322655219905</v>
      </c>
      <c r="B53" s="1" t="s">
        <v>98</v>
      </c>
      <c r="C53" s="1"/>
      <c r="D53" s="1" t="s">
        <v>29</v>
      </c>
      <c r="E53" s="1" t="s">
        <v>19</v>
      </c>
      <c r="F53" s="1" t="s">
        <v>27</v>
      </c>
      <c r="G53" s="1" t="s">
        <v>88</v>
      </c>
      <c r="H53" s="1"/>
      <c r="I53" s="1"/>
      <c r="J53" s="1"/>
      <c r="K53" s="1"/>
      <c r="L53" s="1"/>
      <c r="M53" s="1" t="s">
        <v>88</v>
      </c>
      <c r="N53" s="1"/>
      <c r="O53" s="1"/>
      <c r="P53" s="1"/>
      <c r="Q53" s="1" t="s">
        <v>28</v>
      </c>
      <c r="R53" s="1">
        <v>4</v>
      </c>
      <c r="S53" s="1">
        <v>4</v>
      </c>
      <c r="T53" s="1">
        <v>4</v>
      </c>
      <c r="U53" s="1">
        <v>5</v>
      </c>
      <c r="V53" s="1">
        <v>4</v>
      </c>
      <c r="W53" s="1">
        <v>4</v>
      </c>
      <c r="X53" s="1">
        <v>4</v>
      </c>
      <c r="Y53" s="1">
        <v>4</v>
      </c>
      <c r="Z53" s="1"/>
      <c r="AA53" s="1"/>
      <c r="AB53" s="1"/>
      <c r="AC53" s="1"/>
      <c r="AD53" s="1"/>
      <c r="AE53" s="1"/>
      <c r="AF53" s="1"/>
      <c r="AG53" s="1"/>
      <c r="AH53" s="1"/>
    </row>
    <row r="54" spans="1:34" x14ac:dyDescent="0.2">
      <c r="A54" s="2">
        <v>44525.667698310186</v>
      </c>
      <c r="B54" s="1" t="s">
        <v>98</v>
      </c>
      <c r="C54" s="1" t="s">
        <v>32</v>
      </c>
      <c r="D54" s="1"/>
      <c r="E54" s="1" t="s">
        <v>99</v>
      </c>
      <c r="F54" s="1" t="s">
        <v>100</v>
      </c>
      <c r="G54" s="1"/>
      <c r="H54" s="1"/>
      <c r="I54" s="1" t="s">
        <v>88</v>
      </c>
      <c r="J54" s="1"/>
      <c r="K54" s="1"/>
      <c r="L54" s="1" t="s">
        <v>88</v>
      </c>
      <c r="M54" s="1" t="s">
        <v>88</v>
      </c>
      <c r="N54" s="1"/>
      <c r="O54" s="1"/>
      <c r="P54" s="1"/>
      <c r="Q54" s="1" t="s">
        <v>22</v>
      </c>
      <c r="R54" s="1">
        <v>5</v>
      </c>
      <c r="S54" s="1">
        <v>5</v>
      </c>
      <c r="T54" s="1">
        <v>5</v>
      </c>
      <c r="U54" s="1">
        <v>5</v>
      </c>
      <c r="V54" s="1">
        <v>5</v>
      </c>
      <c r="W54" s="1">
        <v>5</v>
      </c>
      <c r="X54" s="1">
        <v>5</v>
      </c>
      <c r="Y54" s="1">
        <v>5</v>
      </c>
      <c r="Z54" s="1"/>
      <c r="AA54" s="1"/>
      <c r="AB54" s="1"/>
      <c r="AC54" s="1"/>
      <c r="AD54" s="1"/>
      <c r="AE54" s="1"/>
      <c r="AF54" s="1"/>
      <c r="AG54" s="1"/>
      <c r="AH54" s="1"/>
    </row>
    <row r="55" spans="1:34" x14ac:dyDescent="0.2">
      <c r="A55" s="2">
        <v>44525.672882500003</v>
      </c>
      <c r="B55" s="1" t="s">
        <v>98</v>
      </c>
      <c r="C55" s="1"/>
      <c r="D55" s="1" t="s">
        <v>23</v>
      </c>
      <c r="E55" s="1" t="s">
        <v>33</v>
      </c>
      <c r="F55" s="1" t="s">
        <v>33</v>
      </c>
      <c r="G55" s="1"/>
      <c r="H55" s="1"/>
      <c r="I55" s="1" t="s">
        <v>88</v>
      </c>
      <c r="J55" s="1"/>
      <c r="K55" s="1"/>
      <c r="L55" s="1"/>
      <c r="M55" s="1" t="s">
        <v>88</v>
      </c>
      <c r="N55" s="1"/>
      <c r="O55" s="1"/>
      <c r="P55" s="1"/>
      <c r="Q55" s="1" t="s">
        <v>24</v>
      </c>
      <c r="R55" s="1">
        <v>5</v>
      </c>
      <c r="S55" s="1">
        <v>5</v>
      </c>
      <c r="T55" s="1">
        <v>5</v>
      </c>
      <c r="U55" s="1">
        <v>5</v>
      </c>
      <c r="V55" s="1">
        <v>5</v>
      </c>
      <c r="W55" s="1">
        <v>5</v>
      </c>
      <c r="X55" s="1">
        <v>5</v>
      </c>
      <c r="Y55" s="1">
        <v>5</v>
      </c>
      <c r="Z55" s="1" t="s">
        <v>21</v>
      </c>
      <c r="AA55" s="1" t="s">
        <v>21</v>
      </c>
      <c r="AB55" s="1" t="s">
        <v>21</v>
      </c>
      <c r="AC55" s="1" t="s">
        <v>101</v>
      </c>
      <c r="AD55" s="1"/>
      <c r="AE55" s="1"/>
      <c r="AF55" s="1"/>
      <c r="AG55" s="1"/>
      <c r="AH55" s="1"/>
    </row>
    <row r="56" spans="1:34" x14ac:dyDescent="0.2">
      <c r="A56" s="2">
        <v>44525.6757137963</v>
      </c>
      <c r="B56" s="1" t="s">
        <v>98</v>
      </c>
      <c r="C56" s="1" t="s">
        <v>25</v>
      </c>
      <c r="D56" s="1"/>
      <c r="E56" s="1" t="s">
        <v>52</v>
      </c>
      <c r="F56" s="1" t="s">
        <v>100</v>
      </c>
      <c r="G56" s="1"/>
      <c r="H56" s="1"/>
      <c r="I56" s="1"/>
      <c r="J56" s="1"/>
      <c r="K56" s="1"/>
      <c r="L56" s="1"/>
      <c r="M56" s="1" t="s">
        <v>88</v>
      </c>
      <c r="N56" s="1"/>
      <c r="O56" s="1"/>
      <c r="P56" s="1"/>
      <c r="Q56" s="1" t="s">
        <v>24</v>
      </c>
      <c r="R56" s="1">
        <v>5</v>
      </c>
      <c r="S56" s="1">
        <v>5</v>
      </c>
      <c r="T56" s="1">
        <v>5</v>
      </c>
      <c r="U56" s="1">
        <v>5</v>
      </c>
      <c r="V56" s="1">
        <v>3</v>
      </c>
      <c r="W56" s="1">
        <v>5</v>
      </c>
      <c r="X56" s="1">
        <v>4</v>
      </c>
      <c r="Y56" s="1">
        <v>4</v>
      </c>
      <c r="Z56" s="1"/>
      <c r="AA56" s="1"/>
      <c r="AB56" s="1"/>
      <c r="AC56" s="1"/>
      <c r="AD56" s="1"/>
      <c r="AE56" s="1"/>
      <c r="AF56" s="1"/>
      <c r="AG56" s="1"/>
      <c r="AH56" s="1"/>
    </row>
    <row r="57" spans="1:34" x14ac:dyDescent="0.2">
      <c r="A57" s="2">
        <v>44525.691893900468</v>
      </c>
      <c r="B57" s="1" t="s">
        <v>98</v>
      </c>
      <c r="C57" s="1" t="s">
        <v>26</v>
      </c>
      <c r="D57" s="1"/>
      <c r="E57" s="1" t="s">
        <v>33</v>
      </c>
      <c r="F57" s="1" t="s">
        <v>102</v>
      </c>
      <c r="G57" s="1" t="s">
        <v>88</v>
      </c>
      <c r="H57" s="1"/>
      <c r="I57" s="1"/>
      <c r="J57" s="1"/>
      <c r="K57" s="1"/>
      <c r="L57" s="1" t="s">
        <v>88</v>
      </c>
      <c r="M57" s="1" t="s">
        <v>88</v>
      </c>
      <c r="N57" s="1"/>
      <c r="O57" s="1"/>
      <c r="P57" s="1" t="s">
        <v>21</v>
      </c>
      <c r="Q57" s="1" t="s">
        <v>24</v>
      </c>
      <c r="R57" s="1">
        <v>4</v>
      </c>
      <c r="S57" s="1">
        <v>4</v>
      </c>
      <c r="T57" s="1">
        <v>4</v>
      </c>
      <c r="U57" s="1">
        <v>4</v>
      </c>
      <c r="V57" s="1">
        <v>4</v>
      </c>
      <c r="W57" s="1">
        <v>5</v>
      </c>
      <c r="X57" s="1">
        <v>5</v>
      </c>
      <c r="Y57" s="1">
        <v>4</v>
      </c>
      <c r="Z57" s="1"/>
      <c r="AA57" s="1"/>
      <c r="AB57" s="1"/>
      <c r="AC57" s="1"/>
      <c r="AD57" s="1"/>
      <c r="AE57" s="1"/>
      <c r="AF57" s="1"/>
      <c r="AG57" s="1"/>
      <c r="AH57" s="1"/>
    </row>
    <row r="58" spans="1:34" x14ac:dyDescent="0.2">
      <c r="A58" s="2">
        <v>44525.710710115745</v>
      </c>
      <c r="B58" s="1" t="s">
        <v>98</v>
      </c>
      <c r="C58" s="1"/>
      <c r="D58" s="1" t="s">
        <v>103</v>
      </c>
      <c r="E58" s="1" t="s">
        <v>104</v>
      </c>
      <c r="F58" s="1" t="s">
        <v>105</v>
      </c>
      <c r="G58" s="1" t="s">
        <v>88</v>
      </c>
      <c r="H58" s="1"/>
      <c r="I58" s="1"/>
      <c r="J58" s="1"/>
      <c r="K58" s="1"/>
      <c r="L58" s="1"/>
      <c r="M58" s="1" t="s">
        <v>88</v>
      </c>
      <c r="N58" s="1"/>
      <c r="O58" s="1"/>
      <c r="P58" s="1"/>
      <c r="Q58" s="1" t="s">
        <v>20</v>
      </c>
      <c r="R58" s="1">
        <v>5</v>
      </c>
      <c r="S58" s="1">
        <v>5</v>
      </c>
      <c r="T58" s="1">
        <v>5</v>
      </c>
      <c r="U58" s="1">
        <v>5</v>
      </c>
      <c r="V58" s="1">
        <v>4</v>
      </c>
      <c r="W58" s="1">
        <v>5</v>
      </c>
      <c r="X58" s="1">
        <v>5</v>
      </c>
      <c r="Y58" s="1">
        <v>5</v>
      </c>
      <c r="Z58" s="1"/>
      <c r="AA58" s="1"/>
      <c r="AB58" s="1"/>
      <c r="AC58" s="1"/>
      <c r="AD58" s="1"/>
      <c r="AE58" s="1"/>
      <c r="AF58" s="1"/>
      <c r="AG58" s="1"/>
      <c r="AH58" s="1"/>
    </row>
    <row r="59" spans="1:34" x14ac:dyDescent="0.2">
      <c r="A59" s="2">
        <v>44525.713588402781</v>
      </c>
      <c r="B59" s="1" t="s">
        <v>98</v>
      </c>
      <c r="C59" s="1" t="s">
        <v>25</v>
      </c>
      <c r="D59" s="1"/>
      <c r="E59" s="1" t="s">
        <v>106</v>
      </c>
      <c r="F59" s="1" t="s">
        <v>107</v>
      </c>
      <c r="G59" s="1" t="s">
        <v>88</v>
      </c>
      <c r="H59" s="1" t="s">
        <v>89</v>
      </c>
      <c r="I59" s="1" t="s">
        <v>88</v>
      </c>
      <c r="J59" s="1" t="s">
        <v>89</v>
      </c>
      <c r="K59" s="1" t="s">
        <v>88</v>
      </c>
      <c r="L59" s="1" t="s">
        <v>89</v>
      </c>
      <c r="M59" s="1" t="s">
        <v>88</v>
      </c>
      <c r="N59" s="1" t="s">
        <v>89</v>
      </c>
      <c r="O59" s="1" t="s">
        <v>89</v>
      </c>
      <c r="P59" s="1"/>
      <c r="Q59" s="1" t="s">
        <v>24</v>
      </c>
      <c r="R59" s="1">
        <v>5</v>
      </c>
      <c r="S59" s="1">
        <v>5</v>
      </c>
      <c r="T59" s="1">
        <v>5</v>
      </c>
      <c r="U59" s="1">
        <v>5</v>
      </c>
      <c r="V59" s="1">
        <v>5</v>
      </c>
      <c r="W59" s="1">
        <v>5</v>
      </c>
      <c r="X59" s="1">
        <v>5</v>
      </c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x14ac:dyDescent="0.2">
      <c r="A60" s="2">
        <v>44525.714308784722</v>
      </c>
      <c r="B60" s="1" t="s">
        <v>98</v>
      </c>
      <c r="C60" s="1"/>
      <c r="D60" s="1" t="s">
        <v>103</v>
      </c>
      <c r="E60" s="1" t="s">
        <v>34</v>
      </c>
      <c r="F60" s="1" t="s">
        <v>31</v>
      </c>
      <c r="G60" s="1"/>
      <c r="H60" s="1"/>
      <c r="I60" s="1" t="s">
        <v>88</v>
      </c>
      <c r="J60" s="1"/>
      <c r="K60" s="1" t="s">
        <v>88</v>
      </c>
      <c r="L60" s="1"/>
      <c r="M60" s="1" t="s">
        <v>88</v>
      </c>
      <c r="N60" s="1"/>
      <c r="O60" s="1"/>
      <c r="P60" s="1"/>
      <c r="Q60" s="1" t="s">
        <v>22</v>
      </c>
      <c r="R60" s="1">
        <v>4</v>
      </c>
      <c r="S60" s="1">
        <v>4</v>
      </c>
      <c r="T60" s="1">
        <v>4</v>
      </c>
      <c r="U60" s="1">
        <v>4</v>
      </c>
      <c r="V60" s="1">
        <v>3</v>
      </c>
      <c r="W60" s="1">
        <v>5</v>
      </c>
      <c r="X60" s="1">
        <v>5</v>
      </c>
      <c r="Y60" s="1">
        <v>5</v>
      </c>
      <c r="Z60" s="1"/>
      <c r="AA60" s="1"/>
      <c r="AB60" s="1"/>
      <c r="AC60" s="1"/>
      <c r="AD60" s="1"/>
      <c r="AE60" s="1"/>
      <c r="AF60" s="1"/>
      <c r="AG60" s="1"/>
      <c r="AH60" s="1"/>
    </row>
    <row r="61" spans="1:34" x14ac:dyDescent="0.2">
      <c r="A61" s="2">
        <v>44525.756100555554</v>
      </c>
      <c r="B61" s="1" t="s">
        <v>98</v>
      </c>
      <c r="C61" s="1"/>
      <c r="D61" s="1" t="s">
        <v>29</v>
      </c>
      <c r="E61" s="1" t="s">
        <v>34</v>
      </c>
      <c r="F61" s="1" t="s">
        <v>31</v>
      </c>
      <c r="G61" s="1"/>
      <c r="H61" s="1"/>
      <c r="I61" s="1"/>
      <c r="J61" s="1"/>
      <c r="K61" s="1"/>
      <c r="L61" s="1"/>
      <c r="M61" s="1" t="s">
        <v>88</v>
      </c>
      <c r="N61" s="1"/>
      <c r="O61" s="1"/>
      <c r="P61" s="1"/>
      <c r="Q61" s="1" t="s">
        <v>22</v>
      </c>
      <c r="R61" s="1">
        <v>5</v>
      </c>
      <c r="S61" s="1">
        <v>5</v>
      </c>
      <c r="T61" s="1">
        <v>5</v>
      </c>
      <c r="U61" s="1">
        <v>5</v>
      </c>
      <c r="V61" s="1">
        <v>5</v>
      </c>
      <c r="W61" s="1">
        <v>5</v>
      </c>
      <c r="X61" s="1">
        <v>5</v>
      </c>
      <c r="Y61" s="1">
        <v>5</v>
      </c>
      <c r="Z61" s="1"/>
      <c r="AA61" s="1"/>
      <c r="AB61" s="1"/>
      <c r="AC61" s="1"/>
      <c r="AD61" s="1"/>
      <c r="AE61" s="1"/>
      <c r="AF61" s="1"/>
      <c r="AG61" s="1"/>
      <c r="AH61" s="1"/>
    </row>
    <row r="62" spans="1:34" x14ac:dyDescent="0.2">
      <c r="A62" s="2">
        <v>44525.901825891204</v>
      </c>
      <c r="B62" s="1" t="s">
        <v>98</v>
      </c>
      <c r="C62" s="1"/>
      <c r="D62" s="1" t="s">
        <v>23</v>
      </c>
      <c r="E62" s="1" t="s">
        <v>33</v>
      </c>
      <c r="F62" s="1" t="s">
        <v>33</v>
      </c>
      <c r="G62" s="1"/>
      <c r="H62" s="1"/>
      <c r="I62" s="1"/>
      <c r="J62" s="1"/>
      <c r="K62" s="1" t="s">
        <v>88</v>
      </c>
      <c r="L62" s="1"/>
      <c r="M62" s="1" t="s">
        <v>88</v>
      </c>
      <c r="N62" s="1"/>
      <c r="O62" s="1"/>
      <c r="P62" s="1"/>
      <c r="Q62" s="1" t="s">
        <v>24</v>
      </c>
      <c r="R62" s="1">
        <v>5</v>
      </c>
      <c r="S62" s="1">
        <v>5</v>
      </c>
      <c r="T62" s="1">
        <v>4</v>
      </c>
      <c r="U62" s="1">
        <v>4</v>
      </c>
      <c r="V62" s="1">
        <v>4</v>
      </c>
      <c r="W62" s="1">
        <v>4</v>
      </c>
      <c r="X62" s="1">
        <v>4</v>
      </c>
      <c r="Y62" s="1">
        <v>5</v>
      </c>
      <c r="Z62" s="1" t="s">
        <v>35</v>
      </c>
      <c r="AA62" s="1" t="s">
        <v>108</v>
      </c>
      <c r="AB62" s="1" t="s">
        <v>35</v>
      </c>
      <c r="AC62" s="1" t="s">
        <v>35</v>
      </c>
      <c r="AD62" s="1"/>
      <c r="AE62" s="1"/>
      <c r="AF62" s="1"/>
      <c r="AG62" s="1"/>
      <c r="AH62" s="1"/>
    </row>
    <row r="63" spans="1:34" x14ac:dyDescent="0.2">
      <c r="A63" s="2">
        <v>44526.561027326388</v>
      </c>
      <c r="B63" s="1" t="s">
        <v>98</v>
      </c>
      <c r="C63" s="1"/>
      <c r="D63" s="1" t="s">
        <v>29</v>
      </c>
      <c r="E63" s="1" t="s">
        <v>109</v>
      </c>
      <c r="F63" s="1" t="s">
        <v>110</v>
      </c>
      <c r="G63" s="1" t="s">
        <v>88</v>
      </c>
      <c r="H63" s="1"/>
      <c r="I63" s="1" t="s">
        <v>88</v>
      </c>
      <c r="J63" s="1"/>
      <c r="K63" s="1" t="s">
        <v>88</v>
      </c>
      <c r="L63" s="1"/>
      <c r="M63" s="1" t="s">
        <v>88</v>
      </c>
      <c r="N63" s="1"/>
      <c r="O63" s="1"/>
      <c r="P63" s="1"/>
      <c r="Q63" s="1" t="s">
        <v>20</v>
      </c>
      <c r="R63" s="1">
        <v>4</v>
      </c>
      <c r="S63" s="1">
        <v>4</v>
      </c>
      <c r="T63" s="1">
        <v>4</v>
      </c>
      <c r="U63" s="1">
        <v>3</v>
      </c>
      <c r="V63" s="1">
        <v>3</v>
      </c>
      <c r="W63" s="1">
        <v>4</v>
      </c>
      <c r="X63" s="1">
        <v>4</v>
      </c>
      <c r="Y63" s="1">
        <v>3</v>
      </c>
      <c r="Z63" s="1"/>
      <c r="AA63" s="1"/>
      <c r="AB63" s="1"/>
      <c r="AC63" s="1"/>
      <c r="AD63" s="1"/>
      <c r="AE63" s="1"/>
      <c r="AF63" s="1"/>
      <c r="AG63" s="1"/>
      <c r="AH63" s="1"/>
    </row>
    <row r="64" spans="1:34" x14ac:dyDescent="0.2">
      <c r="A64" s="2">
        <v>44526.57855755787</v>
      </c>
      <c r="B64" s="1" t="s">
        <v>98</v>
      </c>
      <c r="C64" s="1" t="s">
        <v>25</v>
      </c>
      <c r="D64" s="1"/>
      <c r="E64" s="1" t="s">
        <v>111</v>
      </c>
      <c r="F64" s="1" t="s">
        <v>112</v>
      </c>
      <c r="G64" s="1"/>
      <c r="H64" s="1"/>
      <c r="I64" s="1" t="s">
        <v>88</v>
      </c>
      <c r="J64" s="1"/>
      <c r="K64" s="1"/>
      <c r="L64" s="1" t="s">
        <v>88</v>
      </c>
      <c r="M64" s="1"/>
      <c r="N64" s="1" t="s">
        <v>88</v>
      </c>
      <c r="O64" s="1"/>
      <c r="P64" s="1" t="s">
        <v>21</v>
      </c>
      <c r="Q64" s="1" t="s">
        <v>24</v>
      </c>
      <c r="R64" s="1">
        <v>4</v>
      </c>
      <c r="S64" s="1">
        <v>4</v>
      </c>
      <c r="T64" s="1">
        <v>4</v>
      </c>
      <c r="U64" s="1">
        <v>4</v>
      </c>
      <c r="V64" s="1">
        <v>4</v>
      </c>
      <c r="W64" s="1">
        <v>4</v>
      </c>
      <c r="X64" s="1">
        <v>4</v>
      </c>
      <c r="Y64" s="1">
        <v>4</v>
      </c>
      <c r="Z64" s="1" t="s">
        <v>21</v>
      </c>
      <c r="AA64" s="1" t="s">
        <v>21</v>
      </c>
      <c r="AB64" s="1" t="s">
        <v>21</v>
      </c>
      <c r="AC64" s="1" t="s">
        <v>21</v>
      </c>
      <c r="AD64" s="1"/>
      <c r="AE64" s="1"/>
      <c r="AF64" s="1"/>
      <c r="AG64" s="1"/>
      <c r="AH64" s="1"/>
    </row>
    <row r="65" spans="1:34" x14ac:dyDescent="0.2">
      <c r="A65" s="2">
        <v>44526.850918240743</v>
      </c>
      <c r="B65" s="1" t="s">
        <v>98</v>
      </c>
      <c r="C65" s="1"/>
      <c r="D65" s="1" t="s">
        <v>23</v>
      </c>
      <c r="E65" s="1"/>
      <c r="F65" s="1" t="s">
        <v>30</v>
      </c>
      <c r="G65" s="1" t="s">
        <v>88</v>
      </c>
      <c r="H65" s="1"/>
      <c r="I65" s="1"/>
      <c r="J65" s="1"/>
      <c r="K65" s="1"/>
      <c r="L65" s="1"/>
      <c r="M65" s="1" t="s">
        <v>88</v>
      </c>
      <c r="N65" s="1"/>
      <c r="O65" s="1"/>
      <c r="P65" s="1"/>
      <c r="Q65" s="1" t="s">
        <v>24</v>
      </c>
      <c r="R65" s="1">
        <v>5</v>
      </c>
      <c r="S65" s="1">
        <v>5</v>
      </c>
      <c r="T65" s="1">
        <v>5</v>
      </c>
      <c r="U65" s="1">
        <v>5</v>
      </c>
      <c r="V65" s="1">
        <v>5</v>
      </c>
      <c r="W65" s="1">
        <v>5</v>
      </c>
      <c r="X65" s="1">
        <v>5</v>
      </c>
      <c r="Y65" s="1">
        <v>5</v>
      </c>
      <c r="Z65" s="1"/>
      <c r="AA65" s="1"/>
      <c r="AB65" s="1"/>
      <c r="AC65" s="1"/>
      <c r="AD65" s="1"/>
      <c r="AE65" s="1"/>
      <c r="AF65" s="1"/>
      <c r="AG65" s="1"/>
      <c r="AH65" s="1"/>
    </row>
    <row r="66" spans="1:34" x14ac:dyDescent="0.2">
      <c r="A66" s="2">
        <v>44527.322655219905</v>
      </c>
      <c r="B66" s="1" t="s">
        <v>98</v>
      </c>
      <c r="C66" s="1"/>
      <c r="D66" s="1" t="s">
        <v>29</v>
      </c>
      <c r="E66" s="1" t="s">
        <v>19</v>
      </c>
      <c r="F66" s="1" t="s">
        <v>27</v>
      </c>
      <c r="G66" s="1" t="s">
        <v>88</v>
      </c>
      <c r="H66" s="1"/>
      <c r="I66" s="1"/>
      <c r="J66" s="1"/>
      <c r="K66" s="1"/>
      <c r="L66" s="1"/>
      <c r="M66" s="1" t="s">
        <v>88</v>
      </c>
      <c r="N66" s="1"/>
      <c r="O66" s="1"/>
      <c r="P66" s="1"/>
      <c r="Q66" s="1" t="s">
        <v>28</v>
      </c>
      <c r="R66" s="1">
        <v>4</v>
      </c>
      <c r="S66" s="1">
        <v>4</v>
      </c>
      <c r="T66" s="1">
        <v>4</v>
      </c>
      <c r="U66" s="1">
        <v>5</v>
      </c>
      <c r="V66" s="1">
        <v>4</v>
      </c>
      <c r="W66" s="1">
        <v>4</v>
      </c>
      <c r="X66" s="1">
        <v>4</v>
      </c>
      <c r="Y66" s="1">
        <v>4</v>
      </c>
      <c r="Z66" s="1"/>
      <c r="AA66" s="1"/>
      <c r="AB66" s="1"/>
      <c r="AC66" s="1"/>
      <c r="AD66" s="1"/>
      <c r="AE66" s="1"/>
      <c r="AF66" s="1"/>
      <c r="AG66" s="1"/>
      <c r="AH66" s="1"/>
    </row>
    <row r="67" spans="1:34" x14ac:dyDescent="0.2">
      <c r="AA67" s="1"/>
      <c r="AB67" s="1"/>
      <c r="AC67" s="1"/>
      <c r="AD67" s="1"/>
    </row>
    <row r="68" spans="1:34" x14ac:dyDescent="0.2">
      <c r="AA68" s="1"/>
      <c r="AB68" s="1"/>
      <c r="AC68" s="1"/>
      <c r="AD68" s="1"/>
    </row>
    <row r="69" spans="1:34" x14ac:dyDescent="0.2">
      <c r="AA69" s="1"/>
      <c r="AB69" s="1"/>
      <c r="AC69" s="1"/>
      <c r="AD69" s="1"/>
    </row>
    <row r="70" spans="1:34" x14ac:dyDescent="0.2">
      <c r="AA70" s="1"/>
      <c r="AB70" s="1"/>
      <c r="AC70" s="1"/>
      <c r="AD70" s="1"/>
    </row>
    <row r="71" spans="1:34" x14ac:dyDescent="0.2">
      <c r="AA71" s="1"/>
      <c r="AB71" s="1"/>
      <c r="AC71" s="1"/>
      <c r="AD71" s="1"/>
    </row>
    <row r="72" spans="1:34" x14ac:dyDescent="0.2">
      <c r="AA72" s="1"/>
      <c r="AB72" s="1"/>
      <c r="AC72" s="1"/>
      <c r="AD72" s="1"/>
    </row>
    <row r="73" spans="1:34" x14ac:dyDescent="0.2">
      <c r="AA73" s="1"/>
      <c r="AB73" s="1"/>
      <c r="AC73" s="1"/>
      <c r="AD73" s="1"/>
    </row>
    <row r="74" spans="1:34" x14ac:dyDescent="0.2">
      <c r="AA74" s="1"/>
      <c r="AB74" s="1"/>
      <c r="AC74" s="1"/>
      <c r="AD74" s="1"/>
    </row>
    <row r="75" spans="1:34" x14ac:dyDescent="0.2">
      <c r="AA75" s="1"/>
      <c r="AB75" s="1"/>
      <c r="AC75" s="1"/>
      <c r="AD75" s="1"/>
    </row>
    <row r="76" spans="1:34" x14ac:dyDescent="0.2">
      <c r="AA76" s="1"/>
      <c r="AB76" s="1"/>
      <c r="AC76" s="1"/>
      <c r="AD76" s="1"/>
    </row>
    <row r="77" spans="1:34" x14ac:dyDescent="0.2">
      <c r="AA77" s="1"/>
      <c r="AB77" s="1"/>
      <c r="AC77" s="1"/>
      <c r="AD77" s="1"/>
    </row>
    <row r="78" spans="1:34" x14ac:dyDescent="0.2">
      <c r="AA78" s="1"/>
      <c r="AB78" s="1"/>
      <c r="AC78" s="1"/>
      <c r="AD78" s="1"/>
    </row>
    <row r="79" spans="1:34" x14ac:dyDescent="0.2">
      <c r="AA79" s="1"/>
      <c r="AB79" s="1"/>
      <c r="AC79" s="1"/>
      <c r="AD79" s="1"/>
    </row>
    <row r="80" spans="1:34" x14ac:dyDescent="0.2">
      <c r="AA80" s="1"/>
      <c r="AB80" s="1"/>
      <c r="AC80" s="1"/>
      <c r="AD8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106"/>
  <sheetViews>
    <sheetView topLeftCell="N1" zoomScale="90" zoomScaleNormal="90" workbookViewId="0">
      <selection activeCell="X1" sqref="X1"/>
    </sheetView>
  </sheetViews>
  <sheetFormatPr defaultColWidth="14.42578125" defaultRowHeight="15.75" customHeight="1" x14ac:dyDescent="0.2"/>
  <cols>
    <col min="1" max="1" width="18.7109375" customWidth="1"/>
    <col min="2" max="3" width="21.5703125" customWidth="1"/>
    <col min="4" max="4" width="43.140625" bestFit="1" customWidth="1"/>
    <col min="5" max="5" width="21.5703125" customWidth="1"/>
    <col min="6" max="6" width="41.140625" bestFit="1" customWidth="1"/>
    <col min="7" max="23" width="21.5703125" customWidth="1"/>
    <col min="24" max="24" width="12.5703125" customWidth="1"/>
    <col min="25" max="29" width="21.5703125" customWidth="1"/>
  </cols>
  <sheetData>
    <row r="1" spans="1:30" ht="12.75" x14ac:dyDescent="0.2">
      <c r="A1" s="1"/>
      <c r="B1" s="1"/>
      <c r="C1" s="1"/>
      <c r="D1" s="1"/>
      <c r="E1" s="1"/>
      <c r="F1" s="1"/>
      <c r="G1" s="1" t="s">
        <v>5</v>
      </c>
      <c r="H1" s="1" t="s">
        <v>6</v>
      </c>
      <c r="I1" s="1" t="s">
        <v>7</v>
      </c>
      <c r="J1" s="1" t="s">
        <v>9</v>
      </c>
      <c r="K1" s="1" t="s">
        <v>10</v>
      </c>
      <c r="L1" s="1" t="s">
        <v>11</v>
      </c>
      <c r="M1" s="1" t="s">
        <v>15</v>
      </c>
      <c r="N1" s="1" t="s">
        <v>78</v>
      </c>
      <c r="O1" s="1" t="s">
        <v>79</v>
      </c>
      <c r="P1" s="95" t="s">
        <v>80</v>
      </c>
      <c r="Q1" s="1" t="s">
        <v>81</v>
      </c>
      <c r="R1" s="95" t="s">
        <v>82</v>
      </c>
      <c r="S1" s="95" t="s">
        <v>83</v>
      </c>
      <c r="T1" s="95" t="s">
        <v>84</v>
      </c>
      <c r="U1" s="95" t="s">
        <v>85</v>
      </c>
      <c r="V1" s="95" t="s">
        <v>86</v>
      </c>
      <c r="W1" s="95" t="s">
        <v>87</v>
      </c>
      <c r="X1" s="1" t="s">
        <v>16</v>
      </c>
      <c r="Y1" s="1" t="s">
        <v>17</v>
      </c>
      <c r="Z1" s="1" t="s">
        <v>18</v>
      </c>
    </row>
    <row r="2" spans="1:30" ht="12.75" x14ac:dyDescent="0.2">
      <c r="A2" s="2">
        <v>44525.667698310186</v>
      </c>
      <c r="B2" s="1" t="s">
        <v>98</v>
      </c>
      <c r="C2" s="1" t="s">
        <v>32</v>
      </c>
      <c r="D2" s="1"/>
      <c r="E2" s="1" t="s">
        <v>51</v>
      </c>
      <c r="F2" s="1" t="s">
        <v>100</v>
      </c>
      <c r="G2" s="1">
        <v>0</v>
      </c>
      <c r="H2" s="1">
        <v>0</v>
      </c>
      <c r="I2" s="1">
        <v>1</v>
      </c>
      <c r="J2" s="1">
        <v>0</v>
      </c>
      <c r="K2" s="1">
        <v>1</v>
      </c>
      <c r="L2" s="1">
        <v>1</v>
      </c>
      <c r="M2" s="1" t="s">
        <v>22</v>
      </c>
      <c r="N2" s="1">
        <v>5</v>
      </c>
      <c r="O2" s="1">
        <v>5</v>
      </c>
      <c r="P2" s="1">
        <v>5</v>
      </c>
      <c r="Q2" s="1">
        <v>5</v>
      </c>
      <c r="R2" s="1">
        <v>5</v>
      </c>
      <c r="S2" s="1">
        <v>5</v>
      </c>
      <c r="T2" s="1">
        <v>5</v>
      </c>
      <c r="U2" s="1">
        <v>5</v>
      </c>
      <c r="V2" s="1"/>
      <c r="W2" s="1"/>
      <c r="X2" s="1"/>
      <c r="Y2" s="1"/>
      <c r="Z2" s="1"/>
      <c r="AA2" s="1"/>
      <c r="AB2" s="1"/>
      <c r="AC2" s="1"/>
      <c r="AD2" s="1"/>
    </row>
    <row r="3" spans="1:30" ht="12.75" x14ac:dyDescent="0.2">
      <c r="A3" s="2">
        <v>44525.672882500003</v>
      </c>
      <c r="B3" s="1" t="s">
        <v>98</v>
      </c>
      <c r="C3" s="1"/>
      <c r="D3" s="1" t="s">
        <v>23</v>
      </c>
      <c r="E3" s="1" t="s">
        <v>33</v>
      </c>
      <c r="F3" s="1" t="s">
        <v>33</v>
      </c>
      <c r="G3" s="1">
        <v>0</v>
      </c>
      <c r="H3" s="1">
        <v>0</v>
      </c>
      <c r="I3" s="1">
        <v>1</v>
      </c>
      <c r="J3" s="1">
        <v>0</v>
      </c>
      <c r="K3" s="1">
        <v>0</v>
      </c>
      <c r="L3" s="1">
        <v>1</v>
      </c>
      <c r="M3" s="1" t="s">
        <v>24</v>
      </c>
      <c r="N3" s="1">
        <v>5</v>
      </c>
      <c r="O3" s="1">
        <v>5</v>
      </c>
      <c r="P3" s="1">
        <v>5</v>
      </c>
      <c r="Q3" s="1">
        <v>5</v>
      </c>
      <c r="R3" s="1">
        <v>5</v>
      </c>
      <c r="S3" s="1">
        <v>5</v>
      </c>
      <c r="T3" s="1">
        <v>5</v>
      </c>
      <c r="U3" s="1">
        <v>5</v>
      </c>
      <c r="V3" s="1" t="s">
        <v>21</v>
      </c>
      <c r="W3" s="1" t="s">
        <v>21</v>
      </c>
      <c r="X3" s="1" t="s">
        <v>21</v>
      </c>
      <c r="Y3" s="1" t="s">
        <v>101</v>
      </c>
      <c r="Z3" s="1"/>
      <c r="AA3" s="1"/>
      <c r="AB3" s="1"/>
      <c r="AC3" s="1"/>
      <c r="AD3" s="1"/>
    </row>
    <row r="4" spans="1:30" ht="12.75" x14ac:dyDescent="0.2">
      <c r="A4" s="2">
        <v>44525.6757137963</v>
      </c>
      <c r="B4" s="1" t="s">
        <v>98</v>
      </c>
      <c r="C4" s="1" t="s">
        <v>25</v>
      </c>
      <c r="D4" s="1"/>
      <c r="E4" s="1" t="s">
        <v>51</v>
      </c>
      <c r="F4" s="1" t="s">
        <v>100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1</v>
      </c>
      <c r="M4" s="1" t="s">
        <v>24</v>
      </c>
      <c r="N4" s="1">
        <v>5</v>
      </c>
      <c r="O4" s="1">
        <v>5</v>
      </c>
      <c r="P4" s="1">
        <v>5</v>
      </c>
      <c r="Q4" s="1">
        <v>5</v>
      </c>
      <c r="R4" s="1">
        <v>3</v>
      </c>
      <c r="S4" s="1">
        <v>5</v>
      </c>
      <c r="T4" s="1">
        <v>4</v>
      </c>
      <c r="U4" s="1">
        <v>4</v>
      </c>
      <c r="V4" s="1"/>
      <c r="W4" s="1"/>
      <c r="X4" s="1"/>
      <c r="Y4" s="1"/>
      <c r="Z4" s="1"/>
      <c r="AA4" s="1"/>
      <c r="AB4" s="1"/>
      <c r="AC4" s="1"/>
      <c r="AD4" s="1"/>
    </row>
    <row r="5" spans="1:30" ht="12.75" x14ac:dyDescent="0.2">
      <c r="A5" s="2">
        <v>44525.691893900468</v>
      </c>
      <c r="B5" s="1" t="s">
        <v>98</v>
      </c>
      <c r="C5" s="1" t="s">
        <v>26</v>
      </c>
      <c r="D5" s="1"/>
      <c r="E5" s="1" t="s">
        <v>33</v>
      </c>
      <c r="F5" s="1" t="s">
        <v>102</v>
      </c>
      <c r="G5" s="1">
        <v>1</v>
      </c>
      <c r="H5" s="1">
        <v>0</v>
      </c>
      <c r="I5" s="1">
        <v>0</v>
      </c>
      <c r="J5" s="1">
        <v>0</v>
      </c>
      <c r="K5" s="1">
        <v>1</v>
      </c>
      <c r="L5" s="1">
        <v>1</v>
      </c>
      <c r="M5" s="1" t="s">
        <v>24</v>
      </c>
      <c r="N5" s="1">
        <v>4</v>
      </c>
      <c r="O5" s="1">
        <v>4</v>
      </c>
      <c r="P5" s="1">
        <v>4</v>
      </c>
      <c r="Q5" s="1">
        <v>4</v>
      </c>
      <c r="R5" s="1">
        <v>4</v>
      </c>
      <c r="S5" s="1">
        <v>5</v>
      </c>
      <c r="T5" s="1">
        <v>5</v>
      </c>
      <c r="U5" s="1">
        <v>4</v>
      </c>
      <c r="V5" s="1"/>
      <c r="W5" s="1"/>
      <c r="X5" s="1"/>
      <c r="Y5" s="1"/>
      <c r="Z5" s="1"/>
      <c r="AA5" s="1"/>
      <c r="AB5" s="1"/>
      <c r="AC5" s="1"/>
      <c r="AD5" s="1"/>
    </row>
    <row r="6" spans="1:30" ht="12.75" x14ac:dyDescent="0.2">
      <c r="A6" s="2">
        <v>44525.710710115745</v>
      </c>
      <c r="B6" s="1" t="s">
        <v>98</v>
      </c>
      <c r="C6" s="1"/>
      <c r="D6" s="1" t="s">
        <v>103</v>
      </c>
      <c r="E6" s="1" t="s">
        <v>104</v>
      </c>
      <c r="F6" s="1" t="s">
        <v>105</v>
      </c>
      <c r="G6" s="1">
        <v>1</v>
      </c>
      <c r="H6" s="1">
        <v>0</v>
      </c>
      <c r="I6" s="1">
        <v>0</v>
      </c>
      <c r="J6" s="1">
        <v>0</v>
      </c>
      <c r="K6" s="1">
        <v>0</v>
      </c>
      <c r="L6" s="1">
        <v>1</v>
      </c>
      <c r="M6" s="1" t="s">
        <v>20</v>
      </c>
      <c r="N6" s="1">
        <v>5</v>
      </c>
      <c r="O6" s="1">
        <v>5</v>
      </c>
      <c r="P6" s="1">
        <v>5</v>
      </c>
      <c r="Q6" s="1">
        <v>5</v>
      </c>
      <c r="R6" s="1">
        <v>4</v>
      </c>
      <c r="S6" s="1">
        <v>5</v>
      </c>
      <c r="T6" s="1">
        <v>5</v>
      </c>
      <c r="U6" s="1">
        <v>5</v>
      </c>
      <c r="V6" s="1"/>
      <c r="W6" s="1"/>
      <c r="X6" s="1"/>
      <c r="Y6" s="1"/>
      <c r="Z6" s="1"/>
      <c r="AA6" s="1"/>
      <c r="AB6" s="1"/>
      <c r="AC6" s="1"/>
      <c r="AD6" s="1"/>
    </row>
    <row r="7" spans="1:30" ht="12.75" x14ac:dyDescent="0.2">
      <c r="A7" s="2">
        <v>44525.713588402781</v>
      </c>
      <c r="B7" s="1" t="s">
        <v>98</v>
      </c>
      <c r="C7" s="1" t="s">
        <v>25</v>
      </c>
      <c r="D7" s="1"/>
      <c r="E7" s="1" t="s">
        <v>106</v>
      </c>
      <c r="F7" s="1" t="s">
        <v>107</v>
      </c>
      <c r="G7" s="1">
        <v>1</v>
      </c>
      <c r="H7" s="1">
        <v>1</v>
      </c>
      <c r="I7" s="1">
        <v>1</v>
      </c>
      <c r="J7" s="1">
        <v>1</v>
      </c>
      <c r="K7" s="1">
        <v>0</v>
      </c>
      <c r="L7" s="1">
        <v>1</v>
      </c>
      <c r="M7" s="1" t="s">
        <v>24</v>
      </c>
      <c r="N7" s="1">
        <v>5</v>
      </c>
      <c r="O7" s="1">
        <v>5</v>
      </c>
      <c r="P7" s="1">
        <v>5</v>
      </c>
      <c r="Q7" s="1">
        <v>5</v>
      </c>
      <c r="R7" s="1">
        <v>5</v>
      </c>
      <c r="S7" s="1">
        <v>5</v>
      </c>
      <c r="T7" s="1">
        <v>5</v>
      </c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2.75" x14ac:dyDescent="0.2">
      <c r="A8" s="2">
        <v>44525.714308784722</v>
      </c>
      <c r="B8" s="1" t="s">
        <v>98</v>
      </c>
      <c r="C8" s="1"/>
      <c r="D8" s="1" t="s">
        <v>103</v>
      </c>
      <c r="E8" s="1" t="s">
        <v>34</v>
      </c>
      <c r="F8" s="1" t="s">
        <v>31</v>
      </c>
      <c r="G8" s="1">
        <v>0</v>
      </c>
      <c r="H8" s="1">
        <v>0</v>
      </c>
      <c r="I8" s="1">
        <v>1</v>
      </c>
      <c r="J8" s="1">
        <v>1</v>
      </c>
      <c r="K8" s="1">
        <v>0</v>
      </c>
      <c r="L8" s="1">
        <v>1</v>
      </c>
      <c r="M8" s="1" t="s">
        <v>22</v>
      </c>
      <c r="N8" s="1">
        <v>4</v>
      </c>
      <c r="O8" s="1">
        <v>4</v>
      </c>
      <c r="P8" s="1">
        <v>4</v>
      </c>
      <c r="Q8" s="1">
        <v>4</v>
      </c>
      <c r="R8" s="1">
        <v>3</v>
      </c>
      <c r="S8" s="1">
        <v>5</v>
      </c>
      <c r="T8" s="1">
        <v>5</v>
      </c>
      <c r="U8" s="1">
        <v>5</v>
      </c>
      <c r="V8" s="1"/>
      <c r="W8" s="1"/>
      <c r="X8" s="1"/>
      <c r="Y8" s="1"/>
      <c r="Z8" s="1"/>
      <c r="AA8" s="1"/>
      <c r="AB8" s="1"/>
      <c r="AC8" s="1"/>
      <c r="AD8" s="1"/>
    </row>
    <row r="9" spans="1:30" ht="12.75" x14ac:dyDescent="0.2">
      <c r="A9" s="2">
        <v>44525.756100555554</v>
      </c>
      <c r="B9" s="1" t="s">
        <v>98</v>
      </c>
      <c r="C9" s="1"/>
      <c r="D9" s="1" t="s">
        <v>29</v>
      </c>
      <c r="E9" s="1" t="s">
        <v>34</v>
      </c>
      <c r="F9" s="1" t="s">
        <v>31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1</v>
      </c>
      <c r="M9" s="1" t="s">
        <v>22</v>
      </c>
      <c r="N9" s="1">
        <v>5</v>
      </c>
      <c r="O9" s="1">
        <v>5</v>
      </c>
      <c r="P9" s="1">
        <v>5</v>
      </c>
      <c r="Q9" s="1">
        <v>5</v>
      </c>
      <c r="R9" s="1">
        <v>5</v>
      </c>
      <c r="S9" s="1">
        <v>5</v>
      </c>
      <c r="T9" s="1">
        <v>5</v>
      </c>
      <c r="U9" s="1">
        <v>5</v>
      </c>
      <c r="V9" s="1"/>
      <c r="W9" s="1"/>
      <c r="X9" s="1"/>
      <c r="Y9" s="1"/>
      <c r="Z9" s="1"/>
      <c r="AA9" s="1"/>
      <c r="AB9" s="1"/>
      <c r="AC9" s="1"/>
      <c r="AD9" s="1"/>
    </row>
    <row r="10" spans="1:30" ht="12.75" x14ac:dyDescent="0.2">
      <c r="A10" s="2">
        <v>44525.901825891204</v>
      </c>
      <c r="B10" s="1" t="s">
        <v>98</v>
      </c>
      <c r="C10" s="1"/>
      <c r="D10" s="1" t="s">
        <v>23</v>
      </c>
      <c r="E10" s="1" t="s">
        <v>33</v>
      </c>
      <c r="F10" s="1" t="s">
        <v>33</v>
      </c>
      <c r="G10" s="1">
        <v>0</v>
      </c>
      <c r="H10" s="1">
        <v>0</v>
      </c>
      <c r="I10" s="1">
        <v>0</v>
      </c>
      <c r="J10" s="1">
        <v>1</v>
      </c>
      <c r="K10" s="1">
        <v>0</v>
      </c>
      <c r="L10" s="1">
        <v>1</v>
      </c>
      <c r="M10" s="1" t="s">
        <v>24</v>
      </c>
      <c r="N10" s="1">
        <v>5</v>
      </c>
      <c r="O10" s="1">
        <v>5</v>
      </c>
      <c r="P10" s="1">
        <v>4</v>
      </c>
      <c r="Q10" s="1">
        <v>4</v>
      </c>
      <c r="R10" s="1">
        <v>4</v>
      </c>
      <c r="S10" s="1">
        <v>4</v>
      </c>
      <c r="T10" s="1">
        <v>4</v>
      </c>
      <c r="U10" s="1">
        <v>5</v>
      </c>
      <c r="V10" s="1" t="s">
        <v>35</v>
      </c>
      <c r="W10" s="1" t="s">
        <v>108</v>
      </c>
      <c r="X10" s="1" t="s">
        <v>35</v>
      </c>
      <c r="Y10" s="1" t="s">
        <v>35</v>
      </c>
      <c r="Z10" s="1"/>
      <c r="AA10" s="1"/>
      <c r="AB10" s="1"/>
      <c r="AC10" s="1"/>
      <c r="AD10" s="1"/>
    </row>
    <row r="11" spans="1:30" ht="12.75" x14ac:dyDescent="0.2">
      <c r="A11" s="2">
        <v>44526.561027326388</v>
      </c>
      <c r="B11" s="1" t="s">
        <v>98</v>
      </c>
      <c r="C11" s="1"/>
      <c r="D11" s="1" t="s">
        <v>29</v>
      </c>
      <c r="E11" s="1" t="s">
        <v>51</v>
      </c>
      <c r="F11" s="1" t="s">
        <v>110</v>
      </c>
      <c r="G11" s="1">
        <v>1</v>
      </c>
      <c r="H11" s="1">
        <v>0</v>
      </c>
      <c r="I11" s="1">
        <v>1</v>
      </c>
      <c r="J11" s="1">
        <v>1</v>
      </c>
      <c r="K11" s="1">
        <v>0</v>
      </c>
      <c r="L11" s="1">
        <v>1</v>
      </c>
      <c r="M11" s="1" t="s">
        <v>20</v>
      </c>
      <c r="N11" s="1">
        <v>4</v>
      </c>
      <c r="O11" s="1">
        <v>4</v>
      </c>
      <c r="P11" s="1">
        <v>4</v>
      </c>
      <c r="Q11" s="1">
        <v>3</v>
      </c>
      <c r="R11" s="1">
        <v>3</v>
      </c>
      <c r="S11" s="1">
        <v>4</v>
      </c>
      <c r="T11" s="1">
        <v>4</v>
      </c>
      <c r="U11" s="1">
        <v>3</v>
      </c>
      <c r="V11" s="1"/>
      <c r="W11" s="1"/>
      <c r="X11" s="1"/>
      <c r="Y11" s="1"/>
      <c r="Z11" s="1"/>
      <c r="AA11" s="1"/>
      <c r="AB11" s="1"/>
      <c r="AC11" s="1"/>
      <c r="AD11" s="1"/>
    </row>
    <row r="12" spans="1:30" ht="12.75" x14ac:dyDescent="0.2">
      <c r="A12" s="2">
        <v>44526.57855755787</v>
      </c>
      <c r="B12" s="1" t="s">
        <v>98</v>
      </c>
      <c r="C12" s="1" t="s">
        <v>25</v>
      </c>
      <c r="D12" s="1"/>
      <c r="E12" s="1" t="s">
        <v>51</v>
      </c>
      <c r="F12" s="1" t="s">
        <v>100</v>
      </c>
      <c r="G12" s="1">
        <v>0</v>
      </c>
      <c r="H12" s="1">
        <v>0</v>
      </c>
      <c r="I12" s="1">
        <v>1</v>
      </c>
      <c r="J12" s="1">
        <v>0</v>
      </c>
      <c r="K12" s="1">
        <v>1</v>
      </c>
      <c r="L12" s="1"/>
      <c r="M12" s="1" t="s">
        <v>24</v>
      </c>
      <c r="N12" s="1">
        <v>4</v>
      </c>
      <c r="O12" s="1">
        <v>4</v>
      </c>
      <c r="P12" s="1">
        <v>4</v>
      </c>
      <c r="Q12" s="1">
        <v>4</v>
      </c>
      <c r="R12" s="1">
        <v>4</v>
      </c>
      <c r="S12" s="1">
        <v>4</v>
      </c>
      <c r="T12" s="1">
        <v>4</v>
      </c>
      <c r="U12" s="1">
        <v>4</v>
      </c>
      <c r="V12" s="1" t="s">
        <v>21</v>
      </c>
      <c r="W12" s="1" t="s">
        <v>21</v>
      </c>
      <c r="X12" s="1" t="s">
        <v>21</v>
      </c>
      <c r="Y12" s="1" t="s">
        <v>21</v>
      </c>
      <c r="Z12" s="1"/>
      <c r="AA12" s="1"/>
      <c r="AB12" s="1"/>
      <c r="AC12" s="1"/>
      <c r="AD12" s="1"/>
    </row>
    <row r="13" spans="1:30" ht="12.75" x14ac:dyDescent="0.2">
      <c r="A13" s="2">
        <v>44526.850918240743</v>
      </c>
      <c r="B13" s="1" t="s">
        <v>98</v>
      </c>
      <c r="C13" s="1"/>
      <c r="D13" s="1" t="s">
        <v>23</v>
      </c>
      <c r="E13" s="1" t="s">
        <v>51</v>
      </c>
      <c r="F13" s="1" t="s">
        <v>30</v>
      </c>
      <c r="G13" s="1">
        <v>1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 t="s">
        <v>24</v>
      </c>
      <c r="N13" s="1">
        <v>5</v>
      </c>
      <c r="O13" s="1">
        <v>5</v>
      </c>
      <c r="P13" s="1">
        <v>5</v>
      </c>
      <c r="Q13" s="1">
        <v>5</v>
      </c>
      <c r="R13" s="1">
        <v>5</v>
      </c>
      <c r="S13" s="1">
        <v>5</v>
      </c>
      <c r="T13" s="1">
        <v>5</v>
      </c>
      <c r="U13" s="1">
        <v>5</v>
      </c>
      <c r="V13" s="1"/>
      <c r="W13" s="1"/>
      <c r="X13" s="1"/>
      <c r="Y13" s="1"/>
      <c r="Z13" s="1"/>
      <c r="AA13" s="1"/>
      <c r="AB13" s="1"/>
      <c r="AC13" s="1"/>
      <c r="AD13" s="1"/>
    </row>
    <row r="14" spans="1:30" ht="12.75" x14ac:dyDescent="0.2">
      <c r="A14" s="2">
        <v>44527.322655219905</v>
      </c>
      <c r="B14" s="1" t="s">
        <v>98</v>
      </c>
      <c r="C14" s="1"/>
      <c r="D14" s="1" t="s">
        <v>29</v>
      </c>
      <c r="E14" s="1" t="s">
        <v>19</v>
      </c>
      <c r="F14" s="1" t="s">
        <v>27</v>
      </c>
      <c r="G14" s="1">
        <v>1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 t="s">
        <v>28</v>
      </c>
      <c r="N14" s="1">
        <v>4</v>
      </c>
      <c r="O14" s="1">
        <v>4</v>
      </c>
      <c r="P14" s="1">
        <v>4</v>
      </c>
      <c r="Q14" s="1">
        <v>5</v>
      </c>
      <c r="R14" s="1">
        <v>4</v>
      </c>
      <c r="S14" s="1">
        <v>4</v>
      </c>
      <c r="T14" s="1">
        <v>4</v>
      </c>
      <c r="U14" s="1">
        <v>4</v>
      </c>
      <c r="V14" s="1"/>
      <c r="W14" s="1"/>
      <c r="X14" s="1"/>
      <c r="Y14" s="1"/>
      <c r="Z14" s="1"/>
      <c r="AA14" s="1"/>
      <c r="AB14" s="1"/>
      <c r="AC14" s="1"/>
      <c r="AD14" s="1"/>
    </row>
    <row r="15" spans="1:30" ht="12.75" x14ac:dyDescent="0.2">
      <c r="A15" s="2">
        <v>44525.667698310186</v>
      </c>
      <c r="B15" s="1" t="s">
        <v>98</v>
      </c>
      <c r="C15" s="1" t="s">
        <v>32</v>
      </c>
      <c r="D15" s="1"/>
      <c r="E15" s="1" t="s">
        <v>51</v>
      </c>
      <c r="F15" s="1" t="s">
        <v>100</v>
      </c>
      <c r="G15" s="1">
        <v>0</v>
      </c>
      <c r="H15" s="1">
        <v>0</v>
      </c>
      <c r="I15" s="1">
        <v>1</v>
      </c>
      <c r="J15" s="1">
        <v>0</v>
      </c>
      <c r="K15" s="1">
        <v>1</v>
      </c>
      <c r="L15" s="1">
        <v>1</v>
      </c>
      <c r="M15" s="1" t="s">
        <v>22</v>
      </c>
      <c r="N15" s="1">
        <v>5</v>
      </c>
      <c r="O15" s="1">
        <v>5</v>
      </c>
      <c r="P15" s="1">
        <v>5</v>
      </c>
      <c r="Q15" s="1">
        <v>5</v>
      </c>
      <c r="R15" s="1">
        <v>5</v>
      </c>
      <c r="S15" s="1">
        <v>5</v>
      </c>
      <c r="T15" s="1">
        <v>5</v>
      </c>
      <c r="U15" s="1">
        <v>5</v>
      </c>
      <c r="V15" s="1"/>
      <c r="W15" s="1"/>
      <c r="X15" s="1"/>
      <c r="Y15" s="1"/>
      <c r="Z15" s="1"/>
      <c r="AA15" s="1"/>
      <c r="AB15" s="1"/>
      <c r="AC15" s="1"/>
      <c r="AD15" s="1"/>
    </row>
    <row r="16" spans="1:30" ht="12.75" x14ac:dyDescent="0.2">
      <c r="A16" s="2">
        <v>44525.672882500003</v>
      </c>
      <c r="B16" s="1" t="s">
        <v>98</v>
      </c>
      <c r="C16" s="1"/>
      <c r="D16" s="1" t="s">
        <v>23</v>
      </c>
      <c r="E16" s="1" t="s">
        <v>33</v>
      </c>
      <c r="F16" s="1" t="s">
        <v>33</v>
      </c>
      <c r="G16" s="1">
        <v>0</v>
      </c>
      <c r="H16" s="1">
        <v>0</v>
      </c>
      <c r="I16" s="1">
        <v>1</v>
      </c>
      <c r="J16" s="1">
        <v>0</v>
      </c>
      <c r="K16" s="1">
        <v>0</v>
      </c>
      <c r="L16" s="1">
        <v>1</v>
      </c>
      <c r="M16" s="1" t="s">
        <v>24</v>
      </c>
      <c r="N16" s="1">
        <v>5</v>
      </c>
      <c r="O16" s="1">
        <v>5</v>
      </c>
      <c r="P16" s="1">
        <v>5</v>
      </c>
      <c r="Q16" s="1">
        <v>5</v>
      </c>
      <c r="R16" s="1">
        <v>5</v>
      </c>
      <c r="S16" s="1">
        <v>5</v>
      </c>
      <c r="T16" s="1">
        <v>5</v>
      </c>
      <c r="U16" s="1">
        <v>5</v>
      </c>
      <c r="V16" s="1" t="s">
        <v>21</v>
      </c>
      <c r="W16" s="1" t="s">
        <v>21</v>
      </c>
      <c r="X16" s="1" t="s">
        <v>21</v>
      </c>
      <c r="Y16" s="1" t="s">
        <v>101</v>
      </c>
      <c r="Z16" s="1"/>
      <c r="AA16" s="1"/>
      <c r="AB16" s="1"/>
      <c r="AC16" s="1"/>
      <c r="AD16" s="1"/>
    </row>
    <row r="17" spans="1:30" ht="12.75" x14ac:dyDescent="0.2">
      <c r="A17" s="2">
        <v>44525.6757137963</v>
      </c>
      <c r="B17" s="1" t="s">
        <v>98</v>
      </c>
      <c r="C17" s="1" t="s">
        <v>25</v>
      </c>
      <c r="D17" s="1"/>
      <c r="E17" s="1" t="s">
        <v>51</v>
      </c>
      <c r="F17" s="1" t="s">
        <v>100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1</v>
      </c>
      <c r="M17" s="1" t="s">
        <v>24</v>
      </c>
      <c r="N17" s="1">
        <v>5</v>
      </c>
      <c r="O17" s="1">
        <v>5</v>
      </c>
      <c r="P17" s="1">
        <v>5</v>
      </c>
      <c r="Q17" s="1">
        <v>5</v>
      </c>
      <c r="R17" s="1">
        <v>3</v>
      </c>
      <c r="S17" s="1">
        <v>5</v>
      </c>
      <c r="T17" s="1">
        <v>4</v>
      </c>
      <c r="U17" s="1">
        <v>4</v>
      </c>
      <c r="V17" s="1"/>
      <c r="W17" s="1"/>
      <c r="X17" s="1"/>
      <c r="Y17" s="1"/>
      <c r="Z17" s="1"/>
      <c r="AA17" s="1"/>
      <c r="AB17" s="1"/>
      <c r="AC17" s="1"/>
      <c r="AD17" s="1"/>
    </row>
    <row r="18" spans="1:30" ht="12.75" x14ac:dyDescent="0.2">
      <c r="A18" s="2">
        <v>44525.691893900468</v>
      </c>
      <c r="B18" s="1" t="s">
        <v>98</v>
      </c>
      <c r="C18" s="1" t="s">
        <v>26</v>
      </c>
      <c r="D18" s="1"/>
      <c r="E18" s="1" t="s">
        <v>33</v>
      </c>
      <c r="F18" s="1" t="s">
        <v>102</v>
      </c>
      <c r="G18" s="1">
        <v>1</v>
      </c>
      <c r="H18" s="1">
        <v>0</v>
      </c>
      <c r="I18" s="1">
        <v>0</v>
      </c>
      <c r="J18" s="1">
        <v>0</v>
      </c>
      <c r="K18" s="1">
        <v>1</v>
      </c>
      <c r="L18" s="1">
        <v>1</v>
      </c>
      <c r="M18" s="1" t="s">
        <v>24</v>
      </c>
      <c r="N18" s="1">
        <v>4</v>
      </c>
      <c r="O18" s="1">
        <v>4</v>
      </c>
      <c r="P18" s="1">
        <v>4</v>
      </c>
      <c r="Q18" s="1">
        <v>4</v>
      </c>
      <c r="R18" s="1">
        <v>4</v>
      </c>
      <c r="S18" s="1">
        <v>5</v>
      </c>
      <c r="T18" s="1">
        <v>5</v>
      </c>
      <c r="U18" s="1">
        <v>4</v>
      </c>
      <c r="V18" s="1"/>
      <c r="W18" s="1"/>
      <c r="X18" s="1"/>
      <c r="Y18" s="1"/>
      <c r="Z18" s="1"/>
      <c r="AA18" s="1"/>
      <c r="AB18" s="1"/>
      <c r="AC18" s="1"/>
      <c r="AD18" s="1"/>
    </row>
    <row r="19" spans="1:30" ht="12.75" x14ac:dyDescent="0.2">
      <c r="A19" s="2">
        <v>44525.710710115745</v>
      </c>
      <c r="B19" s="1" t="s">
        <v>98</v>
      </c>
      <c r="C19" s="1"/>
      <c r="D19" s="1" t="s">
        <v>103</v>
      </c>
      <c r="E19" s="1" t="s">
        <v>104</v>
      </c>
      <c r="F19" s="1" t="s">
        <v>105</v>
      </c>
      <c r="G19" s="1">
        <v>1</v>
      </c>
      <c r="H19" s="1">
        <v>0</v>
      </c>
      <c r="I19" s="1">
        <v>0</v>
      </c>
      <c r="J19" s="1">
        <v>0</v>
      </c>
      <c r="K19" s="1">
        <v>0</v>
      </c>
      <c r="L19" s="1">
        <v>1</v>
      </c>
      <c r="M19" s="1" t="s">
        <v>20</v>
      </c>
      <c r="N19" s="1">
        <v>5</v>
      </c>
      <c r="O19" s="1">
        <v>5</v>
      </c>
      <c r="P19" s="1">
        <v>5</v>
      </c>
      <c r="Q19" s="1">
        <v>5</v>
      </c>
      <c r="R19" s="1">
        <v>4</v>
      </c>
      <c r="S19" s="1">
        <v>5</v>
      </c>
      <c r="T19" s="1">
        <v>5</v>
      </c>
      <c r="U19" s="1">
        <v>5</v>
      </c>
      <c r="V19" s="1"/>
      <c r="W19" s="1"/>
      <c r="X19" s="1"/>
      <c r="Y19" s="1"/>
      <c r="Z19" s="1"/>
      <c r="AA19" s="1"/>
      <c r="AB19" s="1"/>
      <c r="AC19" s="1"/>
      <c r="AD19" s="1"/>
    </row>
    <row r="20" spans="1:30" ht="12.75" x14ac:dyDescent="0.2">
      <c r="A20" s="2">
        <v>44525.713588402781</v>
      </c>
      <c r="B20" s="1" t="s">
        <v>98</v>
      </c>
      <c r="C20" s="1" t="s">
        <v>25</v>
      </c>
      <c r="D20" s="1"/>
      <c r="E20" s="1" t="s">
        <v>106</v>
      </c>
      <c r="F20" s="1" t="s">
        <v>107</v>
      </c>
      <c r="G20" s="1">
        <v>1</v>
      </c>
      <c r="H20" s="1">
        <v>1</v>
      </c>
      <c r="I20" s="1">
        <v>1</v>
      </c>
      <c r="J20" s="1">
        <v>1</v>
      </c>
      <c r="K20" s="1">
        <v>0</v>
      </c>
      <c r="L20" s="1">
        <v>1</v>
      </c>
      <c r="M20" s="1" t="s">
        <v>24</v>
      </c>
      <c r="N20" s="1">
        <v>5</v>
      </c>
      <c r="O20" s="1">
        <v>5</v>
      </c>
      <c r="P20" s="1">
        <v>5</v>
      </c>
      <c r="Q20" s="1">
        <v>5</v>
      </c>
      <c r="R20" s="1">
        <v>5</v>
      </c>
      <c r="S20" s="1">
        <v>5</v>
      </c>
      <c r="T20" s="1">
        <v>5</v>
      </c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 x14ac:dyDescent="0.2">
      <c r="A21" s="2">
        <v>44525.714308784722</v>
      </c>
      <c r="B21" s="1" t="s">
        <v>98</v>
      </c>
      <c r="C21" s="1"/>
      <c r="D21" s="1" t="s">
        <v>103</v>
      </c>
      <c r="E21" s="1" t="s">
        <v>34</v>
      </c>
      <c r="F21" s="1" t="s">
        <v>31</v>
      </c>
      <c r="G21" s="1">
        <v>0</v>
      </c>
      <c r="H21" s="1">
        <v>0</v>
      </c>
      <c r="I21" s="1">
        <v>1</v>
      </c>
      <c r="J21" s="1">
        <v>1</v>
      </c>
      <c r="K21" s="1">
        <v>0</v>
      </c>
      <c r="L21" s="1">
        <v>1</v>
      </c>
      <c r="M21" s="1" t="s">
        <v>22</v>
      </c>
      <c r="N21" s="1">
        <v>4</v>
      </c>
      <c r="O21" s="1">
        <v>4</v>
      </c>
      <c r="P21" s="1">
        <v>4</v>
      </c>
      <c r="Q21" s="1">
        <v>4</v>
      </c>
      <c r="R21" s="1">
        <v>3</v>
      </c>
      <c r="S21" s="1">
        <v>5</v>
      </c>
      <c r="T21" s="1">
        <v>5</v>
      </c>
      <c r="U21" s="1">
        <v>5</v>
      </c>
      <c r="V21" s="1"/>
      <c r="W21" s="1"/>
      <c r="X21" s="1"/>
      <c r="Y21" s="1"/>
      <c r="Z21" s="1"/>
      <c r="AA21" s="1"/>
      <c r="AB21" s="1"/>
      <c r="AC21" s="1"/>
      <c r="AD21" s="1"/>
    </row>
    <row r="22" spans="1:30" ht="12.75" x14ac:dyDescent="0.2">
      <c r="A22" s="2">
        <v>44525.756100555554</v>
      </c>
      <c r="B22" s="1" t="s">
        <v>98</v>
      </c>
      <c r="C22" s="1"/>
      <c r="D22" s="1" t="s">
        <v>29</v>
      </c>
      <c r="E22" s="1" t="s">
        <v>34</v>
      </c>
      <c r="F22" s="1" t="s">
        <v>31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1</v>
      </c>
      <c r="M22" s="1" t="s">
        <v>22</v>
      </c>
      <c r="N22" s="1">
        <v>5</v>
      </c>
      <c r="O22" s="1">
        <v>5</v>
      </c>
      <c r="P22" s="1">
        <v>5</v>
      </c>
      <c r="Q22" s="1">
        <v>5</v>
      </c>
      <c r="R22" s="1">
        <v>5</v>
      </c>
      <c r="S22" s="1">
        <v>5</v>
      </c>
      <c r="T22" s="1">
        <v>5</v>
      </c>
      <c r="U22" s="1">
        <v>5</v>
      </c>
      <c r="V22" s="1"/>
      <c r="W22" s="1"/>
      <c r="X22" s="1"/>
      <c r="Y22" s="1"/>
      <c r="Z22" s="1"/>
      <c r="AA22" s="1"/>
      <c r="AB22" s="1"/>
      <c r="AC22" s="1"/>
      <c r="AD22" s="1"/>
    </row>
    <row r="23" spans="1:30" ht="12.75" x14ac:dyDescent="0.2">
      <c r="A23" s="2">
        <v>44525.901825891204</v>
      </c>
      <c r="B23" s="1" t="s">
        <v>98</v>
      </c>
      <c r="C23" s="1"/>
      <c r="D23" s="1" t="s">
        <v>23</v>
      </c>
      <c r="E23" s="1" t="s">
        <v>33</v>
      </c>
      <c r="F23" s="1" t="s">
        <v>33</v>
      </c>
      <c r="G23" s="1">
        <v>0</v>
      </c>
      <c r="H23" s="1">
        <v>0</v>
      </c>
      <c r="I23" s="1">
        <v>0</v>
      </c>
      <c r="J23" s="1">
        <v>1</v>
      </c>
      <c r="K23" s="1">
        <v>0</v>
      </c>
      <c r="L23" s="1">
        <v>1</v>
      </c>
      <c r="M23" s="1" t="s">
        <v>24</v>
      </c>
      <c r="N23" s="1">
        <v>5</v>
      </c>
      <c r="O23" s="1">
        <v>5</v>
      </c>
      <c r="P23" s="1">
        <v>4</v>
      </c>
      <c r="Q23" s="1">
        <v>4</v>
      </c>
      <c r="R23" s="1">
        <v>4</v>
      </c>
      <c r="S23" s="1">
        <v>4</v>
      </c>
      <c r="T23" s="1">
        <v>4</v>
      </c>
      <c r="U23" s="1">
        <v>5</v>
      </c>
      <c r="V23" s="1" t="s">
        <v>35</v>
      </c>
      <c r="W23" s="1" t="s">
        <v>108</v>
      </c>
      <c r="X23" s="1" t="s">
        <v>35</v>
      </c>
      <c r="Y23" s="1" t="s">
        <v>35</v>
      </c>
      <c r="Z23" s="1"/>
      <c r="AA23" s="1"/>
      <c r="AB23" s="1"/>
      <c r="AC23" s="1"/>
      <c r="AD23" s="1"/>
    </row>
    <row r="24" spans="1:30" ht="12.75" x14ac:dyDescent="0.2">
      <c r="A24" s="2">
        <v>44526.561027326388</v>
      </c>
      <c r="B24" s="1" t="s">
        <v>98</v>
      </c>
      <c r="C24" s="1"/>
      <c r="D24" s="1" t="s">
        <v>29</v>
      </c>
      <c r="E24" s="1" t="s">
        <v>51</v>
      </c>
      <c r="F24" s="1" t="s">
        <v>110</v>
      </c>
      <c r="G24" s="1">
        <v>1</v>
      </c>
      <c r="H24" s="1">
        <v>0</v>
      </c>
      <c r="I24" s="1">
        <v>1</v>
      </c>
      <c r="J24" s="1">
        <v>1</v>
      </c>
      <c r="K24" s="1">
        <v>0</v>
      </c>
      <c r="L24" s="1">
        <v>1</v>
      </c>
      <c r="M24" s="1" t="s">
        <v>20</v>
      </c>
      <c r="N24" s="1">
        <v>4</v>
      </c>
      <c r="O24" s="1">
        <v>4</v>
      </c>
      <c r="P24" s="1">
        <v>4</v>
      </c>
      <c r="Q24" s="1">
        <v>3</v>
      </c>
      <c r="R24" s="1">
        <v>3</v>
      </c>
      <c r="S24" s="1">
        <v>4</v>
      </c>
      <c r="T24" s="1">
        <v>4</v>
      </c>
      <c r="U24" s="1">
        <v>3</v>
      </c>
      <c r="V24" s="1"/>
      <c r="W24" s="1"/>
      <c r="X24" s="1"/>
      <c r="Y24" s="1"/>
      <c r="Z24" s="1"/>
      <c r="AA24" s="1"/>
      <c r="AB24" s="1"/>
      <c r="AC24" s="1"/>
      <c r="AD24" s="1"/>
    </row>
    <row r="25" spans="1:30" ht="12.75" x14ac:dyDescent="0.2">
      <c r="A25" s="2">
        <v>44526.57855755787</v>
      </c>
      <c r="B25" s="1" t="s">
        <v>98</v>
      </c>
      <c r="C25" s="1" t="s">
        <v>25</v>
      </c>
      <c r="D25" s="1"/>
      <c r="E25" s="1" t="s">
        <v>51</v>
      </c>
      <c r="F25" s="1" t="s">
        <v>100</v>
      </c>
      <c r="G25" s="1">
        <v>0</v>
      </c>
      <c r="H25" s="1">
        <v>0</v>
      </c>
      <c r="I25" s="1">
        <v>1</v>
      </c>
      <c r="J25" s="1">
        <v>0</v>
      </c>
      <c r="K25" s="1">
        <v>1</v>
      </c>
      <c r="L25" s="1">
        <v>0</v>
      </c>
      <c r="M25" s="1" t="s">
        <v>24</v>
      </c>
      <c r="N25" s="1">
        <v>4</v>
      </c>
      <c r="O25" s="1">
        <v>4</v>
      </c>
      <c r="P25" s="1">
        <v>4</v>
      </c>
      <c r="Q25" s="1">
        <v>4</v>
      </c>
      <c r="R25" s="1">
        <v>4</v>
      </c>
      <c r="S25" s="1">
        <v>4</v>
      </c>
      <c r="T25" s="1">
        <v>4</v>
      </c>
      <c r="U25" s="1">
        <v>4</v>
      </c>
      <c r="V25" s="1" t="s">
        <v>21</v>
      </c>
      <c r="W25" s="1" t="s">
        <v>21</v>
      </c>
      <c r="X25" s="1" t="s">
        <v>21</v>
      </c>
      <c r="Y25" s="1" t="s">
        <v>21</v>
      </c>
      <c r="Z25" s="1"/>
      <c r="AA25" s="1"/>
      <c r="AB25" s="1"/>
      <c r="AC25" s="1"/>
      <c r="AD25" s="1"/>
    </row>
    <row r="26" spans="1:30" ht="12.75" x14ac:dyDescent="0.2">
      <c r="A26" s="2">
        <v>44526.850918240743</v>
      </c>
      <c r="B26" s="1" t="s">
        <v>98</v>
      </c>
      <c r="C26" s="1"/>
      <c r="D26" s="1" t="s">
        <v>23</v>
      </c>
      <c r="E26" s="1" t="s">
        <v>51</v>
      </c>
      <c r="F26" s="1" t="s">
        <v>30</v>
      </c>
      <c r="G26" s="1">
        <v>1</v>
      </c>
      <c r="H26" s="1">
        <v>0</v>
      </c>
      <c r="I26" s="1">
        <v>0</v>
      </c>
      <c r="J26" s="1">
        <v>0</v>
      </c>
      <c r="K26" s="1">
        <v>0</v>
      </c>
      <c r="L26" s="1">
        <v>1</v>
      </c>
      <c r="M26" s="1" t="s">
        <v>24</v>
      </c>
      <c r="N26" s="1">
        <v>5</v>
      </c>
      <c r="O26" s="1">
        <v>5</v>
      </c>
      <c r="P26" s="1">
        <v>5</v>
      </c>
      <c r="Q26" s="1">
        <v>5</v>
      </c>
      <c r="R26" s="1">
        <v>5</v>
      </c>
      <c r="S26" s="1">
        <v>5</v>
      </c>
      <c r="T26" s="1">
        <v>5</v>
      </c>
      <c r="U26" s="1">
        <v>5</v>
      </c>
      <c r="V26" s="1"/>
      <c r="W26" s="1"/>
      <c r="X26" s="1"/>
      <c r="Y26" s="1"/>
      <c r="Z26" s="1"/>
      <c r="AA26" s="1"/>
      <c r="AB26" s="1"/>
      <c r="AC26" s="1"/>
      <c r="AD26" s="1"/>
    </row>
    <row r="27" spans="1:30" ht="12.75" x14ac:dyDescent="0.2">
      <c r="A27" s="2">
        <v>44527.322655219905</v>
      </c>
      <c r="B27" s="1" t="s">
        <v>98</v>
      </c>
      <c r="C27" s="1"/>
      <c r="D27" s="1" t="s">
        <v>29</v>
      </c>
      <c r="E27" s="1" t="s">
        <v>19</v>
      </c>
      <c r="F27" s="1" t="s">
        <v>27</v>
      </c>
      <c r="G27" s="1">
        <v>1</v>
      </c>
      <c r="H27" s="1">
        <v>0</v>
      </c>
      <c r="I27" s="1">
        <v>0</v>
      </c>
      <c r="J27" s="1">
        <v>0</v>
      </c>
      <c r="K27" s="1">
        <v>0</v>
      </c>
      <c r="L27" s="1">
        <v>1</v>
      </c>
      <c r="M27" s="1" t="s">
        <v>28</v>
      </c>
      <c r="N27" s="1">
        <v>4</v>
      </c>
      <c r="O27" s="1">
        <v>4</v>
      </c>
      <c r="P27" s="1">
        <v>4</v>
      </c>
      <c r="Q27" s="1">
        <v>5</v>
      </c>
      <c r="R27" s="1">
        <v>4</v>
      </c>
      <c r="S27" s="1">
        <v>4</v>
      </c>
      <c r="T27" s="1">
        <v>4</v>
      </c>
      <c r="U27" s="1">
        <v>4</v>
      </c>
      <c r="V27" s="1"/>
      <c r="W27" s="1"/>
      <c r="X27" s="1"/>
      <c r="Y27" s="1"/>
      <c r="Z27" s="1"/>
      <c r="AA27" s="1"/>
      <c r="AB27" s="1"/>
      <c r="AC27" s="1"/>
      <c r="AD27" s="1"/>
    </row>
    <row r="28" spans="1:30" ht="12.75" x14ac:dyDescent="0.2">
      <c r="A28" s="2">
        <v>44525.667698310186</v>
      </c>
      <c r="B28" s="1" t="s">
        <v>98</v>
      </c>
      <c r="C28" s="1" t="s">
        <v>32</v>
      </c>
      <c r="D28" s="1"/>
      <c r="E28" s="1" t="s">
        <v>51</v>
      </c>
      <c r="F28" s="1" t="s">
        <v>100</v>
      </c>
      <c r="G28" s="1">
        <v>0</v>
      </c>
      <c r="H28" s="1">
        <v>0</v>
      </c>
      <c r="I28" s="1">
        <v>1</v>
      </c>
      <c r="J28" s="1">
        <v>0</v>
      </c>
      <c r="K28" s="1">
        <v>1</v>
      </c>
      <c r="L28" s="1">
        <v>1</v>
      </c>
      <c r="M28" s="1" t="s">
        <v>22</v>
      </c>
      <c r="N28" s="1">
        <v>5</v>
      </c>
      <c r="O28" s="1">
        <v>5</v>
      </c>
      <c r="P28" s="1">
        <v>5</v>
      </c>
      <c r="Q28" s="1">
        <v>5</v>
      </c>
      <c r="R28" s="1">
        <v>5</v>
      </c>
      <c r="S28" s="1">
        <v>5</v>
      </c>
      <c r="T28" s="1">
        <v>5</v>
      </c>
      <c r="U28" s="1">
        <v>5</v>
      </c>
      <c r="V28" s="1"/>
      <c r="W28" s="1"/>
      <c r="X28" s="1"/>
      <c r="Y28" s="1"/>
      <c r="Z28" s="1"/>
      <c r="AA28" s="1"/>
      <c r="AB28" s="1"/>
      <c r="AC28" s="1"/>
      <c r="AD28" s="1"/>
    </row>
    <row r="29" spans="1:30" ht="12.75" x14ac:dyDescent="0.2">
      <c r="A29" s="2">
        <v>44525.672882500003</v>
      </c>
      <c r="B29" s="1" t="s">
        <v>98</v>
      </c>
      <c r="C29" s="1"/>
      <c r="D29" s="1" t="s">
        <v>23</v>
      </c>
      <c r="E29" s="1" t="s">
        <v>33</v>
      </c>
      <c r="F29" s="1" t="s">
        <v>33</v>
      </c>
      <c r="G29" s="1">
        <v>0</v>
      </c>
      <c r="H29" s="1">
        <v>0</v>
      </c>
      <c r="I29" s="1">
        <v>1</v>
      </c>
      <c r="J29" s="1">
        <v>0</v>
      </c>
      <c r="K29" s="1">
        <v>0</v>
      </c>
      <c r="L29" s="1">
        <v>1</v>
      </c>
      <c r="M29" s="1" t="s">
        <v>24</v>
      </c>
      <c r="N29" s="1">
        <v>5</v>
      </c>
      <c r="O29" s="1">
        <v>5</v>
      </c>
      <c r="P29" s="1">
        <v>5</v>
      </c>
      <c r="Q29" s="1">
        <v>5</v>
      </c>
      <c r="R29" s="1">
        <v>5</v>
      </c>
      <c r="S29" s="1">
        <v>5</v>
      </c>
      <c r="T29" s="1">
        <v>5</v>
      </c>
      <c r="U29" s="1">
        <v>5</v>
      </c>
      <c r="V29" s="1" t="s">
        <v>21</v>
      </c>
      <c r="W29" s="1" t="s">
        <v>21</v>
      </c>
      <c r="X29" s="1" t="s">
        <v>21</v>
      </c>
      <c r="Y29" s="1" t="s">
        <v>101</v>
      </c>
      <c r="Z29" s="1"/>
      <c r="AA29" s="1"/>
      <c r="AB29" s="1"/>
      <c r="AC29" s="1"/>
      <c r="AD29" s="1"/>
    </row>
    <row r="30" spans="1:30" ht="12.75" x14ac:dyDescent="0.2">
      <c r="A30" s="2">
        <v>44525.6757137963</v>
      </c>
      <c r="B30" s="1" t="s">
        <v>98</v>
      </c>
      <c r="C30" s="1" t="s">
        <v>25</v>
      </c>
      <c r="D30" s="1"/>
      <c r="E30" s="1" t="s">
        <v>51</v>
      </c>
      <c r="F30" s="1" t="s">
        <v>100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1</v>
      </c>
      <c r="M30" s="1" t="s">
        <v>24</v>
      </c>
      <c r="N30" s="1">
        <v>5</v>
      </c>
      <c r="O30" s="1">
        <v>5</v>
      </c>
      <c r="P30" s="1">
        <v>5</v>
      </c>
      <c r="Q30" s="1">
        <v>5</v>
      </c>
      <c r="R30" s="1">
        <v>3</v>
      </c>
      <c r="S30" s="1">
        <v>5</v>
      </c>
      <c r="T30" s="1">
        <v>4</v>
      </c>
      <c r="U30" s="1">
        <v>4</v>
      </c>
      <c r="V30" s="1"/>
      <c r="W30" s="1"/>
      <c r="X30" s="1"/>
      <c r="Y30" s="1"/>
      <c r="Z30" s="1"/>
      <c r="AA30" s="1"/>
      <c r="AB30" s="1"/>
      <c r="AC30" s="1"/>
      <c r="AD30" s="1"/>
    </row>
    <row r="31" spans="1:30" ht="12.75" x14ac:dyDescent="0.2">
      <c r="A31" s="2">
        <v>44525.691893900468</v>
      </c>
      <c r="B31" s="1" t="s">
        <v>98</v>
      </c>
      <c r="C31" s="1" t="s">
        <v>26</v>
      </c>
      <c r="D31" s="1"/>
      <c r="E31" s="1" t="s">
        <v>33</v>
      </c>
      <c r="F31" s="1" t="s">
        <v>102</v>
      </c>
      <c r="G31" s="1">
        <v>1</v>
      </c>
      <c r="H31" s="1">
        <v>0</v>
      </c>
      <c r="I31" s="1">
        <v>0</v>
      </c>
      <c r="J31" s="1">
        <v>0</v>
      </c>
      <c r="K31" s="1">
        <v>1</v>
      </c>
      <c r="L31" s="1">
        <v>1</v>
      </c>
      <c r="M31" s="1" t="s">
        <v>24</v>
      </c>
      <c r="N31" s="1">
        <v>4</v>
      </c>
      <c r="O31" s="1">
        <v>4</v>
      </c>
      <c r="P31" s="1">
        <v>4</v>
      </c>
      <c r="Q31" s="1">
        <v>4</v>
      </c>
      <c r="R31" s="1">
        <v>4</v>
      </c>
      <c r="S31" s="1">
        <v>5</v>
      </c>
      <c r="T31" s="1">
        <v>5</v>
      </c>
      <c r="U31" s="1">
        <v>4</v>
      </c>
      <c r="V31" s="1"/>
      <c r="W31" s="1"/>
      <c r="X31" s="1"/>
      <c r="Y31" s="1"/>
      <c r="Z31" s="1"/>
      <c r="AA31" s="1"/>
      <c r="AB31" s="1"/>
      <c r="AC31" s="1"/>
      <c r="AD31" s="1"/>
    </row>
    <row r="32" spans="1:30" ht="12.75" x14ac:dyDescent="0.2">
      <c r="A32" s="2">
        <v>44525.710710115745</v>
      </c>
      <c r="B32" s="1" t="s">
        <v>98</v>
      </c>
      <c r="C32" s="1"/>
      <c r="D32" s="1" t="s">
        <v>103</v>
      </c>
      <c r="E32" s="1" t="s">
        <v>104</v>
      </c>
      <c r="F32" s="1" t="s">
        <v>105</v>
      </c>
      <c r="G32" s="1">
        <v>1</v>
      </c>
      <c r="H32" s="1">
        <v>0</v>
      </c>
      <c r="I32" s="1">
        <v>0</v>
      </c>
      <c r="J32" s="1">
        <v>0</v>
      </c>
      <c r="K32" s="1">
        <v>0</v>
      </c>
      <c r="L32" s="1">
        <v>1</v>
      </c>
      <c r="M32" s="1" t="s">
        <v>20</v>
      </c>
      <c r="N32" s="1">
        <v>5</v>
      </c>
      <c r="O32" s="1">
        <v>5</v>
      </c>
      <c r="P32" s="1">
        <v>5</v>
      </c>
      <c r="Q32" s="1">
        <v>5</v>
      </c>
      <c r="R32" s="1">
        <v>4</v>
      </c>
      <c r="S32" s="1">
        <v>5</v>
      </c>
      <c r="T32" s="1">
        <v>5</v>
      </c>
      <c r="U32" s="1">
        <v>5</v>
      </c>
      <c r="V32" s="1"/>
      <c r="W32" s="1"/>
      <c r="X32" s="1"/>
      <c r="Y32" s="1"/>
      <c r="Z32" s="1"/>
      <c r="AA32" s="1"/>
      <c r="AB32" s="1"/>
      <c r="AC32" s="1"/>
      <c r="AD32" s="1"/>
    </row>
    <row r="33" spans="1:30" ht="12.75" x14ac:dyDescent="0.2">
      <c r="A33" s="2">
        <v>44525.713588402781</v>
      </c>
      <c r="B33" s="1" t="s">
        <v>98</v>
      </c>
      <c r="C33" s="1" t="s">
        <v>25</v>
      </c>
      <c r="D33" s="1"/>
      <c r="E33" s="1" t="s">
        <v>106</v>
      </c>
      <c r="F33" s="1" t="s">
        <v>107</v>
      </c>
      <c r="G33" s="1">
        <v>1</v>
      </c>
      <c r="H33" s="1">
        <v>0</v>
      </c>
      <c r="I33" s="1">
        <v>1</v>
      </c>
      <c r="J33" s="1">
        <v>1</v>
      </c>
      <c r="K33" s="1">
        <v>0</v>
      </c>
      <c r="L33" s="1">
        <v>1</v>
      </c>
      <c r="M33" s="1" t="s">
        <v>24</v>
      </c>
      <c r="N33" s="1">
        <v>5</v>
      </c>
      <c r="O33" s="1">
        <v>5</v>
      </c>
      <c r="P33" s="1">
        <v>5</v>
      </c>
      <c r="Q33" s="1">
        <v>5</v>
      </c>
      <c r="R33" s="1">
        <v>5</v>
      </c>
      <c r="S33" s="1">
        <v>5</v>
      </c>
      <c r="T33" s="1">
        <v>5</v>
      </c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2.75" x14ac:dyDescent="0.2">
      <c r="A34" s="2">
        <v>44525.714308784722</v>
      </c>
      <c r="B34" s="1" t="s">
        <v>98</v>
      </c>
      <c r="C34" s="1"/>
      <c r="D34" s="1" t="s">
        <v>103</v>
      </c>
      <c r="E34" s="1" t="s">
        <v>34</v>
      </c>
      <c r="F34" s="1" t="s">
        <v>31</v>
      </c>
      <c r="G34" s="1">
        <v>0</v>
      </c>
      <c r="H34" s="1">
        <v>0</v>
      </c>
      <c r="I34" s="1">
        <v>1</v>
      </c>
      <c r="J34" s="1">
        <v>1</v>
      </c>
      <c r="K34" s="1">
        <v>0</v>
      </c>
      <c r="L34" s="1">
        <v>1</v>
      </c>
      <c r="M34" s="1" t="s">
        <v>22</v>
      </c>
      <c r="N34" s="1">
        <v>4</v>
      </c>
      <c r="O34" s="1">
        <v>4</v>
      </c>
      <c r="P34" s="1">
        <v>4</v>
      </c>
      <c r="Q34" s="1">
        <v>4</v>
      </c>
      <c r="R34" s="1">
        <v>3</v>
      </c>
      <c r="S34" s="1">
        <v>5</v>
      </c>
      <c r="T34" s="1">
        <v>5</v>
      </c>
      <c r="U34" s="1">
        <v>5</v>
      </c>
      <c r="V34" s="1"/>
      <c r="W34" s="1"/>
      <c r="X34" s="1"/>
      <c r="Y34" s="1"/>
      <c r="Z34" s="1"/>
      <c r="AA34" s="1"/>
      <c r="AB34" s="1"/>
      <c r="AC34" s="1"/>
      <c r="AD34" s="1"/>
    </row>
    <row r="35" spans="1:30" ht="12.75" x14ac:dyDescent="0.2">
      <c r="A35" s="2">
        <v>44525.756100555554</v>
      </c>
      <c r="B35" s="1" t="s">
        <v>98</v>
      </c>
      <c r="C35" s="1"/>
      <c r="D35" s="1" t="s">
        <v>29</v>
      </c>
      <c r="E35" s="1" t="s">
        <v>34</v>
      </c>
      <c r="F35" s="1" t="s">
        <v>31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1</v>
      </c>
      <c r="M35" s="1" t="s">
        <v>22</v>
      </c>
      <c r="N35" s="1">
        <v>5</v>
      </c>
      <c r="O35" s="1">
        <v>5</v>
      </c>
      <c r="P35" s="1">
        <v>5</v>
      </c>
      <c r="Q35" s="1">
        <v>5</v>
      </c>
      <c r="R35" s="1">
        <v>5</v>
      </c>
      <c r="S35" s="1">
        <v>5</v>
      </c>
      <c r="T35" s="1">
        <v>5</v>
      </c>
      <c r="U35" s="1">
        <v>5</v>
      </c>
      <c r="V35" s="1"/>
      <c r="W35" s="1"/>
      <c r="X35" s="1"/>
      <c r="Y35" s="1"/>
      <c r="Z35" s="1"/>
      <c r="AA35" s="1"/>
      <c r="AB35" s="1"/>
      <c r="AC35" s="1"/>
      <c r="AD35" s="1"/>
    </row>
    <row r="36" spans="1:30" ht="12.75" x14ac:dyDescent="0.2">
      <c r="A36" s="2">
        <v>44525.901825891204</v>
      </c>
      <c r="B36" s="1" t="s">
        <v>98</v>
      </c>
      <c r="C36" s="1"/>
      <c r="D36" s="1" t="s">
        <v>23</v>
      </c>
      <c r="E36" s="1" t="s">
        <v>33</v>
      </c>
      <c r="F36" s="1" t="s">
        <v>33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1</v>
      </c>
      <c r="M36" s="1" t="s">
        <v>24</v>
      </c>
      <c r="N36" s="1">
        <v>5</v>
      </c>
      <c r="O36" s="1">
        <v>5</v>
      </c>
      <c r="P36" s="1">
        <v>4</v>
      </c>
      <c r="Q36" s="1">
        <v>4</v>
      </c>
      <c r="R36" s="1">
        <v>4</v>
      </c>
      <c r="S36" s="1">
        <v>4</v>
      </c>
      <c r="T36" s="1">
        <v>4</v>
      </c>
      <c r="U36" s="1">
        <v>5</v>
      </c>
      <c r="V36" s="1" t="s">
        <v>35</v>
      </c>
      <c r="W36" s="1" t="s">
        <v>108</v>
      </c>
      <c r="X36" s="1" t="s">
        <v>35</v>
      </c>
      <c r="Y36" s="1" t="s">
        <v>35</v>
      </c>
      <c r="Z36" s="1"/>
      <c r="AA36" s="1"/>
      <c r="AB36" s="1"/>
      <c r="AC36" s="1"/>
      <c r="AD36" s="1"/>
    </row>
    <row r="37" spans="1:30" ht="12.75" x14ac:dyDescent="0.2">
      <c r="A37" s="2">
        <v>44526.561027326388</v>
      </c>
      <c r="B37" s="1" t="s">
        <v>98</v>
      </c>
      <c r="C37" s="1"/>
      <c r="D37" s="1" t="s">
        <v>29</v>
      </c>
      <c r="E37" s="1" t="s">
        <v>51</v>
      </c>
      <c r="F37" s="1" t="s">
        <v>110</v>
      </c>
      <c r="G37" s="1">
        <v>1</v>
      </c>
      <c r="H37" s="1">
        <v>0</v>
      </c>
      <c r="I37" s="1">
        <v>1</v>
      </c>
      <c r="J37" s="1">
        <v>1</v>
      </c>
      <c r="K37" s="1">
        <v>0</v>
      </c>
      <c r="L37" s="1">
        <v>1</v>
      </c>
      <c r="M37" s="1" t="s">
        <v>20</v>
      </c>
      <c r="N37" s="1">
        <v>4</v>
      </c>
      <c r="O37" s="1">
        <v>4</v>
      </c>
      <c r="P37" s="1">
        <v>4</v>
      </c>
      <c r="Q37" s="1">
        <v>3</v>
      </c>
      <c r="R37" s="1">
        <v>3</v>
      </c>
      <c r="S37" s="1">
        <v>4</v>
      </c>
      <c r="T37" s="1">
        <v>4</v>
      </c>
      <c r="U37" s="1">
        <v>3</v>
      </c>
      <c r="V37" s="1"/>
      <c r="W37" s="1"/>
      <c r="X37" s="1"/>
      <c r="Y37" s="1"/>
      <c r="Z37" s="1"/>
      <c r="AA37" s="1"/>
      <c r="AB37" s="1"/>
      <c r="AC37" s="1"/>
      <c r="AD37" s="1"/>
    </row>
    <row r="38" spans="1:30" ht="12.75" x14ac:dyDescent="0.2">
      <c r="A38" s="2">
        <v>44526.57855755787</v>
      </c>
      <c r="B38" s="1" t="s">
        <v>98</v>
      </c>
      <c r="C38" s="1" t="s">
        <v>25</v>
      </c>
      <c r="D38" s="1"/>
      <c r="E38" s="1" t="s">
        <v>51</v>
      </c>
      <c r="F38" s="1" t="s">
        <v>100</v>
      </c>
      <c r="G38" s="1">
        <v>0</v>
      </c>
      <c r="H38" s="1">
        <v>0</v>
      </c>
      <c r="I38" s="1">
        <v>1</v>
      </c>
      <c r="J38" s="1">
        <v>0</v>
      </c>
      <c r="K38" s="1">
        <v>1</v>
      </c>
      <c r="L38" s="1">
        <v>0</v>
      </c>
      <c r="M38" s="1" t="s">
        <v>24</v>
      </c>
      <c r="N38" s="1">
        <v>4</v>
      </c>
      <c r="O38" s="1">
        <v>4</v>
      </c>
      <c r="P38" s="1">
        <v>4</v>
      </c>
      <c r="Q38" s="1">
        <v>4</v>
      </c>
      <c r="R38" s="1">
        <v>4</v>
      </c>
      <c r="S38" s="1">
        <v>4</v>
      </c>
      <c r="T38" s="1">
        <v>4</v>
      </c>
      <c r="U38" s="1">
        <v>4</v>
      </c>
      <c r="V38" s="1" t="s">
        <v>21</v>
      </c>
      <c r="W38" s="1" t="s">
        <v>21</v>
      </c>
      <c r="X38" s="1" t="s">
        <v>21</v>
      </c>
      <c r="Y38" s="1" t="s">
        <v>21</v>
      </c>
      <c r="Z38" s="1"/>
      <c r="AA38" s="1"/>
      <c r="AB38" s="1"/>
      <c r="AC38" s="1"/>
      <c r="AD38" s="1"/>
    </row>
    <row r="39" spans="1:30" ht="12.75" x14ac:dyDescent="0.2">
      <c r="A39" s="2">
        <v>44526.850918240743</v>
      </c>
      <c r="B39" s="1" t="s">
        <v>98</v>
      </c>
      <c r="C39" s="1"/>
      <c r="D39" s="1" t="s">
        <v>23</v>
      </c>
      <c r="E39" s="1" t="s">
        <v>51</v>
      </c>
      <c r="F39" s="1" t="s">
        <v>30</v>
      </c>
      <c r="G39" s="1">
        <v>1</v>
      </c>
      <c r="H39" s="1">
        <v>0</v>
      </c>
      <c r="I39" s="1">
        <v>0</v>
      </c>
      <c r="J39" s="1">
        <v>0</v>
      </c>
      <c r="K39" s="1">
        <v>0</v>
      </c>
      <c r="L39" s="1">
        <v>1</v>
      </c>
      <c r="M39" s="1" t="s">
        <v>24</v>
      </c>
      <c r="N39" s="1">
        <v>5</v>
      </c>
      <c r="O39" s="1">
        <v>5</v>
      </c>
      <c r="P39" s="1">
        <v>5</v>
      </c>
      <c r="Q39" s="1">
        <v>5</v>
      </c>
      <c r="R39" s="1">
        <v>5</v>
      </c>
      <c r="S39" s="1">
        <v>5</v>
      </c>
      <c r="T39" s="1">
        <v>5</v>
      </c>
      <c r="U39" s="1">
        <v>5</v>
      </c>
      <c r="V39" s="1"/>
      <c r="W39" s="1"/>
      <c r="X39" s="1"/>
      <c r="Y39" s="1"/>
      <c r="Z39" s="1"/>
      <c r="AA39" s="1"/>
      <c r="AB39" s="1"/>
      <c r="AC39" s="1"/>
      <c r="AD39" s="1"/>
    </row>
    <row r="40" spans="1:30" ht="12.75" x14ac:dyDescent="0.2">
      <c r="A40" s="2">
        <v>44527.322655219905</v>
      </c>
      <c r="B40" s="1" t="s">
        <v>98</v>
      </c>
      <c r="C40" s="1"/>
      <c r="D40" s="1" t="s">
        <v>29</v>
      </c>
      <c r="E40" s="1" t="s">
        <v>19</v>
      </c>
      <c r="F40" s="1" t="s">
        <v>27</v>
      </c>
      <c r="G40" s="1">
        <v>1</v>
      </c>
      <c r="H40" s="1">
        <v>0</v>
      </c>
      <c r="I40" s="1">
        <v>0</v>
      </c>
      <c r="J40" s="1">
        <v>0</v>
      </c>
      <c r="K40" s="1">
        <v>0</v>
      </c>
      <c r="L40" s="1">
        <v>1</v>
      </c>
      <c r="M40" s="1" t="s">
        <v>28</v>
      </c>
      <c r="N40" s="1">
        <v>4</v>
      </c>
      <c r="O40" s="1">
        <v>4</v>
      </c>
      <c r="P40" s="1">
        <v>4</v>
      </c>
      <c r="Q40" s="1">
        <v>5</v>
      </c>
      <c r="R40" s="1">
        <v>4</v>
      </c>
      <c r="S40" s="1">
        <v>4</v>
      </c>
      <c r="T40" s="1">
        <v>4</v>
      </c>
      <c r="U40" s="1">
        <v>4</v>
      </c>
      <c r="V40" s="1"/>
      <c r="W40" s="1"/>
      <c r="X40" s="1"/>
      <c r="Y40" s="1"/>
      <c r="Z40" s="1"/>
      <c r="AA40" s="1"/>
      <c r="AB40" s="1"/>
      <c r="AC40" s="1"/>
      <c r="AD40" s="1"/>
    </row>
    <row r="41" spans="1:30" ht="12.75" x14ac:dyDescent="0.2">
      <c r="A41" s="2">
        <v>44525.667698310186</v>
      </c>
      <c r="B41" s="1" t="s">
        <v>98</v>
      </c>
      <c r="C41" s="1" t="s">
        <v>32</v>
      </c>
      <c r="D41" s="1"/>
      <c r="E41" s="1" t="s">
        <v>51</v>
      </c>
      <c r="F41" s="1" t="s">
        <v>100</v>
      </c>
      <c r="G41" s="1">
        <v>0</v>
      </c>
      <c r="H41" s="1">
        <v>0</v>
      </c>
      <c r="I41" s="1">
        <v>1</v>
      </c>
      <c r="J41" s="1">
        <v>0</v>
      </c>
      <c r="K41" s="1">
        <v>1</v>
      </c>
      <c r="L41" s="1">
        <v>1</v>
      </c>
      <c r="M41" s="1" t="s">
        <v>22</v>
      </c>
      <c r="N41" s="1">
        <v>5</v>
      </c>
      <c r="O41" s="1">
        <v>5</v>
      </c>
      <c r="P41" s="1">
        <v>5</v>
      </c>
      <c r="Q41" s="1">
        <v>5</v>
      </c>
      <c r="R41" s="1">
        <v>5</v>
      </c>
      <c r="S41" s="1">
        <v>5</v>
      </c>
      <c r="T41" s="1">
        <v>5</v>
      </c>
      <c r="U41" s="1">
        <v>5</v>
      </c>
      <c r="V41" s="1"/>
      <c r="W41" s="1"/>
      <c r="X41" s="1"/>
      <c r="Y41" s="1"/>
      <c r="Z41" s="1"/>
      <c r="AA41" s="1"/>
      <c r="AB41" s="1"/>
      <c r="AC41" s="1"/>
      <c r="AD41" s="1"/>
    </row>
    <row r="42" spans="1:30" ht="12.75" x14ac:dyDescent="0.2">
      <c r="A42" s="2">
        <v>44525.672882500003</v>
      </c>
      <c r="B42" s="1" t="s">
        <v>98</v>
      </c>
      <c r="C42" s="1"/>
      <c r="D42" s="1" t="s">
        <v>23</v>
      </c>
      <c r="E42" s="1" t="s">
        <v>33</v>
      </c>
      <c r="F42" s="1" t="s">
        <v>33</v>
      </c>
      <c r="G42" s="1">
        <v>0</v>
      </c>
      <c r="H42" s="1">
        <v>0</v>
      </c>
      <c r="I42" s="1">
        <v>1</v>
      </c>
      <c r="J42" s="1">
        <v>0</v>
      </c>
      <c r="K42" s="1">
        <v>0</v>
      </c>
      <c r="L42" s="1">
        <v>1</v>
      </c>
      <c r="M42" s="1" t="s">
        <v>24</v>
      </c>
      <c r="N42" s="1">
        <v>5</v>
      </c>
      <c r="O42" s="1">
        <v>5</v>
      </c>
      <c r="P42" s="1">
        <v>5</v>
      </c>
      <c r="Q42" s="1">
        <v>5</v>
      </c>
      <c r="R42" s="1">
        <v>5</v>
      </c>
      <c r="S42" s="1">
        <v>5</v>
      </c>
      <c r="T42" s="1">
        <v>5</v>
      </c>
      <c r="U42" s="1">
        <v>5</v>
      </c>
      <c r="V42" s="1" t="s">
        <v>21</v>
      </c>
      <c r="W42" s="1" t="s">
        <v>21</v>
      </c>
      <c r="X42" s="1" t="s">
        <v>21</v>
      </c>
      <c r="Y42" s="1" t="s">
        <v>101</v>
      </c>
      <c r="Z42" s="1"/>
      <c r="AA42" s="1"/>
      <c r="AB42" s="1"/>
      <c r="AC42" s="1"/>
      <c r="AD42" s="1"/>
    </row>
    <row r="43" spans="1:30" ht="12.75" x14ac:dyDescent="0.2">
      <c r="A43" s="2">
        <v>44525.6757137963</v>
      </c>
      <c r="B43" s="1" t="s">
        <v>98</v>
      </c>
      <c r="C43" s="1" t="s">
        <v>25</v>
      </c>
      <c r="D43" s="1"/>
      <c r="E43" s="1" t="s">
        <v>51</v>
      </c>
      <c r="F43" s="1" t="s">
        <v>100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1</v>
      </c>
      <c r="M43" s="1" t="s">
        <v>24</v>
      </c>
      <c r="N43" s="1">
        <v>5</v>
      </c>
      <c r="O43" s="1">
        <v>5</v>
      </c>
      <c r="P43" s="1">
        <v>5</v>
      </c>
      <c r="Q43" s="1">
        <v>5</v>
      </c>
      <c r="R43" s="1">
        <v>3</v>
      </c>
      <c r="S43" s="1">
        <v>5</v>
      </c>
      <c r="T43" s="1">
        <v>4</v>
      </c>
      <c r="U43" s="1">
        <v>4</v>
      </c>
      <c r="V43" s="1"/>
      <c r="W43" s="1"/>
      <c r="X43" s="1"/>
      <c r="Y43" s="1"/>
      <c r="Z43" s="1"/>
      <c r="AA43" s="1"/>
      <c r="AB43" s="1"/>
      <c r="AC43" s="1"/>
      <c r="AD43" s="1"/>
    </row>
    <row r="44" spans="1:30" ht="12.75" x14ac:dyDescent="0.2">
      <c r="A44" s="2">
        <v>44525.691893900468</v>
      </c>
      <c r="B44" s="1" t="s">
        <v>98</v>
      </c>
      <c r="C44" s="1" t="s">
        <v>26</v>
      </c>
      <c r="D44" s="1"/>
      <c r="E44" s="1" t="s">
        <v>33</v>
      </c>
      <c r="F44" s="1" t="s">
        <v>102</v>
      </c>
      <c r="G44" s="1">
        <v>1</v>
      </c>
      <c r="H44" s="1">
        <v>0</v>
      </c>
      <c r="I44" s="1">
        <v>0</v>
      </c>
      <c r="J44" s="1">
        <v>0</v>
      </c>
      <c r="K44" s="1">
        <v>1</v>
      </c>
      <c r="L44" s="1">
        <v>1</v>
      </c>
      <c r="M44" s="1" t="s">
        <v>24</v>
      </c>
      <c r="N44" s="1">
        <v>4</v>
      </c>
      <c r="O44" s="1">
        <v>4</v>
      </c>
      <c r="P44" s="1">
        <v>4</v>
      </c>
      <c r="Q44" s="1">
        <v>4</v>
      </c>
      <c r="R44" s="1">
        <v>4</v>
      </c>
      <c r="S44" s="1">
        <v>5</v>
      </c>
      <c r="T44" s="1">
        <v>5</v>
      </c>
      <c r="U44" s="1">
        <v>4</v>
      </c>
      <c r="V44" s="1"/>
      <c r="W44" s="1"/>
      <c r="X44" s="1"/>
      <c r="Y44" s="1"/>
      <c r="Z44" s="1"/>
      <c r="AA44" s="1"/>
      <c r="AB44" s="1"/>
      <c r="AC44" s="1"/>
      <c r="AD44" s="1"/>
    </row>
    <row r="45" spans="1:30" ht="12.75" x14ac:dyDescent="0.2">
      <c r="A45" s="2">
        <v>44525.710710115745</v>
      </c>
      <c r="B45" s="1" t="s">
        <v>98</v>
      </c>
      <c r="C45" s="1"/>
      <c r="D45" s="1" t="s">
        <v>103</v>
      </c>
      <c r="E45" s="1" t="s">
        <v>104</v>
      </c>
      <c r="F45" s="1" t="s">
        <v>105</v>
      </c>
      <c r="G45" s="1">
        <v>1</v>
      </c>
      <c r="H45" s="1">
        <v>0</v>
      </c>
      <c r="I45" s="1">
        <v>0</v>
      </c>
      <c r="J45" s="1">
        <v>0</v>
      </c>
      <c r="K45" s="1">
        <v>1</v>
      </c>
      <c r="L45" s="1">
        <v>1</v>
      </c>
      <c r="M45" s="1" t="s">
        <v>20</v>
      </c>
      <c r="N45" s="1">
        <v>5</v>
      </c>
      <c r="O45" s="1">
        <v>5</v>
      </c>
      <c r="P45" s="1">
        <v>5</v>
      </c>
      <c r="Q45" s="1">
        <v>5</v>
      </c>
      <c r="R45" s="1">
        <v>4</v>
      </c>
      <c r="S45" s="1">
        <v>5</v>
      </c>
      <c r="T45" s="1">
        <v>5</v>
      </c>
      <c r="U45" s="1">
        <v>5</v>
      </c>
      <c r="V45" s="1"/>
      <c r="W45" s="1"/>
      <c r="X45" s="1"/>
      <c r="Y45" s="1"/>
      <c r="Z45" s="1"/>
      <c r="AA45" s="1"/>
      <c r="AB45" s="1"/>
      <c r="AC45" s="1"/>
      <c r="AD45" s="1"/>
    </row>
    <row r="46" spans="1:30" ht="12.75" x14ac:dyDescent="0.2">
      <c r="A46" s="2">
        <v>44525.713588402781</v>
      </c>
      <c r="B46" s="1" t="s">
        <v>98</v>
      </c>
      <c r="C46" s="1" t="s">
        <v>25</v>
      </c>
      <c r="D46" s="1"/>
      <c r="E46" s="1" t="s">
        <v>106</v>
      </c>
      <c r="F46" s="1" t="s">
        <v>107</v>
      </c>
      <c r="G46" s="1">
        <v>1</v>
      </c>
      <c r="H46" s="1">
        <v>0</v>
      </c>
      <c r="I46" s="1">
        <v>1</v>
      </c>
      <c r="J46" s="1">
        <v>1</v>
      </c>
      <c r="K46" s="1">
        <v>0</v>
      </c>
      <c r="L46" s="1">
        <v>1</v>
      </c>
      <c r="M46" s="1" t="s">
        <v>24</v>
      </c>
      <c r="N46" s="1">
        <v>5</v>
      </c>
      <c r="O46" s="1">
        <v>5</v>
      </c>
      <c r="P46" s="1">
        <v>5</v>
      </c>
      <c r="Q46" s="1">
        <v>5</v>
      </c>
      <c r="R46" s="1">
        <v>5</v>
      </c>
      <c r="S46" s="1">
        <v>5</v>
      </c>
      <c r="T46" s="1">
        <v>5</v>
      </c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2.75" x14ac:dyDescent="0.2">
      <c r="A47" s="2">
        <v>44525.714308784722</v>
      </c>
      <c r="B47" s="1" t="s">
        <v>98</v>
      </c>
      <c r="C47" s="1"/>
      <c r="D47" s="1" t="s">
        <v>103</v>
      </c>
      <c r="E47" s="1" t="s">
        <v>34</v>
      </c>
      <c r="F47" s="1" t="s">
        <v>31</v>
      </c>
      <c r="G47" s="1">
        <v>0</v>
      </c>
      <c r="H47" s="1">
        <v>0</v>
      </c>
      <c r="I47" s="1">
        <v>1</v>
      </c>
      <c r="J47" s="1">
        <v>1</v>
      </c>
      <c r="K47" s="1">
        <v>0</v>
      </c>
      <c r="L47" s="1">
        <v>1</v>
      </c>
      <c r="M47" s="1" t="s">
        <v>22</v>
      </c>
      <c r="N47" s="1">
        <v>4</v>
      </c>
      <c r="O47" s="1">
        <v>4</v>
      </c>
      <c r="P47" s="1">
        <v>4</v>
      </c>
      <c r="Q47" s="1">
        <v>4</v>
      </c>
      <c r="R47" s="1">
        <v>3</v>
      </c>
      <c r="S47" s="1">
        <v>5</v>
      </c>
      <c r="T47" s="1">
        <v>5</v>
      </c>
      <c r="U47" s="1">
        <v>5</v>
      </c>
      <c r="V47" s="1"/>
      <c r="W47" s="1"/>
      <c r="X47" s="1"/>
      <c r="Y47" s="1"/>
      <c r="Z47" s="1"/>
      <c r="AA47" s="1"/>
      <c r="AB47" s="1"/>
      <c r="AC47" s="1"/>
      <c r="AD47" s="1"/>
    </row>
    <row r="48" spans="1:30" ht="12.75" x14ac:dyDescent="0.2">
      <c r="A48" s="2">
        <v>44525.756100555554</v>
      </c>
      <c r="B48" s="1" t="s">
        <v>98</v>
      </c>
      <c r="C48" s="1"/>
      <c r="D48" s="1" t="s">
        <v>29</v>
      </c>
      <c r="E48" s="1" t="s">
        <v>34</v>
      </c>
      <c r="F48" s="1" t="s">
        <v>31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1</v>
      </c>
      <c r="M48" s="1" t="s">
        <v>22</v>
      </c>
      <c r="N48" s="1">
        <v>5</v>
      </c>
      <c r="O48" s="1">
        <v>5</v>
      </c>
      <c r="P48" s="1">
        <v>5</v>
      </c>
      <c r="Q48" s="1">
        <v>5</v>
      </c>
      <c r="R48" s="1">
        <v>5</v>
      </c>
      <c r="S48" s="1">
        <v>5</v>
      </c>
      <c r="T48" s="1">
        <v>5</v>
      </c>
      <c r="U48" s="1">
        <v>5</v>
      </c>
      <c r="V48" s="1"/>
      <c r="W48" s="1"/>
      <c r="X48" s="1"/>
      <c r="Y48" s="1"/>
      <c r="Z48" s="1"/>
      <c r="AA48" s="1"/>
      <c r="AB48" s="1"/>
      <c r="AC48" s="1"/>
      <c r="AD48" s="1"/>
    </row>
    <row r="49" spans="1:30" ht="12.75" x14ac:dyDescent="0.2">
      <c r="A49" s="2">
        <v>44525.901825891204</v>
      </c>
      <c r="B49" s="1" t="s">
        <v>98</v>
      </c>
      <c r="C49" s="1"/>
      <c r="D49" s="1" t="s">
        <v>23</v>
      </c>
      <c r="E49" s="1" t="s">
        <v>33</v>
      </c>
      <c r="F49" s="1" t="s">
        <v>33</v>
      </c>
      <c r="G49" s="1">
        <v>0</v>
      </c>
      <c r="H49" s="1">
        <v>0</v>
      </c>
      <c r="I49" s="1">
        <v>0</v>
      </c>
      <c r="J49" s="1">
        <v>1</v>
      </c>
      <c r="K49" s="1">
        <v>0</v>
      </c>
      <c r="L49" s="1">
        <v>1</v>
      </c>
      <c r="M49" s="1" t="s">
        <v>24</v>
      </c>
      <c r="N49" s="1">
        <v>5</v>
      </c>
      <c r="O49" s="1">
        <v>5</v>
      </c>
      <c r="P49" s="1">
        <v>4</v>
      </c>
      <c r="Q49" s="1">
        <v>4</v>
      </c>
      <c r="R49" s="1">
        <v>4</v>
      </c>
      <c r="S49" s="1">
        <v>4</v>
      </c>
      <c r="T49" s="1">
        <v>4</v>
      </c>
      <c r="U49" s="1">
        <v>5</v>
      </c>
      <c r="V49" s="1" t="s">
        <v>35</v>
      </c>
      <c r="W49" s="1" t="s">
        <v>108</v>
      </c>
      <c r="X49" s="1" t="s">
        <v>35</v>
      </c>
      <c r="Y49" s="1" t="s">
        <v>35</v>
      </c>
      <c r="Z49" s="1"/>
      <c r="AA49" s="1"/>
      <c r="AB49" s="1"/>
      <c r="AC49" s="1"/>
      <c r="AD49" s="1"/>
    </row>
    <row r="50" spans="1:30" ht="12.75" x14ac:dyDescent="0.2">
      <c r="A50" s="2">
        <v>44526.561027326388</v>
      </c>
      <c r="B50" s="1" t="s">
        <v>98</v>
      </c>
      <c r="C50" s="1"/>
      <c r="D50" s="1" t="s">
        <v>29</v>
      </c>
      <c r="E50" s="1" t="s">
        <v>51</v>
      </c>
      <c r="F50" s="1" t="s">
        <v>110</v>
      </c>
      <c r="G50" s="1">
        <v>1</v>
      </c>
      <c r="H50" s="1">
        <v>0</v>
      </c>
      <c r="I50" s="1">
        <v>1</v>
      </c>
      <c r="J50" s="1">
        <v>1</v>
      </c>
      <c r="K50" s="1">
        <v>0</v>
      </c>
      <c r="L50" s="1">
        <v>1</v>
      </c>
      <c r="M50" s="1" t="s">
        <v>20</v>
      </c>
      <c r="N50" s="1">
        <v>4</v>
      </c>
      <c r="O50" s="1">
        <v>4</v>
      </c>
      <c r="P50" s="1">
        <v>4</v>
      </c>
      <c r="Q50" s="1">
        <v>3</v>
      </c>
      <c r="R50" s="1">
        <v>3</v>
      </c>
      <c r="S50" s="1">
        <v>4</v>
      </c>
      <c r="T50" s="1">
        <v>4</v>
      </c>
      <c r="U50" s="1">
        <v>3</v>
      </c>
      <c r="V50" s="1"/>
      <c r="W50" s="1"/>
      <c r="X50" s="1"/>
      <c r="Y50" s="1"/>
      <c r="Z50" s="1"/>
      <c r="AA50" s="1"/>
      <c r="AB50" s="1"/>
      <c r="AC50" s="1"/>
      <c r="AD50" s="1"/>
    </row>
    <row r="51" spans="1:30" ht="12.75" x14ac:dyDescent="0.2">
      <c r="A51" s="2">
        <v>44526.57855755787</v>
      </c>
      <c r="B51" s="1" t="s">
        <v>98</v>
      </c>
      <c r="C51" s="1" t="s">
        <v>25</v>
      </c>
      <c r="D51" s="1"/>
      <c r="E51" s="1" t="s">
        <v>51</v>
      </c>
      <c r="F51" s="1" t="s">
        <v>100</v>
      </c>
      <c r="G51" s="1">
        <v>0</v>
      </c>
      <c r="H51" s="1">
        <v>0</v>
      </c>
      <c r="I51" s="1">
        <v>1</v>
      </c>
      <c r="J51" s="1">
        <v>0</v>
      </c>
      <c r="K51" s="1">
        <v>1</v>
      </c>
      <c r="L51" s="1">
        <v>0</v>
      </c>
      <c r="M51" s="1" t="s">
        <v>24</v>
      </c>
      <c r="N51" s="1">
        <v>4</v>
      </c>
      <c r="O51" s="1">
        <v>4</v>
      </c>
      <c r="P51" s="1">
        <v>4</v>
      </c>
      <c r="Q51" s="1">
        <v>4</v>
      </c>
      <c r="R51" s="1">
        <v>4</v>
      </c>
      <c r="S51" s="1">
        <v>4</v>
      </c>
      <c r="T51" s="1">
        <v>4</v>
      </c>
      <c r="U51" s="1">
        <v>4</v>
      </c>
      <c r="V51" s="1" t="s">
        <v>21</v>
      </c>
      <c r="W51" s="1" t="s">
        <v>21</v>
      </c>
      <c r="X51" s="1" t="s">
        <v>21</v>
      </c>
      <c r="Y51" s="1" t="s">
        <v>21</v>
      </c>
      <c r="Z51" s="1"/>
      <c r="AA51" s="1"/>
      <c r="AB51" s="1"/>
      <c r="AC51" s="1"/>
      <c r="AD51" s="1"/>
    </row>
    <row r="52" spans="1:30" ht="12.75" x14ac:dyDescent="0.2">
      <c r="A52" s="2">
        <v>44526.850918240743</v>
      </c>
      <c r="B52" s="1" t="s">
        <v>98</v>
      </c>
      <c r="C52" s="1"/>
      <c r="D52" s="1" t="s">
        <v>23</v>
      </c>
      <c r="E52" s="1" t="s">
        <v>51</v>
      </c>
      <c r="F52" s="1" t="s">
        <v>30</v>
      </c>
      <c r="G52" s="1">
        <v>1</v>
      </c>
      <c r="H52" s="1">
        <v>0</v>
      </c>
      <c r="I52" s="1">
        <v>0</v>
      </c>
      <c r="J52" s="1">
        <v>0</v>
      </c>
      <c r="K52" s="1">
        <v>0</v>
      </c>
      <c r="L52" s="1">
        <v>1</v>
      </c>
      <c r="M52" s="1" t="s">
        <v>24</v>
      </c>
      <c r="N52" s="1">
        <v>5</v>
      </c>
      <c r="O52" s="1">
        <v>5</v>
      </c>
      <c r="P52" s="1">
        <v>5</v>
      </c>
      <c r="Q52" s="1">
        <v>5</v>
      </c>
      <c r="R52" s="1">
        <v>5</v>
      </c>
      <c r="S52" s="1">
        <v>5</v>
      </c>
      <c r="T52" s="1">
        <v>5</v>
      </c>
      <c r="U52" s="1">
        <v>5</v>
      </c>
      <c r="V52" s="1"/>
      <c r="W52" s="1"/>
      <c r="X52" s="1"/>
      <c r="Y52" s="1"/>
      <c r="Z52" s="1"/>
      <c r="AA52" s="1"/>
      <c r="AB52" s="1"/>
      <c r="AC52" s="1"/>
      <c r="AD52" s="1"/>
    </row>
    <row r="53" spans="1:30" ht="12.75" x14ac:dyDescent="0.2">
      <c r="A53" s="2">
        <v>44527.322655219905</v>
      </c>
      <c r="B53" s="1" t="s">
        <v>98</v>
      </c>
      <c r="C53" s="1"/>
      <c r="D53" s="1" t="s">
        <v>29</v>
      </c>
      <c r="E53" s="1" t="s">
        <v>19</v>
      </c>
      <c r="F53" s="1" t="s">
        <v>27</v>
      </c>
      <c r="G53" s="1">
        <v>1</v>
      </c>
      <c r="H53" s="1">
        <v>0</v>
      </c>
      <c r="I53" s="1">
        <v>0</v>
      </c>
      <c r="J53" s="1">
        <v>0</v>
      </c>
      <c r="K53" s="1">
        <v>0</v>
      </c>
      <c r="L53" s="1">
        <v>1</v>
      </c>
      <c r="M53" s="1" t="s">
        <v>28</v>
      </c>
      <c r="N53" s="1">
        <v>4</v>
      </c>
      <c r="O53" s="1">
        <v>4</v>
      </c>
      <c r="P53" s="1">
        <v>4</v>
      </c>
      <c r="Q53" s="1">
        <v>5</v>
      </c>
      <c r="R53" s="1">
        <v>4</v>
      </c>
      <c r="S53" s="1">
        <v>4</v>
      </c>
      <c r="T53" s="1">
        <v>4</v>
      </c>
      <c r="U53" s="1">
        <v>4</v>
      </c>
      <c r="V53" s="1"/>
      <c r="W53" s="1"/>
      <c r="X53" s="1"/>
      <c r="Y53" s="1"/>
      <c r="Z53" s="1"/>
      <c r="AA53" s="1"/>
      <c r="AB53" s="1"/>
      <c r="AC53" s="1"/>
      <c r="AD53" s="1"/>
    </row>
    <row r="54" spans="1:30" ht="12.75" x14ac:dyDescent="0.2">
      <c r="A54" s="2">
        <v>44525.667698310186</v>
      </c>
      <c r="B54" s="1" t="s">
        <v>98</v>
      </c>
      <c r="C54" s="1" t="s">
        <v>32</v>
      </c>
      <c r="D54" s="1"/>
      <c r="E54" s="1" t="s">
        <v>51</v>
      </c>
      <c r="F54" s="1" t="s">
        <v>100</v>
      </c>
      <c r="G54" s="1">
        <v>0</v>
      </c>
      <c r="H54" s="1">
        <v>0</v>
      </c>
      <c r="I54" s="1">
        <v>1</v>
      </c>
      <c r="J54" s="1">
        <v>0</v>
      </c>
      <c r="K54" s="1">
        <v>1</v>
      </c>
      <c r="L54" s="1">
        <v>1</v>
      </c>
      <c r="M54" s="1" t="s">
        <v>22</v>
      </c>
      <c r="N54" s="1">
        <v>5</v>
      </c>
      <c r="O54" s="1">
        <v>5</v>
      </c>
      <c r="P54" s="1">
        <v>5</v>
      </c>
      <c r="Q54" s="1">
        <v>5</v>
      </c>
      <c r="R54" s="1">
        <v>5</v>
      </c>
      <c r="S54" s="1">
        <v>5</v>
      </c>
      <c r="T54" s="1">
        <v>5</v>
      </c>
      <c r="U54" s="1">
        <v>5</v>
      </c>
      <c r="V54" s="1"/>
      <c r="W54" s="1"/>
      <c r="X54" s="1"/>
      <c r="Y54" s="1"/>
      <c r="Z54" s="1"/>
      <c r="AA54" s="1"/>
      <c r="AB54" s="1"/>
      <c r="AC54" s="1"/>
      <c r="AD54" s="1"/>
    </row>
    <row r="55" spans="1:30" ht="12.75" x14ac:dyDescent="0.2">
      <c r="A55" s="2">
        <v>44525.672882500003</v>
      </c>
      <c r="B55" s="1" t="s">
        <v>98</v>
      </c>
      <c r="C55" s="1"/>
      <c r="D55" s="1" t="s">
        <v>23</v>
      </c>
      <c r="E55" s="1" t="s">
        <v>33</v>
      </c>
      <c r="F55" s="1" t="s">
        <v>33</v>
      </c>
      <c r="G55" s="1">
        <v>0</v>
      </c>
      <c r="H55" s="1">
        <v>0</v>
      </c>
      <c r="I55" s="1">
        <v>1</v>
      </c>
      <c r="J55" s="1">
        <v>0</v>
      </c>
      <c r="K55" s="1">
        <v>0</v>
      </c>
      <c r="L55" s="1">
        <v>1</v>
      </c>
      <c r="M55" s="1" t="s">
        <v>24</v>
      </c>
      <c r="N55" s="1">
        <v>5</v>
      </c>
      <c r="O55" s="1">
        <v>5</v>
      </c>
      <c r="P55" s="1">
        <v>5</v>
      </c>
      <c r="Q55" s="1">
        <v>5</v>
      </c>
      <c r="R55" s="1">
        <v>5</v>
      </c>
      <c r="S55" s="1">
        <v>5</v>
      </c>
      <c r="T55" s="1">
        <v>5</v>
      </c>
      <c r="U55" s="1">
        <v>5</v>
      </c>
      <c r="V55" s="1" t="s">
        <v>21</v>
      </c>
      <c r="W55" s="1" t="s">
        <v>21</v>
      </c>
      <c r="X55" s="1" t="s">
        <v>21</v>
      </c>
      <c r="Y55" s="1" t="s">
        <v>101</v>
      </c>
      <c r="Z55" s="1"/>
      <c r="AA55" s="1"/>
      <c r="AB55" s="1"/>
      <c r="AC55" s="1"/>
      <c r="AD55" s="1"/>
    </row>
    <row r="56" spans="1:30" ht="12.75" x14ac:dyDescent="0.2">
      <c r="A56" s="2">
        <v>44525.6757137963</v>
      </c>
      <c r="B56" s="1" t="s">
        <v>98</v>
      </c>
      <c r="C56" s="1" t="s">
        <v>25</v>
      </c>
      <c r="D56" s="1"/>
      <c r="E56" s="1" t="s">
        <v>51</v>
      </c>
      <c r="F56" s="1" t="s">
        <v>100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1</v>
      </c>
      <c r="M56" s="1" t="s">
        <v>24</v>
      </c>
      <c r="N56" s="1">
        <v>5</v>
      </c>
      <c r="O56" s="1">
        <v>5</v>
      </c>
      <c r="P56" s="1">
        <v>5</v>
      </c>
      <c r="Q56" s="1">
        <v>5</v>
      </c>
      <c r="R56" s="1">
        <v>3</v>
      </c>
      <c r="S56" s="1">
        <v>5</v>
      </c>
      <c r="T56" s="1">
        <v>4</v>
      </c>
      <c r="U56" s="1">
        <v>4</v>
      </c>
      <c r="V56" s="1"/>
      <c r="W56" s="1"/>
      <c r="X56" s="1"/>
      <c r="Y56" s="1"/>
      <c r="Z56" s="1"/>
      <c r="AA56" s="1"/>
      <c r="AB56" s="1"/>
      <c r="AC56" s="1"/>
      <c r="AD56" s="1"/>
    </row>
    <row r="57" spans="1:30" ht="12.75" x14ac:dyDescent="0.2">
      <c r="A57" s="2">
        <v>44525.691893900468</v>
      </c>
      <c r="B57" s="1" t="s">
        <v>98</v>
      </c>
      <c r="C57" s="1" t="s">
        <v>26</v>
      </c>
      <c r="D57" s="1"/>
      <c r="E57" s="1" t="s">
        <v>33</v>
      </c>
      <c r="F57" s="1" t="s">
        <v>102</v>
      </c>
      <c r="G57" s="1">
        <v>1</v>
      </c>
      <c r="H57" s="1">
        <v>0</v>
      </c>
      <c r="I57" s="1">
        <v>0</v>
      </c>
      <c r="J57" s="1">
        <v>0</v>
      </c>
      <c r="K57" s="1">
        <v>1</v>
      </c>
      <c r="L57" s="1">
        <v>1</v>
      </c>
      <c r="M57" s="1" t="s">
        <v>24</v>
      </c>
      <c r="N57" s="1">
        <v>4</v>
      </c>
      <c r="O57" s="1">
        <v>4</v>
      </c>
      <c r="P57" s="1">
        <v>4</v>
      </c>
      <c r="Q57" s="1">
        <v>4</v>
      </c>
      <c r="R57" s="1">
        <v>4</v>
      </c>
      <c r="S57" s="1">
        <v>5</v>
      </c>
      <c r="T57" s="1">
        <v>5</v>
      </c>
      <c r="U57" s="1">
        <v>4</v>
      </c>
      <c r="V57" s="1"/>
      <c r="W57" s="1"/>
      <c r="X57" s="1"/>
      <c r="Y57" s="1"/>
      <c r="Z57" s="1"/>
      <c r="AA57" s="1"/>
      <c r="AB57" s="1"/>
      <c r="AC57" s="1"/>
      <c r="AD57" s="1"/>
    </row>
    <row r="58" spans="1:30" ht="12.75" x14ac:dyDescent="0.2">
      <c r="A58" s="2">
        <v>44525.710710115745</v>
      </c>
      <c r="B58" s="1" t="s">
        <v>98</v>
      </c>
      <c r="C58" s="1"/>
      <c r="D58" s="1" t="s">
        <v>103</v>
      </c>
      <c r="E58" s="1" t="s">
        <v>104</v>
      </c>
      <c r="F58" s="1" t="s">
        <v>105</v>
      </c>
      <c r="G58" s="1">
        <v>1</v>
      </c>
      <c r="H58" s="1">
        <v>0</v>
      </c>
      <c r="I58" s="1">
        <v>0</v>
      </c>
      <c r="J58" s="1">
        <v>0</v>
      </c>
      <c r="K58" s="1">
        <v>0</v>
      </c>
      <c r="L58" s="1">
        <v>1</v>
      </c>
      <c r="M58" s="1" t="s">
        <v>20</v>
      </c>
      <c r="N58" s="1">
        <v>5</v>
      </c>
      <c r="O58" s="1">
        <v>5</v>
      </c>
      <c r="P58" s="1">
        <v>5</v>
      </c>
      <c r="Q58" s="1">
        <v>5</v>
      </c>
      <c r="R58" s="1">
        <v>4</v>
      </c>
      <c r="S58" s="1">
        <v>5</v>
      </c>
      <c r="T58" s="1">
        <v>5</v>
      </c>
      <c r="U58" s="1">
        <v>5</v>
      </c>
      <c r="V58" s="1"/>
      <c r="W58" s="1"/>
      <c r="X58" s="1"/>
      <c r="Y58" s="1"/>
      <c r="Z58" s="1"/>
      <c r="AA58" s="1"/>
      <c r="AB58" s="1"/>
      <c r="AC58" s="1"/>
      <c r="AD58" s="1"/>
    </row>
    <row r="59" spans="1:30" ht="12.75" x14ac:dyDescent="0.2">
      <c r="A59" s="2">
        <v>44525.713588402781</v>
      </c>
      <c r="B59" s="1" t="s">
        <v>98</v>
      </c>
      <c r="C59" s="1" t="s">
        <v>25</v>
      </c>
      <c r="D59" s="1"/>
      <c r="E59" s="1" t="s">
        <v>106</v>
      </c>
      <c r="F59" s="1" t="s">
        <v>107</v>
      </c>
      <c r="G59" s="1">
        <v>1</v>
      </c>
      <c r="H59" s="1">
        <v>0</v>
      </c>
      <c r="I59" s="1">
        <v>1</v>
      </c>
      <c r="J59" s="1">
        <v>1</v>
      </c>
      <c r="K59" s="1">
        <v>1</v>
      </c>
      <c r="L59" s="1">
        <v>1</v>
      </c>
      <c r="M59" s="1" t="s">
        <v>24</v>
      </c>
      <c r="N59" s="1">
        <v>5</v>
      </c>
      <c r="O59" s="1">
        <v>5</v>
      </c>
      <c r="P59" s="1">
        <v>5</v>
      </c>
      <c r="Q59" s="1">
        <v>5</v>
      </c>
      <c r="R59" s="1">
        <v>5</v>
      </c>
      <c r="S59" s="1">
        <v>5</v>
      </c>
      <c r="T59" s="1">
        <v>5</v>
      </c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2.75" x14ac:dyDescent="0.2">
      <c r="A60" s="2">
        <v>44525.714308784722</v>
      </c>
      <c r="B60" s="1" t="s">
        <v>98</v>
      </c>
      <c r="C60" s="1"/>
      <c r="D60" s="1" t="s">
        <v>103</v>
      </c>
      <c r="E60" s="1" t="s">
        <v>34</v>
      </c>
      <c r="F60" s="1" t="s">
        <v>31</v>
      </c>
      <c r="G60" s="1">
        <v>0</v>
      </c>
      <c r="H60" s="1">
        <v>0</v>
      </c>
      <c r="I60" s="1">
        <v>1</v>
      </c>
      <c r="J60" s="1">
        <v>1</v>
      </c>
      <c r="K60" s="1">
        <v>0</v>
      </c>
      <c r="L60" s="1">
        <v>1</v>
      </c>
      <c r="M60" s="1" t="s">
        <v>22</v>
      </c>
      <c r="N60" s="1">
        <v>4</v>
      </c>
      <c r="O60" s="1">
        <v>4</v>
      </c>
      <c r="P60" s="1">
        <v>4</v>
      </c>
      <c r="Q60" s="1">
        <v>4</v>
      </c>
      <c r="R60" s="1">
        <v>3</v>
      </c>
      <c r="S60" s="1">
        <v>5</v>
      </c>
      <c r="T60" s="1">
        <v>5</v>
      </c>
      <c r="U60" s="1">
        <v>5</v>
      </c>
      <c r="V60" s="1"/>
      <c r="W60" s="1"/>
      <c r="X60" s="1"/>
      <c r="Y60" s="1"/>
      <c r="Z60" s="1"/>
      <c r="AA60" s="1"/>
      <c r="AB60" s="1"/>
      <c r="AC60" s="1"/>
      <c r="AD60" s="1"/>
    </row>
    <row r="61" spans="1:30" ht="12.75" x14ac:dyDescent="0.2">
      <c r="A61" s="2">
        <v>44525.756100555554</v>
      </c>
      <c r="B61" s="1" t="s">
        <v>98</v>
      </c>
      <c r="C61" s="1"/>
      <c r="D61" s="1" t="s">
        <v>29</v>
      </c>
      <c r="E61" s="1" t="s">
        <v>34</v>
      </c>
      <c r="F61" s="1" t="s">
        <v>31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1</v>
      </c>
      <c r="M61" s="1" t="s">
        <v>22</v>
      </c>
      <c r="N61" s="1">
        <v>5</v>
      </c>
      <c r="O61" s="1">
        <v>5</v>
      </c>
      <c r="P61" s="1">
        <v>5</v>
      </c>
      <c r="Q61" s="1">
        <v>5</v>
      </c>
      <c r="R61" s="1">
        <v>5</v>
      </c>
      <c r="S61" s="1">
        <v>5</v>
      </c>
      <c r="T61" s="1">
        <v>5</v>
      </c>
      <c r="U61" s="1">
        <v>5</v>
      </c>
      <c r="V61" s="1"/>
      <c r="W61" s="1"/>
      <c r="X61" s="1"/>
      <c r="Y61" s="1"/>
      <c r="Z61" s="1"/>
      <c r="AA61" s="1"/>
      <c r="AB61" s="1"/>
      <c r="AC61" s="1"/>
      <c r="AD61" s="1"/>
    </row>
    <row r="62" spans="1:30" ht="12.75" x14ac:dyDescent="0.2">
      <c r="A62" s="2">
        <v>44525.901825891204</v>
      </c>
      <c r="B62" s="1" t="s">
        <v>98</v>
      </c>
      <c r="C62" s="1"/>
      <c r="D62" s="1" t="s">
        <v>23</v>
      </c>
      <c r="E62" s="1" t="s">
        <v>33</v>
      </c>
      <c r="F62" s="1" t="s">
        <v>33</v>
      </c>
      <c r="G62" s="1">
        <v>0</v>
      </c>
      <c r="H62" s="1">
        <v>0</v>
      </c>
      <c r="I62" s="1">
        <v>0</v>
      </c>
      <c r="J62" s="1">
        <v>1</v>
      </c>
      <c r="K62" s="1">
        <v>0</v>
      </c>
      <c r="L62" s="1">
        <v>1</v>
      </c>
      <c r="M62" s="1" t="s">
        <v>24</v>
      </c>
      <c r="N62" s="1">
        <v>5</v>
      </c>
      <c r="O62" s="1">
        <v>5</v>
      </c>
      <c r="P62" s="1">
        <v>4</v>
      </c>
      <c r="Q62" s="1">
        <v>4</v>
      </c>
      <c r="R62" s="1">
        <v>4</v>
      </c>
      <c r="S62" s="1">
        <v>4</v>
      </c>
      <c r="T62" s="1">
        <v>4</v>
      </c>
      <c r="U62" s="1">
        <v>5</v>
      </c>
      <c r="V62" s="1" t="s">
        <v>35</v>
      </c>
      <c r="W62" s="1" t="s">
        <v>108</v>
      </c>
      <c r="X62" s="1" t="s">
        <v>35</v>
      </c>
      <c r="Y62" s="1" t="s">
        <v>35</v>
      </c>
      <c r="Z62" s="1"/>
      <c r="AA62" s="1"/>
      <c r="AB62" s="1"/>
      <c r="AC62" s="1"/>
      <c r="AD62" s="1"/>
    </row>
    <row r="63" spans="1:30" ht="12.75" x14ac:dyDescent="0.2">
      <c r="A63" s="2">
        <v>44526.561027326388</v>
      </c>
      <c r="B63" s="1" t="s">
        <v>98</v>
      </c>
      <c r="C63" s="1"/>
      <c r="D63" s="1" t="s">
        <v>29</v>
      </c>
      <c r="E63" s="1" t="s">
        <v>51</v>
      </c>
      <c r="F63" s="1" t="s">
        <v>110</v>
      </c>
      <c r="G63" s="1">
        <v>1</v>
      </c>
      <c r="H63" s="1">
        <v>0</v>
      </c>
      <c r="I63" s="1">
        <v>1</v>
      </c>
      <c r="J63" s="1">
        <v>1</v>
      </c>
      <c r="K63" s="1">
        <v>0</v>
      </c>
      <c r="L63" s="1">
        <v>1</v>
      </c>
      <c r="M63" s="1" t="s">
        <v>20</v>
      </c>
      <c r="N63" s="1">
        <v>4</v>
      </c>
      <c r="O63" s="1">
        <v>4</v>
      </c>
      <c r="P63" s="1">
        <v>4</v>
      </c>
      <c r="Q63" s="1">
        <v>3</v>
      </c>
      <c r="R63" s="1">
        <v>3</v>
      </c>
      <c r="S63" s="1">
        <v>4</v>
      </c>
      <c r="T63" s="1">
        <v>4</v>
      </c>
      <c r="U63" s="1">
        <v>3</v>
      </c>
      <c r="V63" s="1"/>
      <c r="W63" s="1"/>
      <c r="X63" s="1"/>
      <c r="Y63" s="1"/>
      <c r="Z63" s="1"/>
      <c r="AA63" s="1"/>
      <c r="AB63" s="1"/>
      <c r="AC63" s="1"/>
      <c r="AD63" s="1"/>
    </row>
    <row r="64" spans="1:30" ht="12.75" x14ac:dyDescent="0.2">
      <c r="A64" s="2">
        <v>44526.57855755787</v>
      </c>
      <c r="B64" s="1" t="s">
        <v>98</v>
      </c>
      <c r="C64" s="1" t="s">
        <v>25</v>
      </c>
      <c r="D64" s="1"/>
      <c r="E64" s="1" t="s">
        <v>51</v>
      </c>
      <c r="F64" s="1" t="s">
        <v>100</v>
      </c>
      <c r="G64" s="1">
        <v>0</v>
      </c>
      <c r="H64" s="1">
        <v>0</v>
      </c>
      <c r="I64" s="1">
        <v>1</v>
      </c>
      <c r="J64" s="1">
        <v>0</v>
      </c>
      <c r="K64" s="1">
        <v>1</v>
      </c>
      <c r="L64" s="1">
        <v>0</v>
      </c>
      <c r="M64" s="1" t="s">
        <v>24</v>
      </c>
      <c r="N64" s="1">
        <v>4</v>
      </c>
      <c r="O64" s="1">
        <v>4</v>
      </c>
      <c r="P64" s="1">
        <v>4</v>
      </c>
      <c r="Q64" s="1">
        <v>4</v>
      </c>
      <c r="R64" s="1">
        <v>4</v>
      </c>
      <c r="S64" s="1">
        <v>4</v>
      </c>
      <c r="T64" s="1">
        <v>4</v>
      </c>
      <c r="U64" s="1">
        <v>4</v>
      </c>
      <c r="V64" s="1" t="s">
        <v>21</v>
      </c>
      <c r="W64" s="1" t="s">
        <v>21</v>
      </c>
      <c r="X64" s="1" t="s">
        <v>21</v>
      </c>
      <c r="Y64" s="1" t="s">
        <v>21</v>
      </c>
      <c r="Z64" s="1"/>
      <c r="AA64" s="1"/>
      <c r="AB64" s="1"/>
      <c r="AC64" s="1"/>
      <c r="AD64" s="1"/>
    </row>
    <row r="65" spans="1:30" ht="12.75" x14ac:dyDescent="0.2">
      <c r="A65" s="2">
        <v>44526.850918240743</v>
      </c>
      <c r="B65" s="1" t="s">
        <v>98</v>
      </c>
      <c r="C65" s="1"/>
      <c r="D65" s="1" t="s">
        <v>23</v>
      </c>
      <c r="E65" s="1" t="s">
        <v>51</v>
      </c>
      <c r="F65" s="1" t="s">
        <v>30</v>
      </c>
      <c r="G65" s="1">
        <v>1</v>
      </c>
      <c r="H65" s="1">
        <v>0</v>
      </c>
      <c r="I65" s="1">
        <v>0</v>
      </c>
      <c r="J65" s="1">
        <v>0</v>
      </c>
      <c r="K65" s="1">
        <v>0</v>
      </c>
      <c r="L65" s="1">
        <v>1</v>
      </c>
      <c r="M65" s="1" t="s">
        <v>24</v>
      </c>
      <c r="N65" s="1">
        <v>5</v>
      </c>
      <c r="O65" s="1">
        <v>5</v>
      </c>
      <c r="P65" s="1">
        <v>5</v>
      </c>
      <c r="Q65" s="1">
        <v>5</v>
      </c>
      <c r="R65" s="1">
        <v>5</v>
      </c>
      <c r="S65" s="1">
        <v>5</v>
      </c>
      <c r="T65" s="1">
        <v>5</v>
      </c>
      <c r="U65" s="1">
        <v>5</v>
      </c>
      <c r="V65" s="1"/>
      <c r="W65" s="1"/>
      <c r="X65" s="1"/>
      <c r="Y65" s="1"/>
      <c r="Z65" s="1"/>
      <c r="AA65" s="1"/>
      <c r="AB65" s="1"/>
      <c r="AC65" s="1"/>
      <c r="AD65" s="1"/>
    </row>
    <row r="66" spans="1:30" ht="12.75" x14ac:dyDescent="0.2">
      <c r="A66" s="2">
        <v>44527.322655219905</v>
      </c>
      <c r="B66" s="1" t="s">
        <v>98</v>
      </c>
      <c r="C66" s="1"/>
      <c r="D66" s="1" t="s">
        <v>29</v>
      </c>
      <c r="E66" s="1" t="s">
        <v>19</v>
      </c>
      <c r="F66" s="1" t="s">
        <v>27</v>
      </c>
      <c r="G66" s="1">
        <v>1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 t="s">
        <v>28</v>
      </c>
      <c r="N66" s="1">
        <v>4</v>
      </c>
      <c r="O66" s="1">
        <v>4</v>
      </c>
      <c r="P66" s="1">
        <v>4</v>
      </c>
      <c r="Q66" s="1">
        <v>5</v>
      </c>
      <c r="R66" s="1">
        <v>4</v>
      </c>
      <c r="S66" s="1">
        <v>4</v>
      </c>
      <c r="T66" s="1">
        <v>4</v>
      </c>
      <c r="U66" s="1">
        <v>4</v>
      </c>
      <c r="V66" s="1"/>
      <c r="W66" s="1"/>
      <c r="X66" s="1"/>
      <c r="Y66" s="1"/>
      <c r="Z66" s="1"/>
      <c r="AA66" s="1"/>
      <c r="AB66" s="1"/>
      <c r="AC66" s="1"/>
      <c r="AD66" s="1"/>
    </row>
    <row r="67" spans="1:30" s="3" customFormat="1" ht="15.75" customHeight="1" x14ac:dyDescent="0.2">
      <c r="G67" s="5">
        <f>COUNTIF(G1:G66,1)</f>
        <v>30</v>
      </c>
      <c r="H67" s="5">
        <f t="shared" ref="H67:L67" si="0">COUNTIF(H1:H66,1)</f>
        <v>2</v>
      </c>
      <c r="I67" s="5">
        <f t="shared" si="0"/>
        <v>30</v>
      </c>
      <c r="J67" s="5">
        <f t="shared" si="0"/>
        <v>20</v>
      </c>
      <c r="K67" s="5">
        <f t="shared" si="0"/>
        <v>17</v>
      </c>
      <c r="L67" s="5">
        <f t="shared" si="0"/>
        <v>57</v>
      </c>
      <c r="M67" s="6"/>
      <c r="N67" s="6">
        <f t="shared" ref="N67:U67" si="1">AVERAGE(N1:N66)</f>
        <v>4.615384615384615</v>
      </c>
      <c r="O67" s="6">
        <f t="shared" si="1"/>
        <v>4.615384615384615</v>
      </c>
      <c r="P67" s="6">
        <f t="shared" si="1"/>
        <v>4.5384615384615383</v>
      </c>
      <c r="Q67" s="6">
        <f t="shared" si="1"/>
        <v>4.5384615384615383</v>
      </c>
      <c r="R67" s="6">
        <f t="shared" si="1"/>
        <v>4.1538461538461542</v>
      </c>
      <c r="S67" s="6">
        <f t="shared" si="1"/>
        <v>4.6923076923076925</v>
      </c>
      <c r="T67" s="6">
        <f t="shared" si="1"/>
        <v>4.615384615384615</v>
      </c>
      <c r="U67" s="6">
        <f t="shared" si="1"/>
        <v>4.5</v>
      </c>
      <c r="V67" s="6">
        <f>AVERAGE(N2:U66)</f>
        <v>4.5339805825242721</v>
      </c>
      <c r="W67" s="1"/>
    </row>
    <row r="68" spans="1:30" ht="15.75" customHeight="1" x14ac:dyDescent="0.2">
      <c r="G68" s="6">
        <f>STDEV(G1:G66)</f>
        <v>0.50239809529281276</v>
      </c>
      <c r="H68" s="6">
        <f t="shared" ref="H68:L68" si="2">STDEV(H1:H66)</f>
        <v>0.17403580533459642</v>
      </c>
      <c r="I68" s="6">
        <f t="shared" si="2"/>
        <v>0.50239809529281276</v>
      </c>
      <c r="J68" s="6">
        <f t="shared" si="2"/>
        <v>0.46513025470953173</v>
      </c>
      <c r="K68" s="6">
        <f t="shared" si="2"/>
        <v>0.44289258986107022</v>
      </c>
      <c r="L68" s="6">
        <f t="shared" si="2"/>
        <v>0.31457643480294789</v>
      </c>
      <c r="M68" s="6"/>
      <c r="N68" s="6">
        <f t="shared" ref="N68:U68" si="3">STDEV(N1:N66)</f>
        <v>0.4902903378454615</v>
      </c>
      <c r="O68" s="6">
        <f t="shared" si="3"/>
        <v>0.4902903378454615</v>
      </c>
      <c r="P68" s="6">
        <f t="shared" si="3"/>
        <v>0.50239809529281332</v>
      </c>
      <c r="Q68" s="6">
        <f t="shared" si="3"/>
        <v>0.63926038994594891</v>
      </c>
      <c r="R68" s="6">
        <f t="shared" si="3"/>
        <v>0.77521709118255389</v>
      </c>
      <c r="S68" s="6">
        <f t="shared" si="3"/>
        <v>0.46513025470953195</v>
      </c>
      <c r="T68" s="6">
        <f t="shared" si="3"/>
        <v>0.4902903378454615</v>
      </c>
      <c r="U68" s="6">
        <f t="shared" si="3"/>
        <v>0.65094455490411929</v>
      </c>
      <c r="V68" s="6">
        <f>STDEV(N2:U66)</f>
        <v>0.58873229864394849</v>
      </c>
      <c r="W68" s="1"/>
    </row>
    <row r="69" spans="1:30" ht="15.75" customHeight="1" x14ac:dyDescent="0.2">
      <c r="N69" s="4"/>
      <c r="O69" s="4"/>
      <c r="Q69" s="4">
        <f>STDEV(N1:Q66)</f>
        <v>0.53257420481589446</v>
      </c>
      <c r="R69" s="4"/>
      <c r="S69" s="4"/>
      <c r="T69" s="4"/>
      <c r="U69" s="4">
        <f>STDEV(R1:U66)</f>
        <v>0.63903683120623422</v>
      </c>
      <c r="V69" s="1"/>
      <c r="W69" s="1"/>
    </row>
    <row r="70" spans="1:30" ht="12.75" x14ac:dyDescent="0.2"/>
    <row r="71" spans="1:30" ht="21" x14ac:dyDescent="0.35">
      <c r="D71" s="103" t="s">
        <v>100</v>
      </c>
      <c r="E71" s="100">
        <f>COUNTIF(F2:F66,"การบริหารเทคโนโลยีสารสนเทศเชิงกลยุทธ์")</f>
        <v>15</v>
      </c>
    </row>
    <row r="72" spans="1:30" ht="23.25" x14ac:dyDescent="0.35">
      <c r="A72" s="102" t="s">
        <v>37</v>
      </c>
      <c r="B72" s="102" t="s">
        <v>38</v>
      </c>
      <c r="D72" s="103" t="s">
        <v>33</v>
      </c>
      <c r="E72" s="100">
        <f>COUNTIF(F3:F67,"เภสัชศาสตร์")</f>
        <v>10</v>
      </c>
    </row>
    <row r="73" spans="1:30" ht="21" x14ac:dyDescent="0.35">
      <c r="A73" s="104" t="s">
        <v>33</v>
      </c>
      <c r="B73" s="100">
        <f>COUNTIF(E2:E66,"เภสัชศาสตร์")</f>
        <v>15</v>
      </c>
      <c r="D73" s="103" t="s">
        <v>30</v>
      </c>
      <c r="E73" s="100">
        <f>COUNTIF(F2:F76,"บริหารธุรกิจ")</f>
        <v>5</v>
      </c>
    </row>
    <row r="74" spans="1:30" ht="21" x14ac:dyDescent="0.35">
      <c r="A74" s="104" t="s">
        <v>34</v>
      </c>
      <c r="B74" s="100">
        <f>COUNTIF(E2:E67,"มนุษยศาสตร์")</f>
        <v>10</v>
      </c>
      <c r="D74" s="103" t="s">
        <v>102</v>
      </c>
      <c r="E74" s="100">
        <f>COUNTIF(F2:F69,"วิทยาศาสตร์เครื่องสำอาง")</f>
        <v>5</v>
      </c>
    </row>
    <row r="75" spans="1:30" ht="21" x14ac:dyDescent="0.35">
      <c r="A75" s="104" t="s">
        <v>51</v>
      </c>
      <c r="B75" s="100">
        <f>COUNTIF(E2:E68,"คณะบริหารธุรกิจ เศรษฐศาสตร์และการสื่อสาร")</f>
        <v>25</v>
      </c>
      <c r="D75" s="103" t="s">
        <v>105</v>
      </c>
      <c r="E75" s="100">
        <f>COUNTIF(F2:F70,"วิทยาการคอมพิวเตอร์")</f>
        <v>5</v>
      </c>
    </row>
    <row r="76" spans="1:30" ht="21" x14ac:dyDescent="0.35">
      <c r="A76" s="104" t="s">
        <v>104</v>
      </c>
      <c r="B76" s="100">
        <f>COUNTIF(E2:E69,"วิทยาศาสตร์")</f>
        <v>5</v>
      </c>
      <c r="D76" s="100" t="s">
        <v>107</v>
      </c>
      <c r="E76" s="100">
        <f>COUNTIF(F2:F71,"เทคนิคการแพทย์")</f>
        <v>5</v>
      </c>
    </row>
    <row r="77" spans="1:30" ht="21" x14ac:dyDescent="0.35">
      <c r="A77" s="105" t="s">
        <v>19</v>
      </c>
      <c r="B77" s="100">
        <f>COUNTIF(E2:E70,"ศึกษาศาสตร์")</f>
        <v>5</v>
      </c>
      <c r="D77" s="103" t="s">
        <v>31</v>
      </c>
      <c r="E77" s="100">
        <f>COUNTIF(F2:F72,"ภาษาไทย")</f>
        <v>10</v>
      </c>
    </row>
    <row r="78" spans="1:30" ht="21" x14ac:dyDescent="0.35">
      <c r="A78" s="105" t="s">
        <v>106</v>
      </c>
      <c r="B78" s="100">
        <f>COUNTIF(E2:E71,"สหเวชศาสตร์")</f>
        <v>5</v>
      </c>
      <c r="D78" s="103" t="s">
        <v>27</v>
      </c>
      <c r="E78" s="100">
        <f>COUNTIF(F9:F73,"เทคโนโลยีและสื่อสารการศึกษา")</f>
        <v>5</v>
      </c>
    </row>
    <row r="79" spans="1:30" ht="21" x14ac:dyDescent="0.35">
      <c r="A79" s="101" t="s">
        <v>36</v>
      </c>
      <c r="B79" s="101">
        <f>SUM(B73:B78)</f>
        <v>65</v>
      </c>
      <c r="D79" s="103" t="s">
        <v>110</v>
      </c>
      <c r="E79" s="100">
        <f>COUNTIF(F11:F75,"การท่องเที่ยว")</f>
        <v>5</v>
      </c>
    </row>
    <row r="80" spans="1:30" ht="21" x14ac:dyDescent="0.35">
      <c r="D80" s="101" t="s">
        <v>36</v>
      </c>
      <c r="E80" s="101">
        <f>SUM(E71:E79)</f>
        <v>65</v>
      </c>
    </row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G34"/>
  <sheetViews>
    <sheetView tabSelected="1" zoomScale="120" zoomScaleNormal="120" workbookViewId="0">
      <selection activeCell="A5" sqref="A5:C5"/>
    </sheetView>
  </sheetViews>
  <sheetFormatPr defaultRowHeight="18.75" x14ac:dyDescent="0.3"/>
  <cols>
    <col min="1" max="1" width="2.85546875" style="8" customWidth="1"/>
    <col min="2" max="2" width="4.42578125" style="8" customWidth="1"/>
    <col min="3" max="3" width="90.5703125" style="8" customWidth="1"/>
    <col min="4" max="4" width="51.85546875" style="8" customWidth="1"/>
    <col min="5" max="6" width="7.140625" style="8" customWidth="1"/>
    <col min="7" max="256" width="9.140625" style="8"/>
    <col min="257" max="257" width="1.28515625" style="8" customWidth="1"/>
    <col min="258" max="258" width="4.42578125" style="8" customWidth="1"/>
    <col min="259" max="259" width="48" style="8" customWidth="1"/>
    <col min="260" max="260" width="51.85546875" style="8" customWidth="1"/>
    <col min="261" max="262" width="7.140625" style="8" customWidth="1"/>
    <col min="263" max="512" width="9.140625" style="8"/>
    <col min="513" max="513" width="1.28515625" style="8" customWidth="1"/>
    <col min="514" max="514" width="4.42578125" style="8" customWidth="1"/>
    <col min="515" max="515" width="48" style="8" customWidth="1"/>
    <col min="516" max="516" width="51.85546875" style="8" customWidth="1"/>
    <col min="517" max="518" width="7.140625" style="8" customWidth="1"/>
    <col min="519" max="768" width="9.140625" style="8"/>
    <col min="769" max="769" width="1.28515625" style="8" customWidth="1"/>
    <col min="770" max="770" width="4.42578125" style="8" customWidth="1"/>
    <col min="771" max="771" width="48" style="8" customWidth="1"/>
    <col min="772" max="772" width="51.85546875" style="8" customWidth="1"/>
    <col min="773" max="774" width="7.140625" style="8" customWidth="1"/>
    <col min="775" max="1024" width="9.140625" style="8"/>
    <col min="1025" max="1025" width="1.28515625" style="8" customWidth="1"/>
    <col min="1026" max="1026" width="4.42578125" style="8" customWidth="1"/>
    <col min="1027" max="1027" width="48" style="8" customWidth="1"/>
    <col min="1028" max="1028" width="51.85546875" style="8" customWidth="1"/>
    <col min="1029" max="1030" width="7.140625" style="8" customWidth="1"/>
    <col min="1031" max="1280" width="9.140625" style="8"/>
    <col min="1281" max="1281" width="1.28515625" style="8" customWidth="1"/>
    <col min="1282" max="1282" width="4.42578125" style="8" customWidth="1"/>
    <col min="1283" max="1283" width="48" style="8" customWidth="1"/>
    <col min="1284" max="1284" width="51.85546875" style="8" customWidth="1"/>
    <col min="1285" max="1286" width="7.140625" style="8" customWidth="1"/>
    <col min="1287" max="1536" width="9.140625" style="8"/>
    <col min="1537" max="1537" width="1.28515625" style="8" customWidth="1"/>
    <col min="1538" max="1538" width="4.42578125" style="8" customWidth="1"/>
    <col min="1539" max="1539" width="48" style="8" customWidth="1"/>
    <col min="1540" max="1540" width="51.85546875" style="8" customWidth="1"/>
    <col min="1541" max="1542" width="7.140625" style="8" customWidth="1"/>
    <col min="1543" max="1792" width="9.140625" style="8"/>
    <col min="1793" max="1793" width="1.28515625" style="8" customWidth="1"/>
    <col min="1794" max="1794" width="4.42578125" style="8" customWidth="1"/>
    <col min="1795" max="1795" width="48" style="8" customWidth="1"/>
    <col min="1796" max="1796" width="51.85546875" style="8" customWidth="1"/>
    <col min="1797" max="1798" width="7.140625" style="8" customWidth="1"/>
    <col min="1799" max="2048" width="9.140625" style="8"/>
    <col min="2049" max="2049" width="1.28515625" style="8" customWidth="1"/>
    <col min="2050" max="2050" width="4.42578125" style="8" customWidth="1"/>
    <col min="2051" max="2051" width="48" style="8" customWidth="1"/>
    <col min="2052" max="2052" width="51.85546875" style="8" customWidth="1"/>
    <col min="2053" max="2054" width="7.140625" style="8" customWidth="1"/>
    <col min="2055" max="2304" width="9.140625" style="8"/>
    <col min="2305" max="2305" width="1.28515625" style="8" customWidth="1"/>
    <col min="2306" max="2306" width="4.42578125" style="8" customWidth="1"/>
    <col min="2307" max="2307" width="48" style="8" customWidth="1"/>
    <col min="2308" max="2308" width="51.85546875" style="8" customWidth="1"/>
    <col min="2309" max="2310" width="7.140625" style="8" customWidth="1"/>
    <col min="2311" max="2560" width="9.140625" style="8"/>
    <col min="2561" max="2561" width="1.28515625" style="8" customWidth="1"/>
    <col min="2562" max="2562" width="4.42578125" style="8" customWidth="1"/>
    <col min="2563" max="2563" width="48" style="8" customWidth="1"/>
    <col min="2564" max="2564" width="51.85546875" style="8" customWidth="1"/>
    <col min="2565" max="2566" width="7.140625" style="8" customWidth="1"/>
    <col min="2567" max="2816" width="9.140625" style="8"/>
    <col min="2817" max="2817" width="1.28515625" style="8" customWidth="1"/>
    <col min="2818" max="2818" width="4.42578125" style="8" customWidth="1"/>
    <col min="2819" max="2819" width="48" style="8" customWidth="1"/>
    <col min="2820" max="2820" width="51.85546875" style="8" customWidth="1"/>
    <col min="2821" max="2822" width="7.140625" style="8" customWidth="1"/>
    <col min="2823" max="3072" width="9.140625" style="8"/>
    <col min="3073" max="3073" width="1.28515625" style="8" customWidth="1"/>
    <col min="3074" max="3074" width="4.42578125" style="8" customWidth="1"/>
    <col min="3075" max="3075" width="48" style="8" customWidth="1"/>
    <col min="3076" max="3076" width="51.85546875" style="8" customWidth="1"/>
    <col min="3077" max="3078" width="7.140625" style="8" customWidth="1"/>
    <col min="3079" max="3328" width="9.140625" style="8"/>
    <col min="3329" max="3329" width="1.28515625" style="8" customWidth="1"/>
    <col min="3330" max="3330" width="4.42578125" style="8" customWidth="1"/>
    <col min="3331" max="3331" width="48" style="8" customWidth="1"/>
    <col min="3332" max="3332" width="51.85546875" style="8" customWidth="1"/>
    <col min="3333" max="3334" width="7.140625" style="8" customWidth="1"/>
    <col min="3335" max="3584" width="9.140625" style="8"/>
    <col min="3585" max="3585" width="1.28515625" style="8" customWidth="1"/>
    <col min="3586" max="3586" width="4.42578125" style="8" customWidth="1"/>
    <col min="3587" max="3587" width="48" style="8" customWidth="1"/>
    <col min="3588" max="3588" width="51.85546875" style="8" customWidth="1"/>
    <col min="3589" max="3590" width="7.140625" style="8" customWidth="1"/>
    <col min="3591" max="3840" width="9.140625" style="8"/>
    <col min="3841" max="3841" width="1.28515625" style="8" customWidth="1"/>
    <col min="3842" max="3842" width="4.42578125" style="8" customWidth="1"/>
    <col min="3843" max="3843" width="48" style="8" customWidth="1"/>
    <col min="3844" max="3844" width="51.85546875" style="8" customWidth="1"/>
    <col min="3845" max="3846" width="7.140625" style="8" customWidth="1"/>
    <col min="3847" max="4096" width="9.140625" style="8"/>
    <col min="4097" max="4097" width="1.28515625" style="8" customWidth="1"/>
    <col min="4098" max="4098" width="4.42578125" style="8" customWidth="1"/>
    <col min="4099" max="4099" width="48" style="8" customWidth="1"/>
    <col min="4100" max="4100" width="51.85546875" style="8" customWidth="1"/>
    <col min="4101" max="4102" width="7.140625" style="8" customWidth="1"/>
    <col min="4103" max="4352" width="9.140625" style="8"/>
    <col min="4353" max="4353" width="1.28515625" style="8" customWidth="1"/>
    <col min="4354" max="4354" width="4.42578125" style="8" customWidth="1"/>
    <col min="4355" max="4355" width="48" style="8" customWidth="1"/>
    <col min="4356" max="4356" width="51.85546875" style="8" customWidth="1"/>
    <col min="4357" max="4358" width="7.140625" style="8" customWidth="1"/>
    <col min="4359" max="4608" width="9.140625" style="8"/>
    <col min="4609" max="4609" width="1.28515625" style="8" customWidth="1"/>
    <col min="4610" max="4610" width="4.42578125" style="8" customWidth="1"/>
    <col min="4611" max="4611" width="48" style="8" customWidth="1"/>
    <col min="4612" max="4612" width="51.85546875" style="8" customWidth="1"/>
    <col min="4613" max="4614" width="7.140625" style="8" customWidth="1"/>
    <col min="4615" max="4864" width="9.140625" style="8"/>
    <col min="4865" max="4865" width="1.28515625" style="8" customWidth="1"/>
    <col min="4866" max="4866" width="4.42578125" style="8" customWidth="1"/>
    <col min="4867" max="4867" width="48" style="8" customWidth="1"/>
    <col min="4868" max="4868" width="51.85546875" style="8" customWidth="1"/>
    <col min="4869" max="4870" width="7.140625" style="8" customWidth="1"/>
    <col min="4871" max="5120" width="9.140625" style="8"/>
    <col min="5121" max="5121" width="1.28515625" style="8" customWidth="1"/>
    <col min="5122" max="5122" width="4.42578125" style="8" customWidth="1"/>
    <col min="5123" max="5123" width="48" style="8" customWidth="1"/>
    <col min="5124" max="5124" width="51.85546875" style="8" customWidth="1"/>
    <col min="5125" max="5126" width="7.140625" style="8" customWidth="1"/>
    <col min="5127" max="5376" width="9.140625" style="8"/>
    <col min="5377" max="5377" width="1.28515625" style="8" customWidth="1"/>
    <col min="5378" max="5378" width="4.42578125" style="8" customWidth="1"/>
    <col min="5379" max="5379" width="48" style="8" customWidth="1"/>
    <col min="5380" max="5380" width="51.85546875" style="8" customWidth="1"/>
    <col min="5381" max="5382" width="7.140625" style="8" customWidth="1"/>
    <col min="5383" max="5632" width="9.140625" style="8"/>
    <col min="5633" max="5633" width="1.28515625" style="8" customWidth="1"/>
    <col min="5634" max="5634" width="4.42578125" style="8" customWidth="1"/>
    <col min="5635" max="5635" width="48" style="8" customWidth="1"/>
    <col min="5636" max="5636" width="51.85546875" style="8" customWidth="1"/>
    <col min="5637" max="5638" width="7.140625" style="8" customWidth="1"/>
    <col min="5639" max="5888" width="9.140625" style="8"/>
    <col min="5889" max="5889" width="1.28515625" style="8" customWidth="1"/>
    <col min="5890" max="5890" width="4.42578125" style="8" customWidth="1"/>
    <col min="5891" max="5891" width="48" style="8" customWidth="1"/>
    <col min="5892" max="5892" width="51.85546875" style="8" customWidth="1"/>
    <col min="5893" max="5894" width="7.140625" style="8" customWidth="1"/>
    <col min="5895" max="6144" width="9.140625" style="8"/>
    <col min="6145" max="6145" width="1.28515625" style="8" customWidth="1"/>
    <col min="6146" max="6146" width="4.42578125" style="8" customWidth="1"/>
    <col min="6147" max="6147" width="48" style="8" customWidth="1"/>
    <col min="6148" max="6148" width="51.85546875" style="8" customWidth="1"/>
    <col min="6149" max="6150" width="7.140625" style="8" customWidth="1"/>
    <col min="6151" max="6400" width="9.140625" style="8"/>
    <col min="6401" max="6401" width="1.28515625" style="8" customWidth="1"/>
    <col min="6402" max="6402" width="4.42578125" style="8" customWidth="1"/>
    <col min="6403" max="6403" width="48" style="8" customWidth="1"/>
    <col min="6404" max="6404" width="51.85546875" style="8" customWidth="1"/>
    <col min="6405" max="6406" width="7.140625" style="8" customWidth="1"/>
    <col min="6407" max="6656" width="9.140625" style="8"/>
    <col min="6657" max="6657" width="1.28515625" style="8" customWidth="1"/>
    <col min="6658" max="6658" width="4.42578125" style="8" customWidth="1"/>
    <col min="6659" max="6659" width="48" style="8" customWidth="1"/>
    <col min="6660" max="6660" width="51.85546875" style="8" customWidth="1"/>
    <col min="6661" max="6662" width="7.140625" style="8" customWidth="1"/>
    <col min="6663" max="6912" width="9.140625" style="8"/>
    <col min="6913" max="6913" width="1.28515625" style="8" customWidth="1"/>
    <col min="6914" max="6914" width="4.42578125" style="8" customWidth="1"/>
    <col min="6915" max="6915" width="48" style="8" customWidth="1"/>
    <col min="6916" max="6916" width="51.85546875" style="8" customWidth="1"/>
    <col min="6917" max="6918" width="7.140625" style="8" customWidth="1"/>
    <col min="6919" max="7168" width="9.140625" style="8"/>
    <col min="7169" max="7169" width="1.28515625" style="8" customWidth="1"/>
    <col min="7170" max="7170" width="4.42578125" style="8" customWidth="1"/>
    <col min="7171" max="7171" width="48" style="8" customWidth="1"/>
    <col min="7172" max="7172" width="51.85546875" style="8" customWidth="1"/>
    <col min="7173" max="7174" width="7.140625" style="8" customWidth="1"/>
    <col min="7175" max="7424" width="9.140625" style="8"/>
    <col min="7425" max="7425" width="1.28515625" style="8" customWidth="1"/>
    <col min="7426" max="7426" width="4.42578125" style="8" customWidth="1"/>
    <col min="7427" max="7427" width="48" style="8" customWidth="1"/>
    <col min="7428" max="7428" width="51.85546875" style="8" customWidth="1"/>
    <col min="7429" max="7430" width="7.140625" style="8" customWidth="1"/>
    <col min="7431" max="7680" width="9.140625" style="8"/>
    <col min="7681" max="7681" width="1.28515625" style="8" customWidth="1"/>
    <col min="7682" max="7682" width="4.42578125" style="8" customWidth="1"/>
    <col min="7683" max="7683" width="48" style="8" customWidth="1"/>
    <col min="7684" max="7684" width="51.85546875" style="8" customWidth="1"/>
    <col min="7685" max="7686" width="7.140625" style="8" customWidth="1"/>
    <col min="7687" max="7936" width="9.140625" style="8"/>
    <col min="7937" max="7937" width="1.28515625" style="8" customWidth="1"/>
    <col min="7938" max="7938" width="4.42578125" style="8" customWidth="1"/>
    <col min="7939" max="7939" width="48" style="8" customWidth="1"/>
    <col min="7940" max="7940" width="51.85546875" style="8" customWidth="1"/>
    <col min="7941" max="7942" width="7.140625" style="8" customWidth="1"/>
    <col min="7943" max="8192" width="9.140625" style="8"/>
    <col min="8193" max="8193" width="1.28515625" style="8" customWidth="1"/>
    <col min="8194" max="8194" width="4.42578125" style="8" customWidth="1"/>
    <col min="8195" max="8195" width="48" style="8" customWidth="1"/>
    <col min="8196" max="8196" width="51.85546875" style="8" customWidth="1"/>
    <col min="8197" max="8198" width="7.140625" style="8" customWidth="1"/>
    <col min="8199" max="8448" width="9.140625" style="8"/>
    <col min="8449" max="8449" width="1.28515625" style="8" customWidth="1"/>
    <col min="8450" max="8450" width="4.42578125" style="8" customWidth="1"/>
    <col min="8451" max="8451" width="48" style="8" customWidth="1"/>
    <col min="8452" max="8452" width="51.85546875" style="8" customWidth="1"/>
    <col min="8453" max="8454" width="7.140625" style="8" customWidth="1"/>
    <col min="8455" max="8704" width="9.140625" style="8"/>
    <col min="8705" max="8705" width="1.28515625" style="8" customWidth="1"/>
    <col min="8706" max="8706" width="4.42578125" style="8" customWidth="1"/>
    <col min="8707" max="8707" width="48" style="8" customWidth="1"/>
    <col min="8708" max="8708" width="51.85546875" style="8" customWidth="1"/>
    <col min="8709" max="8710" width="7.140625" style="8" customWidth="1"/>
    <col min="8711" max="8960" width="9.140625" style="8"/>
    <col min="8961" max="8961" width="1.28515625" style="8" customWidth="1"/>
    <col min="8962" max="8962" width="4.42578125" style="8" customWidth="1"/>
    <col min="8963" max="8963" width="48" style="8" customWidth="1"/>
    <col min="8964" max="8964" width="51.85546875" style="8" customWidth="1"/>
    <col min="8965" max="8966" width="7.140625" style="8" customWidth="1"/>
    <col min="8967" max="9216" width="9.140625" style="8"/>
    <col min="9217" max="9217" width="1.28515625" style="8" customWidth="1"/>
    <col min="9218" max="9218" width="4.42578125" style="8" customWidth="1"/>
    <col min="9219" max="9219" width="48" style="8" customWidth="1"/>
    <col min="9220" max="9220" width="51.85546875" style="8" customWidth="1"/>
    <col min="9221" max="9222" width="7.140625" style="8" customWidth="1"/>
    <col min="9223" max="9472" width="9.140625" style="8"/>
    <col min="9473" max="9473" width="1.28515625" style="8" customWidth="1"/>
    <col min="9474" max="9474" width="4.42578125" style="8" customWidth="1"/>
    <col min="9475" max="9475" width="48" style="8" customWidth="1"/>
    <col min="9476" max="9476" width="51.85546875" style="8" customWidth="1"/>
    <col min="9477" max="9478" width="7.140625" style="8" customWidth="1"/>
    <col min="9479" max="9728" width="9.140625" style="8"/>
    <col min="9729" max="9729" width="1.28515625" style="8" customWidth="1"/>
    <col min="9730" max="9730" width="4.42578125" style="8" customWidth="1"/>
    <col min="9731" max="9731" width="48" style="8" customWidth="1"/>
    <col min="9732" max="9732" width="51.85546875" style="8" customWidth="1"/>
    <col min="9733" max="9734" width="7.140625" style="8" customWidth="1"/>
    <col min="9735" max="9984" width="9.140625" style="8"/>
    <col min="9985" max="9985" width="1.28515625" style="8" customWidth="1"/>
    <col min="9986" max="9986" width="4.42578125" style="8" customWidth="1"/>
    <col min="9987" max="9987" width="48" style="8" customWidth="1"/>
    <col min="9988" max="9988" width="51.85546875" style="8" customWidth="1"/>
    <col min="9989" max="9990" width="7.140625" style="8" customWidth="1"/>
    <col min="9991" max="10240" width="9.140625" style="8"/>
    <col min="10241" max="10241" width="1.28515625" style="8" customWidth="1"/>
    <col min="10242" max="10242" width="4.42578125" style="8" customWidth="1"/>
    <col min="10243" max="10243" width="48" style="8" customWidth="1"/>
    <col min="10244" max="10244" width="51.85546875" style="8" customWidth="1"/>
    <col min="10245" max="10246" width="7.140625" style="8" customWidth="1"/>
    <col min="10247" max="10496" width="9.140625" style="8"/>
    <col min="10497" max="10497" width="1.28515625" style="8" customWidth="1"/>
    <col min="10498" max="10498" width="4.42578125" style="8" customWidth="1"/>
    <col min="10499" max="10499" width="48" style="8" customWidth="1"/>
    <col min="10500" max="10500" width="51.85546875" style="8" customWidth="1"/>
    <col min="10501" max="10502" width="7.140625" style="8" customWidth="1"/>
    <col min="10503" max="10752" width="9.140625" style="8"/>
    <col min="10753" max="10753" width="1.28515625" style="8" customWidth="1"/>
    <col min="10754" max="10754" width="4.42578125" style="8" customWidth="1"/>
    <col min="10755" max="10755" width="48" style="8" customWidth="1"/>
    <col min="10756" max="10756" width="51.85546875" style="8" customWidth="1"/>
    <col min="10757" max="10758" width="7.140625" style="8" customWidth="1"/>
    <col min="10759" max="11008" width="9.140625" style="8"/>
    <col min="11009" max="11009" width="1.28515625" style="8" customWidth="1"/>
    <col min="11010" max="11010" width="4.42578125" style="8" customWidth="1"/>
    <col min="11011" max="11011" width="48" style="8" customWidth="1"/>
    <col min="11012" max="11012" width="51.85546875" style="8" customWidth="1"/>
    <col min="11013" max="11014" width="7.140625" style="8" customWidth="1"/>
    <col min="11015" max="11264" width="9.140625" style="8"/>
    <col min="11265" max="11265" width="1.28515625" style="8" customWidth="1"/>
    <col min="11266" max="11266" width="4.42578125" style="8" customWidth="1"/>
    <col min="11267" max="11267" width="48" style="8" customWidth="1"/>
    <col min="11268" max="11268" width="51.85546875" style="8" customWidth="1"/>
    <col min="11269" max="11270" width="7.140625" style="8" customWidth="1"/>
    <col min="11271" max="11520" width="9.140625" style="8"/>
    <col min="11521" max="11521" width="1.28515625" style="8" customWidth="1"/>
    <col min="11522" max="11522" width="4.42578125" style="8" customWidth="1"/>
    <col min="11523" max="11523" width="48" style="8" customWidth="1"/>
    <col min="11524" max="11524" width="51.85546875" style="8" customWidth="1"/>
    <col min="11525" max="11526" width="7.140625" style="8" customWidth="1"/>
    <col min="11527" max="11776" width="9.140625" style="8"/>
    <col min="11777" max="11777" width="1.28515625" style="8" customWidth="1"/>
    <col min="11778" max="11778" width="4.42578125" style="8" customWidth="1"/>
    <col min="11779" max="11779" width="48" style="8" customWidth="1"/>
    <col min="11780" max="11780" width="51.85546875" style="8" customWidth="1"/>
    <col min="11781" max="11782" width="7.140625" style="8" customWidth="1"/>
    <col min="11783" max="12032" width="9.140625" style="8"/>
    <col min="12033" max="12033" width="1.28515625" style="8" customWidth="1"/>
    <col min="12034" max="12034" width="4.42578125" style="8" customWidth="1"/>
    <col min="12035" max="12035" width="48" style="8" customWidth="1"/>
    <col min="12036" max="12036" width="51.85546875" style="8" customWidth="1"/>
    <col min="12037" max="12038" width="7.140625" style="8" customWidth="1"/>
    <col min="12039" max="12288" width="9.140625" style="8"/>
    <col min="12289" max="12289" width="1.28515625" style="8" customWidth="1"/>
    <col min="12290" max="12290" width="4.42578125" style="8" customWidth="1"/>
    <col min="12291" max="12291" width="48" style="8" customWidth="1"/>
    <col min="12292" max="12292" width="51.85546875" style="8" customWidth="1"/>
    <col min="12293" max="12294" width="7.140625" style="8" customWidth="1"/>
    <col min="12295" max="12544" width="9.140625" style="8"/>
    <col min="12545" max="12545" width="1.28515625" style="8" customWidth="1"/>
    <col min="12546" max="12546" width="4.42578125" style="8" customWidth="1"/>
    <col min="12547" max="12547" width="48" style="8" customWidth="1"/>
    <col min="12548" max="12548" width="51.85546875" style="8" customWidth="1"/>
    <col min="12549" max="12550" width="7.140625" style="8" customWidth="1"/>
    <col min="12551" max="12800" width="9.140625" style="8"/>
    <col min="12801" max="12801" width="1.28515625" style="8" customWidth="1"/>
    <col min="12802" max="12802" width="4.42578125" style="8" customWidth="1"/>
    <col min="12803" max="12803" width="48" style="8" customWidth="1"/>
    <col min="12804" max="12804" width="51.85546875" style="8" customWidth="1"/>
    <col min="12805" max="12806" width="7.140625" style="8" customWidth="1"/>
    <col min="12807" max="13056" width="9.140625" style="8"/>
    <col min="13057" max="13057" width="1.28515625" style="8" customWidth="1"/>
    <col min="13058" max="13058" width="4.42578125" style="8" customWidth="1"/>
    <col min="13059" max="13059" width="48" style="8" customWidth="1"/>
    <col min="13060" max="13060" width="51.85546875" style="8" customWidth="1"/>
    <col min="13061" max="13062" width="7.140625" style="8" customWidth="1"/>
    <col min="13063" max="13312" width="9.140625" style="8"/>
    <col min="13313" max="13313" width="1.28515625" style="8" customWidth="1"/>
    <col min="13314" max="13314" width="4.42578125" style="8" customWidth="1"/>
    <col min="13315" max="13315" width="48" style="8" customWidth="1"/>
    <col min="13316" max="13316" width="51.85546875" style="8" customWidth="1"/>
    <col min="13317" max="13318" width="7.140625" style="8" customWidth="1"/>
    <col min="13319" max="13568" width="9.140625" style="8"/>
    <col min="13569" max="13569" width="1.28515625" style="8" customWidth="1"/>
    <col min="13570" max="13570" width="4.42578125" style="8" customWidth="1"/>
    <col min="13571" max="13571" width="48" style="8" customWidth="1"/>
    <col min="13572" max="13572" width="51.85546875" style="8" customWidth="1"/>
    <col min="13573" max="13574" width="7.140625" style="8" customWidth="1"/>
    <col min="13575" max="13824" width="9.140625" style="8"/>
    <col min="13825" max="13825" width="1.28515625" style="8" customWidth="1"/>
    <col min="13826" max="13826" width="4.42578125" style="8" customWidth="1"/>
    <col min="13827" max="13827" width="48" style="8" customWidth="1"/>
    <col min="13828" max="13828" width="51.85546875" style="8" customWidth="1"/>
    <col min="13829" max="13830" width="7.140625" style="8" customWidth="1"/>
    <col min="13831" max="14080" width="9.140625" style="8"/>
    <col min="14081" max="14081" width="1.28515625" style="8" customWidth="1"/>
    <col min="14082" max="14082" width="4.42578125" style="8" customWidth="1"/>
    <col min="14083" max="14083" width="48" style="8" customWidth="1"/>
    <col min="14084" max="14084" width="51.85546875" style="8" customWidth="1"/>
    <col min="14085" max="14086" width="7.140625" style="8" customWidth="1"/>
    <col min="14087" max="14336" width="9.140625" style="8"/>
    <col min="14337" max="14337" width="1.28515625" style="8" customWidth="1"/>
    <col min="14338" max="14338" width="4.42578125" style="8" customWidth="1"/>
    <col min="14339" max="14339" width="48" style="8" customWidth="1"/>
    <col min="14340" max="14340" width="51.85546875" style="8" customWidth="1"/>
    <col min="14341" max="14342" width="7.140625" style="8" customWidth="1"/>
    <col min="14343" max="14592" width="9.140625" style="8"/>
    <col min="14593" max="14593" width="1.28515625" style="8" customWidth="1"/>
    <col min="14594" max="14594" width="4.42578125" style="8" customWidth="1"/>
    <col min="14595" max="14595" width="48" style="8" customWidth="1"/>
    <col min="14596" max="14596" width="51.85546875" style="8" customWidth="1"/>
    <col min="14597" max="14598" width="7.140625" style="8" customWidth="1"/>
    <col min="14599" max="14848" width="9.140625" style="8"/>
    <col min="14849" max="14849" width="1.28515625" style="8" customWidth="1"/>
    <col min="14850" max="14850" width="4.42578125" style="8" customWidth="1"/>
    <col min="14851" max="14851" width="48" style="8" customWidth="1"/>
    <col min="14852" max="14852" width="51.85546875" style="8" customWidth="1"/>
    <col min="14853" max="14854" width="7.140625" style="8" customWidth="1"/>
    <col min="14855" max="15104" width="9.140625" style="8"/>
    <col min="15105" max="15105" width="1.28515625" style="8" customWidth="1"/>
    <col min="15106" max="15106" width="4.42578125" style="8" customWidth="1"/>
    <col min="15107" max="15107" width="48" style="8" customWidth="1"/>
    <col min="15108" max="15108" width="51.85546875" style="8" customWidth="1"/>
    <col min="15109" max="15110" width="7.140625" style="8" customWidth="1"/>
    <col min="15111" max="15360" width="9.140625" style="8"/>
    <col min="15361" max="15361" width="1.28515625" style="8" customWidth="1"/>
    <col min="15362" max="15362" width="4.42578125" style="8" customWidth="1"/>
    <col min="15363" max="15363" width="48" style="8" customWidth="1"/>
    <col min="15364" max="15364" width="51.85546875" style="8" customWidth="1"/>
    <col min="15365" max="15366" width="7.140625" style="8" customWidth="1"/>
    <col min="15367" max="15616" width="9.140625" style="8"/>
    <col min="15617" max="15617" width="1.28515625" style="8" customWidth="1"/>
    <col min="15618" max="15618" width="4.42578125" style="8" customWidth="1"/>
    <col min="15619" max="15619" width="48" style="8" customWidth="1"/>
    <col min="15620" max="15620" width="51.85546875" style="8" customWidth="1"/>
    <col min="15621" max="15622" width="7.140625" style="8" customWidth="1"/>
    <col min="15623" max="15872" width="9.140625" style="8"/>
    <col min="15873" max="15873" width="1.28515625" style="8" customWidth="1"/>
    <col min="15874" max="15874" width="4.42578125" style="8" customWidth="1"/>
    <col min="15875" max="15875" width="48" style="8" customWidth="1"/>
    <col min="15876" max="15876" width="51.85546875" style="8" customWidth="1"/>
    <col min="15877" max="15878" width="7.140625" style="8" customWidth="1"/>
    <col min="15879" max="16128" width="9.140625" style="8"/>
    <col min="16129" max="16129" width="1.28515625" style="8" customWidth="1"/>
    <col min="16130" max="16130" width="4.42578125" style="8" customWidth="1"/>
    <col min="16131" max="16131" width="48" style="8" customWidth="1"/>
    <col min="16132" max="16132" width="51.85546875" style="8" customWidth="1"/>
    <col min="16133" max="16134" width="7.140625" style="8" customWidth="1"/>
    <col min="16135" max="16384" width="9.140625" style="8"/>
  </cols>
  <sheetData>
    <row r="2" spans="1:6" ht="26.25" x14ac:dyDescent="0.4">
      <c r="A2" s="7" t="s">
        <v>41</v>
      </c>
      <c r="B2" s="7"/>
      <c r="C2" s="7"/>
      <c r="D2" s="7"/>
      <c r="E2" s="7"/>
      <c r="F2" s="7"/>
    </row>
    <row r="3" spans="1:6" s="10" customFormat="1" ht="23.25" x14ac:dyDescent="0.35">
      <c r="A3" s="119" t="s">
        <v>122</v>
      </c>
      <c r="B3" s="119"/>
      <c r="C3" s="119"/>
      <c r="D3" s="9"/>
      <c r="E3" s="9"/>
      <c r="F3" s="9"/>
    </row>
    <row r="4" spans="1:6" s="10" customFormat="1" ht="23.25" x14ac:dyDescent="0.35">
      <c r="A4" s="119" t="s">
        <v>127</v>
      </c>
      <c r="B4" s="119"/>
      <c r="C4" s="119"/>
      <c r="D4" s="9"/>
      <c r="E4" s="9"/>
      <c r="F4" s="9"/>
    </row>
    <row r="5" spans="1:6" s="10" customFormat="1" ht="23.25" x14ac:dyDescent="0.35">
      <c r="A5" s="119"/>
      <c r="B5" s="119"/>
      <c r="C5" s="119"/>
      <c r="D5" s="9"/>
      <c r="E5" s="9"/>
      <c r="F5" s="9"/>
    </row>
    <row r="6" spans="1:6" s="10" customFormat="1" ht="21" x14ac:dyDescent="0.35">
      <c r="B6" s="73"/>
      <c r="C6" s="117"/>
      <c r="D6" s="117"/>
      <c r="E6" s="117"/>
      <c r="F6" s="117"/>
    </row>
    <row r="7" spans="1:6" s="107" customFormat="1" ht="21" x14ac:dyDescent="0.2">
      <c r="C7" s="107" t="s">
        <v>124</v>
      </c>
    </row>
    <row r="8" spans="1:6" s="107" customFormat="1" ht="21" x14ac:dyDescent="0.2">
      <c r="B8" s="107" t="s">
        <v>123</v>
      </c>
    </row>
    <row r="9" spans="1:6" s="107" customFormat="1" ht="21" x14ac:dyDescent="0.2">
      <c r="B9" s="118" t="s">
        <v>77</v>
      </c>
      <c r="C9" s="118"/>
      <c r="D9" s="118"/>
      <c r="E9" s="118"/>
      <c r="F9" s="118"/>
    </row>
    <row r="10" spans="1:6" s="107" customFormat="1" ht="21" x14ac:dyDescent="0.2">
      <c r="B10" s="118" t="s">
        <v>96</v>
      </c>
      <c r="C10" s="118"/>
      <c r="D10" s="106"/>
      <c r="E10" s="106"/>
      <c r="F10" s="106"/>
    </row>
    <row r="11" spans="1:6" s="107" customFormat="1" ht="21" x14ac:dyDescent="0.2">
      <c r="B11" s="107" t="s">
        <v>95</v>
      </c>
    </row>
    <row r="12" spans="1:6" s="12" customFormat="1" ht="21" x14ac:dyDescent="0.2">
      <c r="C12" s="12" t="s">
        <v>125</v>
      </c>
    </row>
    <row r="13" spans="1:6" s="12" customFormat="1" ht="21" x14ac:dyDescent="0.2">
      <c r="B13" s="12" t="s">
        <v>128</v>
      </c>
    </row>
    <row r="14" spans="1:6" s="12" customFormat="1" ht="21" x14ac:dyDescent="0.2">
      <c r="B14" s="12" t="s">
        <v>182</v>
      </c>
    </row>
    <row r="15" spans="1:6" s="12" customFormat="1" ht="21" x14ac:dyDescent="0.2">
      <c r="C15" s="12" t="s">
        <v>174</v>
      </c>
    </row>
    <row r="16" spans="1:6" s="12" customFormat="1" ht="21" x14ac:dyDescent="0.2">
      <c r="B16" s="12" t="s">
        <v>175</v>
      </c>
    </row>
    <row r="17" spans="1:7" s="12" customFormat="1" ht="21" x14ac:dyDescent="0.2">
      <c r="C17" s="12" t="s">
        <v>173</v>
      </c>
    </row>
    <row r="18" spans="1:7" s="10" customFormat="1" ht="21" x14ac:dyDescent="0.35">
      <c r="A18" s="10" t="s">
        <v>176</v>
      </c>
      <c r="E18" s="13"/>
      <c r="F18" s="13"/>
      <c r="G18" s="13"/>
    </row>
    <row r="19" spans="1:7" s="10" customFormat="1" ht="21" x14ac:dyDescent="0.35">
      <c r="A19" s="120" t="s">
        <v>177</v>
      </c>
      <c r="B19" s="120"/>
      <c r="C19" s="120"/>
    </row>
    <row r="20" spans="1:7" s="12" customFormat="1" ht="21" x14ac:dyDescent="0.2">
      <c r="C20" s="12" t="s">
        <v>178</v>
      </c>
    </row>
    <row r="21" spans="1:7" s="10" customFormat="1" ht="21" x14ac:dyDescent="0.35">
      <c r="A21" s="10" t="s">
        <v>179</v>
      </c>
      <c r="B21" s="55"/>
      <c r="C21" s="55"/>
      <c r="D21" s="55"/>
      <c r="E21" s="56"/>
      <c r="F21" s="57"/>
      <c r="G21" s="13"/>
    </row>
    <row r="22" spans="1:7" s="10" customFormat="1" ht="21" x14ac:dyDescent="0.35">
      <c r="A22" s="10" t="s">
        <v>180</v>
      </c>
      <c r="B22" s="115"/>
      <c r="C22" s="115"/>
      <c r="D22" s="55"/>
      <c r="E22" s="56"/>
      <c r="F22" s="57"/>
      <c r="G22" s="13"/>
    </row>
    <row r="23" spans="1:7" s="10" customFormat="1" ht="21" x14ac:dyDescent="0.35">
      <c r="A23" s="10" t="s">
        <v>181</v>
      </c>
      <c r="E23" s="13"/>
      <c r="F23" s="13"/>
      <c r="G23" s="13"/>
    </row>
    <row r="24" spans="1:7" s="15" customFormat="1" ht="21" x14ac:dyDescent="0.35">
      <c r="A24" s="14"/>
      <c r="B24" s="14" t="s">
        <v>186</v>
      </c>
    </row>
    <row r="25" spans="1:7" s="15" customFormat="1" ht="21" x14ac:dyDescent="0.35">
      <c r="A25" s="14" t="s">
        <v>187</v>
      </c>
      <c r="B25" s="14"/>
    </row>
    <row r="26" spans="1:7" s="111" customFormat="1" ht="21" x14ac:dyDescent="0.2">
      <c r="A26" s="116" t="s">
        <v>188</v>
      </c>
      <c r="B26" s="116"/>
      <c r="C26" s="116"/>
      <c r="D26" s="116"/>
      <c r="E26" s="116"/>
    </row>
    <row r="27" spans="1:7" s="111" customFormat="1" ht="21" x14ac:dyDescent="0.2">
      <c r="A27" s="116" t="s">
        <v>189</v>
      </c>
      <c r="B27" s="116"/>
      <c r="C27" s="116"/>
      <c r="D27" s="116"/>
      <c r="E27" s="116"/>
    </row>
    <row r="28" spans="1:7" s="111" customFormat="1" ht="21" x14ac:dyDescent="0.2">
      <c r="A28" s="116" t="s">
        <v>190</v>
      </c>
      <c r="B28" s="116"/>
      <c r="C28" s="116"/>
      <c r="D28" s="116"/>
      <c r="E28" s="116"/>
    </row>
    <row r="29" spans="1:7" s="111" customFormat="1" ht="21" x14ac:dyDescent="0.2">
      <c r="A29" s="116" t="s">
        <v>192</v>
      </c>
      <c r="B29" s="116"/>
      <c r="C29" s="116"/>
      <c r="D29" s="116"/>
      <c r="E29" s="116"/>
    </row>
    <row r="30" spans="1:7" s="111" customFormat="1" ht="21" x14ac:dyDescent="0.2">
      <c r="A30" s="116" t="s">
        <v>191</v>
      </c>
      <c r="B30" s="116"/>
      <c r="C30" s="116"/>
      <c r="D30" s="116"/>
      <c r="E30" s="116"/>
    </row>
    <row r="31" spans="1:7" s="10" customFormat="1" ht="21" x14ac:dyDescent="0.35">
      <c r="B31" s="91" t="s">
        <v>156</v>
      </c>
    </row>
    <row r="32" spans="1:7" s="92" customFormat="1" ht="21" x14ac:dyDescent="0.35">
      <c r="C32" s="72"/>
      <c r="D32" s="72"/>
    </row>
    <row r="33" spans="3:4" ht="21" x14ac:dyDescent="0.35">
      <c r="C33" s="10"/>
      <c r="D33" s="10"/>
    </row>
    <row r="34" spans="3:4" ht="21" x14ac:dyDescent="0.35">
      <c r="C34" s="10"/>
      <c r="D34" s="10"/>
    </row>
  </sheetData>
  <mergeCells count="12">
    <mergeCell ref="B10:C10"/>
    <mergeCell ref="A19:C19"/>
    <mergeCell ref="C6:F6"/>
    <mergeCell ref="B9:F9"/>
    <mergeCell ref="A4:C4"/>
    <mergeCell ref="A3:C3"/>
    <mergeCell ref="A5:C5"/>
    <mergeCell ref="A26:E26"/>
    <mergeCell ref="A27:E27"/>
    <mergeCell ref="A28:E28"/>
    <mergeCell ref="A29:E29"/>
    <mergeCell ref="A30:E30"/>
  </mergeCells>
  <pageMargins left="0.7" right="0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IT35"/>
  <sheetViews>
    <sheetView zoomScale="130" zoomScaleNormal="130" workbookViewId="0">
      <selection activeCell="A4" sqref="A4:E4"/>
    </sheetView>
  </sheetViews>
  <sheetFormatPr defaultRowHeight="21" x14ac:dyDescent="0.35"/>
  <cols>
    <col min="1" max="1" width="5.5703125" style="10" customWidth="1"/>
    <col min="2" max="2" width="26.7109375" style="10" customWidth="1"/>
    <col min="3" max="3" width="30.85546875" style="13" customWidth="1"/>
    <col min="4" max="4" width="28.28515625" style="13" customWidth="1"/>
    <col min="5" max="5" width="10" style="10" customWidth="1"/>
    <col min="6" max="256" width="9.140625" style="10"/>
    <col min="257" max="257" width="5.5703125" style="10" customWidth="1"/>
    <col min="258" max="258" width="21.7109375" style="10" customWidth="1"/>
    <col min="259" max="259" width="30.85546875" style="10" customWidth="1"/>
    <col min="260" max="260" width="28.28515625" style="10" customWidth="1"/>
    <col min="261" max="261" width="10" style="10" customWidth="1"/>
    <col min="262" max="512" width="9.140625" style="10"/>
    <col min="513" max="513" width="5.5703125" style="10" customWidth="1"/>
    <col min="514" max="514" width="21.7109375" style="10" customWidth="1"/>
    <col min="515" max="515" width="30.85546875" style="10" customWidth="1"/>
    <col min="516" max="516" width="28.28515625" style="10" customWidth="1"/>
    <col min="517" max="517" width="10" style="10" customWidth="1"/>
    <col min="518" max="768" width="9.140625" style="10"/>
    <col min="769" max="769" width="5.5703125" style="10" customWidth="1"/>
    <col min="770" max="770" width="21.7109375" style="10" customWidth="1"/>
    <col min="771" max="771" width="30.85546875" style="10" customWidth="1"/>
    <col min="772" max="772" width="28.28515625" style="10" customWidth="1"/>
    <col min="773" max="773" width="10" style="10" customWidth="1"/>
    <col min="774" max="1024" width="9.140625" style="10"/>
    <col min="1025" max="1025" width="5.5703125" style="10" customWidth="1"/>
    <col min="1026" max="1026" width="21.7109375" style="10" customWidth="1"/>
    <col min="1027" max="1027" width="30.85546875" style="10" customWidth="1"/>
    <col min="1028" max="1028" width="28.28515625" style="10" customWidth="1"/>
    <col min="1029" max="1029" width="10" style="10" customWidth="1"/>
    <col min="1030" max="1280" width="9.140625" style="10"/>
    <col min="1281" max="1281" width="5.5703125" style="10" customWidth="1"/>
    <col min="1282" max="1282" width="21.7109375" style="10" customWidth="1"/>
    <col min="1283" max="1283" width="30.85546875" style="10" customWidth="1"/>
    <col min="1284" max="1284" width="28.28515625" style="10" customWidth="1"/>
    <col min="1285" max="1285" width="10" style="10" customWidth="1"/>
    <col min="1286" max="1536" width="9.140625" style="10"/>
    <col min="1537" max="1537" width="5.5703125" style="10" customWidth="1"/>
    <col min="1538" max="1538" width="21.7109375" style="10" customWidth="1"/>
    <col min="1539" max="1539" width="30.85546875" style="10" customWidth="1"/>
    <col min="1540" max="1540" width="28.28515625" style="10" customWidth="1"/>
    <col min="1541" max="1541" width="10" style="10" customWidth="1"/>
    <col min="1542" max="1792" width="9.140625" style="10"/>
    <col min="1793" max="1793" width="5.5703125" style="10" customWidth="1"/>
    <col min="1794" max="1794" width="21.7109375" style="10" customWidth="1"/>
    <col min="1795" max="1795" width="30.85546875" style="10" customWidth="1"/>
    <col min="1796" max="1796" width="28.28515625" style="10" customWidth="1"/>
    <col min="1797" max="1797" width="10" style="10" customWidth="1"/>
    <col min="1798" max="2048" width="9.140625" style="10"/>
    <col min="2049" max="2049" width="5.5703125" style="10" customWidth="1"/>
    <col min="2050" max="2050" width="21.7109375" style="10" customWidth="1"/>
    <col min="2051" max="2051" width="30.85546875" style="10" customWidth="1"/>
    <col min="2052" max="2052" width="28.28515625" style="10" customWidth="1"/>
    <col min="2053" max="2053" width="10" style="10" customWidth="1"/>
    <col min="2054" max="2304" width="9.140625" style="10"/>
    <col min="2305" max="2305" width="5.5703125" style="10" customWidth="1"/>
    <col min="2306" max="2306" width="21.7109375" style="10" customWidth="1"/>
    <col min="2307" max="2307" width="30.85546875" style="10" customWidth="1"/>
    <col min="2308" max="2308" width="28.28515625" style="10" customWidth="1"/>
    <col min="2309" max="2309" width="10" style="10" customWidth="1"/>
    <col min="2310" max="2560" width="9.140625" style="10"/>
    <col min="2561" max="2561" width="5.5703125" style="10" customWidth="1"/>
    <col min="2562" max="2562" width="21.7109375" style="10" customWidth="1"/>
    <col min="2563" max="2563" width="30.85546875" style="10" customWidth="1"/>
    <col min="2564" max="2564" width="28.28515625" style="10" customWidth="1"/>
    <col min="2565" max="2565" width="10" style="10" customWidth="1"/>
    <col min="2566" max="2816" width="9.140625" style="10"/>
    <col min="2817" max="2817" width="5.5703125" style="10" customWidth="1"/>
    <col min="2818" max="2818" width="21.7109375" style="10" customWidth="1"/>
    <col min="2819" max="2819" width="30.85546875" style="10" customWidth="1"/>
    <col min="2820" max="2820" width="28.28515625" style="10" customWidth="1"/>
    <col min="2821" max="2821" width="10" style="10" customWidth="1"/>
    <col min="2822" max="3072" width="9.140625" style="10"/>
    <col min="3073" max="3073" width="5.5703125" style="10" customWidth="1"/>
    <col min="3074" max="3074" width="21.7109375" style="10" customWidth="1"/>
    <col min="3075" max="3075" width="30.85546875" style="10" customWidth="1"/>
    <col min="3076" max="3076" width="28.28515625" style="10" customWidth="1"/>
    <col min="3077" max="3077" width="10" style="10" customWidth="1"/>
    <col min="3078" max="3328" width="9.140625" style="10"/>
    <col min="3329" max="3329" width="5.5703125" style="10" customWidth="1"/>
    <col min="3330" max="3330" width="21.7109375" style="10" customWidth="1"/>
    <col min="3331" max="3331" width="30.85546875" style="10" customWidth="1"/>
    <col min="3332" max="3332" width="28.28515625" style="10" customWidth="1"/>
    <col min="3333" max="3333" width="10" style="10" customWidth="1"/>
    <col min="3334" max="3584" width="9.140625" style="10"/>
    <col min="3585" max="3585" width="5.5703125" style="10" customWidth="1"/>
    <col min="3586" max="3586" width="21.7109375" style="10" customWidth="1"/>
    <col min="3587" max="3587" width="30.85546875" style="10" customWidth="1"/>
    <col min="3588" max="3588" width="28.28515625" style="10" customWidth="1"/>
    <col min="3589" max="3589" width="10" style="10" customWidth="1"/>
    <col min="3590" max="3840" width="9.140625" style="10"/>
    <col min="3841" max="3841" width="5.5703125" style="10" customWidth="1"/>
    <col min="3842" max="3842" width="21.7109375" style="10" customWidth="1"/>
    <col min="3843" max="3843" width="30.85546875" style="10" customWidth="1"/>
    <col min="3844" max="3844" width="28.28515625" style="10" customWidth="1"/>
    <col min="3845" max="3845" width="10" style="10" customWidth="1"/>
    <col min="3846" max="4096" width="9.140625" style="10"/>
    <col min="4097" max="4097" width="5.5703125" style="10" customWidth="1"/>
    <col min="4098" max="4098" width="21.7109375" style="10" customWidth="1"/>
    <col min="4099" max="4099" width="30.85546875" style="10" customWidth="1"/>
    <col min="4100" max="4100" width="28.28515625" style="10" customWidth="1"/>
    <col min="4101" max="4101" width="10" style="10" customWidth="1"/>
    <col min="4102" max="4352" width="9.140625" style="10"/>
    <col min="4353" max="4353" width="5.5703125" style="10" customWidth="1"/>
    <col min="4354" max="4354" width="21.7109375" style="10" customWidth="1"/>
    <col min="4355" max="4355" width="30.85546875" style="10" customWidth="1"/>
    <col min="4356" max="4356" width="28.28515625" style="10" customWidth="1"/>
    <col min="4357" max="4357" width="10" style="10" customWidth="1"/>
    <col min="4358" max="4608" width="9.140625" style="10"/>
    <col min="4609" max="4609" width="5.5703125" style="10" customWidth="1"/>
    <col min="4610" max="4610" width="21.7109375" style="10" customWidth="1"/>
    <col min="4611" max="4611" width="30.85546875" style="10" customWidth="1"/>
    <col min="4612" max="4612" width="28.28515625" style="10" customWidth="1"/>
    <col min="4613" max="4613" width="10" style="10" customWidth="1"/>
    <col min="4614" max="4864" width="9.140625" style="10"/>
    <col min="4865" max="4865" width="5.5703125" style="10" customWidth="1"/>
    <col min="4866" max="4866" width="21.7109375" style="10" customWidth="1"/>
    <col min="4867" max="4867" width="30.85546875" style="10" customWidth="1"/>
    <col min="4868" max="4868" width="28.28515625" style="10" customWidth="1"/>
    <col min="4869" max="4869" width="10" style="10" customWidth="1"/>
    <col min="4870" max="5120" width="9.140625" style="10"/>
    <col min="5121" max="5121" width="5.5703125" style="10" customWidth="1"/>
    <col min="5122" max="5122" width="21.7109375" style="10" customWidth="1"/>
    <col min="5123" max="5123" width="30.85546875" style="10" customWidth="1"/>
    <col min="5124" max="5124" width="28.28515625" style="10" customWidth="1"/>
    <col min="5125" max="5125" width="10" style="10" customWidth="1"/>
    <col min="5126" max="5376" width="9.140625" style="10"/>
    <col min="5377" max="5377" width="5.5703125" style="10" customWidth="1"/>
    <col min="5378" max="5378" width="21.7109375" style="10" customWidth="1"/>
    <col min="5379" max="5379" width="30.85546875" style="10" customWidth="1"/>
    <col min="5380" max="5380" width="28.28515625" style="10" customWidth="1"/>
    <col min="5381" max="5381" width="10" style="10" customWidth="1"/>
    <col min="5382" max="5632" width="9.140625" style="10"/>
    <col min="5633" max="5633" width="5.5703125" style="10" customWidth="1"/>
    <col min="5634" max="5634" width="21.7109375" style="10" customWidth="1"/>
    <col min="5635" max="5635" width="30.85546875" style="10" customWidth="1"/>
    <col min="5636" max="5636" width="28.28515625" style="10" customWidth="1"/>
    <col min="5637" max="5637" width="10" style="10" customWidth="1"/>
    <col min="5638" max="5888" width="9.140625" style="10"/>
    <col min="5889" max="5889" width="5.5703125" style="10" customWidth="1"/>
    <col min="5890" max="5890" width="21.7109375" style="10" customWidth="1"/>
    <col min="5891" max="5891" width="30.85546875" style="10" customWidth="1"/>
    <col min="5892" max="5892" width="28.28515625" style="10" customWidth="1"/>
    <col min="5893" max="5893" width="10" style="10" customWidth="1"/>
    <col min="5894" max="6144" width="9.140625" style="10"/>
    <col min="6145" max="6145" width="5.5703125" style="10" customWidth="1"/>
    <col min="6146" max="6146" width="21.7109375" style="10" customWidth="1"/>
    <col min="6147" max="6147" width="30.85546875" style="10" customWidth="1"/>
    <col min="6148" max="6148" width="28.28515625" style="10" customWidth="1"/>
    <col min="6149" max="6149" width="10" style="10" customWidth="1"/>
    <col min="6150" max="6400" width="9.140625" style="10"/>
    <col min="6401" max="6401" width="5.5703125" style="10" customWidth="1"/>
    <col min="6402" max="6402" width="21.7109375" style="10" customWidth="1"/>
    <col min="6403" max="6403" width="30.85546875" style="10" customWidth="1"/>
    <col min="6404" max="6404" width="28.28515625" style="10" customWidth="1"/>
    <col min="6405" max="6405" width="10" style="10" customWidth="1"/>
    <col min="6406" max="6656" width="9.140625" style="10"/>
    <col min="6657" max="6657" width="5.5703125" style="10" customWidth="1"/>
    <col min="6658" max="6658" width="21.7109375" style="10" customWidth="1"/>
    <col min="6659" max="6659" width="30.85546875" style="10" customWidth="1"/>
    <col min="6660" max="6660" width="28.28515625" style="10" customWidth="1"/>
    <col min="6661" max="6661" width="10" style="10" customWidth="1"/>
    <col min="6662" max="6912" width="9.140625" style="10"/>
    <col min="6913" max="6913" width="5.5703125" style="10" customWidth="1"/>
    <col min="6914" max="6914" width="21.7109375" style="10" customWidth="1"/>
    <col min="6915" max="6915" width="30.85546875" style="10" customWidth="1"/>
    <col min="6916" max="6916" width="28.28515625" style="10" customWidth="1"/>
    <col min="6917" max="6917" width="10" style="10" customWidth="1"/>
    <col min="6918" max="7168" width="9.140625" style="10"/>
    <col min="7169" max="7169" width="5.5703125" style="10" customWidth="1"/>
    <col min="7170" max="7170" width="21.7109375" style="10" customWidth="1"/>
    <col min="7171" max="7171" width="30.85546875" style="10" customWidth="1"/>
    <col min="7172" max="7172" width="28.28515625" style="10" customWidth="1"/>
    <col min="7173" max="7173" width="10" style="10" customWidth="1"/>
    <col min="7174" max="7424" width="9.140625" style="10"/>
    <col min="7425" max="7425" width="5.5703125" style="10" customWidth="1"/>
    <col min="7426" max="7426" width="21.7109375" style="10" customWidth="1"/>
    <col min="7427" max="7427" width="30.85546875" style="10" customWidth="1"/>
    <col min="7428" max="7428" width="28.28515625" style="10" customWidth="1"/>
    <col min="7429" max="7429" width="10" style="10" customWidth="1"/>
    <col min="7430" max="7680" width="9.140625" style="10"/>
    <col min="7681" max="7681" width="5.5703125" style="10" customWidth="1"/>
    <col min="7682" max="7682" width="21.7109375" style="10" customWidth="1"/>
    <col min="7683" max="7683" width="30.85546875" style="10" customWidth="1"/>
    <col min="7684" max="7684" width="28.28515625" style="10" customWidth="1"/>
    <col min="7685" max="7685" width="10" style="10" customWidth="1"/>
    <col min="7686" max="7936" width="9.140625" style="10"/>
    <col min="7937" max="7937" width="5.5703125" style="10" customWidth="1"/>
    <col min="7938" max="7938" width="21.7109375" style="10" customWidth="1"/>
    <col min="7939" max="7939" width="30.85546875" style="10" customWidth="1"/>
    <col min="7940" max="7940" width="28.28515625" style="10" customWidth="1"/>
    <col min="7941" max="7941" width="10" style="10" customWidth="1"/>
    <col min="7942" max="8192" width="9.140625" style="10"/>
    <col min="8193" max="8193" width="5.5703125" style="10" customWidth="1"/>
    <col min="8194" max="8194" width="21.7109375" style="10" customWidth="1"/>
    <col min="8195" max="8195" width="30.85546875" style="10" customWidth="1"/>
    <col min="8196" max="8196" width="28.28515625" style="10" customWidth="1"/>
    <col min="8197" max="8197" width="10" style="10" customWidth="1"/>
    <col min="8198" max="8448" width="9.140625" style="10"/>
    <col min="8449" max="8449" width="5.5703125" style="10" customWidth="1"/>
    <col min="8450" max="8450" width="21.7109375" style="10" customWidth="1"/>
    <col min="8451" max="8451" width="30.85546875" style="10" customWidth="1"/>
    <col min="8452" max="8452" width="28.28515625" style="10" customWidth="1"/>
    <col min="8453" max="8453" width="10" style="10" customWidth="1"/>
    <col min="8454" max="8704" width="9.140625" style="10"/>
    <col min="8705" max="8705" width="5.5703125" style="10" customWidth="1"/>
    <col min="8706" max="8706" width="21.7109375" style="10" customWidth="1"/>
    <col min="8707" max="8707" width="30.85546875" style="10" customWidth="1"/>
    <col min="8708" max="8708" width="28.28515625" style="10" customWidth="1"/>
    <col min="8709" max="8709" width="10" style="10" customWidth="1"/>
    <col min="8710" max="8960" width="9.140625" style="10"/>
    <col min="8961" max="8961" width="5.5703125" style="10" customWidth="1"/>
    <col min="8962" max="8962" width="21.7109375" style="10" customWidth="1"/>
    <col min="8963" max="8963" width="30.85546875" style="10" customWidth="1"/>
    <col min="8964" max="8964" width="28.28515625" style="10" customWidth="1"/>
    <col min="8965" max="8965" width="10" style="10" customWidth="1"/>
    <col min="8966" max="9216" width="9.140625" style="10"/>
    <col min="9217" max="9217" width="5.5703125" style="10" customWidth="1"/>
    <col min="9218" max="9218" width="21.7109375" style="10" customWidth="1"/>
    <col min="9219" max="9219" width="30.85546875" style="10" customWidth="1"/>
    <col min="9220" max="9220" width="28.28515625" style="10" customWidth="1"/>
    <col min="9221" max="9221" width="10" style="10" customWidth="1"/>
    <col min="9222" max="9472" width="9.140625" style="10"/>
    <col min="9473" max="9473" width="5.5703125" style="10" customWidth="1"/>
    <col min="9474" max="9474" width="21.7109375" style="10" customWidth="1"/>
    <col min="9475" max="9475" width="30.85546875" style="10" customWidth="1"/>
    <col min="9476" max="9476" width="28.28515625" style="10" customWidth="1"/>
    <col min="9477" max="9477" width="10" style="10" customWidth="1"/>
    <col min="9478" max="9728" width="9.140625" style="10"/>
    <col min="9729" max="9729" width="5.5703125" style="10" customWidth="1"/>
    <col min="9730" max="9730" width="21.7109375" style="10" customWidth="1"/>
    <col min="9731" max="9731" width="30.85546875" style="10" customWidth="1"/>
    <col min="9732" max="9732" width="28.28515625" style="10" customWidth="1"/>
    <col min="9733" max="9733" width="10" style="10" customWidth="1"/>
    <col min="9734" max="9984" width="9.140625" style="10"/>
    <col min="9985" max="9985" width="5.5703125" style="10" customWidth="1"/>
    <col min="9986" max="9986" width="21.7109375" style="10" customWidth="1"/>
    <col min="9987" max="9987" width="30.85546875" style="10" customWidth="1"/>
    <col min="9988" max="9988" width="28.28515625" style="10" customWidth="1"/>
    <col min="9989" max="9989" width="10" style="10" customWidth="1"/>
    <col min="9990" max="10240" width="9.140625" style="10"/>
    <col min="10241" max="10241" width="5.5703125" style="10" customWidth="1"/>
    <col min="10242" max="10242" width="21.7109375" style="10" customWidth="1"/>
    <col min="10243" max="10243" width="30.85546875" style="10" customWidth="1"/>
    <col min="10244" max="10244" width="28.28515625" style="10" customWidth="1"/>
    <col min="10245" max="10245" width="10" style="10" customWidth="1"/>
    <col min="10246" max="10496" width="9.140625" style="10"/>
    <col min="10497" max="10497" width="5.5703125" style="10" customWidth="1"/>
    <col min="10498" max="10498" width="21.7109375" style="10" customWidth="1"/>
    <col min="10499" max="10499" width="30.85546875" style="10" customWidth="1"/>
    <col min="10500" max="10500" width="28.28515625" style="10" customWidth="1"/>
    <col min="10501" max="10501" width="10" style="10" customWidth="1"/>
    <col min="10502" max="10752" width="9.140625" style="10"/>
    <col min="10753" max="10753" width="5.5703125" style="10" customWidth="1"/>
    <col min="10754" max="10754" width="21.7109375" style="10" customWidth="1"/>
    <col min="10755" max="10755" width="30.85546875" style="10" customWidth="1"/>
    <col min="10756" max="10756" width="28.28515625" style="10" customWidth="1"/>
    <col min="10757" max="10757" width="10" style="10" customWidth="1"/>
    <col min="10758" max="11008" width="9.140625" style="10"/>
    <col min="11009" max="11009" width="5.5703125" style="10" customWidth="1"/>
    <col min="11010" max="11010" width="21.7109375" style="10" customWidth="1"/>
    <col min="11011" max="11011" width="30.85546875" style="10" customWidth="1"/>
    <col min="11012" max="11012" width="28.28515625" style="10" customWidth="1"/>
    <col min="11013" max="11013" width="10" style="10" customWidth="1"/>
    <col min="11014" max="11264" width="9.140625" style="10"/>
    <col min="11265" max="11265" width="5.5703125" style="10" customWidth="1"/>
    <col min="11266" max="11266" width="21.7109375" style="10" customWidth="1"/>
    <col min="11267" max="11267" width="30.85546875" style="10" customWidth="1"/>
    <col min="11268" max="11268" width="28.28515625" style="10" customWidth="1"/>
    <col min="11269" max="11269" width="10" style="10" customWidth="1"/>
    <col min="11270" max="11520" width="9.140625" style="10"/>
    <col min="11521" max="11521" width="5.5703125" style="10" customWidth="1"/>
    <col min="11522" max="11522" width="21.7109375" style="10" customWidth="1"/>
    <col min="11523" max="11523" width="30.85546875" style="10" customWidth="1"/>
    <col min="11524" max="11524" width="28.28515625" style="10" customWidth="1"/>
    <col min="11525" max="11525" width="10" style="10" customWidth="1"/>
    <col min="11526" max="11776" width="9.140625" style="10"/>
    <col min="11777" max="11777" width="5.5703125" style="10" customWidth="1"/>
    <col min="11778" max="11778" width="21.7109375" style="10" customWidth="1"/>
    <col min="11779" max="11779" width="30.85546875" style="10" customWidth="1"/>
    <col min="11780" max="11780" width="28.28515625" style="10" customWidth="1"/>
    <col min="11781" max="11781" width="10" style="10" customWidth="1"/>
    <col min="11782" max="12032" width="9.140625" style="10"/>
    <col min="12033" max="12033" width="5.5703125" style="10" customWidth="1"/>
    <col min="12034" max="12034" width="21.7109375" style="10" customWidth="1"/>
    <col min="12035" max="12035" width="30.85546875" style="10" customWidth="1"/>
    <col min="12036" max="12036" width="28.28515625" style="10" customWidth="1"/>
    <col min="12037" max="12037" width="10" style="10" customWidth="1"/>
    <col min="12038" max="12288" width="9.140625" style="10"/>
    <col min="12289" max="12289" width="5.5703125" style="10" customWidth="1"/>
    <col min="12290" max="12290" width="21.7109375" style="10" customWidth="1"/>
    <col min="12291" max="12291" width="30.85546875" style="10" customWidth="1"/>
    <col min="12292" max="12292" width="28.28515625" style="10" customWidth="1"/>
    <col min="12293" max="12293" width="10" style="10" customWidth="1"/>
    <col min="12294" max="12544" width="9.140625" style="10"/>
    <col min="12545" max="12545" width="5.5703125" style="10" customWidth="1"/>
    <col min="12546" max="12546" width="21.7109375" style="10" customWidth="1"/>
    <col min="12547" max="12547" width="30.85546875" style="10" customWidth="1"/>
    <col min="12548" max="12548" width="28.28515625" style="10" customWidth="1"/>
    <col min="12549" max="12549" width="10" style="10" customWidth="1"/>
    <col min="12550" max="12800" width="9.140625" style="10"/>
    <col min="12801" max="12801" width="5.5703125" style="10" customWidth="1"/>
    <col min="12802" max="12802" width="21.7109375" style="10" customWidth="1"/>
    <col min="12803" max="12803" width="30.85546875" style="10" customWidth="1"/>
    <col min="12804" max="12804" width="28.28515625" style="10" customWidth="1"/>
    <col min="12805" max="12805" width="10" style="10" customWidth="1"/>
    <col min="12806" max="13056" width="9.140625" style="10"/>
    <col min="13057" max="13057" width="5.5703125" style="10" customWidth="1"/>
    <col min="13058" max="13058" width="21.7109375" style="10" customWidth="1"/>
    <col min="13059" max="13059" width="30.85546875" style="10" customWidth="1"/>
    <col min="13060" max="13060" width="28.28515625" style="10" customWidth="1"/>
    <col min="13061" max="13061" width="10" style="10" customWidth="1"/>
    <col min="13062" max="13312" width="9.140625" style="10"/>
    <col min="13313" max="13313" width="5.5703125" style="10" customWidth="1"/>
    <col min="13314" max="13314" width="21.7109375" style="10" customWidth="1"/>
    <col min="13315" max="13315" width="30.85546875" style="10" customWidth="1"/>
    <col min="13316" max="13316" width="28.28515625" style="10" customWidth="1"/>
    <col min="13317" max="13317" width="10" style="10" customWidth="1"/>
    <col min="13318" max="13568" width="9.140625" style="10"/>
    <col min="13569" max="13569" width="5.5703125" style="10" customWidth="1"/>
    <col min="13570" max="13570" width="21.7109375" style="10" customWidth="1"/>
    <col min="13571" max="13571" width="30.85546875" style="10" customWidth="1"/>
    <col min="13572" max="13572" width="28.28515625" style="10" customWidth="1"/>
    <col min="13573" max="13573" width="10" style="10" customWidth="1"/>
    <col min="13574" max="13824" width="9.140625" style="10"/>
    <col min="13825" max="13825" width="5.5703125" style="10" customWidth="1"/>
    <col min="13826" max="13826" width="21.7109375" style="10" customWidth="1"/>
    <col min="13827" max="13827" width="30.85546875" style="10" customWidth="1"/>
    <col min="13828" max="13828" width="28.28515625" style="10" customWidth="1"/>
    <col min="13829" max="13829" width="10" style="10" customWidth="1"/>
    <col min="13830" max="14080" width="9.140625" style="10"/>
    <col min="14081" max="14081" width="5.5703125" style="10" customWidth="1"/>
    <col min="14082" max="14082" width="21.7109375" style="10" customWidth="1"/>
    <col min="14083" max="14083" width="30.85546875" style="10" customWidth="1"/>
    <col min="14084" max="14084" width="28.28515625" style="10" customWidth="1"/>
    <col min="14085" max="14085" width="10" style="10" customWidth="1"/>
    <col min="14086" max="14336" width="9.140625" style="10"/>
    <col min="14337" max="14337" width="5.5703125" style="10" customWidth="1"/>
    <col min="14338" max="14338" width="21.7109375" style="10" customWidth="1"/>
    <col min="14339" max="14339" width="30.85546875" style="10" customWidth="1"/>
    <col min="14340" max="14340" width="28.28515625" style="10" customWidth="1"/>
    <col min="14341" max="14341" width="10" style="10" customWidth="1"/>
    <col min="14342" max="14592" width="9.140625" style="10"/>
    <col min="14593" max="14593" width="5.5703125" style="10" customWidth="1"/>
    <col min="14594" max="14594" width="21.7109375" style="10" customWidth="1"/>
    <col min="14595" max="14595" width="30.85546875" style="10" customWidth="1"/>
    <col min="14596" max="14596" width="28.28515625" style="10" customWidth="1"/>
    <col min="14597" max="14597" width="10" style="10" customWidth="1"/>
    <col min="14598" max="14848" width="9.140625" style="10"/>
    <col min="14849" max="14849" width="5.5703125" style="10" customWidth="1"/>
    <col min="14850" max="14850" width="21.7109375" style="10" customWidth="1"/>
    <col min="14851" max="14851" width="30.85546875" style="10" customWidth="1"/>
    <col min="14852" max="14852" width="28.28515625" style="10" customWidth="1"/>
    <col min="14853" max="14853" width="10" style="10" customWidth="1"/>
    <col min="14854" max="15104" width="9.140625" style="10"/>
    <col min="15105" max="15105" width="5.5703125" style="10" customWidth="1"/>
    <col min="15106" max="15106" width="21.7109375" style="10" customWidth="1"/>
    <col min="15107" max="15107" width="30.85546875" style="10" customWidth="1"/>
    <col min="15108" max="15108" width="28.28515625" style="10" customWidth="1"/>
    <col min="15109" max="15109" width="10" style="10" customWidth="1"/>
    <col min="15110" max="15360" width="9.140625" style="10"/>
    <col min="15361" max="15361" width="5.5703125" style="10" customWidth="1"/>
    <col min="15362" max="15362" width="21.7109375" style="10" customWidth="1"/>
    <col min="15363" max="15363" width="30.85546875" style="10" customWidth="1"/>
    <col min="15364" max="15364" width="28.28515625" style="10" customWidth="1"/>
    <col min="15365" max="15365" width="10" style="10" customWidth="1"/>
    <col min="15366" max="15616" width="9.140625" style="10"/>
    <col min="15617" max="15617" width="5.5703125" style="10" customWidth="1"/>
    <col min="15618" max="15618" width="21.7109375" style="10" customWidth="1"/>
    <col min="15619" max="15619" width="30.85546875" style="10" customWidth="1"/>
    <col min="15620" max="15620" width="28.28515625" style="10" customWidth="1"/>
    <col min="15621" max="15621" width="10" style="10" customWidth="1"/>
    <col min="15622" max="15872" width="9.140625" style="10"/>
    <col min="15873" max="15873" width="5.5703125" style="10" customWidth="1"/>
    <col min="15874" max="15874" width="21.7109375" style="10" customWidth="1"/>
    <col min="15875" max="15875" width="30.85546875" style="10" customWidth="1"/>
    <col min="15876" max="15876" width="28.28515625" style="10" customWidth="1"/>
    <col min="15877" max="15877" width="10" style="10" customWidth="1"/>
    <col min="15878" max="16128" width="9.140625" style="10"/>
    <col min="16129" max="16129" width="5.5703125" style="10" customWidth="1"/>
    <col min="16130" max="16130" width="21.7109375" style="10" customWidth="1"/>
    <col min="16131" max="16131" width="30.85546875" style="10" customWidth="1"/>
    <col min="16132" max="16132" width="28.28515625" style="10" customWidth="1"/>
    <col min="16133" max="16133" width="10" style="10" customWidth="1"/>
    <col min="16134" max="16384" width="9.140625" style="10"/>
  </cols>
  <sheetData>
    <row r="1" spans="1:254" x14ac:dyDescent="0.35">
      <c r="B1" s="121" t="s">
        <v>42</v>
      </c>
      <c r="C1" s="121"/>
      <c r="D1" s="121"/>
      <c r="E1" s="121"/>
      <c r="F1" s="76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</row>
    <row r="2" spans="1:254" x14ac:dyDescent="0.35">
      <c r="B2" s="18"/>
      <c r="C2" s="18"/>
      <c r="D2" s="18"/>
      <c r="E2" s="18"/>
      <c r="F2" s="18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</row>
    <row r="3" spans="1:254" ht="23.25" x14ac:dyDescent="0.35">
      <c r="A3" s="9" t="s">
        <v>122</v>
      </c>
      <c r="B3" s="9"/>
      <c r="C3" s="9"/>
      <c r="D3" s="9"/>
      <c r="E3" s="9"/>
      <c r="F3" s="9"/>
    </row>
    <row r="4" spans="1:254" ht="23.25" x14ac:dyDescent="0.35">
      <c r="A4" s="119" t="s">
        <v>127</v>
      </c>
      <c r="B4" s="119"/>
      <c r="C4" s="119"/>
      <c r="D4" s="119"/>
      <c r="E4" s="119"/>
      <c r="F4" s="9"/>
    </row>
    <row r="5" spans="1:254" ht="23.25" x14ac:dyDescent="0.35">
      <c r="A5" s="119" t="s">
        <v>76</v>
      </c>
      <c r="B5" s="119"/>
      <c r="C5" s="119"/>
      <c r="D5" s="119"/>
      <c r="E5" s="119"/>
    </row>
    <row r="6" spans="1:254" ht="23.25" x14ac:dyDescent="0.35">
      <c r="A6" s="75"/>
      <c r="B6" s="75"/>
      <c r="C6" s="75"/>
      <c r="D6" s="75"/>
      <c r="E6" s="75"/>
    </row>
    <row r="7" spans="1:254" x14ac:dyDescent="0.35">
      <c r="B7" s="15" t="s">
        <v>126</v>
      </c>
      <c r="C7" s="15"/>
      <c r="D7" s="15"/>
      <c r="E7" s="15"/>
      <c r="F7" s="15"/>
      <c r="G7" s="15"/>
    </row>
    <row r="8" spans="1:254" x14ac:dyDescent="0.35">
      <c r="B8" s="15" t="s">
        <v>184</v>
      </c>
      <c r="C8" s="15"/>
      <c r="D8" s="15"/>
      <c r="E8" s="15"/>
      <c r="F8" s="15"/>
      <c r="G8" s="15"/>
    </row>
    <row r="9" spans="1:254" x14ac:dyDescent="0.35">
      <c r="B9" s="15" t="s">
        <v>183</v>
      </c>
      <c r="C9" s="15"/>
      <c r="D9" s="15"/>
      <c r="E9" s="15"/>
      <c r="F9" s="15"/>
      <c r="G9" s="15"/>
    </row>
    <row r="11" spans="1:254" x14ac:dyDescent="0.35">
      <c r="B11" s="19" t="s">
        <v>43</v>
      </c>
    </row>
    <row r="12" spans="1:254" x14ac:dyDescent="0.35">
      <c r="B12" s="19" t="s">
        <v>139</v>
      </c>
    </row>
    <row r="13" spans="1:254" s="12" customFormat="1" x14ac:dyDescent="0.2">
      <c r="B13" s="20" t="s">
        <v>132</v>
      </c>
      <c r="C13" s="20" t="s">
        <v>38</v>
      </c>
      <c r="D13" s="20" t="s">
        <v>44</v>
      </c>
    </row>
    <row r="14" spans="1:254" x14ac:dyDescent="0.35">
      <c r="B14" s="21" t="s">
        <v>130</v>
      </c>
      <c r="C14" s="21">
        <v>25</v>
      </c>
      <c r="D14" s="22">
        <f>C14*100/65</f>
        <v>38.46153846153846</v>
      </c>
    </row>
    <row r="15" spans="1:254" x14ac:dyDescent="0.35">
      <c r="B15" s="21" t="s">
        <v>131</v>
      </c>
      <c r="C15" s="21">
        <v>40</v>
      </c>
      <c r="D15" s="22">
        <f t="shared" ref="D15:D16" si="0">C15*100/65</f>
        <v>61.53846153846154</v>
      </c>
    </row>
    <row r="16" spans="1:254" x14ac:dyDescent="0.35">
      <c r="B16" s="20" t="s">
        <v>36</v>
      </c>
      <c r="C16" s="20">
        <f>SUM(C14:C15)</f>
        <v>65</v>
      </c>
      <c r="D16" s="23">
        <f t="shared" si="0"/>
        <v>100</v>
      </c>
    </row>
    <row r="18" spans="1:7" x14ac:dyDescent="0.35">
      <c r="B18" s="16" t="s">
        <v>129</v>
      </c>
    </row>
    <row r="19" spans="1:7" x14ac:dyDescent="0.35">
      <c r="B19" s="16" t="s">
        <v>172</v>
      </c>
    </row>
    <row r="20" spans="1:7" ht="17.25" customHeight="1" x14ac:dyDescent="0.35"/>
    <row r="21" spans="1:7" x14ac:dyDescent="0.35">
      <c r="A21" s="19" t="s">
        <v>161</v>
      </c>
      <c r="C21" s="10"/>
      <c r="D21" s="10"/>
      <c r="E21" s="13"/>
      <c r="F21" s="13"/>
      <c r="G21" s="13"/>
    </row>
    <row r="22" spans="1:7" x14ac:dyDescent="0.35">
      <c r="A22" s="61"/>
      <c r="B22" s="10" t="s">
        <v>56</v>
      </c>
      <c r="C22" s="10"/>
      <c r="D22" s="10"/>
      <c r="E22" s="13"/>
      <c r="F22" s="13"/>
      <c r="G22" s="13"/>
    </row>
    <row r="23" spans="1:7" s="12" customFormat="1" x14ac:dyDescent="0.2">
      <c r="B23" s="20" t="s">
        <v>132</v>
      </c>
      <c r="C23" s="20" t="s">
        <v>38</v>
      </c>
      <c r="D23" s="20" t="s">
        <v>44</v>
      </c>
    </row>
    <row r="24" spans="1:7" s="12" customFormat="1" x14ac:dyDescent="0.35">
      <c r="B24" s="113" t="s">
        <v>71</v>
      </c>
      <c r="C24" s="62">
        <v>57</v>
      </c>
      <c r="D24" s="24">
        <f>C24*100/$C$30</f>
        <v>36.53846153846154</v>
      </c>
    </row>
    <row r="25" spans="1:7" s="12" customFormat="1" x14ac:dyDescent="0.35">
      <c r="B25" s="113" t="s">
        <v>57</v>
      </c>
      <c r="C25" s="62">
        <v>30</v>
      </c>
      <c r="D25" s="24">
        <f t="shared" ref="D25:D30" si="1">C25*100/$C$30</f>
        <v>19.23076923076923</v>
      </c>
    </row>
    <row r="26" spans="1:7" s="12" customFormat="1" x14ac:dyDescent="0.35">
      <c r="B26" s="113" t="s">
        <v>73</v>
      </c>
      <c r="C26" s="62">
        <v>30</v>
      </c>
      <c r="D26" s="24">
        <f t="shared" si="1"/>
        <v>19.23076923076923</v>
      </c>
    </row>
    <row r="27" spans="1:7" s="12" customFormat="1" x14ac:dyDescent="0.35">
      <c r="B27" s="113" t="s">
        <v>58</v>
      </c>
      <c r="C27" s="62">
        <v>20</v>
      </c>
      <c r="D27" s="24">
        <f t="shared" si="1"/>
        <v>12.820512820512821</v>
      </c>
    </row>
    <row r="28" spans="1:7" s="12" customFormat="1" x14ac:dyDescent="0.35">
      <c r="B28" s="113" t="s">
        <v>72</v>
      </c>
      <c r="C28" s="62">
        <v>17</v>
      </c>
      <c r="D28" s="24">
        <f t="shared" si="1"/>
        <v>10.897435897435898</v>
      </c>
    </row>
    <row r="29" spans="1:7" s="12" customFormat="1" x14ac:dyDescent="0.35">
      <c r="B29" s="113" t="s">
        <v>74</v>
      </c>
      <c r="C29" s="62">
        <v>2</v>
      </c>
      <c r="D29" s="24">
        <f t="shared" si="1"/>
        <v>1.2820512820512822</v>
      </c>
    </row>
    <row r="30" spans="1:7" x14ac:dyDescent="0.35">
      <c r="B30" s="20" t="s">
        <v>36</v>
      </c>
      <c r="C30" s="114">
        <f>SUM(C24:C29)</f>
        <v>156</v>
      </c>
      <c r="D30" s="26">
        <f t="shared" si="1"/>
        <v>100</v>
      </c>
    </row>
    <row r="31" spans="1:7" ht="17.25" customHeight="1" x14ac:dyDescent="0.35"/>
    <row r="32" spans="1:7" x14ac:dyDescent="0.35">
      <c r="A32" s="15"/>
      <c r="B32" s="10" t="s">
        <v>164</v>
      </c>
      <c r="C32" s="10"/>
      <c r="D32" s="10"/>
      <c r="E32" s="13"/>
      <c r="F32" s="13"/>
      <c r="G32" s="13"/>
    </row>
    <row r="33" spans="1:7" x14ac:dyDescent="0.35">
      <c r="A33" s="10" t="s">
        <v>162</v>
      </c>
      <c r="C33" s="10"/>
      <c r="D33" s="10"/>
      <c r="E33" s="13"/>
      <c r="F33" s="13"/>
      <c r="G33" s="13"/>
    </row>
    <row r="34" spans="1:7" x14ac:dyDescent="0.35">
      <c r="A34" s="10" t="s">
        <v>163</v>
      </c>
      <c r="C34" s="10"/>
      <c r="D34" s="10"/>
    </row>
    <row r="35" spans="1:7" x14ac:dyDescent="0.35">
      <c r="A35" s="15" t="s">
        <v>138</v>
      </c>
      <c r="B35" s="15" t="s">
        <v>145</v>
      </c>
      <c r="C35" s="15"/>
      <c r="D35" s="15"/>
      <c r="E35" s="15"/>
      <c r="F35" s="15"/>
    </row>
  </sheetData>
  <mergeCells count="3">
    <mergeCell ref="A4:E4"/>
    <mergeCell ref="A5:E5"/>
    <mergeCell ref="B1:E1"/>
  </mergeCells>
  <pageMargins left="0.70866141732283472" right="0" top="0.35433070866141736" bottom="0.74803149606299213" header="0.31496062992125984" footer="0.31496062992125984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14"/>
  <sheetViews>
    <sheetView workbookViewId="0">
      <selection activeCell="E27" sqref="E27"/>
    </sheetView>
  </sheetViews>
  <sheetFormatPr defaultRowHeight="12.75" x14ac:dyDescent="0.2"/>
  <cols>
    <col min="1" max="3" width="9.140625" style="63"/>
    <col min="4" max="4" width="28" style="63" customWidth="1"/>
    <col min="5" max="5" width="14.85546875" style="63" customWidth="1"/>
    <col min="6" max="6" width="16" style="63" customWidth="1"/>
    <col min="7" max="7" width="7.85546875" style="63" customWidth="1"/>
    <col min="8" max="8" width="16.42578125" style="63" customWidth="1"/>
    <col min="9" max="259" width="9.140625" style="63"/>
    <col min="260" max="260" width="32.85546875" style="63" customWidth="1"/>
    <col min="261" max="261" width="16.42578125" style="63" customWidth="1"/>
    <col min="262" max="262" width="20.7109375" style="63" customWidth="1"/>
    <col min="263" max="263" width="7.85546875" style="63" customWidth="1"/>
    <col min="264" max="264" width="16.42578125" style="63" customWidth="1"/>
    <col min="265" max="515" width="9.140625" style="63"/>
    <col min="516" max="516" width="32.85546875" style="63" customWidth="1"/>
    <col min="517" max="517" width="16.42578125" style="63" customWidth="1"/>
    <col min="518" max="518" width="20.7109375" style="63" customWidth="1"/>
    <col min="519" max="519" width="7.85546875" style="63" customWidth="1"/>
    <col min="520" max="520" width="16.42578125" style="63" customWidth="1"/>
    <col min="521" max="771" width="9.140625" style="63"/>
    <col min="772" max="772" width="32.85546875" style="63" customWidth="1"/>
    <col min="773" max="773" width="16.42578125" style="63" customWidth="1"/>
    <col min="774" max="774" width="20.7109375" style="63" customWidth="1"/>
    <col min="775" max="775" width="7.85546875" style="63" customWidth="1"/>
    <col min="776" max="776" width="16.42578125" style="63" customWidth="1"/>
    <col min="777" max="1027" width="9.140625" style="63"/>
    <col min="1028" max="1028" width="32.85546875" style="63" customWidth="1"/>
    <col min="1029" max="1029" width="16.42578125" style="63" customWidth="1"/>
    <col min="1030" max="1030" width="20.7109375" style="63" customWidth="1"/>
    <col min="1031" max="1031" width="7.85546875" style="63" customWidth="1"/>
    <col min="1032" max="1032" width="16.42578125" style="63" customWidth="1"/>
    <col min="1033" max="1283" width="9.140625" style="63"/>
    <col min="1284" max="1284" width="32.85546875" style="63" customWidth="1"/>
    <col min="1285" max="1285" width="16.42578125" style="63" customWidth="1"/>
    <col min="1286" max="1286" width="20.7109375" style="63" customWidth="1"/>
    <col min="1287" max="1287" width="7.85546875" style="63" customWidth="1"/>
    <col min="1288" max="1288" width="16.42578125" style="63" customWidth="1"/>
    <col min="1289" max="1539" width="9.140625" style="63"/>
    <col min="1540" max="1540" width="32.85546875" style="63" customWidth="1"/>
    <col min="1541" max="1541" width="16.42578125" style="63" customWidth="1"/>
    <col min="1542" max="1542" width="20.7109375" style="63" customWidth="1"/>
    <col min="1543" max="1543" width="7.85546875" style="63" customWidth="1"/>
    <col min="1544" max="1544" width="16.42578125" style="63" customWidth="1"/>
    <col min="1545" max="1795" width="9.140625" style="63"/>
    <col min="1796" max="1796" width="32.85546875" style="63" customWidth="1"/>
    <col min="1797" max="1797" width="16.42578125" style="63" customWidth="1"/>
    <col min="1798" max="1798" width="20.7109375" style="63" customWidth="1"/>
    <col min="1799" max="1799" width="7.85546875" style="63" customWidth="1"/>
    <col min="1800" max="1800" width="16.42578125" style="63" customWidth="1"/>
    <col min="1801" max="2051" width="9.140625" style="63"/>
    <col min="2052" max="2052" width="32.85546875" style="63" customWidth="1"/>
    <col min="2053" max="2053" width="16.42578125" style="63" customWidth="1"/>
    <col min="2054" max="2054" width="20.7109375" style="63" customWidth="1"/>
    <col min="2055" max="2055" width="7.85546875" style="63" customWidth="1"/>
    <col min="2056" max="2056" width="16.42578125" style="63" customWidth="1"/>
    <col min="2057" max="2307" width="9.140625" style="63"/>
    <col min="2308" max="2308" width="32.85546875" style="63" customWidth="1"/>
    <col min="2309" max="2309" width="16.42578125" style="63" customWidth="1"/>
    <col min="2310" max="2310" width="20.7109375" style="63" customWidth="1"/>
    <col min="2311" max="2311" width="7.85546875" style="63" customWidth="1"/>
    <col min="2312" max="2312" width="16.42578125" style="63" customWidth="1"/>
    <col min="2313" max="2563" width="9.140625" style="63"/>
    <col min="2564" max="2564" width="32.85546875" style="63" customWidth="1"/>
    <col min="2565" max="2565" width="16.42578125" style="63" customWidth="1"/>
    <col min="2566" max="2566" width="20.7109375" style="63" customWidth="1"/>
    <col min="2567" max="2567" width="7.85546875" style="63" customWidth="1"/>
    <col min="2568" max="2568" width="16.42578125" style="63" customWidth="1"/>
    <col min="2569" max="2819" width="9.140625" style="63"/>
    <col min="2820" max="2820" width="32.85546875" style="63" customWidth="1"/>
    <col min="2821" max="2821" width="16.42578125" style="63" customWidth="1"/>
    <col min="2822" max="2822" width="20.7109375" style="63" customWidth="1"/>
    <col min="2823" max="2823" width="7.85546875" style="63" customWidth="1"/>
    <col min="2824" max="2824" width="16.42578125" style="63" customWidth="1"/>
    <col min="2825" max="3075" width="9.140625" style="63"/>
    <col min="3076" max="3076" width="32.85546875" style="63" customWidth="1"/>
    <col min="3077" max="3077" width="16.42578125" style="63" customWidth="1"/>
    <col min="3078" max="3078" width="20.7109375" style="63" customWidth="1"/>
    <col min="3079" max="3079" width="7.85546875" style="63" customWidth="1"/>
    <col min="3080" max="3080" width="16.42578125" style="63" customWidth="1"/>
    <col min="3081" max="3331" width="9.140625" style="63"/>
    <col min="3332" max="3332" width="32.85546875" style="63" customWidth="1"/>
    <col min="3333" max="3333" width="16.42578125" style="63" customWidth="1"/>
    <col min="3334" max="3334" width="20.7109375" style="63" customWidth="1"/>
    <col min="3335" max="3335" width="7.85546875" style="63" customWidth="1"/>
    <col min="3336" max="3336" width="16.42578125" style="63" customWidth="1"/>
    <col min="3337" max="3587" width="9.140625" style="63"/>
    <col min="3588" max="3588" width="32.85546875" style="63" customWidth="1"/>
    <col min="3589" max="3589" width="16.42578125" style="63" customWidth="1"/>
    <col min="3590" max="3590" width="20.7109375" style="63" customWidth="1"/>
    <col min="3591" max="3591" width="7.85546875" style="63" customWidth="1"/>
    <col min="3592" max="3592" width="16.42578125" style="63" customWidth="1"/>
    <col min="3593" max="3843" width="9.140625" style="63"/>
    <col min="3844" max="3844" width="32.85546875" style="63" customWidth="1"/>
    <col min="3845" max="3845" width="16.42578125" style="63" customWidth="1"/>
    <col min="3846" max="3846" width="20.7109375" style="63" customWidth="1"/>
    <col min="3847" max="3847" width="7.85546875" style="63" customWidth="1"/>
    <col min="3848" max="3848" width="16.42578125" style="63" customWidth="1"/>
    <col min="3849" max="4099" width="9.140625" style="63"/>
    <col min="4100" max="4100" width="32.85546875" style="63" customWidth="1"/>
    <col min="4101" max="4101" width="16.42578125" style="63" customWidth="1"/>
    <col min="4102" max="4102" width="20.7109375" style="63" customWidth="1"/>
    <col min="4103" max="4103" width="7.85546875" style="63" customWidth="1"/>
    <col min="4104" max="4104" width="16.42578125" style="63" customWidth="1"/>
    <col min="4105" max="4355" width="9.140625" style="63"/>
    <col min="4356" max="4356" width="32.85546875" style="63" customWidth="1"/>
    <col min="4357" max="4357" width="16.42578125" style="63" customWidth="1"/>
    <col min="4358" max="4358" width="20.7109375" style="63" customWidth="1"/>
    <col min="4359" max="4359" width="7.85546875" style="63" customWidth="1"/>
    <col min="4360" max="4360" width="16.42578125" style="63" customWidth="1"/>
    <col min="4361" max="4611" width="9.140625" style="63"/>
    <col min="4612" max="4612" width="32.85546875" style="63" customWidth="1"/>
    <col min="4613" max="4613" width="16.42578125" style="63" customWidth="1"/>
    <col min="4614" max="4614" width="20.7109375" style="63" customWidth="1"/>
    <col min="4615" max="4615" width="7.85546875" style="63" customWidth="1"/>
    <col min="4616" max="4616" width="16.42578125" style="63" customWidth="1"/>
    <col min="4617" max="4867" width="9.140625" style="63"/>
    <col min="4868" max="4868" width="32.85546875" style="63" customWidth="1"/>
    <col min="4869" max="4869" width="16.42578125" style="63" customWidth="1"/>
    <col min="4870" max="4870" width="20.7109375" style="63" customWidth="1"/>
    <col min="4871" max="4871" width="7.85546875" style="63" customWidth="1"/>
    <col min="4872" max="4872" width="16.42578125" style="63" customWidth="1"/>
    <col min="4873" max="5123" width="9.140625" style="63"/>
    <col min="5124" max="5124" width="32.85546875" style="63" customWidth="1"/>
    <col min="5125" max="5125" width="16.42578125" style="63" customWidth="1"/>
    <col min="5126" max="5126" width="20.7109375" style="63" customWidth="1"/>
    <col min="5127" max="5127" width="7.85546875" style="63" customWidth="1"/>
    <col min="5128" max="5128" width="16.42578125" style="63" customWidth="1"/>
    <col min="5129" max="5379" width="9.140625" style="63"/>
    <col min="5380" max="5380" width="32.85546875" style="63" customWidth="1"/>
    <col min="5381" max="5381" width="16.42578125" style="63" customWidth="1"/>
    <col min="5382" max="5382" width="20.7109375" style="63" customWidth="1"/>
    <col min="5383" max="5383" width="7.85546875" style="63" customWidth="1"/>
    <col min="5384" max="5384" width="16.42578125" style="63" customWidth="1"/>
    <col min="5385" max="5635" width="9.140625" style="63"/>
    <col min="5636" max="5636" width="32.85546875" style="63" customWidth="1"/>
    <col min="5637" max="5637" width="16.42578125" style="63" customWidth="1"/>
    <col min="5638" max="5638" width="20.7109375" style="63" customWidth="1"/>
    <col min="5639" max="5639" width="7.85546875" style="63" customWidth="1"/>
    <col min="5640" max="5640" width="16.42578125" style="63" customWidth="1"/>
    <col min="5641" max="5891" width="9.140625" style="63"/>
    <col min="5892" max="5892" width="32.85546875" style="63" customWidth="1"/>
    <col min="5893" max="5893" width="16.42578125" style="63" customWidth="1"/>
    <col min="5894" max="5894" width="20.7109375" style="63" customWidth="1"/>
    <col min="5895" max="5895" width="7.85546875" style="63" customWidth="1"/>
    <col min="5896" max="5896" width="16.42578125" style="63" customWidth="1"/>
    <col min="5897" max="6147" width="9.140625" style="63"/>
    <col min="6148" max="6148" width="32.85546875" style="63" customWidth="1"/>
    <col min="6149" max="6149" width="16.42578125" style="63" customWidth="1"/>
    <col min="6150" max="6150" width="20.7109375" style="63" customWidth="1"/>
    <col min="6151" max="6151" width="7.85546875" style="63" customWidth="1"/>
    <col min="6152" max="6152" width="16.42578125" style="63" customWidth="1"/>
    <col min="6153" max="6403" width="9.140625" style="63"/>
    <col min="6404" max="6404" width="32.85546875" style="63" customWidth="1"/>
    <col min="6405" max="6405" width="16.42578125" style="63" customWidth="1"/>
    <col min="6406" max="6406" width="20.7109375" style="63" customWidth="1"/>
    <col min="6407" max="6407" width="7.85546875" style="63" customWidth="1"/>
    <col min="6408" max="6408" width="16.42578125" style="63" customWidth="1"/>
    <col min="6409" max="6659" width="9.140625" style="63"/>
    <col min="6660" max="6660" width="32.85546875" style="63" customWidth="1"/>
    <col min="6661" max="6661" width="16.42578125" style="63" customWidth="1"/>
    <col min="6662" max="6662" width="20.7109375" style="63" customWidth="1"/>
    <col min="6663" max="6663" width="7.85546875" style="63" customWidth="1"/>
    <col min="6664" max="6664" width="16.42578125" style="63" customWidth="1"/>
    <col min="6665" max="6915" width="9.140625" style="63"/>
    <col min="6916" max="6916" width="32.85546875" style="63" customWidth="1"/>
    <col min="6917" max="6917" width="16.42578125" style="63" customWidth="1"/>
    <col min="6918" max="6918" width="20.7109375" style="63" customWidth="1"/>
    <col min="6919" max="6919" width="7.85546875" style="63" customWidth="1"/>
    <col min="6920" max="6920" width="16.42578125" style="63" customWidth="1"/>
    <col min="6921" max="7171" width="9.140625" style="63"/>
    <col min="7172" max="7172" width="32.85546875" style="63" customWidth="1"/>
    <col min="7173" max="7173" width="16.42578125" style="63" customWidth="1"/>
    <col min="7174" max="7174" width="20.7109375" style="63" customWidth="1"/>
    <col min="7175" max="7175" width="7.85546875" style="63" customWidth="1"/>
    <col min="7176" max="7176" width="16.42578125" style="63" customWidth="1"/>
    <col min="7177" max="7427" width="9.140625" style="63"/>
    <col min="7428" max="7428" width="32.85546875" style="63" customWidth="1"/>
    <col min="7429" max="7429" width="16.42578125" style="63" customWidth="1"/>
    <col min="7430" max="7430" width="20.7109375" style="63" customWidth="1"/>
    <col min="7431" max="7431" width="7.85546875" style="63" customWidth="1"/>
    <col min="7432" max="7432" width="16.42578125" style="63" customWidth="1"/>
    <col min="7433" max="7683" width="9.140625" style="63"/>
    <col min="7684" max="7684" width="32.85546875" style="63" customWidth="1"/>
    <col min="7685" max="7685" width="16.42578125" style="63" customWidth="1"/>
    <col min="7686" max="7686" width="20.7109375" style="63" customWidth="1"/>
    <col min="7687" max="7687" width="7.85546875" style="63" customWidth="1"/>
    <col min="7688" max="7688" width="16.42578125" style="63" customWidth="1"/>
    <col min="7689" max="7939" width="9.140625" style="63"/>
    <col min="7940" max="7940" width="32.85546875" style="63" customWidth="1"/>
    <col min="7941" max="7941" width="16.42578125" style="63" customWidth="1"/>
    <col min="7942" max="7942" width="20.7109375" style="63" customWidth="1"/>
    <col min="7943" max="7943" width="7.85546875" style="63" customWidth="1"/>
    <col min="7944" max="7944" width="16.42578125" style="63" customWidth="1"/>
    <col min="7945" max="8195" width="9.140625" style="63"/>
    <col min="8196" max="8196" width="32.85546875" style="63" customWidth="1"/>
    <col min="8197" max="8197" width="16.42578125" style="63" customWidth="1"/>
    <col min="8198" max="8198" width="20.7109375" style="63" customWidth="1"/>
    <col min="8199" max="8199" width="7.85546875" style="63" customWidth="1"/>
    <col min="8200" max="8200" width="16.42578125" style="63" customWidth="1"/>
    <col min="8201" max="8451" width="9.140625" style="63"/>
    <col min="8452" max="8452" width="32.85546875" style="63" customWidth="1"/>
    <col min="8453" max="8453" width="16.42578125" style="63" customWidth="1"/>
    <col min="8454" max="8454" width="20.7109375" style="63" customWidth="1"/>
    <col min="8455" max="8455" width="7.85546875" style="63" customWidth="1"/>
    <col min="8456" max="8456" width="16.42578125" style="63" customWidth="1"/>
    <col min="8457" max="8707" width="9.140625" style="63"/>
    <col min="8708" max="8708" width="32.85546875" style="63" customWidth="1"/>
    <col min="8709" max="8709" width="16.42578125" style="63" customWidth="1"/>
    <col min="8710" max="8710" width="20.7109375" style="63" customWidth="1"/>
    <col min="8711" max="8711" width="7.85546875" style="63" customWidth="1"/>
    <col min="8712" max="8712" width="16.42578125" style="63" customWidth="1"/>
    <col min="8713" max="8963" width="9.140625" style="63"/>
    <col min="8964" max="8964" width="32.85546875" style="63" customWidth="1"/>
    <col min="8965" max="8965" width="16.42578125" style="63" customWidth="1"/>
    <col min="8966" max="8966" width="20.7109375" style="63" customWidth="1"/>
    <col min="8967" max="8967" width="7.85546875" style="63" customWidth="1"/>
    <col min="8968" max="8968" width="16.42578125" style="63" customWidth="1"/>
    <col min="8969" max="9219" width="9.140625" style="63"/>
    <col min="9220" max="9220" width="32.85546875" style="63" customWidth="1"/>
    <col min="9221" max="9221" width="16.42578125" style="63" customWidth="1"/>
    <col min="9222" max="9222" width="20.7109375" style="63" customWidth="1"/>
    <col min="9223" max="9223" width="7.85546875" style="63" customWidth="1"/>
    <col min="9224" max="9224" width="16.42578125" style="63" customWidth="1"/>
    <col min="9225" max="9475" width="9.140625" style="63"/>
    <col min="9476" max="9476" width="32.85546875" style="63" customWidth="1"/>
    <col min="9477" max="9477" width="16.42578125" style="63" customWidth="1"/>
    <col min="9478" max="9478" width="20.7109375" style="63" customWidth="1"/>
    <col min="9479" max="9479" width="7.85546875" style="63" customWidth="1"/>
    <col min="9480" max="9480" width="16.42578125" style="63" customWidth="1"/>
    <col min="9481" max="9731" width="9.140625" style="63"/>
    <col min="9732" max="9732" width="32.85546875" style="63" customWidth="1"/>
    <col min="9733" max="9733" width="16.42578125" style="63" customWidth="1"/>
    <col min="9734" max="9734" width="20.7109375" style="63" customWidth="1"/>
    <col min="9735" max="9735" width="7.85546875" style="63" customWidth="1"/>
    <col min="9736" max="9736" width="16.42578125" style="63" customWidth="1"/>
    <col min="9737" max="9987" width="9.140625" style="63"/>
    <col min="9988" max="9988" width="32.85546875" style="63" customWidth="1"/>
    <col min="9989" max="9989" width="16.42578125" style="63" customWidth="1"/>
    <col min="9990" max="9990" width="20.7109375" style="63" customWidth="1"/>
    <col min="9991" max="9991" width="7.85546875" style="63" customWidth="1"/>
    <col min="9992" max="9992" width="16.42578125" style="63" customWidth="1"/>
    <col min="9993" max="10243" width="9.140625" style="63"/>
    <col min="10244" max="10244" width="32.85546875" style="63" customWidth="1"/>
    <col min="10245" max="10245" width="16.42578125" style="63" customWidth="1"/>
    <col min="10246" max="10246" width="20.7109375" style="63" customWidth="1"/>
    <col min="10247" max="10247" width="7.85546875" style="63" customWidth="1"/>
    <col min="10248" max="10248" width="16.42578125" style="63" customWidth="1"/>
    <col min="10249" max="10499" width="9.140625" style="63"/>
    <col min="10500" max="10500" width="32.85546875" style="63" customWidth="1"/>
    <col min="10501" max="10501" width="16.42578125" style="63" customWidth="1"/>
    <col min="10502" max="10502" width="20.7109375" style="63" customWidth="1"/>
    <col min="10503" max="10503" width="7.85546875" style="63" customWidth="1"/>
    <col min="10504" max="10504" width="16.42578125" style="63" customWidth="1"/>
    <col min="10505" max="10755" width="9.140625" style="63"/>
    <col min="10756" max="10756" width="32.85546875" style="63" customWidth="1"/>
    <col min="10757" max="10757" width="16.42578125" style="63" customWidth="1"/>
    <col min="10758" max="10758" width="20.7109375" style="63" customWidth="1"/>
    <col min="10759" max="10759" width="7.85546875" style="63" customWidth="1"/>
    <col min="10760" max="10760" width="16.42578125" style="63" customWidth="1"/>
    <col min="10761" max="11011" width="9.140625" style="63"/>
    <col min="11012" max="11012" width="32.85546875" style="63" customWidth="1"/>
    <col min="11013" max="11013" width="16.42578125" style="63" customWidth="1"/>
    <col min="11014" max="11014" width="20.7109375" style="63" customWidth="1"/>
    <col min="11015" max="11015" width="7.85546875" style="63" customWidth="1"/>
    <col min="11016" max="11016" width="16.42578125" style="63" customWidth="1"/>
    <col min="11017" max="11267" width="9.140625" style="63"/>
    <col min="11268" max="11268" width="32.85546875" style="63" customWidth="1"/>
    <col min="11269" max="11269" width="16.42578125" style="63" customWidth="1"/>
    <col min="11270" max="11270" width="20.7109375" style="63" customWidth="1"/>
    <col min="11271" max="11271" width="7.85546875" style="63" customWidth="1"/>
    <col min="11272" max="11272" width="16.42578125" style="63" customWidth="1"/>
    <col min="11273" max="11523" width="9.140625" style="63"/>
    <col min="11524" max="11524" width="32.85546875" style="63" customWidth="1"/>
    <col min="11525" max="11525" width="16.42578125" style="63" customWidth="1"/>
    <col min="11526" max="11526" width="20.7109375" style="63" customWidth="1"/>
    <col min="11527" max="11527" width="7.85546875" style="63" customWidth="1"/>
    <col min="11528" max="11528" width="16.42578125" style="63" customWidth="1"/>
    <col min="11529" max="11779" width="9.140625" style="63"/>
    <col min="11780" max="11780" width="32.85546875" style="63" customWidth="1"/>
    <col min="11781" max="11781" width="16.42578125" style="63" customWidth="1"/>
    <col min="11782" max="11782" width="20.7109375" style="63" customWidth="1"/>
    <col min="11783" max="11783" width="7.85546875" style="63" customWidth="1"/>
    <col min="11784" max="11784" width="16.42578125" style="63" customWidth="1"/>
    <col min="11785" max="12035" width="9.140625" style="63"/>
    <col min="12036" max="12036" width="32.85546875" style="63" customWidth="1"/>
    <col min="12037" max="12037" width="16.42578125" style="63" customWidth="1"/>
    <col min="12038" max="12038" width="20.7109375" style="63" customWidth="1"/>
    <col min="12039" max="12039" width="7.85546875" style="63" customWidth="1"/>
    <col min="12040" max="12040" width="16.42578125" style="63" customWidth="1"/>
    <col min="12041" max="12291" width="9.140625" style="63"/>
    <col min="12292" max="12292" width="32.85546875" style="63" customWidth="1"/>
    <col min="12293" max="12293" width="16.42578125" style="63" customWidth="1"/>
    <col min="12294" max="12294" width="20.7109375" style="63" customWidth="1"/>
    <col min="12295" max="12295" width="7.85546875" style="63" customWidth="1"/>
    <col min="12296" max="12296" width="16.42578125" style="63" customWidth="1"/>
    <col min="12297" max="12547" width="9.140625" style="63"/>
    <col min="12548" max="12548" width="32.85546875" style="63" customWidth="1"/>
    <col min="12549" max="12549" width="16.42578125" style="63" customWidth="1"/>
    <col min="12550" max="12550" width="20.7109375" style="63" customWidth="1"/>
    <col min="12551" max="12551" width="7.85546875" style="63" customWidth="1"/>
    <col min="12552" max="12552" width="16.42578125" style="63" customWidth="1"/>
    <col min="12553" max="12803" width="9.140625" style="63"/>
    <col min="12804" max="12804" width="32.85546875" style="63" customWidth="1"/>
    <col min="12805" max="12805" width="16.42578125" style="63" customWidth="1"/>
    <col min="12806" max="12806" width="20.7109375" style="63" customWidth="1"/>
    <col min="12807" max="12807" width="7.85546875" style="63" customWidth="1"/>
    <col min="12808" max="12808" width="16.42578125" style="63" customWidth="1"/>
    <col min="12809" max="13059" width="9.140625" style="63"/>
    <col min="13060" max="13060" width="32.85546875" style="63" customWidth="1"/>
    <col min="13061" max="13061" width="16.42578125" style="63" customWidth="1"/>
    <col min="13062" max="13062" width="20.7109375" style="63" customWidth="1"/>
    <col min="13063" max="13063" width="7.85546875" style="63" customWidth="1"/>
    <col min="13064" max="13064" width="16.42578125" style="63" customWidth="1"/>
    <col min="13065" max="13315" width="9.140625" style="63"/>
    <col min="13316" max="13316" width="32.85546875" style="63" customWidth="1"/>
    <col min="13317" max="13317" width="16.42578125" style="63" customWidth="1"/>
    <col min="13318" max="13318" width="20.7109375" style="63" customWidth="1"/>
    <col min="13319" max="13319" width="7.85546875" style="63" customWidth="1"/>
    <col min="13320" max="13320" width="16.42578125" style="63" customWidth="1"/>
    <col min="13321" max="13571" width="9.140625" style="63"/>
    <col min="13572" max="13572" width="32.85546875" style="63" customWidth="1"/>
    <col min="13573" max="13573" width="16.42578125" style="63" customWidth="1"/>
    <col min="13574" max="13574" width="20.7109375" style="63" customWidth="1"/>
    <col min="13575" max="13575" width="7.85546875" style="63" customWidth="1"/>
    <col min="13576" max="13576" width="16.42578125" style="63" customWidth="1"/>
    <col min="13577" max="13827" width="9.140625" style="63"/>
    <col min="13828" max="13828" width="32.85546875" style="63" customWidth="1"/>
    <col min="13829" max="13829" width="16.42578125" style="63" customWidth="1"/>
    <col min="13830" max="13830" width="20.7109375" style="63" customWidth="1"/>
    <col min="13831" max="13831" width="7.85546875" style="63" customWidth="1"/>
    <col min="13832" max="13832" width="16.42578125" style="63" customWidth="1"/>
    <col min="13833" max="14083" width="9.140625" style="63"/>
    <col min="14084" max="14084" width="32.85546875" style="63" customWidth="1"/>
    <col min="14085" max="14085" width="16.42578125" style="63" customWidth="1"/>
    <col min="14086" max="14086" width="20.7109375" style="63" customWidth="1"/>
    <col min="14087" max="14087" width="7.85546875" style="63" customWidth="1"/>
    <col min="14088" max="14088" width="16.42578125" style="63" customWidth="1"/>
    <col min="14089" max="14339" width="9.140625" style="63"/>
    <col min="14340" max="14340" width="32.85546875" style="63" customWidth="1"/>
    <col min="14341" max="14341" width="16.42578125" style="63" customWidth="1"/>
    <col min="14342" max="14342" width="20.7109375" style="63" customWidth="1"/>
    <col min="14343" max="14343" width="7.85546875" style="63" customWidth="1"/>
    <col min="14344" max="14344" width="16.42578125" style="63" customWidth="1"/>
    <col min="14345" max="14595" width="9.140625" style="63"/>
    <col min="14596" max="14596" width="32.85546875" style="63" customWidth="1"/>
    <col min="14597" max="14597" width="16.42578125" style="63" customWidth="1"/>
    <col min="14598" max="14598" width="20.7109375" style="63" customWidth="1"/>
    <col min="14599" max="14599" width="7.85546875" style="63" customWidth="1"/>
    <col min="14600" max="14600" width="16.42578125" style="63" customWidth="1"/>
    <col min="14601" max="14851" width="9.140625" style="63"/>
    <col min="14852" max="14852" width="32.85546875" style="63" customWidth="1"/>
    <col min="14853" max="14853" width="16.42578125" style="63" customWidth="1"/>
    <col min="14854" max="14854" width="20.7109375" style="63" customWidth="1"/>
    <col min="14855" max="14855" width="7.85546875" style="63" customWidth="1"/>
    <col min="14856" max="14856" width="16.42578125" style="63" customWidth="1"/>
    <col min="14857" max="15107" width="9.140625" style="63"/>
    <col min="15108" max="15108" width="32.85546875" style="63" customWidth="1"/>
    <col min="15109" max="15109" width="16.42578125" style="63" customWidth="1"/>
    <col min="15110" max="15110" width="20.7109375" style="63" customWidth="1"/>
    <col min="15111" max="15111" width="7.85546875" style="63" customWidth="1"/>
    <col min="15112" max="15112" width="16.42578125" style="63" customWidth="1"/>
    <col min="15113" max="15363" width="9.140625" style="63"/>
    <col min="15364" max="15364" width="32.85546875" style="63" customWidth="1"/>
    <col min="15365" max="15365" width="16.42578125" style="63" customWidth="1"/>
    <col min="15366" max="15366" width="20.7109375" style="63" customWidth="1"/>
    <col min="15367" max="15367" width="7.85546875" style="63" customWidth="1"/>
    <col min="15368" max="15368" width="16.42578125" style="63" customWidth="1"/>
    <col min="15369" max="15619" width="9.140625" style="63"/>
    <col min="15620" max="15620" width="32.85546875" style="63" customWidth="1"/>
    <col min="15621" max="15621" width="16.42578125" style="63" customWidth="1"/>
    <col min="15622" max="15622" width="20.7109375" style="63" customWidth="1"/>
    <col min="15623" max="15623" width="7.85546875" style="63" customWidth="1"/>
    <col min="15624" max="15624" width="16.42578125" style="63" customWidth="1"/>
    <col min="15625" max="15875" width="9.140625" style="63"/>
    <col min="15876" max="15876" width="32.85546875" style="63" customWidth="1"/>
    <col min="15877" max="15877" width="16.42578125" style="63" customWidth="1"/>
    <col min="15878" max="15878" width="20.7109375" style="63" customWidth="1"/>
    <col min="15879" max="15879" width="7.85546875" style="63" customWidth="1"/>
    <col min="15880" max="15880" width="16.42578125" style="63" customWidth="1"/>
    <col min="15881" max="16131" width="9.140625" style="63"/>
    <col min="16132" max="16132" width="32.85546875" style="63" customWidth="1"/>
    <col min="16133" max="16133" width="16.42578125" style="63" customWidth="1"/>
    <col min="16134" max="16134" width="20.7109375" style="63" customWidth="1"/>
    <col min="16135" max="16135" width="7.85546875" style="63" customWidth="1"/>
    <col min="16136" max="16136" width="16.42578125" style="63" customWidth="1"/>
    <col min="16137" max="16384" width="9.140625" style="63"/>
  </cols>
  <sheetData>
    <row r="1" spans="1:8" s="17" customFormat="1" ht="19.5" x14ac:dyDescent="0.3">
      <c r="A1" s="123" t="s">
        <v>144</v>
      </c>
      <c r="B1" s="123"/>
      <c r="C1" s="123"/>
      <c r="D1" s="123"/>
      <c r="E1" s="123"/>
      <c r="F1" s="123"/>
      <c r="G1" s="123"/>
      <c r="H1" s="99"/>
    </row>
    <row r="2" spans="1:8" s="17" customFormat="1" ht="19.5" x14ac:dyDescent="0.3">
      <c r="A2" s="60"/>
      <c r="B2" s="60"/>
    </row>
    <row r="3" spans="1:8" s="10" customFormat="1" ht="21" x14ac:dyDescent="0.35">
      <c r="A3" s="19" t="s">
        <v>165</v>
      </c>
      <c r="E3" s="13"/>
      <c r="F3" s="13"/>
      <c r="G3" s="13"/>
    </row>
    <row r="4" spans="1:8" s="17" customFormat="1" ht="19.5" x14ac:dyDescent="0.3">
      <c r="B4" s="124" t="s">
        <v>59</v>
      </c>
      <c r="C4" s="124"/>
      <c r="D4" s="124"/>
      <c r="E4" s="108" t="s">
        <v>38</v>
      </c>
      <c r="F4" s="108" t="s">
        <v>44</v>
      </c>
      <c r="G4" s="30"/>
    </row>
    <row r="5" spans="1:8" s="10" customFormat="1" ht="21" x14ac:dyDescent="0.35">
      <c r="B5" s="125" t="s">
        <v>39</v>
      </c>
      <c r="C5" s="126"/>
      <c r="D5" s="127"/>
      <c r="E5" s="62">
        <v>15</v>
      </c>
      <c r="F5" s="24">
        <f>E5*100/$E$9</f>
        <v>23.076923076923077</v>
      </c>
      <c r="G5" s="13"/>
    </row>
    <row r="6" spans="1:8" s="10" customFormat="1" ht="21" x14ac:dyDescent="0.35">
      <c r="B6" s="125" t="s">
        <v>40</v>
      </c>
      <c r="C6" s="126"/>
      <c r="D6" s="127"/>
      <c r="E6" s="62">
        <v>10</v>
      </c>
      <c r="F6" s="24">
        <f>E6*100/$E$9</f>
        <v>15.384615384615385</v>
      </c>
      <c r="G6" s="13"/>
    </row>
    <row r="7" spans="1:8" s="10" customFormat="1" ht="21" x14ac:dyDescent="0.35">
      <c r="B7" s="125" t="s">
        <v>24</v>
      </c>
      <c r="C7" s="126"/>
      <c r="D7" s="127"/>
      <c r="E7" s="62">
        <v>35</v>
      </c>
      <c r="F7" s="24">
        <f>E7*100/$E$9</f>
        <v>53.846153846153847</v>
      </c>
      <c r="G7" s="13"/>
    </row>
    <row r="8" spans="1:8" s="10" customFormat="1" ht="21" x14ac:dyDescent="0.35">
      <c r="B8" s="125" t="s">
        <v>28</v>
      </c>
      <c r="C8" s="126"/>
      <c r="D8" s="127"/>
      <c r="E8" s="62">
        <v>5</v>
      </c>
      <c r="F8" s="24">
        <f>E8*100/$E$9</f>
        <v>7.6923076923076925</v>
      </c>
      <c r="G8" s="13"/>
    </row>
    <row r="9" spans="1:8" s="10" customFormat="1" ht="21" x14ac:dyDescent="0.35">
      <c r="B9" s="122" t="s">
        <v>36</v>
      </c>
      <c r="C9" s="122"/>
      <c r="D9" s="122"/>
      <c r="E9" s="64">
        <f>SUM(E5:E8)</f>
        <v>65</v>
      </c>
      <c r="F9" s="26">
        <f>E9*100/$E$9</f>
        <v>100</v>
      </c>
      <c r="G9" s="13"/>
    </row>
    <row r="10" spans="1:8" s="17" customFormat="1" ht="19.5" x14ac:dyDescent="0.3">
      <c r="E10" s="30"/>
      <c r="F10" s="30"/>
      <c r="G10" s="30"/>
    </row>
    <row r="11" spans="1:8" s="10" customFormat="1" ht="21" x14ac:dyDescent="0.35">
      <c r="A11" s="15"/>
      <c r="B11" s="10" t="s">
        <v>166</v>
      </c>
      <c r="E11" s="13"/>
      <c r="F11" s="13"/>
      <c r="G11" s="13"/>
    </row>
    <row r="12" spans="1:8" s="10" customFormat="1" ht="21" x14ac:dyDescent="0.35">
      <c r="A12" s="10" t="s">
        <v>146</v>
      </c>
      <c r="E12" s="13"/>
      <c r="F12" s="13"/>
      <c r="G12" s="13"/>
    </row>
    <row r="13" spans="1:8" s="10" customFormat="1" ht="21" x14ac:dyDescent="0.35">
      <c r="A13" s="10" t="s">
        <v>147</v>
      </c>
    </row>
    <row r="14" spans="1:8" s="10" customFormat="1" ht="21" x14ac:dyDescent="0.35">
      <c r="A14" s="15" t="s">
        <v>148</v>
      </c>
      <c r="B14" s="15"/>
      <c r="C14" s="15"/>
      <c r="D14" s="15"/>
      <c r="E14" s="15"/>
      <c r="F14" s="15"/>
    </row>
  </sheetData>
  <mergeCells count="7">
    <mergeCell ref="B9:D9"/>
    <mergeCell ref="A1:G1"/>
    <mergeCell ref="B4:D4"/>
    <mergeCell ref="B5:D5"/>
    <mergeCell ref="B6:D6"/>
    <mergeCell ref="B7:D7"/>
    <mergeCell ref="B8:D8"/>
  </mergeCells>
  <pageMargins left="0.70866141732283472" right="0" top="0.74803149606299213" bottom="0.74803149606299213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26"/>
  <sheetViews>
    <sheetView zoomScale="154" zoomScaleNormal="154" workbookViewId="0">
      <selection activeCell="A22" sqref="A22:XFD25"/>
    </sheetView>
  </sheetViews>
  <sheetFormatPr defaultRowHeight="19.5" x14ac:dyDescent="0.3"/>
  <cols>
    <col min="1" max="1" width="12.42578125" style="53" customWidth="1"/>
    <col min="2" max="2" width="9.140625" style="53"/>
    <col min="3" max="3" width="17.7109375" style="53" customWidth="1"/>
    <col min="4" max="4" width="23.7109375" style="53" customWidth="1"/>
    <col min="5" max="5" width="12.28515625" style="52" customWidth="1"/>
    <col min="6" max="6" width="18.85546875" style="52" customWidth="1"/>
    <col min="7" max="7" width="16.42578125" style="52" customWidth="1"/>
    <col min="8" max="256" width="9.140625" style="53"/>
    <col min="257" max="257" width="12.42578125" style="53" customWidth="1"/>
    <col min="258" max="258" width="9.140625" style="53"/>
    <col min="259" max="259" width="17.7109375" style="53" customWidth="1"/>
    <col min="260" max="260" width="23.7109375" style="53" customWidth="1"/>
    <col min="261" max="261" width="12.28515625" style="53" customWidth="1"/>
    <col min="262" max="262" width="17.5703125" style="53" customWidth="1"/>
    <col min="263" max="263" width="16.42578125" style="53" customWidth="1"/>
    <col min="264" max="512" width="9.140625" style="53"/>
    <col min="513" max="513" width="12.42578125" style="53" customWidth="1"/>
    <col min="514" max="514" width="9.140625" style="53"/>
    <col min="515" max="515" width="17.7109375" style="53" customWidth="1"/>
    <col min="516" max="516" width="23.7109375" style="53" customWidth="1"/>
    <col min="517" max="517" width="12.28515625" style="53" customWidth="1"/>
    <col min="518" max="518" width="17.5703125" style="53" customWidth="1"/>
    <col min="519" max="519" width="16.42578125" style="53" customWidth="1"/>
    <col min="520" max="768" width="9.140625" style="53"/>
    <col min="769" max="769" width="12.42578125" style="53" customWidth="1"/>
    <col min="770" max="770" width="9.140625" style="53"/>
    <col min="771" max="771" width="17.7109375" style="53" customWidth="1"/>
    <col min="772" max="772" width="23.7109375" style="53" customWidth="1"/>
    <col min="773" max="773" width="12.28515625" style="53" customWidth="1"/>
    <col min="774" max="774" width="17.5703125" style="53" customWidth="1"/>
    <col min="775" max="775" width="16.42578125" style="53" customWidth="1"/>
    <col min="776" max="1024" width="9.140625" style="53"/>
    <col min="1025" max="1025" width="12.42578125" style="53" customWidth="1"/>
    <col min="1026" max="1026" width="9.140625" style="53"/>
    <col min="1027" max="1027" width="17.7109375" style="53" customWidth="1"/>
    <col min="1028" max="1028" width="23.7109375" style="53" customWidth="1"/>
    <col min="1029" max="1029" width="12.28515625" style="53" customWidth="1"/>
    <col min="1030" max="1030" width="17.5703125" style="53" customWidth="1"/>
    <col min="1031" max="1031" width="16.42578125" style="53" customWidth="1"/>
    <col min="1032" max="1280" width="9.140625" style="53"/>
    <col min="1281" max="1281" width="12.42578125" style="53" customWidth="1"/>
    <col min="1282" max="1282" width="9.140625" style="53"/>
    <col min="1283" max="1283" width="17.7109375" style="53" customWidth="1"/>
    <col min="1284" max="1284" width="23.7109375" style="53" customWidth="1"/>
    <col min="1285" max="1285" width="12.28515625" style="53" customWidth="1"/>
    <col min="1286" max="1286" width="17.5703125" style="53" customWidth="1"/>
    <col min="1287" max="1287" width="16.42578125" style="53" customWidth="1"/>
    <col min="1288" max="1536" width="9.140625" style="53"/>
    <col min="1537" max="1537" width="12.42578125" style="53" customWidth="1"/>
    <col min="1538" max="1538" width="9.140625" style="53"/>
    <col min="1539" max="1539" width="17.7109375" style="53" customWidth="1"/>
    <col min="1540" max="1540" width="23.7109375" style="53" customWidth="1"/>
    <col min="1541" max="1541" width="12.28515625" style="53" customWidth="1"/>
    <col min="1542" max="1542" width="17.5703125" style="53" customWidth="1"/>
    <col min="1543" max="1543" width="16.42578125" style="53" customWidth="1"/>
    <col min="1544" max="1792" width="9.140625" style="53"/>
    <col min="1793" max="1793" width="12.42578125" style="53" customWidth="1"/>
    <col min="1794" max="1794" width="9.140625" style="53"/>
    <col min="1795" max="1795" width="17.7109375" style="53" customWidth="1"/>
    <col min="1796" max="1796" width="23.7109375" style="53" customWidth="1"/>
    <col min="1797" max="1797" width="12.28515625" style="53" customWidth="1"/>
    <col min="1798" max="1798" width="17.5703125" style="53" customWidth="1"/>
    <col min="1799" max="1799" width="16.42578125" style="53" customWidth="1"/>
    <col min="1800" max="2048" width="9.140625" style="53"/>
    <col min="2049" max="2049" width="12.42578125" style="53" customWidth="1"/>
    <col min="2050" max="2050" width="9.140625" style="53"/>
    <col min="2051" max="2051" width="17.7109375" style="53" customWidth="1"/>
    <col min="2052" max="2052" width="23.7109375" style="53" customWidth="1"/>
    <col min="2053" max="2053" width="12.28515625" style="53" customWidth="1"/>
    <col min="2054" max="2054" width="17.5703125" style="53" customWidth="1"/>
    <col min="2055" max="2055" width="16.42578125" style="53" customWidth="1"/>
    <col min="2056" max="2304" width="9.140625" style="53"/>
    <col min="2305" max="2305" width="12.42578125" style="53" customWidth="1"/>
    <col min="2306" max="2306" width="9.140625" style="53"/>
    <col min="2307" max="2307" width="17.7109375" style="53" customWidth="1"/>
    <col min="2308" max="2308" width="23.7109375" style="53" customWidth="1"/>
    <col min="2309" max="2309" width="12.28515625" style="53" customWidth="1"/>
    <col min="2310" max="2310" width="17.5703125" style="53" customWidth="1"/>
    <col min="2311" max="2311" width="16.42578125" style="53" customWidth="1"/>
    <col min="2312" max="2560" width="9.140625" style="53"/>
    <col min="2561" max="2561" width="12.42578125" style="53" customWidth="1"/>
    <col min="2562" max="2562" width="9.140625" style="53"/>
    <col min="2563" max="2563" width="17.7109375" style="53" customWidth="1"/>
    <col min="2564" max="2564" width="23.7109375" style="53" customWidth="1"/>
    <col min="2565" max="2565" width="12.28515625" style="53" customWidth="1"/>
    <col min="2566" max="2566" width="17.5703125" style="53" customWidth="1"/>
    <col min="2567" max="2567" width="16.42578125" style="53" customWidth="1"/>
    <col min="2568" max="2816" width="9.140625" style="53"/>
    <col min="2817" max="2817" width="12.42578125" style="53" customWidth="1"/>
    <col min="2818" max="2818" width="9.140625" style="53"/>
    <col min="2819" max="2819" width="17.7109375" style="53" customWidth="1"/>
    <col min="2820" max="2820" width="23.7109375" style="53" customWidth="1"/>
    <col min="2821" max="2821" width="12.28515625" style="53" customWidth="1"/>
    <col min="2822" max="2822" width="17.5703125" style="53" customWidth="1"/>
    <col min="2823" max="2823" width="16.42578125" style="53" customWidth="1"/>
    <col min="2824" max="3072" width="9.140625" style="53"/>
    <col min="3073" max="3073" width="12.42578125" style="53" customWidth="1"/>
    <col min="3074" max="3074" width="9.140625" style="53"/>
    <col min="3075" max="3075" width="17.7109375" style="53" customWidth="1"/>
    <col min="3076" max="3076" width="23.7109375" style="53" customWidth="1"/>
    <col min="3077" max="3077" width="12.28515625" style="53" customWidth="1"/>
    <col min="3078" max="3078" width="17.5703125" style="53" customWidth="1"/>
    <col min="3079" max="3079" width="16.42578125" style="53" customWidth="1"/>
    <col min="3080" max="3328" width="9.140625" style="53"/>
    <col min="3329" max="3329" width="12.42578125" style="53" customWidth="1"/>
    <col min="3330" max="3330" width="9.140625" style="53"/>
    <col min="3331" max="3331" width="17.7109375" style="53" customWidth="1"/>
    <col min="3332" max="3332" width="23.7109375" style="53" customWidth="1"/>
    <col min="3333" max="3333" width="12.28515625" style="53" customWidth="1"/>
    <col min="3334" max="3334" width="17.5703125" style="53" customWidth="1"/>
    <col min="3335" max="3335" width="16.42578125" style="53" customWidth="1"/>
    <col min="3336" max="3584" width="9.140625" style="53"/>
    <col min="3585" max="3585" width="12.42578125" style="53" customWidth="1"/>
    <col min="3586" max="3586" width="9.140625" style="53"/>
    <col min="3587" max="3587" width="17.7109375" style="53" customWidth="1"/>
    <col min="3588" max="3588" width="23.7109375" style="53" customWidth="1"/>
    <col min="3589" max="3589" width="12.28515625" style="53" customWidth="1"/>
    <col min="3590" max="3590" width="17.5703125" style="53" customWidth="1"/>
    <col min="3591" max="3591" width="16.42578125" style="53" customWidth="1"/>
    <col min="3592" max="3840" width="9.140625" style="53"/>
    <col min="3841" max="3841" width="12.42578125" style="53" customWidth="1"/>
    <col min="3842" max="3842" width="9.140625" style="53"/>
    <col min="3843" max="3843" width="17.7109375" style="53" customWidth="1"/>
    <col min="3844" max="3844" width="23.7109375" style="53" customWidth="1"/>
    <col min="3845" max="3845" width="12.28515625" style="53" customWidth="1"/>
    <col min="3846" max="3846" width="17.5703125" style="53" customWidth="1"/>
    <col min="3847" max="3847" width="16.42578125" style="53" customWidth="1"/>
    <col min="3848" max="4096" width="9.140625" style="53"/>
    <col min="4097" max="4097" width="12.42578125" style="53" customWidth="1"/>
    <col min="4098" max="4098" width="9.140625" style="53"/>
    <col min="4099" max="4099" width="17.7109375" style="53" customWidth="1"/>
    <col min="4100" max="4100" width="23.7109375" style="53" customWidth="1"/>
    <col min="4101" max="4101" width="12.28515625" style="53" customWidth="1"/>
    <col min="4102" max="4102" width="17.5703125" style="53" customWidth="1"/>
    <col min="4103" max="4103" width="16.42578125" style="53" customWidth="1"/>
    <col min="4104" max="4352" width="9.140625" style="53"/>
    <col min="4353" max="4353" width="12.42578125" style="53" customWidth="1"/>
    <col min="4354" max="4354" width="9.140625" style="53"/>
    <col min="4355" max="4355" width="17.7109375" style="53" customWidth="1"/>
    <col min="4356" max="4356" width="23.7109375" style="53" customWidth="1"/>
    <col min="4357" max="4357" width="12.28515625" style="53" customWidth="1"/>
    <col min="4358" max="4358" width="17.5703125" style="53" customWidth="1"/>
    <col min="4359" max="4359" width="16.42578125" style="53" customWidth="1"/>
    <col min="4360" max="4608" width="9.140625" style="53"/>
    <col min="4609" max="4609" width="12.42578125" style="53" customWidth="1"/>
    <col min="4610" max="4610" width="9.140625" style="53"/>
    <col min="4611" max="4611" width="17.7109375" style="53" customWidth="1"/>
    <col min="4612" max="4612" width="23.7109375" style="53" customWidth="1"/>
    <col min="4613" max="4613" width="12.28515625" style="53" customWidth="1"/>
    <col min="4614" max="4614" width="17.5703125" style="53" customWidth="1"/>
    <col min="4615" max="4615" width="16.42578125" style="53" customWidth="1"/>
    <col min="4616" max="4864" width="9.140625" style="53"/>
    <col min="4865" max="4865" width="12.42578125" style="53" customWidth="1"/>
    <col min="4866" max="4866" width="9.140625" style="53"/>
    <col min="4867" max="4867" width="17.7109375" style="53" customWidth="1"/>
    <col min="4868" max="4868" width="23.7109375" style="53" customWidth="1"/>
    <col min="4869" max="4869" width="12.28515625" style="53" customWidth="1"/>
    <col min="4870" max="4870" width="17.5703125" style="53" customWidth="1"/>
    <col min="4871" max="4871" width="16.42578125" style="53" customWidth="1"/>
    <col min="4872" max="5120" width="9.140625" style="53"/>
    <col min="5121" max="5121" width="12.42578125" style="53" customWidth="1"/>
    <col min="5122" max="5122" width="9.140625" style="53"/>
    <col min="5123" max="5123" width="17.7109375" style="53" customWidth="1"/>
    <col min="5124" max="5124" width="23.7109375" style="53" customWidth="1"/>
    <col min="5125" max="5125" width="12.28515625" style="53" customWidth="1"/>
    <col min="5126" max="5126" width="17.5703125" style="53" customWidth="1"/>
    <col min="5127" max="5127" width="16.42578125" style="53" customWidth="1"/>
    <col min="5128" max="5376" width="9.140625" style="53"/>
    <col min="5377" max="5377" width="12.42578125" style="53" customWidth="1"/>
    <col min="5378" max="5378" width="9.140625" style="53"/>
    <col min="5379" max="5379" width="17.7109375" style="53" customWidth="1"/>
    <col min="5380" max="5380" width="23.7109375" style="53" customWidth="1"/>
    <col min="5381" max="5381" width="12.28515625" style="53" customWidth="1"/>
    <col min="5382" max="5382" width="17.5703125" style="53" customWidth="1"/>
    <col min="5383" max="5383" width="16.42578125" style="53" customWidth="1"/>
    <col min="5384" max="5632" width="9.140625" style="53"/>
    <col min="5633" max="5633" width="12.42578125" style="53" customWidth="1"/>
    <col min="5634" max="5634" width="9.140625" style="53"/>
    <col min="5635" max="5635" width="17.7109375" style="53" customWidth="1"/>
    <col min="5636" max="5636" width="23.7109375" style="53" customWidth="1"/>
    <col min="5637" max="5637" width="12.28515625" style="53" customWidth="1"/>
    <col min="5638" max="5638" width="17.5703125" style="53" customWidth="1"/>
    <col min="5639" max="5639" width="16.42578125" style="53" customWidth="1"/>
    <col min="5640" max="5888" width="9.140625" style="53"/>
    <col min="5889" max="5889" width="12.42578125" style="53" customWidth="1"/>
    <col min="5890" max="5890" width="9.140625" style="53"/>
    <col min="5891" max="5891" width="17.7109375" style="53" customWidth="1"/>
    <col min="5892" max="5892" width="23.7109375" style="53" customWidth="1"/>
    <col min="5893" max="5893" width="12.28515625" style="53" customWidth="1"/>
    <col min="5894" max="5894" width="17.5703125" style="53" customWidth="1"/>
    <col min="5895" max="5895" width="16.42578125" style="53" customWidth="1"/>
    <col min="5896" max="6144" width="9.140625" style="53"/>
    <col min="6145" max="6145" width="12.42578125" style="53" customWidth="1"/>
    <col min="6146" max="6146" width="9.140625" style="53"/>
    <col min="6147" max="6147" width="17.7109375" style="53" customWidth="1"/>
    <col min="6148" max="6148" width="23.7109375" style="53" customWidth="1"/>
    <col min="6149" max="6149" width="12.28515625" style="53" customWidth="1"/>
    <col min="6150" max="6150" width="17.5703125" style="53" customWidth="1"/>
    <col min="6151" max="6151" width="16.42578125" style="53" customWidth="1"/>
    <col min="6152" max="6400" width="9.140625" style="53"/>
    <col min="6401" max="6401" width="12.42578125" style="53" customWidth="1"/>
    <col min="6402" max="6402" width="9.140625" style="53"/>
    <col min="6403" max="6403" width="17.7109375" style="53" customWidth="1"/>
    <col min="6404" max="6404" width="23.7109375" style="53" customWidth="1"/>
    <col min="6405" max="6405" width="12.28515625" style="53" customWidth="1"/>
    <col min="6406" max="6406" width="17.5703125" style="53" customWidth="1"/>
    <col min="6407" max="6407" width="16.42578125" style="53" customWidth="1"/>
    <col min="6408" max="6656" width="9.140625" style="53"/>
    <col min="6657" max="6657" width="12.42578125" style="53" customWidth="1"/>
    <col min="6658" max="6658" width="9.140625" style="53"/>
    <col min="6659" max="6659" width="17.7109375" style="53" customWidth="1"/>
    <col min="6660" max="6660" width="23.7109375" style="53" customWidth="1"/>
    <col min="6661" max="6661" width="12.28515625" style="53" customWidth="1"/>
    <col min="6662" max="6662" width="17.5703125" style="53" customWidth="1"/>
    <col min="6663" max="6663" width="16.42578125" style="53" customWidth="1"/>
    <col min="6664" max="6912" width="9.140625" style="53"/>
    <col min="6913" max="6913" width="12.42578125" style="53" customWidth="1"/>
    <col min="6914" max="6914" width="9.140625" style="53"/>
    <col min="6915" max="6915" width="17.7109375" style="53" customWidth="1"/>
    <col min="6916" max="6916" width="23.7109375" style="53" customWidth="1"/>
    <col min="6917" max="6917" width="12.28515625" style="53" customWidth="1"/>
    <col min="6918" max="6918" width="17.5703125" style="53" customWidth="1"/>
    <col min="6919" max="6919" width="16.42578125" style="53" customWidth="1"/>
    <col min="6920" max="7168" width="9.140625" style="53"/>
    <col min="7169" max="7169" width="12.42578125" style="53" customWidth="1"/>
    <col min="7170" max="7170" width="9.140625" style="53"/>
    <col min="7171" max="7171" width="17.7109375" style="53" customWidth="1"/>
    <col min="7172" max="7172" width="23.7109375" style="53" customWidth="1"/>
    <col min="7173" max="7173" width="12.28515625" style="53" customWidth="1"/>
    <col min="7174" max="7174" width="17.5703125" style="53" customWidth="1"/>
    <col min="7175" max="7175" width="16.42578125" style="53" customWidth="1"/>
    <col min="7176" max="7424" width="9.140625" style="53"/>
    <col min="7425" max="7425" width="12.42578125" style="53" customWidth="1"/>
    <col min="7426" max="7426" width="9.140625" style="53"/>
    <col min="7427" max="7427" width="17.7109375" style="53" customWidth="1"/>
    <col min="7428" max="7428" width="23.7109375" style="53" customWidth="1"/>
    <col min="7429" max="7429" width="12.28515625" style="53" customWidth="1"/>
    <col min="7430" max="7430" width="17.5703125" style="53" customWidth="1"/>
    <col min="7431" max="7431" width="16.42578125" style="53" customWidth="1"/>
    <col min="7432" max="7680" width="9.140625" style="53"/>
    <col min="7681" max="7681" width="12.42578125" style="53" customWidth="1"/>
    <col min="7682" max="7682" width="9.140625" style="53"/>
    <col min="7683" max="7683" width="17.7109375" style="53" customWidth="1"/>
    <col min="7684" max="7684" width="23.7109375" style="53" customWidth="1"/>
    <col min="7685" max="7685" width="12.28515625" style="53" customWidth="1"/>
    <col min="7686" max="7686" width="17.5703125" style="53" customWidth="1"/>
    <col min="7687" max="7687" width="16.42578125" style="53" customWidth="1"/>
    <col min="7688" max="7936" width="9.140625" style="53"/>
    <col min="7937" max="7937" width="12.42578125" style="53" customWidth="1"/>
    <col min="7938" max="7938" width="9.140625" style="53"/>
    <col min="7939" max="7939" width="17.7109375" style="53" customWidth="1"/>
    <col min="7940" max="7940" width="23.7109375" style="53" customWidth="1"/>
    <col min="7941" max="7941" width="12.28515625" style="53" customWidth="1"/>
    <col min="7942" max="7942" width="17.5703125" style="53" customWidth="1"/>
    <col min="7943" max="7943" width="16.42578125" style="53" customWidth="1"/>
    <col min="7944" max="8192" width="9.140625" style="53"/>
    <col min="8193" max="8193" width="12.42578125" style="53" customWidth="1"/>
    <col min="8194" max="8194" width="9.140625" style="53"/>
    <col min="8195" max="8195" width="17.7109375" style="53" customWidth="1"/>
    <col min="8196" max="8196" width="23.7109375" style="53" customWidth="1"/>
    <col min="8197" max="8197" width="12.28515625" style="53" customWidth="1"/>
    <col min="8198" max="8198" width="17.5703125" style="53" customWidth="1"/>
    <col min="8199" max="8199" width="16.42578125" style="53" customWidth="1"/>
    <col min="8200" max="8448" width="9.140625" style="53"/>
    <col min="8449" max="8449" width="12.42578125" style="53" customWidth="1"/>
    <col min="8450" max="8450" width="9.140625" style="53"/>
    <col min="8451" max="8451" width="17.7109375" style="53" customWidth="1"/>
    <col min="8452" max="8452" width="23.7109375" style="53" customWidth="1"/>
    <col min="8453" max="8453" width="12.28515625" style="53" customWidth="1"/>
    <col min="8454" max="8454" width="17.5703125" style="53" customWidth="1"/>
    <col min="8455" max="8455" width="16.42578125" style="53" customWidth="1"/>
    <col min="8456" max="8704" width="9.140625" style="53"/>
    <col min="8705" max="8705" width="12.42578125" style="53" customWidth="1"/>
    <col min="8706" max="8706" width="9.140625" style="53"/>
    <col min="8707" max="8707" width="17.7109375" style="53" customWidth="1"/>
    <col min="8708" max="8708" width="23.7109375" style="53" customWidth="1"/>
    <col min="8709" max="8709" width="12.28515625" style="53" customWidth="1"/>
    <col min="8710" max="8710" width="17.5703125" style="53" customWidth="1"/>
    <col min="8711" max="8711" width="16.42578125" style="53" customWidth="1"/>
    <col min="8712" max="8960" width="9.140625" style="53"/>
    <col min="8961" max="8961" width="12.42578125" style="53" customWidth="1"/>
    <col min="8962" max="8962" width="9.140625" style="53"/>
    <col min="8963" max="8963" width="17.7109375" style="53" customWidth="1"/>
    <col min="8964" max="8964" width="23.7109375" style="53" customWidth="1"/>
    <col min="8965" max="8965" width="12.28515625" style="53" customWidth="1"/>
    <col min="8966" max="8966" width="17.5703125" style="53" customWidth="1"/>
    <col min="8967" max="8967" width="16.42578125" style="53" customWidth="1"/>
    <col min="8968" max="9216" width="9.140625" style="53"/>
    <col min="9217" max="9217" width="12.42578125" style="53" customWidth="1"/>
    <col min="9218" max="9218" width="9.140625" style="53"/>
    <col min="9219" max="9219" width="17.7109375" style="53" customWidth="1"/>
    <col min="9220" max="9220" width="23.7109375" style="53" customWidth="1"/>
    <col min="9221" max="9221" width="12.28515625" style="53" customWidth="1"/>
    <col min="9222" max="9222" width="17.5703125" style="53" customWidth="1"/>
    <col min="9223" max="9223" width="16.42578125" style="53" customWidth="1"/>
    <col min="9224" max="9472" width="9.140625" style="53"/>
    <col min="9473" max="9473" width="12.42578125" style="53" customWidth="1"/>
    <col min="9474" max="9474" width="9.140625" style="53"/>
    <col min="9475" max="9475" width="17.7109375" style="53" customWidth="1"/>
    <col min="9476" max="9476" width="23.7109375" style="53" customWidth="1"/>
    <col min="9477" max="9477" width="12.28515625" style="53" customWidth="1"/>
    <col min="9478" max="9478" width="17.5703125" style="53" customWidth="1"/>
    <col min="9479" max="9479" width="16.42578125" style="53" customWidth="1"/>
    <col min="9480" max="9728" width="9.140625" style="53"/>
    <col min="9729" max="9729" width="12.42578125" style="53" customWidth="1"/>
    <col min="9730" max="9730" width="9.140625" style="53"/>
    <col min="9731" max="9731" width="17.7109375" style="53" customWidth="1"/>
    <col min="9732" max="9732" width="23.7109375" style="53" customWidth="1"/>
    <col min="9733" max="9733" width="12.28515625" style="53" customWidth="1"/>
    <col min="9734" max="9734" width="17.5703125" style="53" customWidth="1"/>
    <col min="9735" max="9735" width="16.42578125" style="53" customWidth="1"/>
    <col min="9736" max="9984" width="9.140625" style="53"/>
    <col min="9985" max="9985" width="12.42578125" style="53" customWidth="1"/>
    <col min="9986" max="9986" width="9.140625" style="53"/>
    <col min="9987" max="9987" width="17.7109375" style="53" customWidth="1"/>
    <col min="9988" max="9988" width="23.7109375" style="53" customWidth="1"/>
    <col min="9989" max="9989" width="12.28515625" style="53" customWidth="1"/>
    <col min="9990" max="9990" width="17.5703125" style="53" customWidth="1"/>
    <col min="9991" max="9991" width="16.42578125" style="53" customWidth="1"/>
    <col min="9992" max="10240" width="9.140625" style="53"/>
    <col min="10241" max="10241" width="12.42578125" style="53" customWidth="1"/>
    <col min="10242" max="10242" width="9.140625" style="53"/>
    <col min="10243" max="10243" width="17.7109375" style="53" customWidth="1"/>
    <col min="10244" max="10244" width="23.7109375" style="53" customWidth="1"/>
    <col min="10245" max="10245" width="12.28515625" style="53" customWidth="1"/>
    <col min="10246" max="10246" width="17.5703125" style="53" customWidth="1"/>
    <col min="10247" max="10247" width="16.42578125" style="53" customWidth="1"/>
    <col min="10248" max="10496" width="9.140625" style="53"/>
    <col min="10497" max="10497" width="12.42578125" style="53" customWidth="1"/>
    <col min="10498" max="10498" width="9.140625" style="53"/>
    <col min="10499" max="10499" width="17.7109375" style="53" customWidth="1"/>
    <col min="10500" max="10500" width="23.7109375" style="53" customWidth="1"/>
    <col min="10501" max="10501" width="12.28515625" style="53" customWidth="1"/>
    <col min="10502" max="10502" width="17.5703125" style="53" customWidth="1"/>
    <col min="10503" max="10503" width="16.42578125" style="53" customWidth="1"/>
    <col min="10504" max="10752" width="9.140625" style="53"/>
    <col min="10753" max="10753" width="12.42578125" style="53" customWidth="1"/>
    <col min="10754" max="10754" width="9.140625" style="53"/>
    <col min="10755" max="10755" width="17.7109375" style="53" customWidth="1"/>
    <col min="10756" max="10756" width="23.7109375" style="53" customWidth="1"/>
    <col min="10757" max="10757" width="12.28515625" style="53" customWidth="1"/>
    <col min="10758" max="10758" width="17.5703125" style="53" customWidth="1"/>
    <col min="10759" max="10759" width="16.42578125" style="53" customWidth="1"/>
    <col min="10760" max="11008" width="9.140625" style="53"/>
    <col min="11009" max="11009" width="12.42578125" style="53" customWidth="1"/>
    <col min="11010" max="11010" width="9.140625" style="53"/>
    <col min="11011" max="11011" width="17.7109375" style="53" customWidth="1"/>
    <col min="11012" max="11012" width="23.7109375" style="53" customWidth="1"/>
    <col min="11013" max="11013" width="12.28515625" style="53" customWidth="1"/>
    <col min="11014" max="11014" width="17.5703125" style="53" customWidth="1"/>
    <col min="11015" max="11015" width="16.42578125" style="53" customWidth="1"/>
    <col min="11016" max="11264" width="9.140625" style="53"/>
    <col min="11265" max="11265" width="12.42578125" style="53" customWidth="1"/>
    <col min="11266" max="11266" width="9.140625" style="53"/>
    <col min="11267" max="11267" width="17.7109375" style="53" customWidth="1"/>
    <col min="11268" max="11268" width="23.7109375" style="53" customWidth="1"/>
    <col min="11269" max="11269" width="12.28515625" style="53" customWidth="1"/>
    <col min="11270" max="11270" width="17.5703125" style="53" customWidth="1"/>
    <col min="11271" max="11271" width="16.42578125" style="53" customWidth="1"/>
    <col min="11272" max="11520" width="9.140625" style="53"/>
    <col min="11521" max="11521" width="12.42578125" style="53" customWidth="1"/>
    <col min="11522" max="11522" width="9.140625" style="53"/>
    <col min="11523" max="11523" width="17.7109375" style="53" customWidth="1"/>
    <col min="11524" max="11524" width="23.7109375" style="53" customWidth="1"/>
    <col min="11525" max="11525" width="12.28515625" style="53" customWidth="1"/>
    <col min="11526" max="11526" width="17.5703125" style="53" customWidth="1"/>
    <col min="11527" max="11527" width="16.42578125" style="53" customWidth="1"/>
    <col min="11528" max="11776" width="9.140625" style="53"/>
    <col min="11777" max="11777" width="12.42578125" style="53" customWidth="1"/>
    <col min="11778" max="11778" width="9.140625" style="53"/>
    <col min="11779" max="11779" width="17.7109375" style="53" customWidth="1"/>
    <col min="11780" max="11780" width="23.7109375" style="53" customWidth="1"/>
    <col min="11781" max="11781" width="12.28515625" style="53" customWidth="1"/>
    <col min="11782" max="11782" width="17.5703125" style="53" customWidth="1"/>
    <col min="11783" max="11783" width="16.42578125" style="53" customWidth="1"/>
    <col min="11784" max="12032" width="9.140625" style="53"/>
    <col min="12033" max="12033" width="12.42578125" style="53" customWidth="1"/>
    <col min="12034" max="12034" width="9.140625" style="53"/>
    <col min="12035" max="12035" width="17.7109375" style="53" customWidth="1"/>
    <col min="12036" max="12036" width="23.7109375" style="53" customWidth="1"/>
    <col min="12037" max="12037" width="12.28515625" style="53" customWidth="1"/>
    <col min="12038" max="12038" width="17.5703125" style="53" customWidth="1"/>
    <col min="12039" max="12039" width="16.42578125" style="53" customWidth="1"/>
    <col min="12040" max="12288" width="9.140625" style="53"/>
    <col min="12289" max="12289" width="12.42578125" style="53" customWidth="1"/>
    <col min="12290" max="12290" width="9.140625" style="53"/>
    <col min="12291" max="12291" width="17.7109375" style="53" customWidth="1"/>
    <col min="12292" max="12292" width="23.7109375" style="53" customWidth="1"/>
    <col min="12293" max="12293" width="12.28515625" style="53" customWidth="1"/>
    <col min="12294" max="12294" width="17.5703125" style="53" customWidth="1"/>
    <col min="12295" max="12295" width="16.42578125" style="53" customWidth="1"/>
    <col min="12296" max="12544" width="9.140625" style="53"/>
    <col min="12545" max="12545" width="12.42578125" style="53" customWidth="1"/>
    <col min="12546" max="12546" width="9.140625" style="53"/>
    <col min="12547" max="12547" width="17.7109375" style="53" customWidth="1"/>
    <col min="12548" max="12548" width="23.7109375" style="53" customWidth="1"/>
    <col min="12549" max="12549" width="12.28515625" style="53" customWidth="1"/>
    <col min="12550" max="12550" width="17.5703125" style="53" customWidth="1"/>
    <col min="12551" max="12551" width="16.42578125" style="53" customWidth="1"/>
    <col min="12552" max="12800" width="9.140625" style="53"/>
    <col min="12801" max="12801" width="12.42578125" style="53" customWidth="1"/>
    <col min="12802" max="12802" width="9.140625" style="53"/>
    <col min="12803" max="12803" width="17.7109375" style="53" customWidth="1"/>
    <col min="12804" max="12804" width="23.7109375" style="53" customWidth="1"/>
    <col min="12805" max="12805" width="12.28515625" style="53" customWidth="1"/>
    <col min="12806" max="12806" width="17.5703125" style="53" customWidth="1"/>
    <col min="12807" max="12807" width="16.42578125" style="53" customWidth="1"/>
    <col min="12808" max="13056" width="9.140625" style="53"/>
    <col min="13057" max="13057" width="12.42578125" style="53" customWidth="1"/>
    <col min="13058" max="13058" width="9.140625" style="53"/>
    <col min="13059" max="13059" width="17.7109375" style="53" customWidth="1"/>
    <col min="13060" max="13060" width="23.7109375" style="53" customWidth="1"/>
    <col min="13061" max="13061" width="12.28515625" style="53" customWidth="1"/>
    <col min="13062" max="13062" width="17.5703125" style="53" customWidth="1"/>
    <col min="13063" max="13063" width="16.42578125" style="53" customWidth="1"/>
    <col min="13064" max="13312" width="9.140625" style="53"/>
    <col min="13313" max="13313" width="12.42578125" style="53" customWidth="1"/>
    <col min="13314" max="13314" width="9.140625" style="53"/>
    <col min="13315" max="13315" width="17.7109375" style="53" customWidth="1"/>
    <col min="13316" max="13316" width="23.7109375" style="53" customWidth="1"/>
    <col min="13317" max="13317" width="12.28515625" style="53" customWidth="1"/>
    <col min="13318" max="13318" width="17.5703125" style="53" customWidth="1"/>
    <col min="13319" max="13319" width="16.42578125" style="53" customWidth="1"/>
    <col min="13320" max="13568" width="9.140625" style="53"/>
    <col min="13569" max="13569" width="12.42578125" style="53" customWidth="1"/>
    <col min="13570" max="13570" width="9.140625" style="53"/>
    <col min="13571" max="13571" width="17.7109375" style="53" customWidth="1"/>
    <col min="13572" max="13572" width="23.7109375" style="53" customWidth="1"/>
    <col min="13573" max="13573" width="12.28515625" style="53" customWidth="1"/>
    <col min="13574" max="13574" width="17.5703125" style="53" customWidth="1"/>
    <col min="13575" max="13575" width="16.42578125" style="53" customWidth="1"/>
    <col min="13576" max="13824" width="9.140625" style="53"/>
    <col min="13825" max="13825" width="12.42578125" style="53" customWidth="1"/>
    <col min="13826" max="13826" width="9.140625" style="53"/>
    <col min="13827" max="13827" width="17.7109375" style="53" customWidth="1"/>
    <col min="13828" max="13828" width="23.7109375" style="53" customWidth="1"/>
    <col min="13829" max="13829" width="12.28515625" style="53" customWidth="1"/>
    <col min="13830" max="13830" width="17.5703125" style="53" customWidth="1"/>
    <col min="13831" max="13831" width="16.42578125" style="53" customWidth="1"/>
    <col min="13832" max="14080" width="9.140625" style="53"/>
    <col min="14081" max="14081" width="12.42578125" style="53" customWidth="1"/>
    <col min="14082" max="14082" width="9.140625" style="53"/>
    <col min="14083" max="14083" width="17.7109375" style="53" customWidth="1"/>
    <col min="14084" max="14084" width="23.7109375" style="53" customWidth="1"/>
    <col min="14085" max="14085" width="12.28515625" style="53" customWidth="1"/>
    <col min="14086" max="14086" width="17.5703125" style="53" customWidth="1"/>
    <col min="14087" max="14087" width="16.42578125" style="53" customWidth="1"/>
    <col min="14088" max="14336" width="9.140625" style="53"/>
    <col min="14337" max="14337" width="12.42578125" style="53" customWidth="1"/>
    <col min="14338" max="14338" width="9.140625" style="53"/>
    <col min="14339" max="14339" width="17.7109375" style="53" customWidth="1"/>
    <col min="14340" max="14340" width="23.7109375" style="53" customWidth="1"/>
    <col min="14341" max="14341" width="12.28515625" style="53" customWidth="1"/>
    <col min="14342" max="14342" width="17.5703125" style="53" customWidth="1"/>
    <col min="14343" max="14343" width="16.42578125" style="53" customWidth="1"/>
    <col min="14344" max="14592" width="9.140625" style="53"/>
    <col min="14593" max="14593" width="12.42578125" style="53" customWidth="1"/>
    <col min="14594" max="14594" width="9.140625" style="53"/>
    <col min="14595" max="14595" width="17.7109375" style="53" customWidth="1"/>
    <col min="14596" max="14596" width="23.7109375" style="53" customWidth="1"/>
    <col min="14597" max="14597" width="12.28515625" style="53" customWidth="1"/>
    <col min="14598" max="14598" width="17.5703125" style="53" customWidth="1"/>
    <col min="14599" max="14599" width="16.42578125" style="53" customWidth="1"/>
    <col min="14600" max="14848" width="9.140625" style="53"/>
    <col min="14849" max="14849" width="12.42578125" style="53" customWidth="1"/>
    <col min="14850" max="14850" width="9.140625" style="53"/>
    <col min="14851" max="14851" width="17.7109375" style="53" customWidth="1"/>
    <col min="14852" max="14852" width="23.7109375" style="53" customWidth="1"/>
    <col min="14853" max="14853" width="12.28515625" style="53" customWidth="1"/>
    <col min="14854" max="14854" width="17.5703125" style="53" customWidth="1"/>
    <col min="14855" max="14855" width="16.42578125" style="53" customWidth="1"/>
    <col min="14856" max="15104" width="9.140625" style="53"/>
    <col min="15105" max="15105" width="12.42578125" style="53" customWidth="1"/>
    <col min="15106" max="15106" width="9.140625" style="53"/>
    <col min="15107" max="15107" width="17.7109375" style="53" customWidth="1"/>
    <col min="15108" max="15108" width="23.7109375" style="53" customWidth="1"/>
    <col min="15109" max="15109" width="12.28515625" style="53" customWidth="1"/>
    <col min="15110" max="15110" width="17.5703125" style="53" customWidth="1"/>
    <col min="15111" max="15111" width="16.42578125" style="53" customWidth="1"/>
    <col min="15112" max="15360" width="9.140625" style="53"/>
    <col min="15361" max="15361" width="12.42578125" style="53" customWidth="1"/>
    <col min="15362" max="15362" width="9.140625" style="53"/>
    <col min="15363" max="15363" width="17.7109375" style="53" customWidth="1"/>
    <col min="15364" max="15364" width="23.7109375" style="53" customWidth="1"/>
    <col min="15365" max="15365" width="12.28515625" style="53" customWidth="1"/>
    <col min="15366" max="15366" width="17.5703125" style="53" customWidth="1"/>
    <col min="15367" max="15367" width="16.42578125" style="53" customWidth="1"/>
    <col min="15368" max="15616" width="9.140625" style="53"/>
    <col min="15617" max="15617" width="12.42578125" style="53" customWidth="1"/>
    <col min="15618" max="15618" width="9.140625" style="53"/>
    <col min="15619" max="15619" width="17.7109375" style="53" customWidth="1"/>
    <col min="15620" max="15620" width="23.7109375" style="53" customWidth="1"/>
    <col min="15621" max="15621" width="12.28515625" style="53" customWidth="1"/>
    <col min="15622" max="15622" width="17.5703125" style="53" customWidth="1"/>
    <col min="15623" max="15623" width="16.42578125" style="53" customWidth="1"/>
    <col min="15624" max="15872" width="9.140625" style="53"/>
    <col min="15873" max="15873" width="12.42578125" style="53" customWidth="1"/>
    <col min="15874" max="15874" width="9.140625" style="53"/>
    <col min="15875" max="15875" width="17.7109375" style="53" customWidth="1"/>
    <col min="15876" max="15876" width="23.7109375" style="53" customWidth="1"/>
    <col min="15877" max="15877" width="12.28515625" style="53" customWidth="1"/>
    <col min="15878" max="15878" width="17.5703125" style="53" customWidth="1"/>
    <col min="15879" max="15879" width="16.42578125" style="53" customWidth="1"/>
    <col min="15880" max="16128" width="9.140625" style="53"/>
    <col min="16129" max="16129" width="12.42578125" style="53" customWidth="1"/>
    <col min="16130" max="16130" width="9.140625" style="53"/>
    <col min="16131" max="16131" width="17.7109375" style="53" customWidth="1"/>
    <col min="16132" max="16132" width="23.7109375" style="53" customWidth="1"/>
    <col min="16133" max="16133" width="12.28515625" style="53" customWidth="1"/>
    <col min="16134" max="16134" width="17.5703125" style="53" customWidth="1"/>
    <col min="16135" max="16135" width="16.42578125" style="53" customWidth="1"/>
    <col min="16136" max="16384" width="9.140625" style="53"/>
  </cols>
  <sheetData>
    <row r="1" spans="1:8" s="17" customFormat="1" ht="16.5" customHeight="1" x14ac:dyDescent="0.3">
      <c r="A1" s="28"/>
      <c r="B1" s="121" t="s">
        <v>167</v>
      </c>
      <c r="C1" s="121"/>
      <c r="D1" s="121"/>
      <c r="E1" s="121"/>
      <c r="F1" s="121"/>
      <c r="G1" s="27"/>
      <c r="H1" s="27"/>
    </row>
    <row r="2" spans="1:8" s="17" customFormat="1" x14ac:dyDescent="0.3">
      <c r="A2" s="99"/>
      <c r="B2" s="98"/>
      <c r="C2" s="98"/>
      <c r="D2" s="98"/>
      <c r="E2" s="98"/>
      <c r="F2" s="98"/>
      <c r="G2" s="27"/>
      <c r="H2" s="27"/>
    </row>
    <row r="3" spans="1:8" s="17" customFormat="1" x14ac:dyDescent="0.3">
      <c r="A3" s="29" t="s">
        <v>168</v>
      </c>
      <c r="E3" s="30"/>
      <c r="F3" s="30"/>
      <c r="G3" s="30"/>
    </row>
    <row r="4" spans="1:8" s="17" customFormat="1" x14ac:dyDescent="0.3">
      <c r="A4" s="29"/>
      <c r="B4" s="129" t="s">
        <v>45</v>
      </c>
      <c r="C4" s="130"/>
      <c r="D4" s="130"/>
      <c r="E4" s="31" t="s">
        <v>38</v>
      </c>
      <c r="F4" s="31" t="s">
        <v>44</v>
      </c>
      <c r="G4" s="30"/>
    </row>
    <row r="5" spans="1:8" s="17" customFormat="1" x14ac:dyDescent="0.3">
      <c r="A5" s="29"/>
      <c r="B5" s="32" t="s">
        <v>46</v>
      </c>
      <c r="C5" s="33"/>
      <c r="D5" s="34"/>
      <c r="E5" s="93">
        <v>5</v>
      </c>
      <c r="F5" s="35">
        <f t="shared" ref="F5:F15" si="0">E5*100/$E$20</f>
        <v>7.6923076923076925</v>
      </c>
      <c r="G5" s="30"/>
    </row>
    <row r="6" spans="1:8" s="17" customFormat="1" x14ac:dyDescent="0.3">
      <c r="A6" s="29"/>
      <c r="B6" s="42" t="s">
        <v>133</v>
      </c>
      <c r="C6" s="43"/>
      <c r="D6" s="44"/>
      <c r="E6" s="41">
        <v>5</v>
      </c>
      <c r="F6" s="36">
        <f t="shared" si="0"/>
        <v>7.6923076923076925</v>
      </c>
      <c r="G6" s="30"/>
    </row>
    <row r="7" spans="1:8" s="17" customFormat="1" x14ac:dyDescent="0.3">
      <c r="A7" s="29"/>
      <c r="B7" s="32" t="s">
        <v>47</v>
      </c>
      <c r="C7" s="33"/>
      <c r="D7" s="34"/>
      <c r="E7" s="93">
        <v>15</v>
      </c>
      <c r="F7" s="35">
        <f t="shared" si="0"/>
        <v>23.076923076923077</v>
      </c>
      <c r="G7" s="30"/>
    </row>
    <row r="8" spans="1:8" s="17" customFormat="1" x14ac:dyDescent="0.3">
      <c r="A8" s="29"/>
      <c r="B8" s="42" t="s">
        <v>48</v>
      </c>
      <c r="C8" s="43"/>
      <c r="D8" s="44"/>
      <c r="E8" s="41">
        <v>10</v>
      </c>
      <c r="F8" s="36">
        <f t="shared" si="0"/>
        <v>15.384615384615385</v>
      </c>
      <c r="G8" s="30"/>
    </row>
    <row r="9" spans="1:8" s="17" customFormat="1" x14ac:dyDescent="0.3">
      <c r="A9" s="29"/>
      <c r="B9" s="42" t="s">
        <v>134</v>
      </c>
      <c r="C9" s="43"/>
      <c r="D9" s="44"/>
      <c r="E9" s="41">
        <v>5</v>
      </c>
      <c r="F9" s="36">
        <f t="shared" si="0"/>
        <v>7.6923076923076925</v>
      </c>
      <c r="G9" s="30"/>
    </row>
    <row r="10" spans="1:8" s="17" customFormat="1" x14ac:dyDescent="0.3">
      <c r="A10" s="29"/>
      <c r="B10" s="38" t="s">
        <v>53</v>
      </c>
      <c r="C10" s="39"/>
      <c r="D10" s="40"/>
      <c r="E10" s="93">
        <v>10</v>
      </c>
      <c r="F10" s="35">
        <f t="shared" si="0"/>
        <v>15.384615384615385</v>
      </c>
      <c r="G10" s="30"/>
    </row>
    <row r="11" spans="1:8" s="17" customFormat="1" x14ac:dyDescent="0.3">
      <c r="A11" s="29"/>
      <c r="B11" s="131" t="s">
        <v>54</v>
      </c>
      <c r="C11" s="131"/>
      <c r="D11" s="131"/>
      <c r="E11" s="41">
        <v>10</v>
      </c>
      <c r="F11" s="36">
        <f t="shared" si="0"/>
        <v>15.384615384615385</v>
      </c>
      <c r="G11" s="30"/>
    </row>
    <row r="12" spans="1:8" s="17" customFormat="1" x14ac:dyDescent="0.3">
      <c r="A12" s="29"/>
      <c r="B12" s="38" t="s">
        <v>49</v>
      </c>
      <c r="C12" s="39"/>
      <c r="D12" s="40"/>
      <c r="E12" s="31">
        <v>5</v>
      </c>
      <c r="F12" s="35">
        <f t="shared" si="0"/>
        <v>7.6923076923076925</v>
      </c>
      <c r="G12" s="30"/>
    </row>
    <row r="13" spans="1:8" s="17" customFormat="1" x14ac:dyDescent="0.3">
      <c r="A13" s="29"/>
      <c r="B13" s="131" t="s">
        <v>50</v>
      </c>
      <c r="C13" s="131"/>
      <c r="D13" s="131"/>
      <c r="E13" s="41">
        <v>5</v>
      </c>
      <c r="F13" s="36">
        <f t="shared" si="0"/>
        <v>7.6923076923076925</v>
      </c>
      <c r="G13" s="30"/>
    </row>
    <row r="14" spans="1:8" s="17" customFormat="1" x14ac:dyDescent="0.3">
      <c r="A14" s="29"/>
      <c r="B14" s="32" t="s">
        <v>51</v>
      </c>
      <c r="C14" s="33"/>
      <c r="D14" s="34"/>
      <c r="E14" s="93">
        <v>25</v>
      </c>
      <c r="F14" s="35">
        <f t="shared" si="0"/>
        <v>38.46153846153846</v>
      </c>
      <c r="G14" s="30"/>
    </row>
    <row r="15" spans="1:8" s="17" customFormat="1" x14ac:dyDescent="0.3">
      <c r="A15" s="29"/>
      <c r="B15" s="131" t="s">
        <v>70</v>
      </c>
      <c r="C15" s="131"/>
      <c r="D15" s="131"/>
      <c r="E15" s="41">
        <v>5</v>
      </c>
      <c r="F15" s="36">
        <f t="shared" si="0"/>
        <v>7.6923076923076925</v>
      </c>
      <c r="G15" s="30"/>
    </row>
    <row r="16" spans="1:8" s="17" customFormat="1" x14ac:dyDescent="0.3">
      <c r="A16" s="29"/>
      <c r="B16" s="131" t="s">
        <v>135</v>
      </c>
      <c r="C16" s="131"/>
      <c r="D16" s="131"/>
      <c r="E16" s="41">
        <v>5</v>
      </c>
      <c r="F16" s="36">
        <f t="shared" ref="F16:F17" si="1">E16*100/$E$20</f>
        <v>7.6923076923076925</v>
      </c>
      <c r="G16" s="30"/>
    </row>
    <row r="17" spans="1:7" s="17" customFormat="1" x14ac:dyDescent="0.3">
      <c r="A17" s="29"/>
      <c r="B17" s="131" t="s">
        <v>112</v>
      </c>
      <c r="C17" s="131"/>
      <c r="D17" s="131"/>
      <c r="E17" s="41">
        <v>15</v>
      </c>
      <c r="F17" s="36">
        <f t="shared" si="1"/>
        <v>23.076923076923077</v>
      </c>
      <c r="G17" s="30"/>
    </row>
    <row r="18" spans="1:7" s="17" customFormat="1" x14ac:dyDescent="0.3">
      <c r="A18" s="29"/>
      <c r="B18" s="32" t="s">
        <v>136</v>
      </c>
      <c r="C18" s="33"/>
      <c r="D18" s="34"/>
      <c r="E18" s="93">
        <v>5</v>
      </c>
      <c r="F18" s="35">
        <f>E18*100/$E$20</f>
        <v>7.6923076923076925</v>
      </c>
      <c r="G18" s="30"/>
    </row>
    <row r="19" spans="1:7" s="17" customFormat="1" x14ac:dyDescent="0.3">
      <c r="A19" s="29"/>
      <c r="B19" s="37" t="s">
        <v>137</v>
      </c>
      <c r="C19" s="45"/>
      <c r="D19" s="46"/>
      <c r="E19" s="41">
        <v>5</v>
      </c>
      <c r="F19" s="36">
        <f>E19*100/$E$20</f>
        <v>7.6923076923076925</v>
      </c>
      <c r="G19" s="30"/>
    </row>
    <row r="20" spans="1:7" s="17" customFormat="1" ht="16.5" customHeight="1" x14ac:dyDescent="0.3">
      <c r="A20" s="29"/>
      <c r="B20" s="129" t="s">
        <v>55</v>
      </c>
      <c r="C20" s="130"/>
      <c r="D20" s="132"/>
      <c r="E20" s="47">
        <v>65</v>
      </c>
      <c r="F20" s="35">
        <f>E20*100/$E$20</f>
        <v>100</v>
      </c>
      <c r="G20" s="30"/>
    </row>
    <row r="21" spans="1:7" x14ac:dyDescent="0.3">
      <c r="A21" s="48"/>
      <c r="B21" s="49"/>
      <c r="C21" s="49"/>
      <c r="D21" s="49"/>
      <c r="E21" s="50"/>
      <c r="F21" s="51"/>
    </row>
    <row r="22" spans="1:7" s="10" customFormat="1" ht="21" x14ac:dyDescent="0.35">
      <c r="B22" s="54" t="s">
        <v>169</v>
      </c>
      <c r="C22" s="55"/>
      <c r="D22" s="55"/>
      <c r="E22" s="56"/>
      <c r="F22" s="57"/>
      <c r="G22" s="13"/>
    </row>
    <row r="23" spans="1:7" s="10" customFormat="1" ht="21" x14ac:dyDescent="0.35">
      <c r="A23" s="10" t="s">
        <v>158</v>
      </c>
      <c r="B23" s="55"/>
      <c r="C23" s="55"/>
      <c r="D23" s="55"/>
      <c r="E23" s="56"/>
      <c r="F23" s="57"/>
      <c r="G23" s="13"/>
    </row>
    <row r="24" spans="1:7" s="10" customFormat="1" ht="21" x14ac:dyDescent="0.35">
      <c r="A24" s="10" t="s">
        <v>159</v>
      </c>
      <c r="B24" s="55"/>
      <c r="C24" s="55"/>
      <c r="D24" s="55"/>
      <c r="E24" s="56"/>
      <c r="F24" s="57"/>
      <c r="G24" s="13"/>
    </row>
    <row r="25" spans="1:7" s="10" customFormat="1" ht="21" x14ac:dyDescent="0.35">
      <c r="A25" s="10" t="s">
        <v>160</v>
      </c>
      <c r="E25" s="13"/>
      <c r="F25" s="13"/>
      <c r="G25" s="13"/>
    </row>
    <row r="26" spans="1:7" s="58" customFormat="1" ht="21" x14ac:dyDescent="0.35">
      <c r="A26" s="128"/>
      <c r="B26" s="128"/>
      <c r="C26" s="128"/>
      <c r="D26" s="128"/>
      <c r="E26" s="128"/>
      <c r="F26" s="128"/>
      <c r="G26" s="59"/>
    </row>
  </sheetData>
  <mergeCells count="9">
    <mergeCell ref="A26:F26"/>
    <mergeCell ref="B4:D4"/>
    <mergeCell ref="B1:F1"/>
    <mergeCell ref="B11:D11"/>
    <mergeCell ref="B20:D20"/>
    <mergeCell ref="B13:D13"/>
    <mergeCell ref="B16:D16"/>
    <mergeCell ref="B15:D15"/>
    <mergeCell ref="B17:D17"/>
  </mergeCells>
  <pageMargins left="0.70866141732283472" right="0.19685039370078741" top="0.35433070866141736" bottom="0.35433070866141736" header="0.31496062992125984" footer="0.31496062992125984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H55"/>
  <sheetViews>
    <sheetView topLeftCell="A16" zoomScale="142" zoomScaleNormal="142" workbookViewId="0">
      <selection activeCell="A22" sqref="A22:XFD28"/>
    </sheetView>
  </sheetViews>
  <sheetFormatPr defaultRowHeight="19.5" x14ac:dyDescent="0.3"/>
  <cols>
    <col min="1" max="1" width="3.7109375" style="17" customWidth="1"/>
    <col min="2" max="2" width="60.28515625" style="17" customWidth="1"/>
    <col min="3" max="3" width="9.85546875" style="17" customWidth="1"/>
    <col min="4" max="4" width="8.85546875" style="17" customWidth="1"/>
    <col min="5" max="5" width="12.28515625" style="17" customWidth="1"/>
    <col min="6" max="6" width="10.5703125" style="17" customWidth="1"/>
    <col min="7" max="9" width="9.140625" style="17" customWidth="1"/>
    <col min="10" max="256" width="9.140625" style="17"/>
    <col min="257" max="257" width="3.140625" style="17" customWidth="1"/>
    <col min="258" max="258" width="62.42578125" style="17" customWidth="1"/>
    <col min="259" max="259" width="9.85546875" style="17" customWidth="1"/>
    <col min="260" max="260" width="8.85546875" style="17" customWidth="1"/>
    <col min="261" max="261" width="13.140625" style="17" customWidth="1"/>
    <col min="262" max="262" width="10.5703125" style="17" customWidth="1"/>
    <col min="263" max="265" width="9.140625" style="17" customWidth="1"/>
    <col min="266" max="512" width="9.140625" style="17"/>
    <col min="513" max="513" width="3.140625" style="17" customWidth="1"/>
    <col min="514" max="514" width="62.42578125" style="17" customWidth="1"/>
    <col min="515" max="515" width="9.85546875" style="17" customWidth="1"/>
    <col min="516" max="516" width="8.85546875" style="17" customWidth="1"/>
    <col min="517" max="517" width="13.140625" style="17" customWidth="1"/>
    <col min="518" max="518" width="10.5703125" style="17" customWidth="1"/>
    <col min="519" max="521" width="9.140625" style="17" customWidth="1"/>
    <col min="522" max="768" width="9.140625" style="17"/>
    <col min="769" max="769" width="3.140625" style="17" customWidth="1"/>
    <col min="770" max="770" width="62.42578125" style="17" customWidth="1"/>
    <col min="771" max="771" width="9.85546875" style="17" customWidth="1"/>
    <col min="772" max="772" width="8.85546875" style="17" customWidth="1"/>
    <col min="773" max="773" width="13.140625" style="17" customWidth="1"/>
    <col min="774" max="774" width="10.5703125" style="17" customWidth="1"/>
    <col min="775" max="777" width="9.140625" style="17" customWidth="1"/>
    <col min="778" max="1024" width="9.140625" style="17"/>
    <col min="1025" max="1025" width="3.140625" style="17" customWidth="1"/>
    <col min="1026" max="1026" width="62.42578125" style="17" customWidth="1"/>
    <col min="1027" max="1027" width="9.85546875" style="17" customWidth="1"/>
    <col min="1028" max="1028" width="8.85546875" style="17" customWidth="1"/>
    <col min="1029" max="1029" width="13.140625" style="17" customWidth="1"/>
    <col min="1030" max="1030" width="10.5703125" style="17" customWidth="1"/>
    <col min="1031" max="1033" width="9.140625" style="17" customWidth="1"/>
    <col min="1034" max="1280" width="9.140625" style="17"/>
    <col min="1281" max="1281" width="3.140625" style="17" customWidth="1"/>
    <col min="1282" max="1282" width="62.42578125" style="17" customWidth="1"/>
    <col min="1283" max="1283" width="9.85546875" style="17" customWidth="1"/>
    <col min="1284" max="1284" width="8.85546875" style="17" customWidth="1"/>
    <col min="1285" max="1285" width="13.140625" style="17" customWidth="1"/>
    <col min="1286" max="1286" width="10.5703125" style="17" customWidth="1"/>
    <col min="1287" max="1289" width="9.140625" style="17" customWidth="1"/>
    <col min="1290" max="1536" width="9.140625" style="17"/>
    <col min="1537" max="1537" width="3.140625" style="17" customWidth="1"/>
    <col min="1538" max="1538" width="62.42578125" style="17" customWidth="1"/>
    <col min="1539" max="1539" width="9.85546875" style="17" customWidth="1"/>
    <col min="1540" max="1540" width="8.85546875" style="17" customWidth="1"/>
    <col min="1541" max="1541" width="13.140625" style="17" customWidth="1"/>
    <col min="1542" max="1542" width="10.5703125" style="17" customWidth="1"/>
    <col min="1543" max="1545" width="9.140625" style="17" customWidth="1"/>
    <col min="1546" max="1792" width="9.140625" style="17"/>
    <col min="1793" max="1793" width="3.140625" style="17" customWidth="1"/>
    <col min="1794" max="1794" width="62.42578125" style="17" customWidth="1"/>
    <col min="1795" max="1795" width="9.85546875" style="17" customWidth="1"/>
    <col min="1796" max="1796" width="8.85546875" style="17" customWidth="1"/>
    <col min="1797" max="1797" width="13.140625" style="17" customWidth="1"/>
    <col min="1798" max="1798" width="10.5703125" style="17" customWidth="1"/>
    <col min="1799" max="1801" width="9.140625" style="17" customWidth="1"/>
    <col min="1802" max="2048" width="9.140625" style="17"/>
    <col min="2049" max="2049" width="3.140625" style="17" customWidth="1"/>
    <col min="2050" max="2050" width="62.42578125" style="17" customWidth="1"/>
    <col min="2051" max="2051" width="9.85546875" style="17" customWidth="1"/>
    <col min="2052" max="2052" width="8.85546875" style="17" customWidth="1"/>
    <col min="2053" max="2053" width="13.140625" style="17" customWidth="1"/>
    <col min="2054" max="2054" width="10.5703125" style="17" customWidth="1"/>
    <col min="2055" max="2057" width="9.140625" style="17" customWidth="1"/>
    <col min="2058" max="2304" width="9.140625" style="17"/>
    <col min="2305" max="2305" width="3.140625" style="17" customWidth="1"/>
    <col min="2306" max="2306" width="62.42578125" style="17" customWidth="1"/>
    <col min="2307" max="2307" width="9.85546875" style="17" customWidth="1"/>
    <col min="2308" max="2308" width="8.85546875" style="17" customWidth="1"/>
    <col min="2309" max="2309" width="13.140625" style="17" customWidth="1"/>
    <col min="2310" max="2310" width="10.5703125" style="17" customWidth="1"/>
    <col min="2311" max="2313" width="9.140625" style="17" customWidth="1"/>
    <col min="2314" max="2560" width="9.140625" style="17"/>
    <col min="2561" max="2561" width="3.140625" style="17" customWidth="1"/>
    <col min="2562" max="2562" width="62.42578125" style="17" customWidth="1"/>
    <col min="2563" max="2563" width="9.85546875" style="17" customWidth="1"/>
    <col min="2564" max="2564" width="8.85546875" style="17" customWidth="1"/>
    <col min="2565" max="2565" width="13.140625" style="17" customWidth="1"/>
    <col min="2566" max="2566" width="10.5703125" style="17" customWidth="1"/>
    <col min="2567" max="2569" width="9.140625" style="17" customWidth="1"/>
    <col min="2570" max="2816" width="9.140625" style="17"/>
    <col min="2817" max="2817" width="3.140625" style="17" customWidth="1"/>
    <col min="2818" max="2818" width="62.42578125" style="17" customWidth="1"/>
    <col min="2819" max="2819" width="9.85546875" style="17" customWidth="1"/>
    <col min="2820" max="2820" width="8.85546875" style="17" customWidth="1"/>
    <col min="2821" max="2821" width="13.140625" style="17" customWidth="1"/>
    <col min="2822" max="2822" width="10.5703125" style="17" customWidth="1"/>
    <col min="2823" max="2825" width="9.140625" style="17" customWidth="1"/>
    <col min="2826" max="3072" width="9.140625" style="17"/>
    <col min="3073" max="3073" width="3.140625" style="17" customWidth="1"/>
    <col min="3074" max="3074" width="62.42578125" style="17" customWidth="1"/>
    <col min="3075" max="3075" width="9.85546875" style="17" customWidth="1"/>
    <col min="3076" max="3076" width="8.85546875" style="17" customWidth="1"/>
    <col min="3077" max="3077" width="13.140625" style="17" customWidth="1"/>
    <col min="3078" max="3078" width="10.5703125" style="17" customWidth="1"/>
    <col min="3079" max="3081" width="9.140625" style="17" customWidth="1"/>
    <col min="3082" max="3328" width="9.140625" style="17"/>
    <col min="3329" max="3329" width="3.140625" style="17" customWidth="1"/>
    <col min="3330" max="3330" width="62.42578125" style="17" customWidth="1"/>
    <col min="3331" max="3331" width="9.85546875" style="17" customWidth="1"/>
    <col min="3332" max="3332" width="8.85546875" style="17" customWidth="1"/>
    <col min="3333" max="3333" width="13.140625" style="17" customWidth="1"/>
    <col min="3334" max="3334" width="10.5703125" style="17" customWidth="1"/>
    <col min="3335" max="3337" width="9.140625" style="17" customWidth="1"/>
    <col min="3338" max="3584" width="9.140625" style="17"/>
    <col min="3585" max="3585" width="3.140625" style="17" customWidth="1"/>
    <col min="3586" max="3586" width="62.42578125" style="17" customWidth="1"/>
    <col min="3587" max="3587" width="9.85546875" style="17" customWidth="1"/>
    <col min="3588" max="3588" width="8.85546875" style="17" customWidth="1"/>
    <col min="3589" max="3589" width="13.140625" style="17" customWidth="1"/>
    <col min="3590" max="3590" width="10.5703125" style="17" customWidth="1"/>
    <col min="3591" max="3593" width="9.140625" style="17" customWidth="1"/>
    <col min="3594" max="3840" width="9.140625" style="17"/>
    <col min="3841" max="3841" width="3.140625" style="17" customWidth="1"/>
    <col min="3842" max="3842" width="62.42578125" style="17" customWidth="1"/>
    <col min="3843" max="3843" width="9.85546875" style="17" customWidth="1"/>
    <col min="3844" max="3844" width="8.85546875" style="17" customWidth="1"/>
    <col min="3845" max="3845" width="13.140625" style="17" customWidth="1"/>
    <col min="3846" max="3846" width="10.5703125" style="17" customWidth="1"/>
    <col min="3847" max="3849" width="9.140625" style="17" customWidth="1"/>
    <col min="3850" max="4096" width="9.140625" style="17"/>
    <col min="4097" max="4097" width="3.140625" style="17" customWidth="1"/>
    <col min="4098" max="4098" width="62.42578125" style="17" customWidth="1"/>
    <col min="4099" max="4099" width="9.85546875" style="17" customWidth="1"/>
    <col min="4100" max="4100" width="8.85546875" style="17" customWidth="1"/>
    <col min="4101" max="4101" width="13.140625" style="17" customWidth="1"/>
    <col min="4102" max="4102" width="10.5703125" style="17" customWidth="1"/>
    <col min="4103" max="4105" width="9.140625" style="17" customWidth="1"/>
    <col min="4106" max="4352" width="9.140625" style="17"/>
    <col min="4353" max="4353" width="3.140625" style="17" customWidth="1"/>
    <col min="4354" max="4354" width="62.42578125" style="17" customWidth="1"/>
    <col min="4355" max="4355" width="9.85546875" style="17" customWidth="1"/>
    <col min="4356" max="4356" width="8.85546875" style="17" customWidth="1"/>
    <col min="4357" max="4357" width="13.140625" style="17" customWidth="1"/>
    <col min="4358" max="4358" width="10.5703125" style="17" customWidth="1"/>
    <col min="4359" max="4361" width="9.140625" style="17" customWidth="1"/>
    <col min="4362" max="4608" width="9.140625" style="17"/>
    <col min="4609" max="4609" width="3.140625" style="17" customWidth="1"/>
    <col min="4610" max="4610" width="62.42578125" style="17" customWidth="1"/>
    <col min="4611" max="4611" width="9.85546875" style="17" customWidth="1"/>
    <col min="4612" max="4612" width="8.85546875" style="17" customWidth="1"/>
    <col min="4613" max="4613" width="13.140625" style="17" customWidth="1"/>
    <col min="4614" max="4614" width="10.5703125" style="17" customWidth="1"/>
    <col min="4615" max="4617" width="9.140625" style="17" customWidth="1"/>
    <col min="4618" max="4864" width="9.140625" style="17"/>
    <col min="4865" max="4865" width="3.140625" style="17" customWidth="1"/>
    <col min="4866" max="4866" width="62.42578125" style="17" customWidth="1"/>
    <col min="4867" max="4867" width="9.85546875" style="17" customWidth="1"/>
    <col min="4868" max="4868" width="8.85546875" style="17" customWidth="1"/>
    <col min="4869" max="4869" width="13.140625" style="17" customWidth="1"/>
    <col min="4870" max="4870" width="10.5703125" style="17" customWidth="1"/>
    <col min="4871" max="4873" width="9.140625" style="17" customWidth="1"/>
    <col min="4874" max="5120" width="9.140625" style="17"/>
    <col min="5121" max="5121" width="3.140625" style="17" customWidth="1"/>
    <col min="5122" max="5122" width="62.42578125" style="17" customWidth="1"/>
    <col min="5123" max="5123" width="9.85546875" style="17" customWidth="1"/>
    <col min="5124" max="5124" width="8.85546875" style="17" customWidth="1"/>
    <col min="5125" max="5125" width="13.140625" style="17" customWidth="1"/>
    <col min="5126" max="5126" width="10.5703125" style="17" customWidth="1"/>
    <col min="5127" max="5129" width="9.140625" style="17" customWidth="1"/>
    <col min="5130" max="5376" width="9.140625" style="17"/>
    <col min="5377" max="5377" width="3.140625" style="17" customWidth="1"/>
    <col min="5378" max="5378" width="62.42578125" style="17" customWidth="1"/>
    <col min="5379" max="5379" width="9.85546875" style="17" customWidth="1"/>
    <col min="5380" max="5380" width="8.85546875" style="17" customWidth="1"/>
    <col min="5381" max="5381" width="13.140625" style="17" customWidth="1"/>
    <col min="5382" max="5382" width="10.5703125" style="17" customWidth="1"/>
    <col min="5383" max="5385" width="9.140625" style="17" customWidth="1"/>
    <col min="5386" max="5632" width="9.140625" style="17"/>
    <col min="5633" max="5633" width="3.140625" style="17" customWidth="1"/>
    <col min="5634" max="5634" width="62.42578125" style="17" customWidth="1"/>
    <col min="5635" max="5635" width="9.85546875" style="17" customWidth="1"/>
    <col min="5636" max="5636" width="8.85546875" style="17" customWidth="1"/>
    <col min="5637" max="5637" width="13.140625" style="17" customWidth="1"/>
    <col min="5638" max="5638" width="10.5703125" style="17" customWidth="1"/>
    <col min="5639" max="5641" width="9.140625" style="17" customWidth="1"/>
    <col min="5642" max="5888" width="9.140625" style="17"/>
    <col min="5889" max="5889" width="3.140625" style="17" customWidth="1"/>
    <col min="5890" max="5890" width="62.42578125" style="17" customWidth="1"/>
    <col min="5891" max="5891" width="9.85546875" style="17" customWidth="1"/>
    <col min="5892" max="5892" width="8.85546875" style="17" customWidth="1"/>
    <col min="5893" max="5893" width="13.140625" style="17" customWidth="1"/>
    <col min="5894" max="5894" width="10.5703125" style="17" customWidth="1"/>
    <col min="5895" max="5897" width="9.140625" style="17" customWidth="1"/>
    <col min="5898" max="6144" width="9.140625" style="17"/>
    <col min="6145" max="6145" width="3.140625" style="17" customWidth="1"/>
    <col min="6146" max="6146" width="62.42578125" style="17" customWidth="1"/>
    <col min="6147" max="6147" width="9.85546875" style="17" customWidth="1"/>
    <col min="6148" max="6148" width="8.85546875" style="17" customWidth="1"/>
    <col min="6149" max="6149" width="13.140625" style="17" customWidth="1"/>
    <col min="6150" max="6150" width="10.5703125" style="17" customWidth="1"/>
    <col min="6151" max="6153" width="9.140625" style="17" customWidth="1"/>
    <col min="6154" max="6400" width="9.140625" style="17"/>
    <col min="6401" max="6401" width="3.140625" style="17" customWidth="1"/>
    <col min="6402" max="6402" width="62.42578125" style="17" customWidth="1"/>
    <col min="6403" max="6403" width="9.85546875" style="17" customWidth="1"/>
    <col min="6404" max="6404" width="8.85546875" style="17" customWidth="1"/>
    <col min="6405" max="6405" width="13.140625" style="17" customWidth="1"/>
    <col min="6406" max="6406" width="10.5703125" style="17" customWidth="1"/>
    <col min="6407" max="6409" width="9.140625" style="17" customWidth="1"/>
    <col min="6410" max="6656" width="9.140625" style="17"/>
    <col min="6657" max="6657" width="3.140625" style="17" customWidth="1"/>
    <col min="6658" max="6658" width="62.42578125" style="17" customWidth="1"/>
    <col min="6659" max="6659" width="9.85546875" style="17" customWidth="1"/>
    <col min="6660" max="6660" width="8.85546875" style="17" customWidth="1"/>
    <col min="6661" max="6661" width="13.140625" style="17" customWidth="1"/>
    <col min="6662" max="6662" width="10.5703125" style="17" customWidth="1"/>
    <col min="6663" max="6665" width="9.140625" style="17" customWidth="1"/>
    <col min="6666" max="6912" width="9.140625" style="17"/>
    <col min="6913" max="6913" width="3.140625" style="17" customWidth="1"/>
    <col min="6914" max="6914" width="62.42578125" style="17" customWidth="1"/>
    <col min="6915" max="6915" width="9.85546875" style="17" customWidth="1"/>
    <col min="6916" max="6916" width="8.85546875" style="17" customWidth="1"/>
    <col min="6917" max="6917" width="13.140625" style="17" customWidth="1"/>
    <col min="6918" max="6918" width="10.5703125" style="17" customWidth="1"/>
    <col min="6919" max="6921" width="9.140625" style="17" customWidth="1"/>
    <col min="6922" max="7168" width="9.140625" style="17"/>
    <col min="7169" max="7169" width="3.140625" style="17" customWidth="1"/>
    <col min="7170" max="7170" width="62.42578125" style="17" customWidth="1"/>
    <col min="7171" max="7171" width="9.85546875" style="17" customWidth="1"/>
    <col min="7172" max="7172" width="8.85546875" style="17" customWidth="1"/>
    <col min="7173" max="7173" width="13.140625" style="17" customWidth="1"/>
    <col min="7174" max="7174" width="10.5703125" style="17" customWidth="1"/>
    <col min="7175" max="7177" width="9.140625" style="17" customWidth="1"/>
    <col min="7178" max="7424" width="9.140625" style="17"/>
    <col min="7425" max="7425" width="3.140625" style="17" customWidth="1"/>
    <col min="7426" max="7426" width="62.42578125" style="17" customWidth="1"/>
    <col min="7427" max="7427" width="9.85546875" style="17" customWidth="1"/>
    <col min="7428" max="7428" width="8.85546875" style="17" customWidth="1"/>
    <col min="7429" max="7429" width="13.140625" style="17" customWidth="1"/>
    <col min="7430" max="7430" width="10.5703125" style="17" customWidth="1"/>
    <col min="7431" max="7433" width="9.140625" style="17" customWidth="1"/>
    <col min="7434" max="7680" width="9.140625" style="17"/>
    <col min="7681" max="7681" width="3.140625" style="17" customWidth="1"/>
    <col min="7682" max="7682" width="62.42578125" style="17" customWidth="1"/>
    <col min="7683" max="7683" width="9.85546875" style="17" customWidth="1"/>
    <col min="7684" max="7684" width="8.85546875" style="17" customWidth="1"/>
    <col min="7685" max="7685" width="13.140625" style="17" customWidth="1"/>
    <col min="7686" max="7686" width="10.5703125" style="17" customWidth="1"/>
    <col min="7687" max="7689" width="9.140625" style="17" customWidth="1"/>
    <col min="7690" max="7936" width="9.140625" style="17"/>
    <col min="7937" max="7937" width="3.140625" style="17" customWidth="1"/>
    <col min="7938" max="7938" width="62.42578125" style="17" customWidth="1"/>
    <col min="7939" max="7939" width="9.85546875" style="17" customWidth="1"/>
    <col min="7940" max="7940" width="8.85546875" style="17" customWidth="1"/>
    <col min="7941" max="7941" width="13.140625" style="17" customWidth="1"/>
    <col min="7942" max="7942" width="10.5703125" style="17" customWidth="1"/>
    <col min="7943" max="7945" width="9.140625" style="17" customWidth="1"/>
    <col min="7946" max="8192" width="9.140625" style="17"/>
    <col min="8193" max="8193" width="3.140625" style="17" customWidth="1"/>
    <col min="8194" max="8194" width="62.42578125" style="17" customWidth="1"/>
    <col min="8195" max="8195" width="9.85546875" style="17" customWidth="1"/>
    <col min="8196" max="8196" width="8.85546875" style="17" customWidth="1"/>
    <col min="8197" max="8197" width="13.140625" style="17" customWidth="1"/>
    <col min="8198" max="8198" width="10.5703125" style="17" customWidth="1"/>
    <col min="8199" max="8201" width="9.140625" style="17" customWidth="1"/>
    <col min="8202" max="8448" width="9.140625" style="17"/>
    <col min="8449" max="8449" width="3.140625" style="17" customWidth="1"/>
    <col min="8450" max="8450" width="62.42578125" style="17" customWidth="1"/>
    <col min="8451" max="8451" width="9.85546875" style="17" customWidth="1"/>
    <col min="8452" max="8452" width="8.85546875" style="17" customWidth="1"/>
    <col min="8453" max="8453" width="13.140625" style="17" customWidth="1"/>
    <col min="8454" max="8454" width="10.5703125" style="17" customWidth="1"/>
    <col min="8455" max="8457" width="9.140625" style="17" customWidth="1"/>
    <col min="8458" max="8704" width="9.140625" style="17"/>
    <col min="8705" max="8705" width="3.140625" style="17" customWidth="1"/>
    <col min="8706" max="8706" width="62.42578125" style="17" customWidth="1"/>
    <col min="8707" max="8707" width="9.85546875" style="17" customWidth="1"/>
    <col min="8708" max="8708" width="8.85546875" style="17" customWidth="1"/>
    <col min="8709" max="8709" width="13.140625" style="17" customWidth="1"/>
    <col min="8710" max="8710" width="10.5703125" style="17" customWidth="1"/>
    <col min="8711" max="8713" width="9.140625" style="17" customWidth="1"/>
    <col min="8714" max="8960" width="9.140625" style="17"/>
    <col min="8961" max="8961" width="3.140625" style="17" customWidth="1"/>
    <col min="8962" max="8962" width="62.42578125" style="17" customWidth="1"/>
    <col min="8963" max="8963" width="9.85546875" style="17" customWidth="1"/>
    <col min="8964" max="8964" width="8.85546875" style="17" customWidth="1"/>
    <col min="8965" max="8965" width="13.140625" style="17" customWidth="1"/>
    <col min="8966" max="8966" width="10.5703125" style="17" customWidth="1"/>
    <col min="8967" max="8969" width="9.140625" style="17" customWidth="1"/>
    <col min="8970" max="9216" width="9.140625" style="17"/>
    <col min="9217" max="9217" width="3.140625" style="17" customWidth="1"/>
    <col min="9218" max="9218" width="62.42578125" style="17" customWidth="1"/>
    <col min="9219" max="9219" width="9.85546875" style="17" customWidth="1"/>
    <col min="9220" max="9220" width="8.85546875" style="17" customWidth="1"/>
    <col min="9221" max="9221" width="13.140625" style="17" customWidth="1"/>
    <col min="9222" max="9222" width="10.5703125" style="17" customWidth="1"/>
    <col min="9223" max="9225" width="9.140625" style="17" customWidth="1"/>
    <col min="9226" max="9472" width="9.140625" style="17"/>
    <col min="9473" max="9473" width="3.140625" style="17" customWidth="1"/>
    <col min="9474" max="9474" width="62.42578125" style="17" customWidth="1"/>
    <col min="9475" max="9475" width="9.85546875" style="17" customWidth="1"/>
    <col min="9476" max="9476" width="8.85546875" style="17" customWidth="1"/>
    <col min="9477" max="9477" width="13.140625" style="17" customWidth="1"/>
    <col min="9478" max="9478" width="10.5703125" style="17" customWidth="1"/>
    <col min="9479" max="9481" width="9.140625" style="17" customWidth="1"/>
    <col min="9482" max="9728" width="9.140625" style="17"/>
    <col min="9729" max="9729" width="3.140625" style="17" customWidth="1"/>
    <col min="9730" max="9730" width="62.42578125" style="17" customWidth="1"/>
    <col min="9731" max="9731" width="9.85546875" style="17" customWidth="1"/>
    <col min="9732" max="9732" width="8.85546875" style="17" customWidth="1"/>
    <col min="9733" max="9733" width="13.140625" style="17" customWidth="1"/>
    <col min="9734" max="9734" width="10.5703125" style="17" customWidth="1"/>
    <col min="9735" max="9737" width="9.140625" style="17" customWidth="1"/>
    <col min="9738" max="9984" width="9.140625" style="17"/>
    <col min="9985" max="9985" width="3.140625" style="17" customWidth="1"/>
    <col min="9986" max="9986" width="62.42578125" style="17" customWidth="1"/>
    <col min="9987" max="9987" width="9.85546875" style="17" customWidth="1"/>
    <col min="9988" max="9988" width="8.85546875" style="17" customWidth="1"/>
    <col min="9989" max="9989" width="13.140625" style="17" customWidth="1"/>
    <col min="9990" max="9990" width="10.5703125" style="17" customWidth="1"/>
    <col min="9991" max="9993" width="9.140625" style="17" customWidth="1"/>
    <col min="9994" max="10240" width="9.140625" style="17"/>
    <col min="10241" max="10241" width="3.140625" style="17" customWidth="1"/>
    <col min="10242" max="10242" width="62.42578125" style="17" customWidth="1"/>
    <col min="10243" max="10243" width="9.85546875" style="17" customWidth="1"/>
    <col min="10244" max="10244" width="8.85546875" style="17" customWidth="1"/>
    <col min="10245" max="10245" width="13.140625" style="17" customWidth="1"/>
    <col min="10246" max="10246" width="10.5703125" style="17" customWidth="1"/>
    <col min="10247" max="10249" width="9.140625" style="17" customWidth="1"/>
    <col min="10250" max="10496" width="9.140625" style="17"/>
    <col min="10497" max="10497" width="3.140625" style="17" customWidth="1"/>
    <col min="10498" max="10498" width="62.42578125" style="17" customWidth="1"/>
    <col min="10499" max="10499" width="9.85546875" style="17" customWidth="1"/>
    <col min="10500" max="10500" width="8.85546875" style="17" customWidth="1"/>
    <col min="10501" max="10501" width="13.140625" style="17" customWidth="1"/>
    <col min="10502" max="10502" width="10.5703125" style="17" customWidth="1"/>
    <col min="10503" max="10505" width="9.140625" style="17" customWidth="1"/>
    <col min="10506" max="10752" width="9.140625" style="17"/>
    <col min="10753" max="10753" width="3.140625" style="17" customWidth="1"/>
    <col min="10754" max="10754" width="62.42578125" style="17" customWidth="1"/>
    <col min="10755" max="10755" width="9.85546875" style="17" customWidth="1"/>
    <col min="10756" max="10756" width="8.85546875" style="17" customWidth="1"/>
    <col min="10757" max="10757" width="13.140625" style="17" customWidth="1"/>
    <col min="10758" max="10758" width="10.5703125" style="17" customWidth="1"/>
    <col min="10759" max="10761" width="9.140625" style="17" customWidth="1"/>
    <col min="10762" max="11008" width="9.140625" style="17"/>
    <col min="11009" max="11009" width="3.140625" style="17" customWidth="1"/>
    <col min="11010" max="11010" width="62.42578125" style="17" customWidth="1"/>
    <col min="11011" max="11011" width="9.85546875" style="17" customWidth="1"/>
    <col min="11012" max="11012" width="8.85546875" style="17" customWidth="1"/>
    <col min="11013" max="11013" width="13.140625" style="17" customWidth="1"/>
    <col min="11014" max="11014" width="10.5703125" style="17" customWidth="1"/>
    <col min="11015" max="11017" width="9.140625" style="17" customWidth="1"/>
    <col min="11018" max="11264" width="9.140625" style="17"/>
    <col min="11265" max="11265" width="3.140625" style="17" customWidth="1"/>
    <col min="11266" max="11266" width="62.42578125" style="17" customWidth="1"/>
    <col min="11267" max="11267" width="9.85546875" style="17" customWidth="1"/>
    <col min="11268" max="11268" width="8.85546875" style="17" customWidth="1"/>
    <col min="11269" max="11269" width="13.140625" style="17" customWidth="1"/>
    <col min="11270" max="11270" width="10.5703125" style="17" customWidth="1"/>
    <col min="11271" max="11273" width="9.140625" style="17" customWidth="1"/>
    <col min="11274" max="11520" width="9.140625" style="17"/>
    <col min="11521" max="11521" width="3.140625" style="17" customWidth="1"/>
    <col min="11522" max="11522" width="62.42578125" style="17" customWidth="1"/>
    <col min="11523" max="11523" width="9.85546875" style="17" customWidth="1"/>
    <col min="11524" max="11524" width="8.85546875" style="17" customWidth="1"/>
    <col min="11525" max="11525" width="13.140625" style="17" customWidth="1"/>
    <col min="11526" max="11526" width="10.5703125" style="17" customWidth="1"/>
    <col min="11527" max="11529" width="9.140625" style="17" customWidth="1"/>
    <col min="11530" max="11776" width="9.140625" style="17"/>
    <col min="11777" max="11777" width="3.140625" style="17" customWidth="1"/>
    <col min="11778" max="11778" width="62.42578125" style="17" customWidth="1"/>
    <col min="11779" max="11779" width="9.85546875" style="17" customWidth="1"/>
    <col min="11780" max="11780" width="8.85546875" style="17" customWidth="1"/>
    <col min="11781" max="11781" width="13.140625" style="17" customWidth="1"/>
    <col min="11782" max="11782" width="10.5703125" style="17" customWidth="1"/>
    <col min="11783" max="11785" width="9.140625" style="17" customWidth="1"/>
    <col min="11786" max="12032" width="9.140625" style="17"/>
    <col min="12033" max="12033" width="3.140625" style="17" customWidth="1"/>
    <col min="12034" max="12034" width="62.42578125" style="17" customWidth="1"/>
    <col min="12035" max="12035" width="9.85546875" style="17" customWidth="1"/>
    <col min="12036" max="12036" width="8.85546875" style="17" customWidth="1"/>
    <col min="12037" max="12037" width="13.140625" style="17" customWidth="1"/>
    <col min="12038" max="12038" width="10.5703125" style="17" customWidth="1"/>
    <col min="12039" max="12041" width="9.140625" style="17" customWidth="1"/>
    <col min="12042" max="12288" width="9.140625" style="17"/>
    <col min="12289" max="12289" width="3.140625" style="17" customWidth="1"/>
    <col min="12290" max="12290" width="62.42578125" style="17" customWidth="1"/>
    <col min="12291" max="12291" width="9.85546875" style="17" customWidth="1"/>
    <col min="12292" max="12292" width="8.85546875" style="17" customWidth="1"/>
    <col min="12293" max="12293" width="13.140625" style="17" customWidth="1"/>
    <col min="12294" max="12294" width="10.5703125" style="17" customWidth="1"/>
    <col min="12295" max="12297" width="9.140625" style="17" customWidth="1"/>
    <col min="12298" max="12544" width="9.140625" style="17"/>
    <col min="12545" max="12545" width="3.140625" style="17" customWidth="1"/>
    <col min="12546" max="12546" width="62.42578125" style="17" customWidth="1"/>
    <col min="12547" max="12547" width="9.85546875" style="17" customWidth="1"/>
    <col min="12548" max="12548" width="8.85546875" style="17" customWidth="1"/>
    <col min="12549" max="12549" width="13.140625" style="17" customWidth="1"/>
    <col min="12550" max="12550" width="10.5703125" style="17" customWidth="1"/>
    <col min="12551" max="12553" width="9.140625" style="17" customWidth="1"/>
    <col min="12554" max="12800" width="9.140625" style="17"/>
    <col min="12801" max="12801" width="3.140625" style="17" customWidth="1"/>
    <col min="12802" max="12802" width="62.42578125" style="17" customWidth="1"/>
    <col min="12803" max="12803" width="9.85546875" style="17" customWidth="1"/>
    <col min="12804" max="12804" width="8.85546875" style="17" customWidth="1"/>
    <col min="12805" max="12805" width="13.140625" style="17" customWidth="1"/>
    <col min="12806" max="12806" width="10.5703125" style="17" customWidth="1"/>
    <col min="12807" max="12809" width="9.140625" style="17" customWidth="1"/>
    <col min="12810" max="13056" width="9.140625" style="17"/>
    <col min="13057" max="13057" width="3.140625" style="17" customWidth="1"/>
    <col min="13058" max="13058" width="62.42578125" style="17" customWidth="1"/>
    <col min="13059" max="13059" width="9.85546875" style="17" customWidth="1"/>
    <col min="13060" max="13060" width="8.85546875" style="17" customWidth="1"/>
    <col min="13061" max="13061" width="13.140625" style="17" customWidth="1"/>
    <col min="13062" max="13062" width="10.5703125" style="17" customWidth="1"/>
    <col min="13063" max="13065" width="9.140625" style="17" customWidth="1"/>
    <col min="13066" max="13312" width="9.140625" style="17"/>
    <col min="13313" max="13313" width="3.140625" style="17" customWidth="1"/>
    <col min="13314" max="13314" width="62.42578125" style="17" customWidth="1"/>
    <col min="13315" max="13315" width="9.85546875" style="17" customWidth="1"/>
    <col min="13316" max="13316" width="8.85546875" style="17" customWidth="1"/>
    <col min="13317" max="13317" width="13.140625" style="17" customWidth="1"/>
    <col min="13318" max="13318" width="10.5703125" style="17" customWidth="1"/>
    <col min="13319" max="13321" width="9.140625" style="17" customWidth="1"/>
    <col min="13322" max="13568" width="9.140625" style="17"/>
    <col min="13569" max="13569" width="3.140625" style="17" customWidth="1"/>
    <col min="13570" max="13570" width="62.42578125" style="17" customWidth="1"/>
    <col min="13571" max="13571" width="9.85546875" style="17" customWidth="1"/>
    <col min="13572" max="13572" width="8.85546875" style="17" customWidth="1"/>
    <col min="13573" max="13573" width="13.140625" style="17" customWidth="1"/>
    <col min="13574" max="13574" width="10.5703125" style="17" customWidth="1"/>
    <col min="13575" max="13577" width="9.140625" style="17" customWidth="1"/>
    <col min="13578" max="13824" width="9.140625" style="17"/>
    <col min="13825" max="13825" width="3.140625" style="17" customWidth="1"/>
    <col min="13826" max="13826" width="62.42578125" style="17" customWidth="1"/>
    <col min="13827" max="13827" width="9.85546875" style="17" customWidth="1"/>
    <col min="13828" max="13828" width="8.85546875" style="17" customWidth="1"/>
    <col min="13829" max="13829" width="13.140625" style="17" customWidth="1"/>
    <col min="13830" max="13830" width="10.5703125" style="17" customWidth="1"/>
    <col min="13831" max="13833" width="9.140625" style="17" customWidth="1"/>
    <col min="13834" max="14080" width="9.140625" style="17"/>
    <col min="14081" max="14081" width="3.140625" style="17" customWidth="1"/>
    <col min="14082" max="14082" width="62.42578125" style="17" customWidth="1"/>
    <col min="14083" max="14083" width="9.85546875" style="17" customWidth="1"/>
    <col min="14084" max="14084" width="8.85546875" style="17" customWidth="1"/>
    <col min="14085" max="14085" width="13.140625" style="17" customWidth="1"/>
    <col min="14086" max="14086" width="10.5703125" style="17" customWidth="1"/>
    <col min="14087" max="14089" width="9.140625" style="17" customWidth="1"/>
    <col min="14090" max="14336" width="9.140625" style="17"/>
    <col min="14337" max="14337" width="3.140625" style="17" customWidth="1"/>
    <col min="14338" max="14338" width="62.42578125" style="17" customWidth="1"/>
    <col min="14339" max="14339" width="9.85546875" style="17" customWidth="1"/>
    <col min="14340" max="14340" width="8.85546875" style="17" customWidth="1"/>
    <col min="14341" max="14341" width="13.140625" style="17" customWidth="1"/>
    <col min="14342" max="14342" width="10.5703125" style="17" customWidth="1"/>
    <col min="14343" max="14345" width="9.140625" style="17" customWidth="1"/>
    <col min="14346" max="14592" width="9.140625" style="17"/>
    <col min="14593" max="14593" width="3.140625" style="17" customWidth="1"/>
    <col min="14594" max="14594" width="62.42578125" style="17" customWidth="1"/>
    <col min="14595" max="14595" width="9.85546875" style="17" customWidth="1"/>
    <col min="14596" max="14596" width="8.85546875" style="17" customWidth="1"/>
    <col min="14597" max="14597" width="13.140625" style="17" customWidth="1"/>
    <col min="14598" max="14598" width="10.5703125" style="17" customWidth="1"/>
    <col min="14599" max="14601" width="9.140625" style="17" customWidth="1"/>
    <col min="14602" max="14848" width="9.140625" style="17"/>
    <col min="14849" max="14849" width="3.140625" style="17" customWidth="1"/>
    <col min="14850" max="14850" width="62.42578125" style="17" customWidth="1"/>
    <col min="14851" max="14851" width="9.85546875" style="17" customWidth="1"/>
    <col min="14852" max="14852" width="8.85546875" style="17" customWidth="1"/>
    <col min="14853" max="14853" width="13.140625" style="17" customWidth="1"/>
    <col min="14854" max="14854" width="10.5703125" style="17" customWidth="1"/>
    <col min="14855" max="14857" width="9.140625" style="17" customWidth="1"/>
    <col min="14858" max="15104" width="9.140625" style="17"/>
    <col min="15105" max="15105" width="3.140625" style="17" customWidth="1"/>
    <col min="15106" max="15106" width="62.42578125" style="17" customWidth="1"/>
    <col min="15107" max="15107" width="9.85546875" style="17" customWidth="1"/>
    <col min="15108" max="15108" width="8.85546875" style="17" customWidth="1"/>
    <col min="15109" max="15109" width="13.140625" style="17" customWidth="1"/>
    <col min="15110" max="15110" width="10.5703125" style="17" customWidth="1"/>
    <col min="15111" max="15113" width="9.140625" style="17" customWidth="1"/>
    <col min="15114" max="15360" width="9.140625" style="17"/>
    <col min="15361" max="15361" width="3.140625" style="17" customWidth="1"/>
    <col min="15362" max="15362" width="62.42578125" style="17" customWidth="1"/>
    <col min="15363" max="15363" width="9.85546875" style="17" customWidth="1"/>
    <col min="15364" max="15364" width="8.85546875" style="17" customWidth="1"/>
    <col min="15365" max="15365" width="13.140625" style="17" customWidth="1"/>
    <col min="15366" max="15366" width="10.5703125" style="17" customWidth="1"/>
    <col min="15367" max="15369" width="9.140625" style="17" customWidth="1"/>
    <col min="15370" max="15616" width="9.140625" style="17"/>
    <col min="15617" max="15617" width="3.140625" style="17" customWidth="1"/>
    <col min="15618" max="15618" width="62.42578125" style="17" customWidth="1"/>
    <col min="15619" max="15619" width="9.85546875" style="17" customWidth="1"/>
    <col min="15620" max="15620" width="8.85546875" style="17" customWidth="1"/>
    <col min="15621" max="15621" width="13.140625" style="17" customWidth="1"/>
    <col min="15622" max="15622" width="10.5703125" style="17" customWidth="1"/>
    <col min="15623" max="15625" width="9.140625" style="17" customWidth="1"/>
    <col min="15626" max="15872" width="9.140625" style="17"/>
    <col min="15873" max="15873" width="3.140625" style="17" customWidth="1"/>
    <col min="15874" max="15874" width="62.42578125" style="17" customWidth="1"/>
    <col min="15875" max="15875" width="9.85546875" style="17" customWidth="1"/>
    <col min="15876" max="15876" width="8.85546875" style="17" customWidth="1"/>
    <col min="15877" max="15877" width="13.140625" style="17" customWidth="1"/>
    <col min="15878" max="15878" width="10.5703125" style="17" customWidth="1"/>
    <col min="15879" max="15881" width="9.140625" style="17" customWidth="1"/>
    <col min="15882" max="16128" width="9.140625" style="17"/>
    <col min="16129" max="16129" width="3.140625" style="17" customWidth="1"/>
    <col min="16130" max="16130" width="62.42578125" style="17" customWidth="1"/>
    <col min="16131" max="16131" width="9.85546875" style="17" customWidth="1"/>
    <col min="16132" max="16132" width="8.85546875" style="17" customWidth="1"/>
    <col min="16133" max="16133" width="13.140625" style="17" customWidth="1"/>
    <col min="16134" max="16134" width="10.5703125" style="17" customWidth="1"/>
    <col min="16135" max="16137" width="9.140625" style="17" customWidth="1"/>
    <col min="16138" max="16384" width="9.140625" style="17"/>
  </cols>
  <sheetData>
    <row r="1" spans="1:8" x14ac:dyDescent="0.3">
      <c r="A1" s="121" t="s">
        <v>97</v>
      </c>
      <c r="B1" s="121"/>
      <c r="C1" s="121"/>
      <c r="D1" s="121"/>
      <c r="E1" s="121"/>
      <c r="F1" s="28"/>
      <c r="G1" s="28"/>
      <c r="H1" s="28"/>
    </row>
    <row r="2" spans="1:8" x14ac:dyDescent="0.3">
      <c r="A2" s="98"/>
      <c r="B2" s="98"/>
      <c r="C2" s="98"/>
      <c r="D2" s="98"/>
      <c r="E2" s="98"/>
      <c r="F2" s="99"/>
      <c r="G2" s="99"/>
      <c r="H2" s="99"/>
    </row>
    <row r="3" spans="1:8" ht="21" customHeight="1" x14ac:dyDescent="0.35">
      <c r="A3" s="19" t="s">
        <v>60</v>
      </c>
      <c r="B3" s="10"/>
      <c r="C3" s="10"/>
      <c r="D3" s="10"/>
      <c r="E3" s="10"/>
    </row>
    <row r="4" spans="1:8" s="65" customFormat="1" ht="21" customHeight="1" x14ac:dyDescent="0.3">
      <c r="A4" s="133" t="s">
        <v>170</v>
      </c>
      <c r="B4" s="134"/>
      <c r="C4" s="134"/>
      <c r="D4" s="134"/>
      <c r="E4" s="134"/>
    </row>
    <row r="5" spans="1:8" s="66" customFormat="1" ht="18" customHeight="1" x14ac:dyDescent="0.25">
      <c r="A5" s="138" t="s">
        <v>61</v>
      </c>
      <c r="B5" s="139"/>
      <c r="C5" s="135" t="s">
        <v>140</v>
      </c>
      <c r="D5" s="135"/>
      <c r="E5" s="82" t="s">
        <v>62</v>
      </c>
    </row>
    <row r="6" spans="1:8" s="66" customFormat="1" ht="20.25" customHeight="1" x14ac:dyDescent="0.35">
      <c r="A6" s="140"/>
      <c r="B6" s="141"/>
      <c r="C6" s="69"/>
      <c r="D6" s="83" t="s">
        <v>63</v>
      </c>
      <c r="E6" s="77" t="s">
        <v>64</v>
      </c>
    </row>
    <row r="7" spans="1:8" s="66" customFormat="1" ht="21" x14ac:dyDescent="0.35">
      <c r="A7" s="87">
        <v>3</v>
      </c>
      <c r="B7" s="19" t="s">
        <v>66</v>
      </c>
      <c r="C7" s="88"/>
      <c r="D7" s="88"/>
      <c r="E7" s="80"/>
    </row>
    <row r="8" spans="1:8" s="66" customFormat="1" ht="21" x14ac:dyDescent="0.35">
      <c r="A8" s="84"/>
      <c r="B8" s="10" t="s">
        <v>90</v>
      </c>
      <c r="C8" s="85"/>
      <c r="D8" s="85"/>
      <c r="E8" s="80"/>
    </row>
    <row r="9" spans="1:8" s="66" customFormat="1" ht="21" x14ac:dyDescent="0.35">
      <c r="A9" s="84"/>
      <c r="B9" s="10" t="s">
        <v>142</v>
      </c>
      <c r="C9" s="85">
        <f>'Form Responses 1'!N67</f>
        <v>4.615384615384615</v>
      </c>
      <c r="D9" s="85">
        <f>'Form Responses 1'!N68</f>
        <v>0.4902903378454615</v>
      </c>
      <c r="E9" s="80" t="str">
        <f>IF(C9&gt;4.5,"มากที่สุด",IF(C9&gt;3.5,"มาก",IF(C9&gt;2.5,"ปานกลาง",IF(C9&gt;1.5,"น้อย",IF(C9&lt;=1.5,"น้อยที่สุด")))))</f>
        <v>มากที่สุด</v>
      </c>
    </row>
    <row r="10" spans="1:8" s="66" customFormat="1" ht="21" x14ac:dyDescent="0.35">
      <c r="A10" s="84"/>
      <c r="B10" s="10" t="s">
        <v>141</v>
      </c>
      <c r="C10" s="85">
        <f>'Form Responses 1'!O67</f>
        <v>4.615384615384615</v>
      </c>
      <c r="D10" s="85">
        <f>'Form Responses 1'!O68</f>
        <v>0.4902903378454615</v>
      </c>
      <c r="E10" s="80" t="str">
        <f>IF(C10&gt;4.5,"มากที่สุด",IF(C10&gt;3.5,"มาก",IF(C10&gt;2.5,"ปานกลาง",IF(C10&gt;1.5,"น้อย",IF(C10&lt;=1.5,"น้อยที่สุด")))))</f>
        <v>มากที่สุด</v>
      </c>
    </row>
    <row r="11" spans="1:8" s="66" customFormat="1" ht="21" x14ac:dyDescent="0.35">
      <c r="A11" s="84"/>
      <c r="B11" s="10" t="s">
        <v>143</v>
      </c>
      <c r="C11" s="85">
        <f>'Form Responses 1'!P67</f>
        <v>4.5384615384615383</v>
      </c>
      <c r="D11" s="85">
        <f>'Form Responses 1'!P68</f>
        <v>0.50239809529281332</v>
      </c>
      <c r="E11" s="80" t="str">
        <f>IF(C11&gt;4.5,"มากที่สุด",IF(C11&gt;3.5,"มาก",IF(C11&gt;2.5,"ปานกลาง",IF(C11&gt;1.5,"น้อย",IF(C11&lt;=1.5,"น้อยที่สุด")))))</f>
        <v>มากที่สุด</v>
      </c>
    </row>
    <row r="12" spans="1:8" s="66" customFormat="1" ht="21" x14ac:dyDescent="0.35">
      <c r="A12" s="84"/>
      <c r="B12" s="10" t="s">
        <v>75</v>
      </c>
      <c r="C12" s="85">
        <f>'Form Responses 1'!Q67</f>
        <v>4.5384615384615383</v>
      </c>
      <c r="D12" s="85">
        <f>'Form Responses 1'!Q68</f>
        <v>0.63926038994594891</v>
      </c>
      <c r="E12" s="80" t="str">
        <f>IF(C12&gt;4.5,"มากที่สุด",IF(C12&gt;3.5,"มาก",IF(C12&gt;2.5,"ปานกลาง",IF(C12&gt;1.5,"น้อย",IF(C12&lt;=1.5,"น้อยที่สุด")))))</f>
        <v>มากที่สุด</v>
      </c>
    </row>
    <row r="13" spans="1:8" s="66" customFormat="1" ht="21" x14ac:dyDescent="0.35">
      <c r="A13" s="71"/>
      <c r="B13" s="86" t="s">
        <v>65</v>
      </c>
      <c r="C13" s="26">
        <f>AVERAGE(C9:C12)</f>
        <v>4.5769230769230766</v>
      </c>
      <c r="D13" s="26">
        <f>'Form Responses 1'!Q69</f>
        <v>0.53257420481589446</v>
      </c>
      <c r="E13" s="25" t="str">
        <f>IF(C13&gt;4.5,"มากที่สุด",IF(C13&gt;3.5,"มาก",IF(C13&gt;2.5,"ปานกลาง",IF(C13&gt;1.5,"น้อย",IF(C13&lt;=1.5,"น้อยที่สุด")))))</f>
        <v>มากที่สุด</v>
      </c>
    </row>
    <row r="14" spans="1:8" s="66" customFormat="1" ht="21" x14ac:dyDescent="0.35">
      <c r="A14" s="87">
        <v>4</v>
      </c>
      <c r="B14" s="19" t="s">
        <v>91</v>
      </c>
      <c r="C14" s="88"/>
      <c r="D14" s="88"/>
      <c r="E14" s="80"/>
    </row>
    <row r="15" spans="1:8" s="66" customFormat="1" ht="21" x14ac:dyDescent="0.35">
      <c r="A15" s="84"/>
      <c r="B15" s="10" t="s">
        <v>94</v>
      </c>
      <c r="C15" s="85">
        <f>'Form Responses 1'!R67</f>
        <v>4.1538461538461542</v>
      </c>
      <c r="D15" s="85">
        <f>'Form Responses 1'!R68</f>
        <v>0.77521709118255389</v>
      </c>
      <c r="E15" s="80" t="str">
        <f t="shared" ref="E15:E20" si="0">IF(C15&gt;4.5,"มากที่สุด",IF(C15&gt;3.5,"มาก",IF(C15&gt;2.5,"ปานกลาง",IF(C15&gt;1.5,"น้อย",IF(C15&lt;=1.5,"น้อยที่สุด")))))</f>
        <v>มาก</v>
      </c>
    </row>
    <row r="16" spans="1:8" s="66" customFormat="1" ht="21" x14ac:dyDescent="0.35">
      <c r="A16" s="84"/>
      <c r="B16" s="10" t="s">
        <v>92</v>
      </c>
      <c r="C16" s="85">
        <f>'Form Responses 1'!S67</f>
        <v>4.6923076923076925</v>
      </c>
      <c r="D16" s="85">
        <f>'Form Responses 1'!S68</f>
        <v>0.46513025470953195</v>
      </c>
      <c r="E16" s="80" t="str">
        <f t="shared" si="0"/>
        <v>มากที่สุด</v>
      </c>
    </row>
    <row r="17" spans="1:8" s="66" customFormat="1" ht="21" x14ac:dyDescent="0.35">
      <c r="A17" s="84"/>
      <c r="B17" s="10" t="s">
        <v>149</v>
      </c>
      <c r="C17" s="85">
        <f>'Form Responses 1'!T67</f>
        <v>4.615384615384615</v>
      </c>
      <c r="D17" s="85">
        <f>'Form Responses 1'!T68</f>
        <v>0.4902903378454615</v>
      </c>
      <c r="E17" s="80" t="str">
        <f t="shared" si="0"/>
        <v>มากที่สุด</v>
      </c>
    </row>
    <row r="18" spans="1:8" s="66" customFormat="1" ht="21" x14ac:dyDescent="0.35">
      <c r="A18" s="84"/>
      <c r="B18" s="10" t="s">
        <v>93</v>
      </c>
      <c r="C18" s="85">
        <f>'Form Responses 1'!U67</f>
        <v>4.5</v>
      </c>
      <c r="D18" s="85">
        <f>'Form Responses 1'!U68</f>
        <v>0.65094455490411929</v>
      </c>
      <c r="E18" s="80" t="str">
        <f t="shared" si="0"/>
        <v>มาก</v>
      </c>
    </row>
    <row r="19" spans="1:8" s="67" customFormat="1" ht="19.5" customHeight="1" x14ac:dyDescent="0.35">
      <c r="A19" s="96"/>
      <c r="B19" s="97" t="s">
        <v>65</v>
      </c>
      <c r="C19" s="26">
        <f>AVERAGE(C15:C18)</f>
        <v>4.490384615384615</v>
      </c>
      <c r="D19" s="26">
        <f>'Form Responses 1'!U69</f>
        <v>0.63903683120623422</v>
      </c>
      <c r="E19" s="25" t="str">
        <f t="shared" si="0"/>
        <v>มาก</v>
      </c>
    </row>
    <row r="20" spans="1:8" s="66" customFormat="1" ht="19.5" customHeight="1" thickBot="1" x14ac:dyDescent="0.4">
      <c r="A20" s="136" t="s">
        <v>67</v>
      </c>
      <c r="B20" s="137"/>
      <c r="C20" s="89">
        <f>'Form Responses 1'!V67</f>
        <v>4.5339805825242721</v>
      </c>
      <c r="D20" s="89">
        <f>'Form Responses 1'!V68</f>
        <v>0.58873229864394849</v>
      </c>
      <c r="E20" s="90" t="str">
        <f t="shared" si="0"/>
        <v>มากที่สุด</v>
      </c>
    </row>
    <row r="21" spans="1:8" ht="21.75" thickTop="1" x14ac:dyDescent="0.35">
      <c r="A21" s="10"/>
      <c r="B21" s="74"/>
      <c r="C21" s="74"/>
      <c r="D21" s="74"/>
      <c r="E21" s="74"/>
      <c r="F21" s="18"/>
      <c r="G21" s="18"/>
      <c r="H21" s="18"/>
    </row>
    <row r="22" spans="1:8" s="15" customFormat="1" ht="21" x14ac:dyDescent="0.35">
      <c r="A22" s="14"/>
      <c r="B22" s="14" t="s">
        <v>171</v>
      </c>
    </row>
    <row r="23" spans="1:8" s="15" customFormat="1" ht="21" x14ac:dyDescent="0.35">
      <c r="A23" s="14" t="s">
        <v>150</v>
      </c>
      <c r="B23" s="14"/>
    </row>
    <row r="24" spans="1:8" s="11" customFormat="1" ht="21" x14ac:dyDescent="0.2">
      <c r="A24" s="116" t="s">
        <v>151</v>
      </c>
      <c r="B24" s="116"/>
      <c r="C24" s="116"/>
      <c r="D24" s="116"/>
      <c r="E24" s="116"/>
    </row>
    <row r="25" spans="1:8" s="11" customFormat="1" ht="21" x14ac:dyDescent="0.2">
      <c r="A25" s="116" t="s">
        <v>185</v>
      </c>
      <c r="B25" s="116"/>
      <c r="C25" s="116"/>
      <c r="D25" s="116"/>
      <c r="E25" s="116"/>
    </row>
    <row r="26" spans="1:8" s="11" customFormat="1" ht="21" x14ac:dyDescent="0.2">
      <c r="A26" s="116" t="s">
        <v>152</v>
      </c>
      <c r="B26" s="116"/>
      <c r="C26" s="116"/>
      <c r="D26" s="116"/>
      <c r="E26" s="116"/>
    </row>
    <row r="27" spans="1:8" s="11" customFormat="1" ht="21" x14ac:dyDescent="0.2">
      <c r="A27" s="116" t="s">
        <v>153</v>
      </c>
      <c r="B27" s="116"/>
      <c r="C27" s="116"/>
      <c r="D27" s="116"/>
      <c r="E27" s="116"/>
    </row>
    <row r="28" spans="1:8" s="11" customFormat="1" ht="21" x14ac:dyDescent="0.2">
      <c r="A28" s="116" t="s">
        <v>154</v>
      </c>
      <c r="B28" s="116"/>
      <c r="C28" s="116"/>
      <c r="D28" s="116"/>
      <c r="E28" s="116"/>
    </row>
    <row r="29" spans="1:8" s="11" customFormat="1" ht="21" x14ac:dyDescent="0.2">
      <c r="A29" s="116"/>
      <c r="B29" s="116"/>
      <c r="C29" s="116"/>
      <c r="D29" s="116"/>
      <c r="E29" s="116"/>
    </row>
    <row r="35" spans="1:2" x14ac:dyDescent="0.3">
      <c r="A35" s="60"/>
      <c r="B35" s="60"/>
    </row>
    <row r="36" spans="1:2" x14ac:dyDescent="0.3">
      <c r="A36" s="60"/>
      <c r="B36" s="60"/>
    </row>
    <row r="37" spans="1:2" x14ac:dyDescent="0.3">
      <c r="A37" s="60"/>
      <c r="B37" s="60"/>
    </row>
    <row r="38" spans="1:2" x14ac:dyDescent="0.3">
      <c r="A38" s="60"/>
      <c r="B38" s="60"/>
    </row>
    <row r="39" spans="1:2" x14ac:dyDescent="0.3">
      <c r="A39" s="60"/>
      <c r="B39" s="60"/>
    </row>
    <row r="40" spans="1:2" x14ac:dyDescent="0.3">
      <c r="A40" s="60"/>
      <c r="B40" s="60"/>
    </row>
    <row r="41" spans="1:2" x14ac:dyDescent="0.3">
      <c r="A41" s="60"/>
      <c r="B41" s="60"/>
    </row>
    <row r="42" spans="1:2" x14ac:dyDescent="0.3">
      <c r="A42" s="60"/>
      <c r="B42" s="60"/>
    </row>
    <row r="43" spans="1:2" x14ac:dyDescent="0.3">
      <c r="A43" s="60"/>
      <c r="B43" s="60"/>
    </row>
    <row r="44" spans="1:2" x14ac:dyDescent="0.3">
      <c r="A44" s="60"/>
      <c r="B44" s="60"/>
    </row>
    <row r="45" spans="1:2" x14ac:dyDescent="0.3">
      <c r="A45" s="60"/>
      <c r="B45" s="60"/>
    </row>
    <row r="46" spans="1:2" x14ac:dyDescent="0.3">
      <c r="A46" s="60"/>
      <c r="B46" s="60"/>
    </row>
    <row r="47" spans="1:2" x14ac:dyDescent="0.3">
      <c r="A47" s="60"/>
      <c r="B47" s="60"/>
    </row>
    <row r="48" spans="1:2" x14ac:dyDescent="0.3">
      <c r="A48" s="60"/>
      <c r="B48" s="60"/>
    </row>
    <row r="49" spans="1:7" x14ac:dyDescent="0.3">
      <c r="A49" s="60"/>
      <c r="B49" s="60"/>
    </row>
    <row r="50" spans="1:7" x14ac:dyDescent="0.3">
      <c r="A50" s="60"/>
      <c r="B50" s="60"/>
    </row>
    <row r="51" spans="1:7" x14ac:dyDescent="0.3">
      <c r="A51" s="60"/>
      <c r="B51" s="60"/>
    </row>
    <row r="52" spans="1:7" x14ac:dyDescent="0.3">
      <c r="E52" s="30"/>
      <c r="F52" s="30"/>
      <c r="G52" s="30"/>
    </row>
    <row r="53" spans="1:7" s="10" customFormat="1" ht="21" x14ac:dyDescent="0.35">
      <c r="A53" s="15"/>
      <c r="E53" s="13"/>
      <c r="F53" s="13"/>
      <c r="G53" s="13"/>
    </row>
    <row r="54" spans="1:7" s="10" customFormat="1" ht="21" x14ac:dyDescent="0.35">
      <c r="E54" s="13"/>
      <c r="F54" s="13"/>
      <c r="G54" s="13"/>
    </row>
    <row r="55" spans="1:7" s="10" customFormat="1" ht="21" x14ac:dyDescent="0.35"/>
  </sheetData>
  <mergeCells count="11">
    <mergeCell ref="A1:E1"/>
    <mergeCell ref="A29:E29"/>
    <mergeCell ref="A4:E4"/>
    <mergeCell ref="C5:D5"/>
    <mergeCell ref="A20:B20"/>
    <mergeCell ref="A24:E24"/>
    <mergeCell ref="A25:E25"/>
    <mergeCell ref="A26:E26"/>
    <mergeCell ref="A27:E27"/>
    <mergeCell ref="A28:E28"/>
    <mergeCell ref="A5:B6"/>
  </mergeCells>
  <pageMargins left="0.70866141732283472" right="0" top="0.35433070866141736" bottom="0.15748031496062992" header="0.31496062992125984" footer="0.31496062992125984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D28" sqref="D28"/>
    </sheetView>
  </sheetViews>
  <sheetFormatPr defaultRowHeight="12.75" x14ac:dyDescent="0.2"/>
  <cols>
    <col min="1" max="1" width="7.5703125" customWidth="1"/>
    <col min="2" max="2" width="67.28515625" customWidth="1"/>
  </cols>
  <sheetData>
    <row r="1" spans="1:5" ht="19.5" x14ac:dyDescent="0.3">
      <c r="A1" s="121" t="s">
        <v>157</v>
      </c>
      <c r="B1" s="121"/>
      <c r="C1" s="121"/>
      <c r="D1" s="99"/>
      <c r="E1" s="99"/>
    </row>
    <row r="2" spans="1:5" ht="19.5" x14ac:dyDescent="0.3">
      <c r="A2" s="112"/>
      <c r="B2" s="112"/>
      <c r="C2" s="112"/>
      <c r="D2" s="99"/>
      <c r="E2" s="99"/>
    </row>
    <row r="3" spans="1:5" s="10" customFormat="1" ht="21" x14ac:dyDescent="0.35">
      <c r="A3" s="68" t="s">
        <v>155</v>
      </c>
    </row>
    <row r="4" spans="1:5" s="17" customFormat="1" ht="21" x14ac:dyDescent="0.35">
      <c r="A4" s="25" t="s">
        <v>68</v>
      </c>
      <c r="B4" s="94" t="s">
        <v>61</v>
      </c>
      <c r="C4" s="25" t="s">
        <v>69</v>
      </c>
    </row>
    <row r="5" spans="1:5" s="17" customFormat="1" ht="21" x14ac:dyDescent="0.35">
      <c r="A5" s="109">
        <v>1</v>
      </c>
      <c r="B5" s="79" t="s">
        <v>101</v>
      </c>
      <c r="C5" s="110">
        <v>1</v>
      </c>
    </row>
    <row r="6" spans="1:5" s="17" customFormat="1" ht="21" x14ac:dyDescent="0.35">
      <c r="A6" s="109">
        <v>2</v>
      </c>
      <c r="B6" s="78" t="s">
        <v>108</v>
      </c>
      <c r="C6" s="81">
        <v>1</v>
      </c>
    </row>
    <row r="7" spans="1:5" s="17" customFormat="1" ht="21" x14ac:dyDescent="0.35">
      <c r="A7" s="70"/>
      <c r="B7" s="71" t="s">
        <v>36</v>
      </c>
      <c r="C7" s="25">
        <f>SUM(C5:C6)</f>
        <v>2</v>
      </c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</vt:lpstr>
      <vt:lpstr>Form Responses 1</vt:lpstr>
      <vt:lpstr>บทสรุป</vt:lpstr>
      <vt:lpstr>ตาราง1-2</vt:lpstr>
      <vt:lpstr>ตาราง3</vt:lpstr>
      <vt:lpstr>ตาราง4</vt:lpstr>
      <vt:lpstr>ตาราง5</vt:lpstr>
      <vt:lpstr>เสนอแนะ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chat-apiwan</dc:creator>
  <cp:lastModifiedBy>monta chat-apiwan</cp:lastModifiedBy>
  <cp:lastPrinted>2021-12-23T09:09:16Z</cp:lastPrinted>
  <dcterms:created xsi:type="dcterms:W3CDTF">2020-07-14T02:28:57Z</dcterms:created>
  <dcterms:modified xsi:type="dcterms:W3CDTF">2022-01-05T07:53:18Z</dcterms:modified>
</cp:coreProperties>
</file>