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E32868CA-D638-44E6-BA24-704C158562F8}" xr6:coauthVersionLast="36" xr6:coauthVersionMax="36" xr10:uidLastSave="{00000000-0000-0000-0000-000000000000}"/>
  <bookViews>
    <workbookView xWindow="0" yWindow="0" windowWidth="20490" windowHeight="7755" activeTab="1" xr2:uid="{00000000-000D-0000-FFFF-FFFF00000000}"/>
  </bookViews>
  <sheets>
    <sheet name="Data" sheetId="15" r:id="rId1"/>
    <sheet name="บทสรุป" sheetId="9" r:id="rId2"/>
    <sheet name="สรุปตาราง1-4" sheetId="2" r:id="rId3"/>
    <sheet name="ก่อน-หลัง" sheetId="12" r:id="rId4"/>
    <sheet name="ตาราง 5" sheetId="14" r:id="rId5"/>
    <sheet name="เสนอแนะ" sheetId="17" r:id="rId6"/>
  </sheets>
  <definedNames>
    <definedName name="_xlnm._FilterDatabase" localSheetId="0" hidden="1">Data!$B$1:$B$118</definedName>
  </definedNames>
  <calcPr calcId="191029"/>
</workbook>
</file>

<file path=xl/calcChain.xml><?xml version="1.0" encoding="utf-8"?>
<calcChain xmlns="http://schemas.openxmlformats.org/spreadsheetml/2006/main">
  <c r="D22" i="17" l="1"/>
  <c r="D41" i="17"/>
  <c r="D49" i="17"/>
  <c r="F55" i="2" l="1"/>
  <c r="G54" i="2" s="1"/>
  <c r="G52" i="2" l="1"/>
  <c r="G53" i="2"/>
  <c r="G37" i="2"/>
  <c r="G41" i="2"/>
  <c r="G38" i="2"/>
  <c r="G42" i="2"/>
  <c r="G46" i="2"/>
  <c r="G43" i="2"/>
  <c r="G47" i="2"/>
  <c r="G48" i="2"/>
  <c r="G45" i="2"/>
  <c r="G49" i="2"/>
  <c r="G39" i="2"/>
  <c r="G40" i="2"/>
  <c r="G44" i="2"/>
  <c r="G51" i="2"/>
  <c r="G55" i="2"/>
  <c r="K19" i="15"/>
  <c r="H20" i="14" s="1"/>
  <c r="K18" i="15"/>
  <c r="G20" i="14" s="1"/>
  <c r="E17" i="15"/>
  <c r="H8" i="14" s="1"/>
  <c r="D55" i="17"/>
  <c r="D16" i="15"/>
  <c r="G7" i="14" s="1"/>
  <c r="Q16" i="15" l="1"/>
  <c r="P19" i="15"/>
  <c r="P18" i="15"/>
  <c r="O19" i="15"/>
  <c r="O18" i="15"/>
  <c r="M19" i="15"/>
  <c r="M18" i="15"/>
  <c r="G19" i="15"/>
  <c r="H14" i="14" s="1"/>
  <c r="G18" i="15"/>
  <c r="G14" i="14" s="1"/>
  <c r="F16" i="15"/>
  <c r="G12" i="14" s="1"/>
  <c r="Q17" i="15"/>
  <c r="E16" i="15"/>
  <c r="G16" i="15"/>
  <c r="G13" i="14" s="1"/>
  <c r="H16" i="15"/>
  <c r="G16" i="14" s="1"/>
  <c r="I16" i="15"/>
  <c r="G17" i="14" s="1"/>
  <c r="J16" i="15"/>
  <c r="G18" i="14" s="1"/>
  <c r="K16" i="15"/>
  <c r="G19" i="14" s="1"/>
  <c r="L16" i="15"/>
  <c r="M16" i="15"/>
  <c r="N16" i="15"/>
  <c r="O16" i="15"/>
  <c r="P16" i="15"/>
  <c r="F17" i="15"/>
  <c r="G17" i="15"/>
  <c r="H17" i="15"/>
  <c r="H16" i="14" s="1"/>
  <c r="I17" i="15"/>
  <c r="H17" i="14" s="1"/>
  <c r="J17" i="15"/>
  <c r="H18" i="14" s="1"/>
  <c r="K17" i="15"/>
  <c r="H19" i="14" s="1"/>
  <c r="L17" i="15"/>
  <c r="M17" i="15"/>
  <c r="N17" i="15"/>
  <c r="O17" i="15"/>
  <c r="P17" i="15"/>
  <c r="E19" i="15"/>
  <c r="E18" i="15"/>
  <c r="D17" i="15"/>
  <c r="H13" i="14" l="1"/>
  <c r="H12" i="14"/>
  <c r="I20" i="14"/>
  <c r="I19" i="14"/>
  <c r="I18" i="14"/>
  <c r="I17" i="14"/>
  <c r="I16" i="14"/>
  <c r="B37" i="15" l="1"/>
  <c r="B47" i="15"/>
  <c r="G17" i="12" l="1"/>
  <c r="G15" i="12"/>
  <c r="F15" i="12"/>
  <c r="F17" i="12"/>
  <c r="H21" i="14"/>
  <c r="G21" i="14"/>
  <c r="G19" i="12"/>
  <c r="G13" i="12"/>
  <c r="H10" i="14"/>
  <c r="G8" i="14"/>
  <c r="F9" i="12"/>
  <c r="F11" i="12"/>
  <c r="H7" i="14"/>
  <c r="G9" i="12"/>
  <c r="G11" i="12"/>
  <c r="F13" i="12" l="1"/>
  <c r="B30" i="15"/>
  <c r="F19" i="12" l="1"/>
  <c r="F13" i="2" l="1"/>
  <c r="B23" i="15"/>
  <c r="G10" i="14" l="1"/>
  <c r="H11" i="12"/>
  <c r="H9" i="12"/>
  <c r="G50" i="2" l="1"/>
  <c r="B26" i="15" l="1"/>
  <c r="G12" i="2" l="1"/>
  <c r="I21" i="14" l="1"/>
  <c r="I13" i="14"/>
  <c r="I12" i="14"/>
  <c r="I8" i="14"/>
  <c r="I7" i="14"/>
  <c r="H19" i="12"/>
  <c r="H17" i="12"/>
  <c r="H15" i="12"/>
  <c r="I14" i="14" l="1"/>
  <c r="I10" i="14"/>
  <c r="G11" i="2" l="1"/>
  <c r="G13" i="2"/>
</calcChain>
</file>

<file path=xl/sharedStrings.xml><?xml version="1.0" encoding="utf-8"?>
<sst xmlns="http://schemas.openxmlformats.org/spreadsheetml/2006/main" count="250" uniqueCount="183">
  <si>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</si>
  <si>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</si>
  <si>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</si>
  <si>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</si>
  <si>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</si>
  <si>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</si>
  <si>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</si>
  <si>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</si>
  <si>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</si>
  <si>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</si>
  <si>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</si>
  <si>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</si>
  <si>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</si>
  <si>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</si>
  <si>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</si>
  <si>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</si>
  <si>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1. ด้านกระบวนการและขั้นตอนการให้บริการ</t>
  </si>
  <si>
    <t>จากตาราง 1  แสดงจำนวนและร้อยละของผู้ตอบแบบสอบถาม จำแนกตามสถานภาพ พบว่า</t>
  </si>
  <si>
    <t>ชาย</t>
  </si>
  <si>
    <t>วิทยานิพนธ์อิเล็กทรอนิกส์</t>
  </si>
  <si>
    <t>5. ก่อนเข้ารับการอบรมท่านมีความรู้ความเข้าใจเรื่องระบบการเขียน</t>
  </si>
  <si>
    <t>Timestamp</t>
  </si>
  <si>
    <t>4. คณะ</t>
  </si>
  <si>
    <t>5. สาขาวิชา</t>
  </si>
  <si>
    <t xml:space="preserve">          </t>
  </si>
  <si>
    <t>7. หลังการอบรมท่านมีความรู้ความเข้าใจในระบบการเขียน</t>
  </si>
  <si>
    <t>- 2 -</t>
  </si>
  <si>
    <t>เกษตรศาสตร์ ทรัพยากรธรรมชาติและสิ่งแวดล้อม</t>
  </si>
  <si>
    <t>ปริญญาโท</t>
  </si>
  <si>
    <t>ปริญญาเอก</t>
  </si>
  <si>
    <t>วิศวกรรมศาสตร์</t>
  </si>
  <si>
    <t>สาธารณสุขศาสตร์</t>
  </si>
  <si>
    <t>วิทยาศาสตร์</t>
  </si>
  <si>
    <t>บริหารธุรกิจ เศรษฐศาสตร์และการสื่อสาร</t>
  </si>
  <si>
    <t>วิศวกรรมโยธา</t>
  </si>
  <si>
    <t>บริหารธุรกิจ</t>
  </si>
  <si>
    <t>ฟิสิกส์</t>
  </si>
  <si>
    <t>หญิง</t>
  </si>
  <si>
    <t>31-40 ปี</t>
  </si>
  <si>
    <t>น้อย</t>
  </si>
  <si>
    <t>ที่</t>
  </si>
  <si>
    <t>ความถี่</t>
  </si>
  <si>
    <t xml:space="preserve">      ผลการประเมินโครงการอบรมเชิงปฏิบัติการการใช้งานระบบสารสนเทศ</t>
  </si>
  <si>
    <t>คณะวิศวกรรมศาสตร์</t>
  </si>
  <si>
    <t>คณะสาธารณสุขศาสตร์</t>
  </si>
  <si>
    <t>คณะเกษตรศาสตร์ ทรัพยากรธรรมชาติและสิ่งแวดล้อม</t>
  </si>
  <si>
    <t>คณะวิทยาศาสตร์</t>
  </si>
  <si>
    <t xml:space="preserve">ผลการประเมินโครงการอบรมเชิงปฏิบัติการการใช้งานระบบสารสนเทศ </t>
  </si>
  <si>
    <t>ของบัณฑิตวิทยาลัย (iThesis) ในวันที่ 20 กรกฎาคม 2566</t>
  </si>
  <si>
    <t xml:space="preserve">สำหรับนิสิตบัณฑิตศึกษาต่างชาติ </t>
  </si>
  <si>
    <t xml:space="preserve">                ณ ห้องปฏิบัติการคอมพิวเตอร์ 209 อาคารศูนย์บริการเทคโนโลยีสารสนเทศและการสื่อสาร </t>
  </si>
  <si>
    <t>วิทยาศาสตร์การเกษตร</t>
  </si>
  <si>
    <t xml:space="preserve">         (เวลา 09.30 - 13.30 น.)</t>
  </si>
  <si>
    <t xml:space="preserve">   1.1  ความเหมาะสมของวันจัดโครงการ (วันที่ 20 กรกฎาคม 2566)</t>
  </si>
  <si>
    <t xml:space="preserve">   1.2  ความเหมาะสมของระยะเวลาในการจัดโครงการ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</si>
  <si>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</si>
  <si>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</si>
  <si>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         เฉลี่ยรวมด้านสิ่งอำนวยความสะดวก</t>
  </si>
  <si>
    <t xml:space="preserve">   3.4 ความสะอาดของสถานที่จัดอบรม</t>
  </si>
  <si>
    <t>เกษตรศาสตร์</t>
  </si>
  <si>
    <t>2. ด้านกระบวนการขั้นตอนการให้บริการ</t>
  </si>
  <si>
    <t xml:space="preserve">            เฉลี่ยรวมด้านกระบวนการขั้นตอนการให้บริการ</t>
  </si>
  <si>
    <t xml:space="preserve">   3.2 ความชัดเจนของจอภาพ</t>
  </si>
  <si>
    <t>4.1.1</t>
  </si>
  <si>
    <t>4.1.2</t>
  </si>
  <si>
    <t>วิศวกรรมไฟฟ้า</t>
  </si>
  <si>
    <t>เทคโนโลยีชีวภาพ</t>
  </si>
  <si>
    <t>คณิตศาสตร์</t>
  </si>
  <si>
    <t>คณะโลจิสติกส์และดิจิทัลซัพพลายเชน</t>
  </si>
  <si>
    <t>โลจิสติกส์และดิจิทัลซัพพลายเชน</t>
  </si>
  <si>
    <t>วิทยาศาสตร์การแพทย์</t>
  </si>
  <si>
    <t>ศึกษาศาสตร์</t>
  </si>
  <si>
    <t>ภาษาไทย</t>
  </si>
  <si>
    <t>วิศวกรรมคอมพิวเตอร์</t>
  </si>
  <si>
    <t>หลักสูตรและการสอน</t>
  </si>
  <si>
    <t>วิทยาศาสตร์การศึกษาและการออกกำลังกาย</t>
  </si>
  <si>
    <t>การจัดการห่วงโซ่อุปทาน</t>
  </si>
  <si>
    <t xml:space="preserve">ข้อเสนอแนะอื่น ๆ 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</si>
  <si>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การบริการสารสนเทศบัณฑิตวิทยาลัย</t>
    </r>
  </si>
  <si>
    <t>ท่านคิดว่ากิจกรรมต่อไปที่บัณฑิตวิทยาลัยจะต้องจัดให้กับบัณฑิตควรเป็นอย่างไร</t>
  </si>
  <si>
    <t>ข้อเสนอแนะอื่น ๆ เพื่อการปรับปรุงแก้ไข</t>
  </si>
  <si>
    <t xml:space="preserve">   2.1 เจ้าหน้าที่ให้บริการด้วยความยิ้มแย้มแจ่มใส 
</t>
  </si>
  <si>
    <t xml:space="preserve">   2.2 เจ้าหน้าที่ให้บริการด้วยความรวดเร็ว</t>
  </si>
  <si>
    <t>การใช้งานระบบสารสนเทศของบัณฑิตวิทยาลัย (iThesis) ในวันที่ 20 กรกฎาคม 2566 สำหรับนิสิต</t>
  </si>
  <si>
    <t>ที่จัดในโครงการฯ ภาพรวม อยู่ในระดับน้อย (ค่าเฉลี่ย 2.82) และหลังเข้ารับการอบรมค่าเฉลี่ย</t>
  </si>
  <si>
    <t>การติดตั้งและใช้งาน Microsoft Word iThesis Add-in</t>
  </si>
  <si>
    <t>4. ก่อนเข้ารับการอบรมท่านมีความรู้ความเข้าใจในภาพรวมของ</t>
  </si>
  <si>
    <t>6. หลังการอบรมท่านมีความรู้ความเข้าใจในภาพรวมของ</t>
  </si>
  <si>
    <t xml:space="preserve">บัณฑิตศึกษาต่างชาติ ในภาพรวมพบว่า ผู้เข้าร่วมโครงการฯ มีความคิดเห็นอยู่ในระดับมากที่สุด </t>
  </si>
  <si>
    <t>(ค่าเฉลี่ย 4.90)</t>
  </si>
  <si>
    <t xml:space="preserve">          เมื่อพิจารณารายด้านแล้ว พบว่า ด้านกระบวนการขั้นตอนการให้บริการ ด้านสิ่งอำนวยความสะดวก</t>
  </si>
  <si>
    <t xml:space="preserve">มีค่าเฉลี่ยสูงสุด (ค่าเฉลี่ย 4.93) รองลงมาคือ ด้านกระบวนการและขั้นตอนการให้บริการ (ค่าเฉลี่ย 4.89) </t>
  </si>
  <si>
    <t>เมื่อพิจารณารายข้อแล้ว พบว่า ข้อที่มีค่าเฉลี่ยสูงที่สุดคือ ความเหมาะสมของระยะเวลาในการจัดโครงการ</t>
  </si>
  <si>
    <t>(เวลา 09.30 - 13.30 น.) เจ้าหน้าที่ให้บริการด้วยความยิ้มแย้มแจ่มใส เจ้าหน้าที่ให้บริการด้วยความรวดเร็ว</t>
  </si>
  <si>
    <t xml:space="preserve">และความสะอาดของสถานที่จัดอบรม (ค่าเฉลี่ย 4.93) รองลงมาคือ ความเหมาะสมของวันจัดโครงการ </t>
  </si>
  <si>
    <t>(วันที่ 20 กรกฎาคม 2566) (ค่าเฉลี่ย 4.86)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</si>
  <si>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</si>
  <si>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นิสิตระดับปริญญาโท</t>
  </si>
  <si>
    <t>นิสิตระดับปริญญาเอก</t>
  </si>
  <si>
    <t>สถานภาพ</t>
  </si>
  <si>
    <t>คณะวิทยาศาสตร์การแพทย์</t>
  </si>
  <si>
    <t>คณะศึกษาศาสตร์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</si>
  <si>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</si>
  <si>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คณะ/สาขาวิชา</t>
  </si>
  <si>
    <t>สาขาวิชาวิศวกรรมไฟฟ้า</t>
  </si>
  <si>
    <t>สาขาวิชาวิศวกรรมคอมพิวเตอร์</t>
  </si>
  <si>
    <t>สาขาวิชาวิทยาศาสตร์การศึกษาและการออกกำลังกาย</t>
  </si>
  <si>
    <t>สาขาวิชาเทคโนโลยีชีวภาพ</t>
  </si>
  <si>
    <t>สาขาวิชาคณิตศาสตร์</t>
  </si>
  <si>
    <t>สาขาวิชาวิทยาศาสตร์การแพทย์</t>
  </si>
  <si>
    <t>สาขาวิชาสาธารณสุขศาสตร์</t>
  </si>
  <si>
    <t>สาขาวิชาวิทยาศาสตร์การเกษตร</t>
  </si>
  <si>
    <t>สาขาวิชาหลักสูตรและการสอน</t>
  </si>
  <si>
    <t>สาขาวิชาภาษาไทย</t>
  </si>
  <si>
    <t xml:space="preserve">ส่วนใหญ่ผู้ตอบแบบสอบถามเป็นนิสิตระดับปริญญาโท คิดเป็นร้อยละ 85.71 นิสิตระดับปริญญาเอก </t>
  </si>
  <si>
    <t>คิดเป็นร้อยละ 14.29</t>
  </si>
  <si>
    <t>ข้อเสนอแนะสำหรับการจัดกิจกรรม</t>
  </si>
  <si>
    <t>สาขาวิชาการจัดการห่วงโซ่อุปทาน</t>
  </si>
  <si>
    <t>คณะศึกษาศาสตร์ คิดเป็นร้อยละ 14.29</t>
  </si>
  <si>
    <t xml:space="preserve">               เมื่อพิจารณารายสาขาวิชา พบว่า ผู้ตอบแบบสอบถามส่วนใหญ่สังกัดสาขาวิชาวิศวกรรมคอมพิวเตอร์ </t>
  </si>
  <si>
    <t xml:space="preserve">สาขาวิชาเทคโนโลยีชีวภาพ และสาขาวิชาวิทยาศาสตร์การเกษตรมากที่สุด คิดเป็นร้อยละ 14.29 รองลงมาได้แก่ </t>
  </si>
  <si>
    <t>สาขาวิชาวิศวกรรมไฟฟ้า สาขาวิชาวิทยาศาสตร์การศึกษาและการออกกำลังกาย สาขาวิชาคณิตศาสตร์</t>
  </si>
  <si>
    <t>สาขาวิชาวิทยาศาสตร์การแพทย์ สาขาวิชาสาธารณสุขศาสตร์ สาขาวิชาหลักสูตรและการสอน</t>
  </si>
  <si>
    <t>สาขาวิชาภาษาไทย และสาขาวิชาการจัดการห่วงโซ่อุปทาน คิดเป็นร้อยละ 7.14</t>
  </si>
  <si>
    <t xml:space="preserve">   3.3 ความชัดเจนของระบบเสียงภายในห้องอบรม</t>
  </si>
  <si>
    <t>ความเหมาะสมของขนาดห้องอบรม ความชัดเจนของจอภาพ ความชัดเจนของระบบเสียงภายในห้องอบรม</t>
  </si>
  <si>
    <t xml:space="preserve">                ในวันที่ 20 กรกฎาคม 2566 สำหรับนิสิตบัณฑิตศึกษาต่างชาติ โดยมีวัตถุประสงค์ เพื่อสร้างความรู้ความเข้าใจ </t>
  </si>
  <si>
    <t xml:space="preserve">                ผู้ตอบแบบสอบถาม จำนวนทั้งสิ้น 14 คน คิดเป็นร้อยละ 93.33 ของผู้เข้าร่วมโครงการ </t>
  </si>
  <si>
    <t>คณะวิศวกรรมศาสตร์ คิดเป็นร้อยละ 21.43 และคณะเกษตรศาสตร์ ทรัพยากรธรรมชาติและสิ่งแวดล้อม</t>
  </si>
  <si>
    <t xml:space="preserve">ความรู้ ความเข้าใจสูงขึ้น อยู่ในระดับมาก (ค่าเฉลี่ย 4.50) </t>
  </si>
  <si>
    <t xml:space="preserve">                ผู้เข้าร่วมหลังเข้ารับการอบรมค่าเฉลี่ย ความรู้ ความเข้าใจสูงขึ้น อยู่ในระดับมาก (ค่าเฉลี่ย 4.50)</t>
  </si>
  <si>
    <t xml:space="preserve">                เมื่อเทียบกับก่อนการเข้ารับการอบรม อยู่ในระดับน้อย (ค่าเฉลี่ย 2.82) </t>
  </si>
  <si>
    <t xml:space="preserve">              จากการจัดโครงการอบรมเชิงปฏิบัติการการใช้งานระบบสารสนเทศของบัณฑิตวิทยาลัย (iThesis)  </t>
  </si>
  <si>
    <t xml:space="preserve">                               ผู้ตอบแบบสอบถามส่วนใหญ่สังกัดคณะวิทยาศาสตร์ คิดเป็นร้อยละ 28.57 รองลงมาได้แก่  </t>
  </si>
  <si>
    <t xml:space="preserve">    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</si>
  <si>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มีความเป็นมิตรและช่วยเหลือเป็นอย่างดี</t>
  </si>
  <si>
    <t>ควรจัดอบรมตั้งแต่ภาคเรียนที่ 1 เพื่อจะได้เริ่มทำ iThesis ได้เลย</t>
  </si>
  <si>
    <t>บัณฑิตวิทยาลัยให้บริการตรงตามความต้องการเสมอ</t>
  </si>
  <si>
    <t>วิธีทำวิทยานิพนธ์ให้ดีขึ้น</t>
  </si>
  <si>
    <t>การจัดอบรมในครั้งนี้ได้รับความรู้</t>
  </si>
  <si>
    <t>ควรจัดอบรมอีกครั้งในภาคเรียนที่ 2</t>
  </si>
  <si>
    <t xml:space="preserve">อาจารย์มีความพยายามอดทนและอธิบายดี ทำให้นิสิตเข้าใจชัดเจน </t>
  </si>
  <si>
    <t>คุณพัฒนพันธ์มีการช่วยเหลือในกรณีเชิงเทคนิคที่เป็นเรื่องยากเป็นอย่างดี</t>
  </si>
  <si>
    <t>มีการฝึกอบรมในสิ่งที่จำเป็นต่อการเรียนระดับปริญญาโท</t>
  </si>
  <si>
    <t>การให้ความรู้ที่ครอบคลุมสิ่งที่นิสิตต้องดำเนินการ</t>
  </si>
  <si>
    <t>การฝึกอบรมมที่มีการตอบสนองและให้คำแนะนำเป็นอย่างดี</t>
  </si>
  <si>
    <t>ทุกอย่างเป็นไปด้วยความสะดวก ราบรื่น</t>
  </si>
  <si>
    <t>จัดทำคู่มือสั้นๆ สำหรับแนะนำผู้ใช้งานครั้งแรก</t>
  </si>
  <si>
    <t>การอบรมการใช้ EndNote เวอร์ชั่นภาษาอังกฤษ</t>
  </si>
  <si>
    <t>การฝึกอบมให้กับนิสิตต่างชาติในโอกาสต่างๆ เช่นเดียวกับ จริยธรรมวิจัย และอบรม iThesis</t>
  </si>
  <si>
    <t>การฝึกปฏิบัติช่วยให้นิสิตเข้าใจมากขึ้น</t>
  </si>
  <si>
    <t>ยังไม่เคยใช้โปรแกรม iThesis แต่จะนำความรู้ที่ได้รับไปประยุกต์ใช้ในการใช้งานจริงต่อไป</t>
  </si>
  <si>
    <t xml:space="preserve">โปรแกรมตรวจคัดลอกผลงาน </t>
  </si>
  <si>
    <t>รูปแบบการเขียนสารนิพนธ์</t>
  </si>
  <si>
    <t>ได้ฝึกปฏิบัติการใช้งานโปรแกรม iThesis และการให้บริการ</t>
  </si>
  <si>
    <t>เป็นครั้งแรกของการรับบริการซึ่งรู้สึกมีความพึงพอใจในการจัดกิจกรรมครั้งนี้ ควรมีคู่มือแจก</t>
  </si>
  <si>
    <t>ในขณะที่อาจารย์บรรยาย</t>
  </si>
  <si>
    <t>จัดทำคู่มือ/สไลด์ การใช้งาน iThesis ทั้งภาษาไทยและภาษาอังกฤษ</t>
  </si>
  <si>
    <t>ทุกโปรแกรมที่บัณฑิตวิทยาลัยจัดขึ้นเป็นที่น่าพึงพอใจ</t>
  </si>
  <si>
    <t>ต้องการให้บัณฑิตวิทยาลัยปรับปรุงเรื่องใด</t>
  </si>
  <si>
    <t>การให้บริการและสนับสนุนการจัดการเรื่องวิจัย</t>
  </si>
  <si>
    <t>การอธิบายการใช้งานระบบ iThesis โดยละเอียด</t>
  </si>
  <si>
    <t>อธิบายให้นิสิตเข้าใจเป็นอย่างดี</t>
  </si>
  <si>
    <r>
      <rPr>
        <b/>
        <i/>
        <sz val="16"/>
        <rFont val="TH SarabunPSK"/>
        <family val="2"/>
      </rPr>
      <t xml:space="preserve">ตาราง 3 </t>
    </r>
    <r>
      <rPr>
        <sz val="16"/>
        <rFont val="TH SarabunPSK"/>
        <family val="2"/>
      </rPr>
      <t>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</si>
  <si>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3 ก่อนเข้ารับการอบรมผู้เข้าร่วมโครงการมีความรู้ความเข้าใจเกี่ยวกับกิจกรรม</t>
  </si>
  <si>
    <t>- 4 -</t>
  </si>
  <si>
    <t xml:space="preserve">          จากตาราง 4 พบว่า ผู้ตอบแบบสอบถามมีความคิดเห็นเกี่ยวกับการจัดโครงการอบรมเชิงปฏิบัติการ</t>
  </si>
  <si>
    <t xml:space="preserve">- 5 - </t>
  </si>
  <si>
    <t xml:space="preserve">- 6 - </t>
  </si>
  <si>
    <t>(N = 14)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</si>
  <si>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=14)</t>
    </r>
  </si>
  <si>
    <t xml:space="preserve">            จากตาราง 2 พบว่า ผู้ตอบแบบสอบถามส่วนใหญ่สังกัดคณะวิทยาศาสตร์ คิดเป็นร้อยละ 28.57  </t>
  </si>
  <si>
    <t>รองลงมาได้แก่ คณะวิศวกรรมศาสตร์ คิดเป็นร้อยละ 21.43 และคณะเกษตรศาสตร์ ทรัพยากรธรรมชาติ</t>
  </si>
  <si>
    <t>และสิ่งแวดล้อม คณะศึกษาศาสตร์ คิดเป็นร้อยละ 14.29</t>
  </si>
  <si>
    <t xml:space="preserve">                ให้กับนิสิตบัณฑิตศึกษาเกี่ยวกับวิธีการเขียนวิทยานิพนธ์ด้วยระบบ (iThesis) มีผู้เข้าร่วมโครงการจำนวน 14 คน </t>
  </si>
  <si>
    <t xml:space="preserve">              ส่วนใหญ่ผู้ตอบแบบสอบถามเป็นนิสิตระดับปริญญาโท คิดเป็นร้อยละ 85.71 นิสิตระดับปริญญาเอก </t>
  </si>
  <si>
    <t xml:space="preserve">               ผู้ตอบแบบสอบถามมีความคิดเห็นอยู่ในระดับมากที่สุด (ค่าเฉลี่ย 4.90) เมื่อพิจารณารายด้านแล้ว </t>
  </si>
  <si>
    <t xml:space="preserve">พบว่า ด้านกระบวนการขั้นตอนการให้บริการ ด้านสิ่งอำนวยความสะดวกมีค่าเฉลี่ยสูงสุด (ค่าเฉลี่ย 4.93)  </t>
  </si>
  <si>
    <t xml:space="preserve">รองลงมาคือ ด้านกระบวนการและขั้นตอนการให้บริการ (ค่าเฉลี่ย 4.89) เมื่อพิจารณารายข้อแล้ว </t>
  </si>
  <si>
    <t xml:space="preserve">พบว่า ข้อที่มีค่าเฉลี่ยสูงที่สุดคือ ความเหมาะสมของระยะเวลาในการจัดโครงการ (เวลา 09.30 - 13.30 น.) </t>
  </si>
  <si>
    <t>เจ้าหน้าที่ให้บริการด้วยความยิ้มแย้มแจ่มใส เจ้าหน้าที่ให้บริการด้วยความรวดเร็ว ความเหมาะสมของ</t>
  </si>
  <si>
    <t xml:space="preserve">ของสถานที่จัดอบรม (ค่าเฉลี่ย 4.93) รองลงมาคือ ความเหมาะสมของวันจัดโครงการ </t>
  </si>
  <si>
    <t>ขนาดห้องอบรม ความชัดเจนของจอภาพ ความชัดเจนของระบบเสียงภายในห้องอบรม และความสะอาด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</si>
</sst>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1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name val="TH Sarabun New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0"/>
      <color rgb="FF000000"/>
      <name val="Arial"/>
      <family val="2"/>
    </font>
    <font>
      <sz val="16"/>
      <color indexed="8"/>
      <name val="TH SarabunPSK"/>
      <family val="2"/>
    </font>
    <font>
      <sz val="16"/>
      <color theme="1"/>
      <name val="TH Sarabun New"/>
      <family val="2"/>
    </font>
    <font>
      <sz val="10"/>
      <color theme="1"/>
      <name val="TH Sarabun New"/>
      <family val="2"/>
    </font>
    <font>
      <b/>
      <sz val="16"/>
      <name val="TH Sarabun New"/>
      <family val="2"/>
    </font>
    <font>
      <b/>
      <sz val="16"/>
      <color rgb="FF000000"/>
      <name val="AngsanaUPC"/>
      <family val="1"/>
    </font>
    <font>
      <b/>
      <sz val="14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2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left" indent="5"/>
    </xf>
    <xf numFmtId="0" fontId="15" fillId="0" borderId="0" xfId="0" applyFont="1"/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2" fillId="0" borderId="0" xfId="0" applyNumberFormat="1" applyFont="1" applyAlignment="1"/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28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27" xfId="0" applyFont="1" applyBorder="1"/>
    <xf numFmtId="2" fontId="19" fillId="0" borderId="9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187" fontId="21" fillId="0" borderId="0" xfId="0" applyNumberFormat="1" applyFont="1" applyAlignment="1"/>
    <xf numFmtId="0" fontId="21" fillId="0" borderId="0" xfId="0" applyFont="1" applyAlignment="1"/>
    <xf numFmtId="2" fontId="23" fillId="0" borderId="0" xfId="0" applyNumberFormat="1" applyFont="1" applyAlignment="1">
      <alignment vertical="top"/>
    </xf>
    <xf numFmtId="0" fontId="24" fillId="0" borderId="0" xfId="1" applyFont="1" applyAlignment="1"/>
    <xf numFmtId="0" fontId="21" fillId="0" borderId="0" xfId="1" applyFont="1"/>
    <xf numFmtId="0" fontId="21" fillId="0" borderId="0" xfId="1" applyFont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Alignment="1"/>
    <xf numFmtId="0" fontId="22" fillId="2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6" fillId="3" borderId="13" xfId="0" applyFont="1" applyFill="1" applyBorder="1" applyAlignment="1"/>
    <xf numFmtId="0" fontId="20" fillId="0" borderId="0" xfId="0" applyFont="1" applyFill="1" applyAlignment="1">
      <alignment horizontal="center"/>
    </xf>
    <xf numFmtId="187" fontId="27" fillId="0" borderId="0" xfId="0" applyNumberFormat="1" applyFont="1" applyAlignment="1"/>
    <xf numFmtId="0" fontId="20" fillId="3" borderId="13" xfId="0" applyFont="1" applyFill="1" applyBorder="1" applyAlignment="1">
      <alignment horizontal="center"/>
    </xf>
    <xf numFmtId="187" fontId="26" fillId="3" borderId="13" xfId="0" applyNumberFormat="1" applyFont="1" applyFill="1" applyBorder="1" applyAlignment="1"/>
    <xf numFmtId="0" fontId="20" fillId="3" borderId="13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center"/>
    </xf>
    <xf numFmtId="0" fontId="27" fillId="0" borderId="0" xfId="0" applyFont="1" applyAlignment="1"/>
    <xf numFmtId="2" fontId="29" fillId="0" borderId="0" xfId="0" applyNumberFormat="1" applyFont="1" applyAlignment="1">
      <alignment vertical="top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1" fillId="0" borderId="10" xfId="0" applyFont="1" applyBorder="1"/>
    <xf numFmtId="0" fontId="1" fillId="0" borderId="14" xfId="0" applyFont="1" applyBorder="1"/>
    <xf numFmtId="0" fontId="20" fillId="3" borderId="13" xfId="0" applyFont="1" applyFill="1" applyBorder="1" applyAlignment="1"/>
    <xf numFmtId="0" fontId="21" fillId="2" borderId="0" xfId="0" applyFont="1" applyFill="1" applyAlignment="1"/>
    <xf numFmtId="2" fontId="23" fillId="2" borderId="0" xfId="0" applyNumberFormat="1" applyFont="1" applyFill="1" applyAlignment="1">
      <alignment vertical="top"/>
    </xf>
    <xf numFmtId="2" fontId="30" fillId="0" borderId="0" xfId="0" applyNumberFormat="1" applyFont="1" applyAlignment="1">
      <alignment wrapText="1"/>
    </xf>
    <xf numFmtId="0" fontId="2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22" fillId="4" borderId="0" xfId="0" applyFont="1" applyFill="1"/>
    <xf numFmtId="0" fontId="21" fillId="4" borderId="0" xfId="0" applyFont="1" applyFill="1" applyAlignment="1"/>
    <xf numFmtId="0" fontId="22" fillId="5" borderId="0" xfId="0" applyFont="1" applyFill="1"/>
    <xf numFmtId="0" fontId="21" fillId="5" borderId="0" xfId="0" applyFont="1" applyFill="1" applyAlignment="1"/>
    <xf numFmtId="0" fontId="22" fillId="6" borderId="0" xfId="0" applyFont="1" applyFill="1"/>
    <xf numFmtId="0" fontId="21" fillId="6" borderId="0" xfId="0" applyFont="1" applyFill="1" applyAlignment="1"/>
    <xf numFmtId="0" fontId="22" fillId="7" borderId="0" xfId="0" applyFont="1" applyFill="1"/>
    <xf numFmtId="0" fontId="21" fillId="7" borderId="0" xfId="0" applyFont="1" applyFill="1" applyAlignment="1"/>
    <xf numFmtId="0" fontId="22" fillId="8" borderId="0" xfId="0" applyFont="1" applyFill="1"/>
    <xf numFmtId="0" fontId="21" fillId="8" borderId="0" xfId="0" applyFont="1" applyFill="1" applyAlignment="1"/>
    <xf numFmtId="0" fontId="1" fillId="0" borderId="13" xfId="0" applyFont="1" applyBorder="1"/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Border="1"/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23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23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559594</xdr:colOff>
      <xdr:row>23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21</xdr:row>
      <xdr:rowOff>51792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22</xdr:row>
      <xdr:rowOff>63698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334565</xdr:colOff>
      <xdr:row>23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23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23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29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29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25</xdr:row>
      <xdr:rowOff>95250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26</xdr:row>
      <xdr:rowOff>69652</xdr:rowOff>
    </xdr:from>
    <xdr:ext cx="156036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122085</xdr:colOff>
      <xdr:row>23</xdr:row>
      <xdr:rowOff>13783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8994989" y="73553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25</xdr:row>
      <xdr:rowOff>69650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26</xdr:row>
      <xdr:rowOff>57744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118"/>
  <sheetViews>
    <sheetView zoomScaleNormal="100" workbookViewId="0">
      <selection activeCell="A135" sqref="A135"/>
    </sheetView>
  </sheetViews>
  <sheetFormatPr defaultColWidth="14.375" defaultRowHeight="14.25" x14ac:dyDescent="0.2"/>
  <cols>
    <col min="1" max="1" width="35.5" style="95" bestFit="1" customWidth="1"/>
    <col min="2" max="2" width="13.125" style="95" bestFit="1" customWidth="1"/>
    <col min="3" max="3" width="13.875" style="95" bestFit="1" customWidth="1"/>
    <col min="4" max="6" width="4" style="95" bestFit="1" customWidth="1"/>
    <col min="7" max="7" width="3.875" style="95" bestFit="1" customWidth="1"/>
    <col min="8" max="10" width="4" style="95" bestFit="1" customWidth="1"/>
    <col min="11" max="11" width="3.875" style="95" bestFit="1" customWidth="1"/>
    <col min="12" max="15" width="5" style="95" bestFit="1" customWidth="1"/>
    <col min="16" max="16" width="4" style="95" bestFit="1" customWidth="1"/>
    <col min="17" max="17" width="9.25" style="95" customWidth="1"/>
    <col min="18" max="24" width="21.625" style="95" customWidth="1"/>
    <col min="25" max="16384" width="14.375" style="95"/>
  </cols>
  <sheetData>
    <row r="1" spans="1:17" x14ac:dyDescent="0.2">
      <c r="A1" s="100" t="s">
        <v>21</v>
      </c>
      <c r="B1" s="100" t="s">
        <v>22</v>
      </c>
      <c r="C1" s="100" t="s">
        <v>23</v>
      </c>
      <c r="D1" s="146">
        <v>1.1000000000000001</v>
      </c>
      <c r="E1" s="146">
        <v>1.2</v>
      </c>
      <c r="F1" s="148">
        <v>2.1</v>
      </c>
      <c r="G1" s="148">
        <v>2.2000000000000002</v>
      </c>
      <c r="H1" s="150">
        <v>3.1</v>
      </c>
      <c r="I1" s="150">
        <v>3.2</v>
      </c>
      <c r="J1" s="150">
        <v>3.3</v>
      </c>
      <c r="K1" s="150">
        <v>3.4</v>
      </c>
      <c r="L1" s="144" t="s">
        <v>63</v>
      </c>
      <c r="M1" s="144" t="s">
        <v>64</v>
      </c>
      <c r="N1" s="106" t="s">
        <v>63</v>
      </c>
      <c r="O1" s="106" t="s">
        <v>64</v>
      </c>
      <c r="P1" s="152">
        <v>5</v>
      </c>
      <c r="Q1" s="100"/>
    </row>
    <row r="2" spans="1:17" hidden="1" x14ac:dyDescent="0.2">
      <c r="A2" s="97" t="s">
        <v>28</v>
      </c>
      <c r="B2" s="105" t="s">
        <v>59</v>
      </c>
      <c r="C2" s="97" t="s">
        <v>51</v>
      </c>
      <c r="D2" s="147">
        <v>5</v>
      </c>
      <c r="E2" s="147">
        <v>5</v>
      </c>
      <c r="F2" s="149">
        <v>5</v>
      </c>
      <c r="G2" s="149">
        <v>5</v>
      </c>
      <c r="H2" s="151">
        <v>5</v>
      </c>
      <c r="I2" s="151">
        <v>5</v>
      </c>
      <c r="J2" s="151">
        <v>5</v>
      </c>
      <c r="K2" s="151">
        <v>5</v>
      </c>
      <c r="L2" s="145">
        <v>3</v>
      </c>
      <c r="M2" s="145">
        <v>3</v>
      </c>
      <c r="N2" s="133">
        <v>5</v>
      </c>
      <c r="O2" s="133">
        <v>4</v>
      </c>
      <c r="P2" s="153">
        <v>5</v>
      </c>
      <c r="Q2" s="99"/>
    </row>
    <row r="3" spans="1:17" hidden="1" x14ac:dyDescent="0.2">
      <c r="A3" s="97" t="s">
        <v>28</v>
      </c>
      <c r="B3" s="105" t="s">
        <v>30</v>
      </c>
      <c r="C3" s="97" t="s">
        <v>65</v>
      </c>
      <c r="D3" s="147">
        <v>5</v>
      </c>
      <c r="E3" s="147">
        <v>5</v>
      </c>
      <c r="F3" s="149">
        <v>5</v>
      </c>
      <c r="G3" s="149">
        <v>5</v>
      </c>
      <c r="H3" s="151">
        <v>5</v>
      </c>
      <c r="I3" s="151">
        <v>5</v>
      </c>
      <c r="J3" s="151">
        <v>5</v>
      </c>
      <c r="K3" s="151">
        <v>5</v>
      </c>
      <c r="L3" s="145">
        <v>2</v>
      </c>
      <c r="M3" s="145">
        <v>2</v>
      </c>
      <c r="N3" s="133">
        <v>4</v>
      </c>
      <c r="O3" s="133">
        <v>4</v>
      </c>
      <c r="P3" s="153">
        <v>4</v>
      </c>
      <c r="Q3" s="99"/>
    </row>
    <row r="4" spans="1:17" hidden="1" x14ac:dyDescent="0.2">
      <c r="A4" s="97" t="s">
        <v>28</v>
      </c>
      <c r="B4" s="105" t="s">
        <v>32</v>
      </c>
      <c r="C4" s="97" t="s">
        <v>66</v>
      </c>
      <c r="D4" s="147">
        <v>5</v>
      </c>
      <c r="E4" s="147">
        <v>5</v>
      </c>
      <c r="F4" s="149">
        <v>5</v>
      </c>
      <c r="G4" s="149">
        <v>5</v>
      </c>
      <c r="H4" s="151">
        <v>5</v>
      </c>
      <c r="I4" s="151">
        <v>5</v>
      </c>
      <c r="J4" s="151">
        <v>5</v>
      </c>
      <c r="K4" s="151">
        <v>5</v>
      </c>
      <c r="L4" s="145">
        <v>2</v>
      </c>
      <c r="M4" s="145">
        <v>2</v>
      </c>
      <c r="N4" s="133">
        <v>4</v>
      </c>
      <c r="O4" s="133">
        <v>4</v>
      </c>
      <c r="P4" s="153">
        <v>5</v>
      </c>
      <c r="Q4" s="99"/>
    </row>
    <row r="5" spans="1:17" x14ac:dyDescent="0.2">
      <c r="A5" s="97" t="s">
        <v>28</v>
      </c>
      <c r="B5" s="105" t="s">
        <v>31</v>
      </c>
      <c r="C5" s="105" t="s">
        <v>31</v>
      </c>
      <c r="D5" s="147">
        <v>5</v>
      </c>
      <c r="E5" s="147">
        <v>5</v>
      </c>
      <c r="F5" s="149">
        <v>5</v>
      </c>
      <c r="G5" s="149">
        <v>5</v>
      </c>
      <c r="H5" s="151">
        <v>5</v>
      </c>
      <c r="I5" s="151">
        <v>5</v>
      </c>
      <c r="J5" s="151">
        <v>5</v>
      </c>
      <c r="K5" s="151">
        <v>5</v>
      </c>
      <c r="L5" s="145">
        <v>5</v>
      </c>
      <c r="M5" s="145">
        <v>5</v>
      </c>
      <c r="N5" s="133">
        <v>5</v>
      </c>
      <c r="O5" s="133">
        <v>5</v>
      </c>
      <c r="P5" s="153">
        <v>5</v>
      </c>
      <c r="Q5" s="99"/>
    </row>
    <row r="6" spans="1:17" hidden="1" x14ac:dyDescent="0.2">
      <c r="A6" s="97" t="s">
        <v>28</v>
      </c>
      <c r="B6" s="105" t="s">
        <v>32</v>
      </c>
      <c r="C6" s="105" t="s">
        <v>67</v>
      </c>
      <c r="D6" s="147">
        <v>3</v>
      </c>
      <c r="E6" s="147">
        <v>5</v>
      </c>
      <c r="F6" s="149">
        <v>5</v>
      </c>
      <c r="G6" s="149">
        <v>5</v>
      </c>
      <c r="H6" s="151">
        <v>5</v>
      </c>
      <c r="I6" s="151">
        <v>5</v>
      </c>
      <c r="J6" s="151">
        <v>5</v>
      </c>
      <c r="K6" s="151">
        <v>5</v>
      </c>
      <c r="L6" s="145">
        <v>2</v>
      </c>
      <c r="M6" s="145">
        <v>2</v>
      </c>
      <c r="N6" s="133">
        <v>5</v>
      </c>
      <c r="O6" s="133">
        <v>4</v>
      </c>
      <c r="P6" s="153">
        <v>5</v>
      </c>
      <c r="Q6" s="101"/>
    </row>
    <row r="7" spans="1:17" hidden="1" x14ac:dyDescent="0.2">
      <c r="A7" s="97" t="s">
        <v>28</v>
      </c>
      <c r="B7" s="105" t="s">
        <v>32</v>
      </c>
      <c r="C7" s="97" t="s">
        <v>66</v>
      </c>
      <c r="D7" s="147">
        <v>5</v>
      </c>
      <c r="E7" s="147">
        <v>5</v>
      </c>
      <c r="F7" s="149">
        <v>5</v>
      </c>
      <c r="G7" s="149">
        <v>5</v>
      </c>
      <c r="H7" s="151">
        <v>5</v>
      </c>
      <c r="I7" s="151">
        <v>5</v>
      </c>
      <c r="J7" s="151">
        <v>5</v>
      </c>
      <c r="K7" s="151">
        <v>5</v>
      </c>
      <c r="L7" s="145">
        <v>2</v>
      </c>
      <c r="M7" s="145">
        <v>2</v>
      </c>
      <c r="N7" s="133">
        <v>4</v>
      </c>
      <c r="O7" s="133">
        <v>4</v>
      </c>
      <c r="P7" s="153">
        <v>4</v>
      </c>
      <c r="Q7" s="101"/>
    </row>
    <row r="8" spans="1:17" hidden="1" x14ac:dyDescent="0.2">
      <c r="A8" s="97" t="s">
        <v>28</v>
      </c>
      <c r="B8" s="105" t="s">
        <v>69</v>
      </c>
      <c r="C8" s="105" t="s">
        <v>76</v>
      </c>
      <c r="D8" s="147">
        <v>5</v>
      </c>
      <c r="E8" s="147">
        <v>5</v>
      </c>
      <c r="F8" s="149">
        <v>5</v>
      </c>
      <c r="G8" s="149">
        <v>5</v>
      </c>
      <c r="H8" s="151">
        <v>5</v>
      </c>
      <c r="I8" s="151">
        <v>5</v>
      </c>
      <c r="J8" s="151">
        <v>4</v>
      </c>
      <c r="K8" s="151">
        <v>4</v>
      </c>
      <c r="L8" s="145">
        <v>5</v>
      </c>
      <c r="M8" s="145">
        <v>5</v>
      </c>
      <c r="N8" s="133">
        <v>5</v>
      </c>
      <c r="O8" s="133">
        <v>5</v>
      </c>
      <c r="P8" s="153">
        <v>5</v>
      </c>
      <c r="Q8" s="101"/>
    </row>
    <row r="9" spans="1:17" hidden="1" x14ac:dyDescent="0.2">
      <c r="A9" s="97" t="s">
        <v>28</v>
      </c>
      <c r="B9" s="105" t="s">
        <v>70</v>
      </c>
      <c r="C9" s="105" t="s">
        <v>70</v>
      </c>
      <c r="D9" s="147">
        <v>5</v>
      </c>
      <c r="E9" s="147">
        <v>5</v>
      </c>
      <c r="F9" s="149">
        <v>5</v>
      </c>
      <c r="G9" s="149">
        <v>5</v>
      </c>
      <c r="H9" s="151">
        <v>5</v>
      </c>
      <c r="I9" s="151">
        <v>5</v>
      </c>
      <c r="J9" s="151">
        <v>5</v>
      </c>
      <c r="K9" s="151">
        <v>5</v>
      </c>
      <c r="L9" s="145">
        <v>2</v>
      </c>
      <c r="M9" s="145">
        <v>2</v>
      </c>
      <c r="N9" s="133">
        <v>5</v>
      </c>
      <c r="O9" s="133">
        <v>4</v>
      </c>
      <c r="P9" s="153">
        <v>5</v>
      </c>
      <c r="Q9" s="101"/>
    </row>
    <row r="10" spans="1:17" hidden="1" x14ac:dyDescent="0.2">
      <c r="A10" s="97" t="s">
        <v>28</v>
      </c>
      <c r="B10" s="105" t="s">
        <v>71</v>
      </c>
      <c r="C10" s="105" t="s">
        <v>72</v>
      </c>
      <c r="D10" s="147">
        <v>5</v>
      </c>
      <c r="E10" s="147">
        <v>5</v>
      </c>
      <c r="F10" s="149">
        <v>5</v>
      </c>
      <c r="G10" s="149">
        <v>5</v>
      </c>
      <c r="H10" s="151">
        <v>5</v>
      </c>
      <c r="I10" s="151">
        <v>5</v>
      </c>
      <c r="J10" s="151">
        <v>5</v>
      </c>
      <c r="K10" s="151">
        <v>5</v>
      </c>
      <c r="L10" s="145">
        <v>2</v>
      </c>
      <c r="M10" s="145">
        <v>2</v>
      </c>
      <c r="N10" s="133">
        <v>3</v>
      </c>
      <c r="O10" s="133">
        <v>3</v>
      </c>
      <c r="P10" s="153">
        <v>3</v>
      </c>
      <c r="Q10" s="101"/>
    </row>
    <row r="11" spans="1:17" hidden="1" x14ac:dyDescent="0.2">
      <c r="A11" s="97" t="s">
        <v>28</v>
      </c>
      <c r="B11" s="105" t="s">
        <v>30</v>
      </c>
      <c r="C11" s="105" t="s">
        <v>73</v>
      </c>
      <c r="D11" s="147">
        <v>5</v>
      </c>
      <c r="E11" s="147">
        <v>5</v>
      </c>
      <c r="F11" s="149">
        <v>4</v>
      </c>
      <c r="G11" s="149">
        <v>5</v>
      </c>
      <c r="H11" s="151">
        <v>5</v>
      </c>
      <c r="I11" s="151">
        <v>5</v>
      </c>
      <c r="J11" s="151">
        <v>5</v>
      </c>
      <c r="K11" s="151">
        <v>5</v>
      </c>
      <c r="L11" s="145">
        <v>1</v>
      </c>
      <c r="M11" s="145">
        <v>1</v>
      </c>
      <c r="N11" s="133">
        <v>5</v>
      </c>
      <c r="O11" s="133">
        <v>5</v>
      </c>
      <c r="P11" s="153">
        <v>5</v>
      </c>
      <c r="Q11" s="101"/>
    </row>
    <row r="12" spans="1:17" hidden="1" x14ac:dyDescent="0.2">
      <c r="A12" s="97" t="s">
        <v>28</v>
      </c>
      <c r="B12" s="105" t="s">
        <v>30</v>
      </c>
      <c r="C12" s="105" t="s">
        <v>73</v>
      </c>
      <c r="D12" s="147">
        <v>5</v>
      </c>
      <c r="E12" s="147">
        <v>5</v>
      </c>
      <c r="F12" s="149">
        <v>5</v>
      </c>
      <c r="G12" s="149">
        <v>5</v>
      </c>
      <c r="H12" s="151">
        <v>4</v>
      </c>
      <c r="I12" s="151">
        <v>5</v>
      </c>
      <c r="J12" s="151">
        <v>5</v>
      </c>
      <c r="K12" s="151">
        <v>5</v>
      </c>
      <c r="L12" s="145">
        <v>5</v>
      </c>
      <c r="M12" s="145">
        <v>5</v>
      </c>
      <c r="N12" s="133">
        <v>5</v>
      </c>
      <c r="O12" s="133">
        <v>5</v>
      </c>
      <c r="P12" s="153">
        <v>5</v>
      </c>
      <c r="Q12" s="101"/>
    </row>
    <row r="13" spans="1:17" hidden="1" x14ac:dyDescent="0.2">
      <c r="A13" s="97" t="s">
        <v>28</v>
      </c>
      <c r="B13" s="105" t="s">
        <v>71</v>
      </c>
      <c r="C13" s="105" t="s">
        <v>74</v>
      </c>
      <c r="D13" s="147">
        <v>5</v>
      </c>
      <c r="E13" s="147">
        <v>5</v>
      </c>
      <c r="F13" s="149">
        <v>5</v>
      </c>
      <c r="G13" s="149">
        <v>4</v>
      </c>
      <c r="H13" s="151">
        <v>5</v>
      </c>
      <c r="I13" s="151">
        <v>5</v>
      </c>
      <c r="J13" s="151">
        <v>5</v>
      </c>
      <c r="K13" s="151">
        <v>5</v>
      </c>
      <c r="L13" s="145">
        <v>4</v>
      </c>
      <c r="M13" s="145">
        <v>3</v>
      </c>
      <c r="N13" s="133">
        <v>5</v>
      </c>
      <c r="O13" s="133">
        <v>5</v>
      </c>
      <c r="P13" s="153">
        <v>5</v>
      </c>
      <c r="Q13" s="101"/>
    </row>
    <row r="14" spans="1:17" hidden="1" x14ac:dyDescent="0.2">
      <c r="A14" s="97" t="s">
        <v>28</v>
      </c>
      <c r="B14" s="105" t="s">
        <v>32</v>
      </c>
      <c r="C14" s="105" t="s">
        <v>75</v>
      </c>
      <c r="D14" s="147">
        <v>5</v>
      </c>
      <c r="E14" s="147">
        <v>4</v>
      </c>
      <c r="F14" s="149">
        <v>5</v>
      </c>
      <c r="G14" s="149">
        <v>5</v>
      </c>
      <c r="H14" s="151">
        <v>5</v>
      </c>
      <c r="I14" s="151">
        <v>4</v>
      </c>
      <c r="J14" s="151">
        <v>5</v>
      </c>
      <c r="K14" s="151">
        <v>5</v>
      </c>
      <c r="L14" s="145">
        <v>2</v>
      </c>
      <c r="M14" s="145">
        <v>2</v>
      </c>
      <c r="N14" s="133">
        <v>5</v>
      </c>
      <c r="O14" s="133">
        <v>5</v>
      </c>
      <c r="P14" s="153">
        <v>5</v>
      </c>
      <c r="Q14" s="101"/>
    </row>
    <row r="15" spans="1:17" hidden="1" x14ac:dyDescent="0.2">
      <c r="A15" s="97" t="s">
        <v>28</v>
      </c>
      <c r="B15" s="105" t="s">
        <v>59</v>
      </c>
      <c r="C15" s="97" t="s">
        <v>51</v>
      </c>
      <c r="D15" s="147">
        <v>5</v>
      </c>
      <c r="E15" s="147">
        <v>5</v>
      </c>
      <c r="F15" s="149">
        <v>5</v>
      </c>
      <c r="G15" s="149">
        <v>5</v>
      </c>
      <c r="H15" s="151">
        <v>5</v>
      </c>
      <c r="I15" s="151">
        <v>5</v>
      </c>
      <c r="J15" s="151">
        <v>5</v>
      </c>
      <c r="K15" s="151">
        <v>5</v>
      </c>
      <c r="L15" s="145">
        <v>3</v>
      </c>
      <c r="M15" s="145">
        <v>3</v>
      </c>
      <c r="N15" s="133">
        <v>5</v>
      </c>
      <c r="O15" s="133">
        <v>4</v>
      </c>
      <c r="P15" s="153">
        <v>5</v>
      </c>
      <c r="Q15" s="101"/>
    </row>
    <row r="16" spans="1:17" ht="23.25" hidden="1" x14ac:dyDescent="0.5">
      <c r="D16" s="134">
        <f>AVERAGE(D2:D15)</f>
        <v>4.8571428571428568</v>
      </c>
      <c r="E16" s="134">
        <f t="shared" ref="E16:P16" si="0">AVERAGE(E2:E15)</f>
        <v>4.9285714285714288</v>
      </c>
      <c r="F16" s="134">
        <f t="shared" si="0"/>
        <v>4.9285714285714288</v>
      </c>
      <c r="G16" s="134">
        <f t="shared" si="0"/>
        <v>4.9285714285714288</v>
      </c>
      <c r="H16" s="134">
        <f t="shared" si="0"/>
        <v>4.9285714285714288</v>
      </c>
      <c r="I16" s="134">
        <f t="shared" si="0"/>
        <v>4.9285714285714288</v>
      </c>
      <c r="J16" s="134">
        <f t="shared" si="0"/>
        <v>4.9285714285714288</v>
      </c>
      <c r="K16" s="134">
        <f t="shared" si="0"/>
        <v>4.9285714285714288</v>
      </c>
      <c r="L16" s="134">
        <f t="shared" si="0"/>
        <v>2.8571428571428572</v>
      </c>
      <c r="M16" s="134">
        <f t="shared" si="0"/>
        <v>2.7857142857142856</v>
      </c>
      <c r="N16" s="134">
        <f t="shared" si="0"/>
        <v>4.6428571428571432</v>
      </c>
      <c r="O16" s="134">
        <f t="shared" si="0"/>
        <v>4.3571428571428568</v>
      </c>
      <c r="P16" s="134">
        <f t="shared" si="0"/>
        <v>4.7142857142857144</v>
      </c>
      <c r="Q16" s="135">
        <f>AVERAGE(D2:K15,P2:P15)</f>
        <v>4.8968253968253972</v>
      </c>
    </row>
    <row r="17" spans="1:23" ht="23.25" hidden="1" x14ac:dyDescent="0.5">
      <c r="D17" s="134">
        <f>STDEV(D2:D15)</f>
        <v>0.53452248382484935</v>
      </c>
      <c r="E17" s="134">
        <f>STDEV(E2:E15)</f>
        <v>0.2672612419124244</v>
      </c>
      <c r="F17" s="134">
        <f t="shared" ref="F17:P17" si="1">STDEV(F2:F15)</f>
        <v>0.2672612419124244</v>
      </c>
      <c r="G17" s="134">
        <f t="shared" si="1"/>
        <v>0.2672612419124244</v>
      </c>
      <c r="H17" s="134">
        <f t="shared" si="1"/>
        <v>0.2672612419124244</v>
      </c>
      <c r="I17" s="134">
        <f t="shared" si="1"/>
        <v>0.2672612419124244</v>
      </c>
      <c r="J17" s="134">
        <f t="shared" si="1"/>
        <v>0.2672612419124244</v>
      </c>
      <c r="K17" s="134">
        <f t="shared" si="1"/>
        <v>0.2672612419124244</v>
      </c>
      <c r="L17" s="134">
        <f t="shared" si="1"/>
        <v>1.3506205330054122</v>
      </c>
      <c r="M17" s="134">
        <f t="shared" si="1"/>
        <v>1.3114039117603014</v>
      </c>
      <c r="N17" s="134">
        <f t="shared" si="1"/>
        <v>0.63332369377665143</v>
      </c>
      <c r="O17" s="134">
        <f t="shared" si="1"/>
        <v>0.63332369377665143</v>
      </c>
      <c r="P17" s="134">
        <f t="shared" si="1"/>
        <v>0.61124984550212502</v>
      </c>
      <c r="Q17" s="135">
        <f>STDEVA(D2:K15,P2:P15)</f>
        <v>0.35393479804879463</v>
      </c>
    </row>
    <row r="18" spans="1:23" ht="23.25" hidden="1" x14ac:dyDescent="0.2">
      <c r="D18" s="98"/>
      <c r="E18" s="118">
        <f>AVERAGE(D2:E15)</f>
        <v>4.8928571428571432</v>
      </c>
      <c r="F18" s="118"/>
      <c r="G18" s="118">
        <f>AVERAGE(F2:G15)</f>
        <v>4.9285714285714288</v>
      </c>
      <c r="H18" s="118"/>
      <c r="I18" s="118"/>
      <c r="J18" s="118"/>
      <c r="K18" s="118">
        <f>AVERAGE(H2:K15)</f>
        <v>4.9285714285714288</v>
      </c>
      <c r="L18" s="98"/>
      <c r="M18" s="118">
        <f>AVERAGE(L2:M15)</f>
        <v>2.8214285714285716</v>
      </c>
      <c r="N18" s="98"/>
      <c r="O18" s="118">
        <f>AVERAGE(N2:O15)</f>
        <v>4.5</v>
      </c>
      <c r="P18" s="118">
        <f>AVERAGE(P2:P15)</f>
        <v>4.7142857142857144</v>
      </c>
    </row>
    <row r="19" spans="1:23" ht="23.25" hidden="1" x14ac:dyDescent="0.2">
      <c r="A19" s="96"/>
      <c r="B19" s="97"/>
      <c r="C19" s="97"/>
      <c r="D19" s="98"/>
      <c r="E19" s="118">
        <f>STDEV(D2:E15)</f>
        <v>0.41626965212518602</v>
      </c>
      <c r="F19" s="118"/>
      <c r="G19" s="118">
        <f>STDEV(F2:G15)</f>
        <v>0.26226526415648105</v>
      </c>
      <c r="H19" s="118"/>
      <c r="I19" s="118"/>
      <c r="J19" s="118"/>
      <c r="K19" s="118">
        <f>STDEV(H2:K15)</f>
        <v>0.25987009741882111</v>
      </c>
      <c r="L19" s="98"/>
      <c r="M19" s="118">
        <f>STDEV(L2:M15)</f>
        <v>1.3067792306552617</v>
      </c>
      <c r="N19" s="98"/>
      <c r="O19" s="118">
        <f>STDEV(N2:O15)</f>
        <v>0.6382847385042254</v>
      </c>
      <c r="P19" s="118">
        <f>STDEV(P2:P15)</f>
        <v>0.61124984550212502</v>
      </c>
    </row>
    <row r="20" spans="1:23" hidden="1" x14ac:dyDescent="0.2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1:23" ht="24" hidden="1" x14ac:dyDescent="0.55000000000000004">
      <c r="A21" s="115" t="s">
        <v>18</v>
      </c>
      <c r="B21" s="113">
        <v>7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4" hidden="1" x14ac:dyDescent="0.55000000000000004">
      <c r="A22" s="115" t="s">
        <v>37</v>
      </c>
      <c r="B22" s="113">
        <v>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</row>
    <row r="23" spans="1:23" ht="24" hidden="1" x14ac:dyDescent="0.55000000000000004">
      <c r="A23" s="111"/>
      <c r="B23" s="116">
        <f>SUM(B21:B22)</f>
        <v>10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16.5" hidden="1" x14ac:dyDescent="0.35">
      <c r="A24" s="112"/>
      <c r="B24" s="11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</row>
    <row r="25" spans="1:23" ht="24" hidden="1" x14ac:dyDescent="0.55000000000000004">
      <c r="A25" s="115" t="s">
        <v>38</v>
      </c>
      <c r="B25" s="113">
        <v>20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4" hidden="1" x14ac:dyDescent="0.55000000000000004">
      <c r="A26" s="111"/>
      <c r="B26" s="116">
        <f>SUM(B25:B25)</f>
        <v>20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</row>
    <row r="27" spans="1:23" ht="16.5" hidden="1" x14ac:dyDescent="0.35">
      <c r="A27" s="112"/>
      <c r="B27" s="11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4" hidden="1" x14ac:dyDescent="0.55000000000000004">
      <c r="A28" s="132" t="s">
        <v>28</v>
      </c>
      <c r="B28" s="113">
        <v>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</row>
    <row r="29" spans="1:23" ht="24" hidden="1" x14ac:dyDescent="0.55000000000000004">
      <c r="A29" s="132" t="s">
        <v>29</v>
      </c>
      <c r="B29" s="116">
        <v>4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4" hidden="1" x14ac:dyDescent="0.55000000000000004">
      <c r="A30" s="112"/>
      <c r="B30" s="116">
        <f>SUM(B28:B29)</f>
        <v>10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</row>
    <row r="31" spans="1:23" ht="24" hidden="1" customHeight="1" x14ac:dyDescent="0.35">
      <c r="A31" s="112"/>
      <c r="B31" s="112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24" hidden="1" x14ac:dyDescent="0.55000000000000004">
      <c r="A32" s="110" t="s">
        <v>30</v>
      </c>
      <c r="B32" s="113">
        <v>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</row>
    <row r="33" spans="1:23" ht="24" hidden="1" x14ac:dyDescent="0.55000000000000004">
      <c r="A33" s="110" t="s">
        <v>33</v>
      </c>
      <c r="B33" s="113">
        <v>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</row>
    <row r="34" spans="1:23" ht="24" hidden="1" x14ac:dyDescent="0.55000000000000004">
      <c r="A34" s="110" t="s">
        <v>31</v>
      </c>
      <c r="B34" s="113">
        <v>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</row>
    <row r="35" spans="1:23" ht="24" hidden="1" x14ac:dyDescent="0.55000000000000004">
      <c r="A35" s="115" t="s">
        <v>27</v>
      </c>
      <c r="B35" s="113">
        <v>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</row>
    <row r="36" spans="1:23" ht="24" hidden="1" x14ac:dyDescent="0.55000000000000004">
      <c r="A36" s="114" t="s">
        <v>32</v>
      </c>
      <c r="B36" s="113">
        <v>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</row>
    <row r="37" spans="1:23" ht="24" hidden="1" x14ac:dyDescent="0.55000000000000004">
      <c r="A37" s="112"/>
      <c r="B37" s="116">
        <f>SUM(B32:B36)</f>
        <v>10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</row>
    <row r="38" spans="1:23" ht="16.5" hidden="1" x14ac:dyDescent="0.35">
      <c r="A38" s="112"/>
      <c r="B38" s="11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</row>
    <row r="39" spans="1:23" ht="16.5" hidden="1" x14ac:dyDescent="0.35">
      <c r="A39" s="112"/>
      <c r="B39" s="11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</row>
    <row r="40" spans="1:23" ht="16.5" hidden="1" x14ac:dyDescent="0.35">
      <c r="A40" s="112"/>
      <c r="B40" s="11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</row>
    <row r="41" spans="1:23" ht="16.5" hidden="1" x14ac:dyDescent="0.35">
      <c r="A41" s="112"/>
      <c r="B41" s="11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</row>
    <row r="42" spans="1:23" ht="24" hidden="1" x14ac:dyDescent="0.55000000000000004">
      <c r="A42" s="110" t="s">
        <v>34</v>
      </c>
      <c r="B42" s="113">
        <v>3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</row>
    <row r="43" spans="1:23" ht="24" hidden="1" x14ac:dyDescent="0.55000000000000004">
      <c r="A43" s="110" t="s">
        <v>35</v>
      </c>
      <c r="B43" s="113">
        <v>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</row>
    <row r="44" spans="1:23" ht="24" hidden="1" x14ac:dyDescent="0.55000000000000004">
      <c r="A44" s="110" t="s">
        <v>31</v>
      </c>
      <c r="B44" s="113">
        <v>2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</row>
    <row r="45" spans="1:23" ht="24" hidden="1" x14ac:dyDescent="0.55000000000000004">
      <c r="A45" s="115" t="s">
        <v>27</v>
      </c>
      <c r="B45" s="113">
        <v>2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</row>
    <row r="46" spans="1:23" ht="24" hidden="1" x14ac:dyDescent="0.55000000000000004">
      <c r="A46" s="114" t="s">
        <v>36</v>
      </c>
      <c r="B46" s="113">
        <v>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</row>
    <row r="47" spans="1:23" ht="24" hidden="1" x14ac:dyDescent="0.55000000000000004">
      <c r="A47" s="112"/>
      <c r="B47" s="116">
        <f>SUM(B42:B46)</f>
        <v>10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</row>
    <row r="48" spans="1:23" ht="16.5" hidden="1" x14ac:dyDescent="0.35">
      <c r="A48" s="112"/>
      <c r="B48" s="11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</row>
    <row r="49" spans="1:23" hidden="1" x14ac:dyDescent="0.2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</row>
    <row r="50" spans="1:23" hidden="1" x14ac:dyDescent="0.2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</row>
    <row r="51" spans="1:23" hidden="1" x14ac:dyDescent="0.2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</row>
    <row r="52" spans="1:23" hidden="1" x14ac:dyDescent="0.2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</row>
    <row r="53" spans="1:23" hidden="1" x14ac:dyDescent="0.2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</row>
    <row r="54" spans="1:23" hidden="1" x14ac:dyDescent="0.2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hidden="1" x14ac:dyDescent="0.2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hidden="1" x14ac:dyDescent="0.2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hidden="1" x14ac:dyDescent="0.2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hidden="1" x14ac:dyDescent="0.2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hidden="1" x14ac:dyDescent="0.2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hidden="1" x14ac:dyDescent="0.2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hidden="1" x14ac:dyDescent="0.2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hidden="1" x14ac:dyDescent="0.2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hidden="1" x14ac:dyDescent="0.2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hidden="1" x14ac:dyDescent="0.2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hidden="1" x14ac:dyDescent="0.2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hidden="1" x14ac:dyDescent="0.2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hidden="1" x14ac:dyDescent="0.2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hidden="1" x14ac:dyDescent="0.2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hidden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hidden="1" x14ac:dyDescent="0.2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hidden="1" x14ac:dyDescent="0.2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hidden="1" x14ac:dyDescent="0.2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hidden="1" x14ac:dyDescent="0.2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hidden="1" x14ac:dyDescent="0.2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hidden="1" x14ac:dyDescent="0.2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hidden="1" x14ac:dyDescent="0.2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hidden="1" x14ac:dyDescent="0.2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hidden="1" x14ac:dyDescent="0.2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hidden="1" x14ac:dyDescent="0.2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1:23" hidden="1" x14ac:dyDescent="0.2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1:23" hidden="1" x14ac:dyDescent="0.2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1:23" hidden="1" x14ac:dyDescent="0.2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1:23" hidden="1" x14ac:dyDescent="0.2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1:23" hidden="1" x14ac:dyDescent="0.2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1:23" hidden="1" x14ac:dyDescent="0.2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1:23" hidden="1" x14ac:dyDescent="0.2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1:23" hidden="1" x14ac:dyDescent="0.2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1:23" hidden="1" x14ac:dyDescent="0.2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1:23" hidden="1" x14ac:dyDescent="0.2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1:23" hidden="1" x14ac:dyDescent="0.2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1:23" hidden="1" x14ac:dyDescent="0.2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1:23" hidden="1" x14ac:dyDescent="0.2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1:23" hidden="1" x14ac:dyDescent="0.2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1:23" hidden="1" x14ac:dyDescent="0.2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1:23" hidden="1" x14ac:dyDescent="0.2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1:23" hidden="1" x14ac:dyDescent="0.2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1:23" hidden="1" x14ac:dyDescent="0.2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1:23" hidden="1" x14ac:dyDescent="0.2">
      <c r="A98" s="96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1:23" hidden="1" x14ac:dyDescent="0.2">
      <c r="A99" s="96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1:23" hidden="1" x14ac:dyDescent="0.2">
      <c r="A100" s="96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1:23" hidden="1" x14ac:dyDescent="0.2">
      <c r="A101" s="96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1:23" hidden="1" x14ac:dyDescent="0.2">
      <c r="A102" s="96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1:23" hidden="1" x14ac:dyDescent="0.2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1:23" hidden="1" x14ac:dyDescent="0.2">
      <c r="A104" s="96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1:23" hidden="1" x14ac:dyDescent="0.2">
      <c r="A105" s="96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1:23" hidden="1" x14ac:dyDescent="0.2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1:23" hidden="1" x14ac:dyDescent="0.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1:23" hidden="1" x14ac:dyDescent="0.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1:23" hidden="1" x14ac:dyDescent="0.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1:23" hidden="1" x14ac:dyDescent="0.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1:23" hidden="1" x14ac:dyDescent="0.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1:23" hidden="1" x14ac:dyDescent="0.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hidden="1" x14ac:dyDescent="0.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hidden="1" x14ac:dyDescent="0.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hidden="1" x14ac:dyDescent="0.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hidden="1" x14ac:dyDescent="0.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hidden="1" x14ac:dyDescent="0.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hidden="1" x14ac:dyDescent="0.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</sheetData>
  <autoFilter ref="B1:B118" xr:uid="{097D2E09-FB0D-4451-9E0A-7D376C3B928A}">
    <filterColumn colId="0">
      <filters>
        <filter val="สาธารณสุขศาสตร์"/>
      </filters>
    </filterColumn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abSelected="1" zoomScale="130" zoomScaleNormal="130" workbookViewId="0">
      <selection activeCell="F12" sqref="F12"/>
    </sheetView>
  </sheetViews>
  <sheetFormatPr defaultColWidth="9.125" defaultRowHeight="14.25" x14ac:dyDescent="0.2"/>
  <cols>
    <col min="1" max="1" width="9.125" style="30" customWidth="1"/>
    <col min="2" max="2" width="9.125" style="30"/>
    <col min="3" max="3" width="9.125" style="30" customWidth="1"/>
    <col min="4" max="4" width="9.125" style="30"/>
    <col min="5" max="5" width="9.125" style="30" customWidth="1"/>
    <col min="6" max="6" width="43.375" style="30" customWidth="1"/>
    <col min="7" max="16384" width="9.125" style="30"/>
  </cols>
  <sheetData>
    <row r="1" spans="1:9" s="29" customFormat="1" ht="27.75" x14ac:dyDescent="0.65">
      <c r="A1" s="189" t="s">
        <v>12</v>
      </c>
      <c r="B1" s="189"/>
      <c r="C1" s="189"/>
      <c r="D1" s="189"/>
      <c r="E1" s="189"/>
      <c r="F1" s="189"/>
    </row>
    <row r="2" spans="1:9" s="29" customFormat="1" ht="27.75" x14ac:dyDescent="0.65">
      <c r="A2" s="189" t="s">
        <v>47</v>
      </c>
      <c r="B2" s="189"/>
      <c r="C2" s="189"/>
      <c r="D2" s="189"/>
      <c r="E2" s="189"/>
      <c r="F2" s="189"/>
    </row>
    <row r="3" spans="1:9" ht="27.75" x14ac:dyDescent="0.65">
      <c r="A3" s="189" t="s">
        <v>48</v>
      </c>
      <c r="B3" s="189"/>
      <c r="C3" s="189"/>
      <c r="D3" s="189"/>
      <c r="E3" s="189"/>
      <c r="F3" s="189"/>
    </row>
    <row r="4" spans="1:9" ht="27.75" x14ac:dyDescent="0.65">
      <c r="A4" s="189" t="s">
        <v>49</v>
      </c>
      <c r="B4" s="189"/>
      <c r="C4" s="189"/>
      <c r="D4" s="189"/>
      <c r="E4" s="189"/>
      <c r="F4" s="189"/>
    </row>
    <row r="5" spans="1:9" s="10" customFormat="1" ht="27.75" x14ac:dyDescent="0.65">
      <c r="A5" s="9" t="s">
        <v>50</v>
      </c>
      <c r="B5" s="9"/>
      <c r="C5" s="9"/>
      <c r="D5" s="9"/>
      <c r="E5" s="9"/>
      <c r="F5" s="9"/>
      <c r="G5" s="9"/>
      <c r="H5" s="9"/>
      <c r="I5" s="9"/>
    </row>
    <row r="6" spans="1:9" s="10" customFormat="1" ht="27.75" x14ac:dyDescent="0.65">
      <c r="A6" s="9"/>
      <c r="B6" s="9"/>
      <c r="C6" s="9"/>
      <c r="D6" s="9"/>
      <c r="E6" s="9"/>
      <c r="F6" s="9"/>
      <c r="G6" s="9"/>
      <c r="H6" s="9"/>
      <c r="I6" s="9"/>
    </row>
    <row r="7" spans="1:9" s="32" customFormat="1" ht="24" x14ac:dyDescent="0.55000000000000004">
      <c r="A7" s="31" t="s">
        <v>132</v>
      </c>
      <c r="B7" s="31"/>
      <c r="C7" s="31"/>
      <c r="D7" s="31"/>
      <c r="E7" s="31"/>
      <c r="F7" s="31"/>
    </row>
    <row r="8" spans="1:9" s="32" customFormat="1" ht="24" x14ac:dyDescent="0.55000000000000004">
      <c r="A8" s="191" t="s">
        <v>126</v>
      </c>
      <c r="B8" s="191"/>
      <c r="C8" s="191"/>
      <c r="D8" s="191"/>
      <c r="E8" s="191"/>
      <c r="F8" s="191"/>
    </row>
    <row r="9" spans="1:9" s="32" customFormat="1" ht="24" x14ac:dyDescent="0.55000000000000004">
      <c r="A9" s="192" t="s">
        <v>174</v>
      </c>
      <c r="B9" s="192"/>
      <c r="C9" s="192"/>
      <c r="D9" s="192"/>
      <c r="E9" s="192"/>
      <c r="F9" s="192"/>
    </row>
    <row r="10" spans="1:9" s="32" customFormat="1" ht="24" x14ac:dyDescent="0.55000000000000004">
      <c r="A10" s="191" t="s">
        <v>127</v>
      </c>
      <c r="B10" s="191"/>
      <c r="C10" s="191"/>
      <c r="D10" s="191"/>
      <c r="E10" s="191"/>
      <c r="F10" s="191"/>
    </row>
    <row r="11" spans="1:9" s="4" customFormat="1" ht="24" x14ac:dyDescent="0.55000000000000004">
      <c r="B11" s="4" t="s">
        <v>175</v>
      </c>
      <c r="F11" s="87"/>
      <c r="G11" s="87"/>
    </row>
    <row r="12" spans="1:9" s="4" customFormat="1" ht="24" x14ac:dyDescent="0.55000000000000004">
      <c r="B12" s="4" t="s">
        <v>115</v>
      </c>
      <c r="F12" s="87"/>
      <c r="G12" s="87"/>
    </row>
    <row r="13" spans="1:9" s="4" customFormat="1" ht="24" x14ac:dyDescent="0.55000000000000004">
      <c r="A13" s="190" t="s">
        <v>133</v>
      </c>
      <c r="B13" s="190"/>
      <c r="C13" s="190"/>
      <c r="D13" s="190"/>
      <c r="E13" s="190"/>
      <c r="F13" s="190"/>
    </row>
    <row r="14" spans="1:9" s="4" customFormat="1" ht="24" x14ac:dyDescent="0.55000000000000004">
      <c r="A14" s="136" t="s">
        <v>24</v>
      </c>
      <c r="B14" s="136" t="s">
        <v>128</v>
      </c>
      <c r="C14" s="136"/>
      <c r="D14" s="136"/>
      <c r="E14" s="136"/>
      <c r="F14" s="136"/>
    </row>
    <row r="15" spans="1:9" s="4" customFormat="1" ht="24" x14ac:dyDescent="0.55000000000000004">
      <c r="A15" s="136"/>
      <c r="B15" s="136" t="s">
        <v>118</v>
      </c>
      <c r="C15" s="136"/>
      <c r="D15" s="136"/>
      <c r="E15" s="136"/>
      <c r="F15" s="136"/>
    </row>
    <row r="16" spans="1:9" s="4" customFormat="1" ht="24" x14ac:dyDescent="0.55000000000000004">
      <c r="A16" s="136"/>
      <c r="B16" s="136" t="s">
        <v>119</v>
      </c>
      <c r="C16" s="136"/>
      <c r="D16" s="136"/>
      <c r="E16" s="136"/>
      <c r="F16" s="136"/>
    </row>
    <row r="17" spans="1:9" s="4" customFormat="1" ht="24" x14ac:dyDescent="0.55000000000000004">
      <c r="A17" s="136"/>
      <c r="B17" s="136" t="s">
        <v>120</v>
      </c>
      <c r="C17" s="136"/>
      <c r="D17" s="136"/>
      <c r="E17" s="136"/>
      <c r="F17" s="136"/>
    </row>
    <row r="18" spans="1:9" s="4" customFormat="1" ht="24" x14ac:dyDescent="0.55000000000000004">
      <c r="A18" s="136"/>
      <c r="B18" s="136" t="s">
        <v>121</v>
      </c>
      <c r="C18" s="136"/>
      <c r="D18" s="136"/>
      <c r="E18" s="136"/>
      <c r="F18" s="136"/>
    </row>
    <row r="19" spans="1:9" s="4" customFormat="1" ht="24" x14ac:dyDescent="0.55000000000000004">
      <c r="A19" s="136"/>
      <c r="B19" s="136" t="s">
        <v>122</v>
      </c>
      <c r="C19" s="136"/>
      <c r="D19" s="136"/>
      <c r="E19" s="136"/>
      <c r="F19" s="136"/>
    </row>
    <row r="20" spans="1:9" s="4" customFormat="1" ht="24" x14ac:dyDescent="0.55000000000000004">
      <c r="A20" s="136"/>
      <c r="B20" s="136" t="s">
        <v>123</v>
      </c>
      <c r="C20" s="136"/>
      <c r="D20" s="136"/>
      <c r="E20" s="136"/>
      <c r="F20" s="136"/>
    </row>
    <row r="21" spans="1:9" s="4" customFormat="1" ht="24" x14ac:dyDescent="0.55000000000000004">
      <c r="A21" s="44" t="s">
        <v>134</v>
      </c>
      <c r="B21" s="44"/>
      <c r="C21" s="44"/>
      <c r="D21" s="44"/>
      <c r="E21" s="44"/>
      <c r="F21" s="44"/>
    </row>
    <row r="22" spans="1:9" s="4" customFormat="1" ht="24" x14ac:dyDescent="0.55000000000000004">
      <c r="A22" s="191" t="s">
        <v>130</v>
      </c>
      <c r="B22" s="191"/>
      <c r="C22" s="191"/>
      <c r="D22" s="191"/>
      <c r="E22" s="191"/>
      <c r="F22" s="191"/>
    </row>
    <row r="23" spans="1:9" s="4" customFormat="1" ht="24" x14ac:dyDescent="0.55000000000000004">
      <c r="A23" s="191" t="s">
        <v>131</v>
      </c>
      <c r="B23" s="191"/>
      <c r="C23" s="191"/>
      <c r="D23" s="191"/>
      <c r="E23" s="191"/>
      <c r="F23" s="191"/>
    </row>
    <row r="24" spans="1:9" s="4" customFormat="1" ht="24" x14ac:dyDescent="0.55000000000000004">
      <c r="B24" s="193" t="s">
        <v>176</v>
      </c>
      <c r="C24" s="193"/>
      <c r="D24" s="193"/>
      <c r="E24" s="193"/>
      <c r="F24" s="193"/>
      <c r="G24" s="193"/>
      <c r="H24" s="26"/>
      <c r="I24" s="26"/>
    </row>
    <row r="25" spans="1:9" s="4" customFormat="1" ht="24" x14ac:dyDescent="0.55000000000000004">
      <c r="B25" s="193" t="s">
        <v>177</v>
      </c>
      <c r="C25" s="193"/>
      <c r="D25" s="193"/>
      <c r="E25" s="193"/>
      <c r="F25" s="193"/>
      <c r="G25" s="193"/>
      <c r="H25" s="26"/>
      <c r="I25" s="26"/>
    </row>
    <row r="26" spans="1:9" s="4" customFormat="1" ht="24" x14ac:dyDescent="0.55000000000000004">
      <c r="B26" s="193" t="s">
        <v>178</v>
      </c>
      <c r="C26" s="193"/>
      <c r="D26" s="193"/>
      <c r="E26" s="193"/>
      <c r="F26" s="193"/>
      <c r="G26" s="193"/>
      <c r="H26" s="170"/>
      <c r="I26" s="170"/>
    </row>
    <row r="27" spans="1:9" s="4" customFormat="1" ht="24" x14ac:dyDescent="0.55000000000000004">
      <c r="B27" s="193" t="s">
        <v>179</v>
      </c>
      <c r="C27" s="193"/>
      <c r="D27" s="193"/>
      <c r="E27" s="193"/>
      <c r="F27" s="193"/>
      <c r="G27" s="193"/>
      <c r="H27" s="170"/>
      <c r="I27" s="170"/>
    </row>
    <row r="28" spans="1:9" s="4" customFormat="1" ht="24" x14ac:dyDescent="0.55000000000000004">
      <c r="B28" s="193" t="s">
        <v>180</v>
      </c>
      <c r="C28" s="193"/>
      <c r="D28" s="193"/>
      <c r="E28" s="193"/>
      <c r="F28" s="193"/>
      <c r="G28" s="193"/>
      <c r="H28" s="170"/>
      <c r="I28" s="170"/>
    </row>
    <row r="29" spans="1:9" s="4" customFormat="1" ht="24" x14ac:dyDescent="0.55000000000000004">
      <c r="B29" s="193" t="s">
        <v>182</v>
      </c>
      <c r="C29" s="193"/>
      <c r="D29" s="193"/>
      <c r="E29" s="193"/>
      <c r="F29" s="193"/>
      <c r="G29" s="193"/>
      <c r="H29" s="170"/>
      <c r="I29" s="170"/>
    </row>
    <row r="30" spans="1:9" s="4" customFormat="1" ht="24" x14ac:dyDescent="0.55000000000000004">
      <c r="B30" s="193" t="s">
        <v>181</v>
      </c>
      <c r="C30" s="193"/>
      <c r="D30" s="193"/>
      <c r="E30" s="193"/>
      <c r="F30" s="193"/>
      <c r="G30" s="193"/>
      <c r="H30" s="170"/>
      <c r="I30" s="170"/>
    </row>
    <row r="31" spans="1:9" s="4" customFormat="1" ht="24" x14ac:dyDescent="0.55000000000000004">
      <c r="B31" s="193" t="s">
        <v>95</v>
      </c>
      <c r="C31" s="193"/>
      <c r="D31" s="193"/>
      <c r="E31" s="193"/>
      <c r="F31" s="193"/>
      <c r="G31" s="188"/>
      <c r="H31" s="188"/>
      <c r="I31" s="188"/>
    </row>
  </sheetData>
  <mergeCells count="18">
    <mergeCell ref="A22:F22"/>
    <mergeCell ref="A23:F23"/>
    <mergeCell ref="B26:G26"/>
    <mergeCell ref="B27:G27"/>
    <mergeCell ref="B28:G28"/>
    <mergeCell ref="B24:G24"/>
    <mergeCell ref="B25:G25"/>
    <mergeCell ref="B30:G30"/>
    <mergeCell ref="B31:F31"/>
    <mergeCell ref="B29:G29"/>
    <mergeCell ref="A1:F1"/>
    <mergeCell ref="A2:F2"/>
    <mergeCell ref="A3:F3"/>
    <mergeCell ref="A4:F4"/>
    <mergeCell ref="A13:F13"/>
    <mergeCell ref="A8:F8"/>
    <mergeCell ref="A9:F9"/>
    <mergeCell ref="A10:F10"/>
  </mergeCells>
  <pageMargins left="0.31496062992125984" right="0" top="0.74803149606299213" bottom="0.23622047244094491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4"/>
  <sheetViews>
    <sheetView topLeftCell="A7" zoomScaleNormal="100" workbookViewId="0">
      <selection activeCell="A16" sqref="A16:XFD17"/>
    </sheetView>
  </sheetViews>
  <sheetFormatPr defaultRowHeight="23.25" x14ac:dyDescent="0.55000000000000004"/>
  <cols>
    <col min="1" max="1" width="6.25" style="1" customWidth="1"/>
    <col min="2" max="2" width="7.75" style="1" customWidth="1"/>
    <col min="3" max="3" width="9" style="1"/>
    <col min="4" max="4" width="15.375" style="1" customWidth="1"/>
    <col min="5" max="5" width="22.625" style="1" customWidth="1"/>
    <col min="6" max="6" width="10.75" style="2" customWidth="1"/>
    <col min="7" max="7" width="11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1:9" x14ac:dyDescent="0.55000000000000004">
      <c r="B1" s="195" t="s">
        <v>0</v>
      </c>
      <c r="C1" s="195"/>
      <c r="D1" s="195"/>
      <c r="E1" s="195"/>
      <c r="F1" s="195"/>
      <c r="G1" s="195"/>
      <c r="H1" s="41"/>
    </row>
    <row r="2" spans="1:9" x14ac:dyDescent="0.55000000000000004">
      <c r="B2" s="85"/>
      <c r="C2" s="85"/>
      <c r="D2" s="85"/>
      <c r="E2" s="85"/>
      <c r="F2" s="85"/>
      <c r="G2" s="85"/>
      <c r="H2" s="41"/>
    </row>
    <row r="3" spans="1:9" s="10" customFormat="1" ht="27.75" x14ac:dyDescent="0.65">
      <c r="B3" s="189" t="s">
        <v>42</v>
      </c>
      <c r="C3" s="189"/>
      <c r="D3" s="189"/>
      <c r="E3" s="189"/>
      <c r="F3" s="189"/>
      <c r="G3" s="189"/>
      <c r="H3" s="77"/>
      <c r="I3" s="9"/>
    </row>
    <row r="4" spans="1:9" s="10" customFormat="1" ht="27.75" x14ac:dyDescent="0.65">
      <c r="B4" s="189" t="s">
        <v>48</v>
      </c>
      <c r="C4" s="189"/>
      <c r="D4" s="189"/>
      <c r="E4" s="189"/>
      <c r="F4" s="189"/>
      <c r="G4" s="189"/>
      <c r="H4" s="9"/>
      <c r="I4" s="9"/>
    </row>
    <row r="5" spans="1:9" s="10" customFormat="1" ht="27.75" x14ac:dyDescent="0.65">
      <c r="B5" s="189" t="s">
        <v>49</v>
      </c>
      <c r="C5" s="189"/>
      <c r="D5" s="189"/>
      <c r="E5" s="189"/>
      <c r="F5" s="189"/>
      <c r="G5" s="189"/>
      <c r="H5" s="9"/>
      <c r="I5" s="9"/>
    </row>
    <row r="6" spans="1:9" s="10" customFormat="1" ht="27.75" x14ac:dyDescent="0.65">
      <c r="A6" s="9" t="s">
        <v>50</v>
      </c>
      <c r="B6" s="9"/>
      <c r="C6" s="9"/>
      <c r="D6" s="9"/>
      <c r="E6" s="9"/>
      <c r="F6" s="9"/>
      <c r="G6" s="9"/>
      <c r="H6" s="9"/>
      <c r="I6" s="9"/>
    </row>
    <row r="7" spans="1:9" x14ac:dyDescent="0.55000000000000004">
      <c r="B7" s="196"/>
      <c r="C7" s="196"/>
      <c r="D7" s="196"/>
      <c r="E7" s="196"/>
      <c r="F7" s="196"/>
      <c r="G7" s="196"/>
      <c r="H7" s="196"/>
    </row>
    <row r="8" spans="1:9" s="4" customFormat="1" ht="24" x14ac:dyDescent="0.55000000000000004">
      <c r="B8" s="5" t="s">
        <v>14</v>
      </c>
      <c r="F8" s="11"/>
      <c r="G8" s="11"/>
      <c r="H8" s="11"/>
    </row>
    <row r="9" spans="1:9" s="4" customFormat="1" ht="24" x14ac:dyDescent="0.55000000000000004">
      <c r="B9" s="12" t="s">
        <v>96</v>
      </c>
      <c r="C9" s="46"/>
      <c r="D9" s="46"/>
      <c r="E9" s="46"/>
      <c r="F9" s="47"/>
      <c r="G9" s="47"/>
      <c r="H9" s="11"/>
    </row>
    <row r="10" spans="1:9" s="4" customFormat="1" ht="24.75" thickBot="1" x14ac:dyDescent="0.6">
      <c r="B10" s="12"/>
      <c r="C10" s="197" t="s">
        <v>99</v>
      </c>
      <c r="D10" s="197"/>
      <c r="E10" s="197"/>
      <c r="F10" s="42" t="s">
        <v>1</v>
      </c>
      <c r="G10" s="42" t="s">
        <v>2</v>
      </c>
      <c r="H10" s="11"/>
    </row>
    <row r="11" spans="1:9" s="4" customFormat="1" ht="24.75" thickTop="1" x14ac:dyDescent="0.55000000000000004">
      <c r="B11" s="12"/>
      <c r="C11" s="201" t="s">
        <v>97</v>
      </c>
      <c r="D11" s="202"/>
      <c r="E11" s="203"/>
      <c r="F11" s="13">
        <v>12</v>
      </c>
      <c r="G11" s="38">
        <f>F11*100/F$13</f>
        <v>85.714285714285708</v>
      </c>
      <c r="H11" s="78"/>
    </row>
    <row r="12" spans="1:9" s="4" customFormat="1" ht="24" x14ac:dyDescent="0.55000000000000004">
      <c r="B12" s="12"/>
      <c r="C12" s="201" t="s">
        <v>98</v>
      </c>
      <c r="D12" s="202"/>
      <c r="E12" s="203"/>
      <c r="F12" s="13">
        <v>2</v>
      </c>
      <c r="G12" s="38">
        <f>F12*100/F$13</f>
        <v>14.285714285714286</v>
      </c>
      <c r="H12" s="87"/>
    </row>
    <row r="13" spans="1:9" s="4" customFormat="1" ht="24.75" thickBot="1" x14ac:dyDescent="0.6">
      <c r="B13" s="12"/>
      <c r="C13" s="197" t="s">
        <v>3</v>
      </c>
      <c r="D13" s="197"/>
      <c r="E13" s="197"/>
      <c r="F13" s="43">
        <f>SUM(F11:F12)</f>
        <v>14</v>
      </c>
      <c r="G13" s="28">
        <f>F13*100/F$13</f>
        <v>100</v>
      </c>
    </row>
    <row r="14" spans="1:9" s="4" customFormat="1" ht="14.25" customHeight="1" thickTop="1" x14ac:dyDescent="0.55000000000000004">
      <c r="B14" s="12"/>
      <c r="C14" s="14"/>
      <c r="D14" s="14"/>
      <c r="E14" s="14"/>
      <c r="F14" s="15"/>
      <c r="G14" s="16"/>
    </row>
    <row r="15" spans="1:9" s="4" customFormat="1" ht="24" x14ac:dyDescent="0.55000000000000004">
      <c r="B15" s="12"/>
      <c r="C15" s="4" t="s">
        <v>17</v>
      </c>
      <c r="F15" s="11"/>
      <c r="G15" s="11"/>
    </row>
    <row r="16" spans="1:9" s="4" customFormat="1" ht="24" x14ac:dyDescent="0.55000000000000004">
      <c r="B16" s="4" t="s">
        <v>114</v>
      </c>
      <c r="F16" s="11"/>
      <c r="G16" s="11"/>
    </row>
    <row r="17" spans="2:7" s="4" customFormat="1" ht="24" x14ac:dyDescent="0.55000000000000004">
      <c r="B17" s="4" t="s">
        <v>115</v>
      </c>
      <c r="F17" s="45"/>
      <c r="G17" s="45"/>
    </row>
    <row r="18" spans="2:7" s="4" customFormat="1" ht="24" x14ac:dyDescent="0.55000000000000004">
      <c r="F18" s="87"/>
      <c r="G18" s="87"/>
    </row>
    <row r="19" spans="2:7" s="4" customFormat="1" ht="24" x14ac:dyDescent="0.55000000000000004">
      <c r="F19" s="87"/>
      <c r="G19" s="87"/>
    </row>
    <row r="20" spans="2:7" s="4" customFormat="1" ht="24" x14ac:dyDescent="0.55000000000000004">
      <c r="F20" s="87"/>
      <c r="G20" s="87"/>
    </row>
    <row r="21" spans="2:7" s="4" customFormat="1" ht="24" x14ac:dyDescent="0.55000000000000004">
      <c r="F21" s="87"/>
      <c r="G21" s="87"/>
    </row>
    <row r="22" spans="2:7" s="4" customFormat="1" ht="24" x14ac:dyDescent="0.55000000000000004">
      <c r="F22" s="87"/>
      <c r="G22" s="87"/>
    </row>
    <row r="23" spans="2:7" s="4" customFormat="1" ht="24" x14ac:dyDescent="0.55000000000000004">
      <c r="F23" s="87"/>
      <c r="G23" s="87"/>
    </row>
    <row r="24" spans="2:7" s="4" customFormat="1" ht="24" x14ac:dyDescent="0.55000000000000004">
      <c r="F24" s="87"/>
      <c r="G24" s="87"/>
    </row>
    <row r="25" spans="2:7" s="4" customFormat="1" ht="24" x14ac:dyDescent="0.55000000000000004">
      <c r="F25" s="87"/>
      <c r="G25" s="87"/>
    </row>
    <row r="26" spans="2:7" s="4" customFormat="1" ht="24" x14ac:dyDescent="0.55000000000000004">
      <c r="F26" s="87"/>
      <c r="G26" s="87"/>
    </row>
    <row r="27" spans="2:7" s="4" customFormat="1" ht="24" x14ac:dyDescent="0.55000000000000004">
      <c r="F27" s="87"/>
      <c r="G27" s="87"/>
    </row>
    <row r="28" spans="2:7" s="4" customFormat="1" ht="24" x14ac:dyDescent="0.55000000000000004">
      <c r="F28" s="87"/>
      <c r="G28" s="87"/>
    </row>
    <row r="29" spans="2:7" s="4" customFormat="1" ht="24" x14ac:dyDescent="0.55000000000000004">
      <c r="F29" s="87"/>
      <c r="G29" s="87"/>
    </row>
    <row r="30" spans="2:7" s="4" customFormat="1" ht="24" x14ac:dyDescent="0.55000000000000004">
      <c r="F30" s="87"/>
      <c r="G30" s="87"/>
    </row>
    <row r="31" spans="2:7" s="4" customFormat="1" ht="24" x14ac:dyDescent="0.55000000000000004">
      <c r="F31" s="87"/>
      <c r="G31" s="87"/>
    </row>
    <row r="32" spans="2:7" s="4" customFormat="1" ht="24" x14ac:dyDescent="0.55000000000000004">
      <c r="F32" s="87"/>
      <c r="G32" s="87"/>
    </row>
    <row r="33" spans="2:8" x14ac:dyDescent="0.55000000000000004">
      <c r="B33" s="195" t="s">
        <v>26</v>
      </c>
      <c r="C33" s="195"/>
      <c r="D33" s="195"/>
      <c r="E33" s="195"/>
      <c r="F33" s="195"/>
      <c r="G33" s="195"/>
      <c r="H33" s="41"/>
    </row>
    <row r="34" spans="2:8" x14ac:dyDescent="0.55000000000000004">
      <c r="B34" s="171"/>
      <c r="C34" s="171"/>
      <c r="D34" s="171"/>
      <c r="E34" s="171"/>
      <c r="F34" s="171"/>
      <c r="G34" s="171"/>
      <c r="H34" s="41"/>
    </row>
    <row r="35" spans="2:8" s="4" customFormat="1" ht="24" x14ac:dyDescent="0.55000000000000004">
      <c r="B35" s="12" t="s">
        <v>102</v>
      </c>
      <c r="F35" s="11"/>
      <c r="G35" s="11"/>
    </row>
    <row r="36" spans="2:8" s="4" customFormat="1" ht="24.75" thickBot="1" x14ac:dyDescent="0.6">
      <c r="C36" s="204" t="s">
        <v>103</v>
      </c>
      <c r="D36" s="205"/>
      <c r="E36" s="206"/>
      <c r="F36" s="91" t="s">
        <v>1</v>
      </c>
      <c r="G36" s="91" t="s">
        <v>2</v>
      </c>
    </row>
    <row r="37" spans="2:8" s="4" customFormat="1" ht="24.75" thickTop="1" x14ac:dyDescent="0.55000000000000004">
      <c r="C37" s="155" t="s">
        <v>43</v>
      </c>
      <c r="D37" s="156"/>
      <c r="E37" s="156"/>
      <c r="F37" s="169">
        <v>3</v>
      </c>
      <c r="G37" s="162">
        <f t="shared" ref="G37:G49" si="0">F37*100/F$55</f>
        <v>21.428571428571427</v>
      </c>
    </row>
    <row r="38" spans="2:8" s="4" customFormat="1" ht="24" x14ac:dyDescent="0.55000000000000004">
      <c r="C38" s="119" t="s">
        <v>104</v>
      </c>
      <c r="D38" s="120"/>
      <c r="E38" s="120"/>
      <c r="F38" s="168">
        <v>1</v>
      </c>
      <c r="G38" s="123">
        <f t="shared" si="0"/>
        <v>7.1428571428571432</v>
      </c>
    </row>
    <row r="39" spans="2:8" s="4" customFormat="1" ht="24" x14ac:dyDescent="0.55000000000000004">
      <c r="C39" s="119" t="s">
        <v>105</v>
      </c>
      <c r="D39" s="120"/>
      <c r="E39" s="120"/>
      <c r="F39" s="168">
        <v>2</v>
      </c>
      <c r="G39" s="123">
        <f t="shared" si="0"/>
        <v>14.285714285714286</v>
      </c>
    </row>
    <row r="40" spans="2:8" s="4" customFormat="1" ht="24" x14ac:dyDescent="0.55000000000000004">
      <c r="C40" s="157" t="s">
        <v>46</v>
      </c>
      <c r="D40" s="158"/>
      <c r="E40" s="158"/>
      <c r="F40" s="159">
        <v>4</v>
      </c>
      <c r="G40" s="162">
        <f t="shared" si="0"/>
        <v>28.571428571428573</v>
      </c>
    </row>
    <row r="41" spans="2:8" s="4" customFormat="1" ht="24" x14ac:dyDescent="0.55000000000000004">
      <c r="C41" s="138" t="s">
        <v>106</v>
      </c>
      <c r="D41" s="158"/>
      <c r="E41" s="158"/>
      <c r="F41" s="122">
        <v>1</v>
      </c>
      <c r="G41" s="123">
        <f t="shared" si="0"/>
        <v>7.1428571428571432</v>
      </c>
    </row>
    <row r="42" spans="2:8" s="4" customFormat="1" ht="24" x14ac:dyDescent="0.55000000000000004">
      <c r="C42" s="138" t="s">
        <v>107</v>
      </c>
      <c r="D42" s="158"/>
      <c r="E42" s="158"/>
      <c r="F42" s="122">
        <v>2</v>
      </c>
      <c r="G42" s="123">
        <f t="shared" si="0"/>
        <v>14.285714285714286</v>
      </c>
    </row>
    <row r="43" spans="2:8" s="4" customFormat="1" ht="24" x14ac:dyDescent="0.55000000000000004">
      <c r="C43" s="138" t="s">
        <v>108</v>
      </c>
      <c r="D43" s="158"/>
      <c r="E43" s="158"/>
      <c r="F43" s="122">
        <v>1</v>
      </c>
      <c r="G43" s="123">
        <f t="shared" si="0"/>
        <v>7.1428571428571432</v>
      </c>
    </row>
    <row r="44" spans="2:8" s="4" customFormat="1" ht="24" x14ac:dyDescent="0.55000000000000004">
      <c r="C44" s="157" t="s">
        <v>100</v>
      </c>
      <c r="D44" s="158"/>
      <c r="E44" s="158"/>
      <c r="F44" s="159">
        <v>1</v>
      </c>
      <c r="G44" s="160">
        <f t="shared" si="0"/>
        <v>7.1428571428571432</v>
      </c>
    </row>
    <row r="45" spans="2:8" s="4" customFormat="1" ht="24" x14ac:dyDescent="0.55000000000000004">
      <c r="C45" s="138" t="s">
        <v>109</v>
      </c>
      <c r="D45" s="158"/>
      <c r="E45" s="158"/>
      <c r="F45" s="122">
        <v>1</v>
      </c>
      <c r="G45" s="123">
        <f t="shared" si="0"/>
        <v>7.1428571428571432</v>
      </c>
    </row>
    <row r="46" spans="2:8" s="4" customFormat="1" ht="24" x14ac:dyDescent="0.55000000000000004">
      <c r="C46" s="157" t="s">
        <v>44</v>
      </c>
      <c r="D46" s="158"/>
      <c r="E46" s="158"/>
      <c r="F46" s="159">
        <v>1</v>
      </c>
      <c r="G46" s="160">
        <f t="shared" si="0"/>
        <v>7.1428571428571432</v>
      </c>
    </row>
    <row r="47" spans="2:8" s="4" customFormat="1" ht="24" x14ac:dyDescent="0.55000000000000004">
      <c r="C47" s="138" t="s">
        <v>110</v>
      </c>
      <c r="D47" s="139"/>
      <c r="E47" s="139"/>
      <c r="F47" s="122">
        <v>1</v>
      </c>
      <c r="G47" s="123">
        <f t="shared" si="0"/>
        <v>7.1428571428571432</v>
      </c>
    </row>
    <row r="48" spans="2:8" s="4" customFormat="1" ht="24" x14ac:dyDescent="0.55000000000000004">
      <c r="C48" s="157" t="s">
        <v>45</v>
      </c>
      <c r="D48" s="158"/>
      <c r="E48" s="158"/>
      <c r="F48" s="159">
        <v>2</v>
      </c>
      <c r="G48" s="160">
        <f t="shared" si="0"/>
        <v>14.285714285714286</v>
      </c>
    </row>
    <row r="49" spans="1:7" s="4" customFormat="1" ht="24" x14ac:dyDescent="0.55000000000000004">
      <c r="C49" s="119" t="s">
        <v>111</v>
      </c>
      <c r="D49" s="120"/>
      <c r="E49" s="120"/>
      <c r="F49" s="121">
        <v>2</v>
      </c>
      <c r="G49" s="123">
        <f t="shared" si="0"/>
        <v>14.285714285714286</v>
      </c>
    </row>
    <row r="50" spans="1:7" s="4" customFormat="1" ht="24" x14ac:dyDescent="0.55000000000000004">
      <c r="C50" s="163" t="s">
        <v>101</v>
      </c>
      <c r="D50" s="164"/>
      <c r="E50" s="164"/>
      <c r="F50" s="161">
        <v>2</v>
      </c>
      <c r="G50" s="162">
        <f>F50*100/F$55</f>
        <v>14.285714285714286</v>
      </c>
    </row>
    <row r="51" spans="1:7" s="4" customFormat="1" ht="24" x14ac:dyDescent="0.55000000000000004">
      <c r="C51" s="138" t="s">
        <v>112</v>
      </c>
      <c r="D51" s="139"/>
      <c r="E51" s="140"/>
      <c r="F51" s="167">
        <v>1</v>
      </c>
      <c r="G51" s="123">
        <f t="shared" ref="G51:G52" si="1">F51*100/F$55</f>
        <v>7.1428571428571432</v>
      </c>
    </row>
    <row r="52" spans="1:7" s="4" customFormat="1" ht="24" x14ac:dyDescent="0.55000000000000004">
      <c r="C52" s="138" t="s">
        <v>113</v>
      </c>
      <c r="D52" s="139"/>
      <c r="E52" s="139"/>
      <c r="F52" s="122">
        <v>1</v>
      </c>
      <c r="G52" s="123">
        <f t="shared" si="1"/>
        <v>7.1428571428571432</v>
      </c>
    </row>
    <row r="53" spans="1:7" s="4" customFormat="1" ht="24" x14ac:dyDescent="0.55000000000000004">
      <c r="C53" s="157" t="s">
        <v>68</v>
      </c>
      <c r="D53" s="139"/>
      <c r="E53" s="139"/>
      <c r="F53" s="159">
        <v>1</v>
      </c>
      <c r="G53" s="160">
        <f>F53*100/F$55</f>
        <v>7.1428571428571432</v>
      </c>
    </row>
    <row r="54" spans="1:7" s="4" customFormat="1" ht="24" x14ac:dyDescent="0.55000000000000004">
      <c r="C54" s="165" t="s">
        <v>117</v>
      </c>
      <c r="D54" s="137"/>
      <c r="E54" s="137"/>
      <c r="F54" s="166">
        <v>1</v>
      </c>
      <c r="G54" s="123">
        <f>F54*100/F$55</f>
        <v>7.1428571428571432</v>
      </c>
    </row>
    <row r="55" spans="1:7" s="4" customFormat="1" ht="24.75" thickBot="1" x14ac:dyDescent="0.6">
      <c r="C55" s="198" t="s">
        <v>3</v>
      </c>
      <c r="D55" s="199"/>
      <c r="E55" s="200"/>
      <c r="F55" s="17">
        <f>SUM(F37:F37,F40,F44,F46,F48,F50,F53)</f>
        <v>14</v>
      </c>
      <c r="G55" s="28">
        <f>F55*100/F$55</f>
        <v>100</v>
      </c>
    </row>
    <row r="56" spans="1:7" s="4" customFormat="1" ht="24.75" thickTop="1" x14ac:dyDescent="0.55000000000000004">
      <c r="B56" s="171"/>
      <c r="C56" s="171"/>
      <c r="D56" s="171"/>
      <c r="E56" s="171"/>
      <c r="F56" s="171"/>
      <c r="G56" s="171"/>
    </row>
    <row r="57" spans="1:7" s="4" customFormat="1" ht="24" x14ac:dyDescent="0.55000000000000004">
      <c r="B57" s="102" t="s">
        <v>171</v>
      </c>
      <c r="C57" s="92"/>
      <c r="D57" s="92"/>
      <c r="E57" s="93"/>
      <c r="F57" s="94"/>
      <c r="G57" s="87"/>
    </row>
    <row r="58" spans="1:7" s="4" customFormat="1" ht="24" x14ac:dyDescent="0.55000000000000004">
      <c r="A58" s="4" t="s">
        <v>24</v>
      </c>
      <c r="B58" s="194" t="s">
        <v>172</v>
      </c>
      <c r="C58" s="194"/>
      <c r="D58" s="194"/>
      <c r="E58" s="194"/>
      <c r="F58" s="194"/>
      <c r="G58" s="194"/>
    </row>
    <row r="59" spans="1:7" x14ac:dyDescent="0.55000000000000004">
      <c r="B59" s="1" t="s">
        <v>173</v>
      </c>
    </row>
    <row r="60" spans="1:7" x14ac:dyDescent="0.55000000000000004">
      <c r="B60" s="1" t="s">
        <v>119</v>
      </c>
    </row>
    <row r="61" spans="1:7" x14ac:dyDescent="0.55000000000000004">
      <c r="B61" s="1" t="s">
        <v>120</v>
      </c>
    </row>
    <row r="62" spans="1:7" x14ac:dyDescent="0.55000000000000004">
      <c r="B62" s="1" t="s">
        <v>121</v>
      </c>
    </row>
    <row r="63" spans="1:7" x14ac:dyDescent="0.55000000000000004">
      <c r="B63" s="1" t="s">
        <v>122</v>
      </c>
    </row>
    <row r="64" spans="1:7" x14ac:dyDescent="0.55000000000000004">
      <c r="B64" s="1" t="s">
        <v>123</v>
      </c>
    </row>
  </sheetData>
  <mergeCells count="13">
    <mergeCell ref="B58:G58"/>
    <mergeCell ref="B1:G1"/>
    <mergeCell ref="B7:H7"/>
    <mergeCell ref="C10:E10"/>
    <mergeCell ref="B4:G4"/>
    <mergeCell ref="B5:G5"/>
    <mergeCell ref="B3:G3"/>
    <mergeCell ref="C55:E55"/>
    <mergeCell ref="C11:E11"/>
    <mergeCell ref="C13:E13"/>
    <mergeCell ref="C36:E36"/>
    <mergeCell ref="C12:E12"/>
    <mergeCell ref="B33:G33"/>
  </mergeCells>
  <pageMargins left="0.43307086614173229" right="0" top="0.51181102362204722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zoomScale="120" zoomScaleNormal="120" workbookViewId="0">
      <selection activeCell="C8" sqref="C8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0.75" style="1" customWidth="1"/>
    <col min="6" max="6" width="7.75" style="2" customWidth="1"/>
    <col min="7" max="7" width="8.125" style="2" customWidth="1"/>
    <col min="8" max="8" width="13.7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9" s="7" customFormat="1" ht="24" x14ac:dyDescent="0.55000000000000004">
      <c r="A1" s="214" t="s">
        <v>13</v>
      </c>
      <c r="B1" s="214"/>
      <c r="C1" s="214"/>
      <c r="D1" s="214"/>
      <c r="E1" s="214"/>
      <c r="F1" s="214"/>
      <c r="G1" s="214"/>
      <c r="H1" s="214"/>
    </row>
    <row r="2" spans="1:9" x14ac:dyDescent="0.55000000000000004">
      <c r="B2" s="2"/>
      <c r="C2" s="2"/>
      <c r="D2" s="2"/>
      <c r="E2" s="2"/>
      <c r="I2" s="3"/>
    </row>
    <row r="3" spans="1:9" s="4" customFormat="1" ht="24" x14ac:dyDescent="0.55000000000000004">
      <c r="B3" s="5" t="s">
        <v>15</v>
      </c>
      <c r="F3" s="37"/>
      <c r="G3" s="37"/>
      <c r="H3" s="37"/>
    </row>
    <row r="4" spans="1:9" s="8" customFormat="1" ht="25.5" customHeight="1" x14ac:dyDescent="0.55000000000000004">
      <c r="B4" s="27" t="s">
        <v>163</v>
      </c>
      <c r="F4" s="37"/>
      <c r="G4" s="37"/>
      <c r="H4" s="37"/>
    </row>
    <row r="5" spans="1:9" s="8" customFormat="1" ht="24.75" thickBot="1" x14ac:dyDescent="0.6">
      <c r="B5" s="8" t="s">
        <v>169</v>
      </c>
      <c r="F5" s="39"/>
      <c r="G5" s="39"/>
      <c r="H5" s="39"/>
    </row>
    <row r="6" spans="1:9" s="4" customFormat="1" ht="24.75" thickTop="1" x14ac:dyDescent="0.55000000000000004">
      <c r="B6" s="226" t="s">
        <v>4</v>
      </c>
      <c r="C6" s="227"/>
      <c r="D6" s="227"/>
      <c r="E6" s="228"/>
      <c r="F6" s="232"/>
      <c r="G6" s="215" t="s">
        <v>5</v>
      </c>
      <c r="H6" s="215" t="s">
        <v>6</v>
      </c>
    </row>
    <row r="7" spans="1:9" s="4" customFormat="1" ht="24.75" thickBot="1" x14ac:dyDescent="0.6">
      <c r="B7" s="229"/>
      <c r="C7" s="230"/>
      <c r="D7" s="230"/>
      <c r="E7" s="231"/>
      <c r="F7" s="233"/>
      <c r="G7" s="216"/>
      <c r="H7" s="216"/>
    </row>
    <row r="8" spans="1:9" s="4" customFormat="1" ht="24.75" thickTop="1" x14ac:dyDescent="0.55000000000000004">
      <c r="B8" s="79" t="s">
        <v>9</v>
      </c>
      <c r="C8" s="80"/>
      <c r="D8" s="80"/>
      <c r="E8" s="81"/>
      <c r="F8" s="49"/>
      <c r="G8" s="14"/>
      <c r="H8" s="40"/>
      <c r="I8" s="6"/>
    </row>
    <row r="9" spans="1:9" s="4" customFormat="1" ht="24" customHeight="1" x14ac:dyDescent="0.55000000000000004">
      <c r="B9" s="217" t="s">
        <v>86</v>
      </c>
      <c r="C9" s="218"/>
      <c r="D9" s="218"/>
      <c r="E9" s="219"/>
      <c r="F9" s="212">
        <f>Data!L16</f>
        <v>2.8571428571428572</v>
      </c>
      <c r="G9" s="212">
        <f>Data!L17</f>
        <v>1.3506205330054122</v>
      </c>
      <c r="H9" s="207" t="str">
        <f t="shared" ref="H9:H11" si="0">IF(F9&gt;4.5,"มากที่สุด",IF(F9&gt;3.5,"มาก",IF(F9&gt;2.5,"ปานกลาง",IF(F9&gt;1.5,"น้อย",IF(F9&lt;=1.5,"น้อยที่สุด")))))</f>
        <v>ปานกลาง</v>
      </c>
    </row>
    <row r="10" spans="1:9" s="4" customFormat="1" ht="24" customHeight="1" x14ac:dyDescent="0.55000000000000004">
      <c r="B10" s="209" t="s">
        <v>85</v>
      </c>
      <c r="C10" s="210"/>
      <c r="D10" s="210"/>
      <c r="E10" s="211"/>
      <c r="F10" s="213"/>
      <c r="G10" s="213"/>
      <c r="H10" s="208"/>
    </row>
    <row r="11" spans="1:9" s="4" customFormat="1" ht="24" customHeight="1" x14ac:dyDescent="0.55000000000000004">
      <c r="B11" s="217" t="s">
        <v>20</v>
      </c>
      <c r="C11" s="218"/>
      <c r="D11" s="218"/>
      <c r="E11" s="219"/>
      <c r="F11" s="212">
        <f>Data!M16</f>
        <v>2.7857142857142856</v>
      </c>
      <c r="G11" s="212">
        <f>Data!M17</f>
        <v>1.3114039117603014</v>
      </c>
      <c r="H11" s="207" t="str">
        <f t="shared" si="0"/>
        <v>ปานกลาง</v>
      </c>
    </row>
    <row r="12" spans="1:9" s="4" customFormat="1" ht="24" x14ac:dyDescent="0.55000000000000004">
      <c r="B12" s="209" t="s">
        <v>19</v>
      </c>
      <c r="C12" s="210"/>
      <c r="D12" s="210"/>
      <c r="E12" s="211"/>
      <c r="F12" s="213"/>
      <c r="G12" s="213"/>
      <c r="H12" s="208"/>
    </row>
    <row r="13" spans="1:9" s="4" customFormat="1" ht="24.75" thickBot="1" x14ac:dyDescent="0.6">
      <c r="B13" s="220" t="s">
        <v>10</v>
      </c>
      <c r="C13" s="221"/>
      <c r="D13" s="221"/>
      <c r="E13" s="222"/>
      <c r="F13" s="18">
        <f>Data!M18</f>
        <v>2.8214285714285716</v>
      </c>
      <c r="G13" s="19">
        <f>Data!M19</f>
        <v>1.3067792306552617</v>
      </c>
      <c r="H13" s="20" t="s">
        <v>39</v>
      </c>
    </row>
    <row r="14" spans="1:9" s="4" customFormat="1" ht="24.75" thickTop="1" x14ac:dyDescent="0.55000000000000004">
      <c r="B14" s="50" t="s">
        <v>11</v>
      </c>
      <c r="C14" s="51"/>
      <c r="D14" s="51"/>
      <c r="E14" s="21"/>
      <c r="F14" s="22"/>
      <c r="G14" s="22"/>
      <c r="H14" s="21"/>
    </row>
    <row r="15" spans="1:9" s="4" customFormat="1" ht="24" customHeight="1" x14ac:dyDescent="0.55000000000000004">
      <c r="B15" s="217" t="s">
        <v>87</v>
      </c>
      <c r="C15" s="218"/>
      <c r="D15" s="218"/>
      <c r="E15" s="219"/>
      <c r="F15" s="212">
        <f>Data!N16</f>
        <v>4.6428571428571432</v>
      </c>
      <c r="G15" s="212">
        <f>Data!N17</f>
        <v>0.63332369377665143</v>
      </c>
      <c r="H15" s="207" t="str">
        <f>IF(F15&gt;4.5,"มากที่สุด",IF(F15&gt;3.5,"มาก",IF(F15&gt;2.5,"ปานกลาง",IF(F15&gt;1.5,"น้อย",IF(F15&lt;=1.5,"น้อยที่สุด")))))</f>
        <v>มากที่สุด</v>
      </c>
    </row>
    <row r="16" spans="1:9" s="4" customFormat="1" ht="24" customHeight="1" x14ac:dyDescent="0.55000000000000004">
      <c r="B16" s="209" t="s">
        <v>85</v>
      </c>
      <c r="C16" s="210"/>
      <c r="D16" s="210"/>
      <c r="E16" s="211"/>
      <c r="F16" s="213"/>
      <c r="G16" s="213"/>
      <c r="H16" s="208"/>
    </row>
    <row r="17" spans="1:10" s="4" customFormat="1" ht="24" customHeight="1" x14ac:dyDescent="0.55000000000000004">
      <c r="B17" s="217" t="s">
        <v>25</v>
      </c>
      <c r="C17" s="218"/>
      <c r="D17" s="218"/>
      <c r="E17" s="219"/>
      <c r="F17" s="212">
        <f>Data!O16</f>
        <v>4.3571428571428568</v>
      </c>
      <c r="G17" s="212">
        <f>Data!O17</f>
        <v>0.63332369377665143</v>
      </c>
      <c r="H17" s="207" t="str">
        <f t="shared" ref="H17:H19" si="1">IF(F17&gt;4.5,"มากที่สุด",IF(F17&gt;3.5,"มาก",IF(F17&gt;2.5,"ปานกลาง",IF(F17&gt;1.5,"น้อย",IF(F17&lt;=1.5,"น้อยที่สุด")))))</f>
        <v>มาก</v>
      </c>
    </row>
    <row r="18" spans="1:10" s="4" customFormat="1" ht="24" customHeight="1" x14ac:dyDescent="0.55000000000000004">
      <c r="B18" s="209" t="s">
        <v>19</v>
      </c>
      <c r="C18" s="210"/>
      <c r="D18" s="210"/>
      <c r="E18" s="211"/>
      <c r="F18" s="213"/>
      <c r="G18" s="213"/>
      <c r="H18" s="208"/>
    </row>
    <row r="19" spans="1:10" s="4" customFormat="1" ht="24.75" thickBot="1" x14ac:dyDescent="0.6">
      <c r="B19" s="223" t="s">
        <v>10</v>
      </c>
      <c r="C19" s="224"/>
      <c r="D19" s="224"/>
      <c r="E19" s="225"/>
      <c r="F19" s="19">
        <f>Data!O18</f>
        <v>4.5</v>
      </c>
      <c r="G19" s="23">
        <f>Data!O19</f>
        <v>0.6382847385042254</v>
      </c>
      <c r="H19" s="20" t="str">
        <f t="shared" si="1"/>
        <v>มาก</v>
      </c>
      <c r="J19" s="24"/>
    </row>
    <row r="20" spans="1:10" s="4" customFormat="1" ht="16.5" customHeight="1" thickTop="1" x14ac:dyDescent="0.55000000000000004">
      <c r="B20" s="6"/>
      <c r="C20" s="6"/>
      <c r="D20" s="6"/>
      <c r="E20" s="6"/>
      <c r="F20" s="25"/>
      <c r="G20" s="25"/>
      <c r="H20" s="25"/>
    </row>
    <row r="21" spans="1:10" s="4" customFormat="1" ht="24" x14ac:dyDescent="0.55000000000000004">
      <c r="B21" s="8"/>
      <c r="C21" s="8" t="s">
        <v>164</v>
      </c>
      <c r="D21" s="8"/>
      <c r="E21" s="8"/>
      <c r="F21" s="8"/>
      <c r="G21" s="8"/>
      <c r="H21" s="8"/>
      <c r="I21" s="8"/>
      <c r="J21" s="8"/>
    </row>
    <row r="22" spans="1:10" s="4" customFormat="1" ht="24" x14ac:dyDescent="0.55000000000000004">
      <c r="B22" s="8" t="s">
        <v>84</v>
      </c>
      <c r="C22" s="8"/>
      <c r="D22" s="8"/>
      <c r="E22" s="8"/>
      <c r="F22" s="8"/>
      <c r="G22" s="8"/>
      <c r="H22" s="8"/>
      <c r="I22" s="8"/>
      <c r="J22" s="8"/>
    </row>
    <row r="23" spans="1:10" s="4" customFormat="1" ht="24" x14ac:dyDescent="0.55000000000000004">
      <c r="B23" s="8" t="s">
        <v>129</v>
      </c>
      <c r="C23" s="8"/>
      <c r="D23" s="8"/>
      <c r="E23" s="8"/>
      <c r="F23" s="8"/>
      <c r="G23" s="8"/>
      <c r="H23" s="8"/>
      <c r="I23" s="8"/>
      <c r="J23" s="8"/>
    </row>
    <row r="24" spans="1:10" s="4" customFormat="1" ht="24" x14ac:dyDescent="0.55000000000000004">
      <c r="A24" s="36"/>
      <c r="B24" s="36"/>
      <c r="C24" s="36"/>
      <c r="D24" s="36"/>
      <c r="E24" s="36"/>
      <c r="F24" s="36"/>
      <c r="G24" s="8"/>
      <c r="H24" s="8"/>
    </row>
    <row r="25" spans="1:10" s="4" customFormat="1" ht="24" x14ac:dyDescent="0.55000000000000004">
      <c r="B25" s="8"/>
      <c r="C25" s="8"/>
      <c r="D25" s="8"/>
      <c r="E25" s="8"/>
      <c r="F25" s="8"/>
      <c r="G25" s="8"/>
      <c r="H25" s="8"/>
      <c r="I25" s="8"/>
      <c r="J25" s="8"/>
    </row>
    <row r="26" spans="1:10" s="4" customFormat="1" ht="24" x14ac:dyDescent="0.55000000000000004">
      <c r="B26" s="8"/>
      <c r="C26" s="8"/>
      <c r="D26" s="8"/>
      <c r="E26" s="8"/>
      <c r="F26" s="8"/>
      <c r="G26" s="8"/>
      <c r="H26" s="8"/>
      <c r="I26" s="8"/>
      <c r="J26" s="8"/>
    </row>
    <row r="27" spans="1:10" s="7" customFormat="1" ht="24" x14ac:dyDescent="0.55000000000000004">
      <c r="B27" s="33"/>
      <c r="C27" s="33"/>
      <c r="D27" s="33"/>
      <c r="E27" s="33"/>
      <c r="F27" s="34"/>
      <c r="G27" s="34"/>
      <c r="H27" s="35"/>
    </row>
  </sheetData>
  <mergeCells count="27">
    <mergeCell ref="B19:E19"/>
    <mergeCell ref="B6:E7"/>
    <mergeCell ref="F6:F7"/>
    <mergeCell ref="G6:G7"/>
    <mergeCell ref="B17:E17"/>
    <mergeCell ref="B15:E15"/>
    <mergeCell ref="B16:E16"/>
    <mergeCell ref="F15:F16"/>
    <mergeCell ref="G15:G16"/>
    <mergeCell ref="A1:H1"/>
    <mergeCell ref="H6:H7"/>
    <mergeCell ref="B9:E9"/>
    <mergeCell ref="B11:E11"/>
    <mergeCell ref="B13:E13"/>
    <mergeCell ref="B10:E10"/>
    <mergeCell ref="F9:F10"/>
    <mergeCell ref="G9:G10"/>
    <mergeCell ref="H9:H10"/>
    <mergeCell ref="F11:F12"/>
    <mergeCell ref="G11:G12"/>
    <mergeCell ref="H11:H12"/>
    <mergeCell ref="B12:E12"/>
    <mergeCell ref="H15:H16"/>
    <mergeCell ref="B18:E18"/>
    <mergeCell ref="F17:F18"/>
    <mergeCell ref="G17:G18"/>
    <mergeCell ref="H17:H18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35"/>
  <sheetViews>
    <sheetView topLeftCell="A22" zoomScaleNormal="100" workbookViewId="0">
      <selection activeCell="C26" sqref="C26"/>
    </sheetView>
  </sheetViews>
  <sheetFormatPr defaultRowHeight="23.25" x14ac:dyDescent="0.55000000000000004"/>
  <cols>
    <col min="1" max="1" width="7.125" style="1" customWidth="1"/>
    <col min="2" max="2" width="4.625" style="1" customWidth="1"/>
    <col min="3" max="3" width="16.125" style="1" customWidth="1"/>
    <col min="4" max="4" width="6.25" style="1" customWidth="1"/>
    <col min="5" max="5" width="15.375" style="1" customWidth="1"/>
    <col min="6" max="6" width="14" style="1" customWidth="1"/>
    <col min="7" max="7" width="6.75" style="2" customWidth="1"/>
    <col min="8" max="8" width="7" style="2" customWidth="1"/>
    <col min="9" max="9" width="14.75" style="2" customWidth="1"/>
    <col min="10" max="258" width="9.125" style="1"/>
    <col min="259" max="259" width="10.875" style="1" customWidth="1"/>
    <col min="260" max="260" width="9.125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.125" style="1"/>
    <col min="515" max="515" width="10.875" style="1" customWidth="1"/>
    <col min="516" max="516" width="9.125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.125" style="1"/>
    <col min="771" max="771" width="10.875" style="1" customWidth="1"/>
    <col min="772" max="772" width="9.125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.125" style="1"/>
    <col min="1027" max="1027" width="10.875" style="1" customWidth="1"/>
    <col min="1028" max="1028" width="9.125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.125" style="1"/>
    <col min="1283" max="1283" width="10.875" style="1" customWidth="1"/>
    <col min="1284" max="1284" width="9.125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.125" style="1"/>
    <col min="1539" max="1539" width="10.875" style="1" customWidth="1"/>
    <col min="1540" max="1540" width="9.125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.125" style="1"/>
    <col min="1795" max="1795" width="10.875" style="1" customWidth="1"/>
    <col min="1796" max="1796" width="9.125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.125" style="1"/>
    <col min="2051" max="2051" width="10.875" style="1" customWidth="1"/>
    <col min="2052" max="2052" width="9.125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.125" style="1"/>
    <col min="2307" max="2307" width="10.875" style="1" customWidth="1"/>
    <col min="2308" max="2308" width="9.125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.125" style="1"/>
    <col min="2563" max="2563" width="10.875" style="1" customWidth="1"/>
    <col min="2564" max="2564" width="9.125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.125" style="1"/>
    <col min="2819" max="2819" width="10.875" style="1" customWidth="1"/>
    <col min="2820" max="2820" width="9.125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.125" style="1"/>
    <col min="3075" max="3075" width="10.875" style="1" customWidth="1"/>
    <col min="3076" max="3076" width="9.125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.125" style="1"/>
    <col min="3331" max="3331" width="10.875" style="1" customWidth="1"/>
    <col min="3332" max="3332" width="9.125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.125" style="1"/>
    <col min="3587" max="3587" width="10.875" style="1" customWidth="1"/>
    <col min="3588" max="3588" width="9.125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.125" style="1"/>
    <col min="3843" max="3843" width="10.875" style="1" customWidth="1"/>
    <col min="3844" max="3844" width="9.125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.125" style="1"/>
    <col min="4099" max="4099" width="10.875" style="1" customWidth="1"/>
    <col min="4100" max="4100" width="9.125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.125" style="1"/>
    <col min="4355" max="4355" width="10.875" style="1" customWidth="1"/>
    <col min="4356" max="4356" width="9.125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.125" style="1"/>
    <col min="4611" max="4611" width="10.875" style="1" customWidth="1"/>
    <col min="4612" max="4612" width="9.125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.125" style="1"/>
    <col min="4867" max="4867" width="10.875" style="1" customWidth="1"/>
    <col min="4868" max="4868" width="9.125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.125" style="1"/>
    <col min="5123" max="5123" width="10.875" style="1" customWidth="1"/>
    <col min="5124" max="5124" width="9.125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.125" style="1"/>
    <col min="5379" max="5379" width="10.875" style="1" customWidth="1"/>
    <col min="5380" max="5380" width="9.125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.125" style="1"/>
    <col min="5635" max="5635" width="10.875" style="1" customWidth="1"/>
    <col min="5636" max="5636" width="9.125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.125" style="1"/>
    <col min="5891" max="5891" width="10.875" style="1" customWidth="1"/>
    <col min="5892" max="5892" width="9.125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.125" style="1"/>
    <col min="6147" max="6147" width="10.875" style="1" customWidth="1"/>
    <col min="6148" max="6148" width="9.125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.125" style="1"/>
    <col min="6403" max="6403" width="10.875" style="1" customWidth="1"/>
    <col min="6404" max="6404" width="9.125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.125" style="1"/>
    <col min="6659" max="6659" width="10.875" style="1" customWidth="1"/>
    <col min="6660" max="6660" width="9.125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.125" style="1"/>
    <col min="6915" max="6915" width="10.875" style="1" customWidth="1"/>
    <col min="6916" max="6916" width="9.125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.125" style="1"/>
    <col min="7171" max="7171" width="10.875" style="1" customWidth="1"/>
    <col min="7172" max="7172" width="9.125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.125" style="1"/>
    <col min="7427" max="7427" width="10.875" style="1" customWidth="1"/>
    <col min="7428" max="7428" width="9.125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.125" style="1"/>
    <col min="7683" max="7683" width="10.875" style="1" customWidth="1"/>
    <col min="7684" max="7684" width="9.125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.125" style="1"/>
    <col min="7939" max="7939" width="10.875" style="1" customWidth="1"/>
    <col min="7940" max="7940" width="9.125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.125" style="1"/>
    <col min="8195" max="8195" width="10.875" style="1" customWidth="1"/>
    <col min="8196" max="8196" width="9.125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.125" style="1"/>
    <col min="8451" max="8451" width="10.875" style="1" customWidth="1"/>
    <col min="8452" max="8452" width="9.125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.125" style="1"/>
    <col min="8707" max="8707" width="10.875" style="1" customWidth="1"/>
    <col min="8708" max="8708" width="9.125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.125" style="1"/>
    <col min="8963" max="8963" width="10.875" style="1" customWidth="1"/>
    <col min="8964" max="8964" width="9.125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.125" style="1"/>
    <col min="9219" max="9219" width="10.875" style="1" customWidth="1"/>
    <col min="9220" max="9220" width="9.125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.125" style="1"/>
    <col min="9475" max="9475" width="10.875" style="1" customWidth="1"/>
    <col min="9476" max="9476" width="9.125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.125" style="1"/>
    <col min="9731" max="9731" width="10.875" style="1" customWidth="1"/>
    <col min="9732" max="9732" width="9.125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.125" style="1"/>
    <col min="9987" max="9987" width="10.875" style="1" customWidth="1"/>
    <col min="9988" max="9988" width="9.125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.125" style="1"/>
    <col min="10243" max="10243" width="10.875" style="1" customWidth="1"/>
    <col min="10244" max="10244" width="9.125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.125" style="1"/>
    <col min="10499" max="10499" width="10.875" style="1" customWidth="1"/>
    <col min="10500" max="10500" width="9.125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.125" style="1"/>
    <col min="10755" max="10755" width="10.875" style="1" customWidth="1"/>
    <col min="10756" max="10756" width="9.125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.125" style="1"/>
    <col min="11011" max="11011" width="10.875" style="1" customWidth="1"/>
    <col min="11012" max="11012" width="9.125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.125" style="1"/>
    <col min="11267" max="11267" width="10.875" style="1" customWidth="1"/>
    <col min="11268" max="11268" width="9.125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.125" style="1"/>
    <col min="11523" max="11523" width="10.875" style="1" customWidth="1"/>
    <col min="11524" max="11524" width="9.125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.125" style="1"/>
    <col min="11779" max="11779" width="10.875" style="1" customWidth="1"/>
    <col min="11780" max="11780" width="9.125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.125" style="1"/>
    <col min="12035" max="12035" width="10.875" style="1" customWidth="1"/>
    <col min="12036" max="12036" width="9.125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.125" style="1"/>
    <col min="12291" max="12291" width="10.875" style="1" customWidth="1"/>
    <col min="12292" max="12292" width="9.125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.125" style="1"/>
    <col min="12547" max="12547" width="10.875" style="1" customWidth="1"/>
    <col min="12548" max="12548" width="9.125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.125" style="1"/>
    <col min="12803" max="12803" width="10.875" style="1" customWidth="1"/>
    <col min="12804" max="12804" width="9.125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.125" style="1"/>
    <col min="13059" max="13059" width="10.875" style="1" customWidth="1"/>
    <col min="13060" max="13060" width="9.125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.125" style="1"/>
    <col min="13315" max="13315" width="10.875" style="1" customWidth="1"/>
    <col min="13316" max="13316" width="9.125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.125" style="1"/>
    <col min="13571" max="13571" width="10.875" style="1" customWidth="1"/>
    <col min="13572" max="13572" width="9.125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.125" style="1"/>
    <col min="13827" max="13827" width="10.875" style="1" customWidth="1"/>
    <col min="13828" max="13828" width="9.125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.125" style="1"/>
    <col min="14083" max="14083" width="10.875" style="1" customWidth="1"/>
    <col min="14084" max="14084" width="9.125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.125" style="1"/>
    <col min="14339" max="14339" width="10.875" style="1" customWidth="1"/>
    <col min="14340" max="14340" width="9.125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.125" style="1"/>
    <col min="14595" max="14595" width="10.875" style="1" customWidth="1"/>
    <col min="14596" max="14596" width="9.125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.125" style="1"/>
    <col min="14851" max="14851" width="10.875" style="1" customWidth="1"/>
    <col min="14852" max="14852" width="9.125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.125" style="1"/>
    <col min="15107" max="15107" width="10.875" style="1" customWidth="1"/>
    <col min="15108" max="15108" width="9.125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.125" style="1"/>
    <col min="15363" max="15363" width="10.875" style="1" customWidth="1"/>
    <col min="15364" max="15364" width="9.125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.125" style="1"/>
    <col min="15619" max="15619" width="10.875" style="1" customWidth="1"/>
    <col min="15620" max="15620" width="9.125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.125" style="1"/>
    <col min="15875" max="15875" width="10.875" style="1" customWidth="1"/>
    <col min="15876" max="15876" width="9.125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.125" style="1"/>
    <col min="16131" max="16131" width="10.875" style="1" customWidth="1"/>
    <col min="16132" max="16132" width="9.125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.125" style="1"/>
  </cols>
  <sheetData>
    <row r="1" spans="2:11" s="7" customFormat="1" ht="24" x14ac:dyDescent="0.55000000000000004">
      <c r="B1" s="214" t="s">
        <v>165</v>
      </c>
      <c r="C1" s="214"/>
      <c r="D1" s="214"/>
      <c r="E1" s="214"/>
      <c r="F1" s="214"/>
      <c r="G1" s="214"/>
      <c r="H1" s="214"/>
      <c r="I1" s="214"/>
    </row>
    <row r="2" spans="2:11" s="7" customFormat="1" ht="24" x14ac:dyDescent="0.55000000000000004">
      <c r="B2" s="48"/>
      <c r="C2" s="48"/>
      <c r="D2" s="48"/>
      <c r="E2" s="48"/>
      <c r="F2" s="48"/>
      <c r="G2" s="48"/>
      <c r="H2" s="48"/>
      <c r="I2" s="48"/>
    </row>
    <row r="3" spans="2:11" s="52" customFormat="1" ht="24" thickBot="1" x14ac:dyDescent="0.6">
      <c r="C3" s="53" t="s">
        <v>170</v>
      </c>
      <c r="G3" s="54"/>
      <c r="H3" s="54"/>
      <c r="I3" s="54"/>
    </row>
    <row r="4" spans="2:11" s="52" customFormat="1" ht="19.5" customHeight="1" thickTop="1" x14ac:dyDescent="0.55000000000000004">
      <c r="C4" s="258" t="s">
        <v>4</v>
      </c>
      <c r="D4" s="259"/>
      <c r="E4" s="259"/>
      <c r="F4" s="260"/>
      <c r="G4" s="264"/>
      <c r="H4" s="266" t="s">
        <v>5</v>
      </c>
      <c r="I4" s="266" t="s">
        <v>6</v>
      </c>
    </row>
    <row r="5" spans="2:11" s="52" customFormat="1" ht="12" customHeight="1" thickBot="1" x14ac:dyDescent="0.6">
      <c r="C5" s="261"/>
      <c r="D5" s="262"/>
      <c r="E5" s="262"/>
      <c r="F5" s="263"/>
      <c r="G5" s="265"/>
      <c r="H5" s="267"/>
      <c r="I5" s="267"/>
    </row>
    <row r="6" spans="2:11" s="52" customFormat="1" ht="24" thickTop="1" x14ac:dyDescent="0.55000000000000004">
      <c r="C6" s="250" t="s">
        <v>16</v>
      </c>
      <c r="D6" s="251"/>
      <c r="E6" s="251"/>
      <c r="F6" s="252"/>
      <c r="G6" s="55"/>
      <c r="H6" s="56"/>
      <c r="I6" s="56"/>
    </row>
    <row r="7" spans="2:11" s="52" customFormat="1" x14ac:dyDescent="0.55000000000000004">
      <c r="C7" s="59" t="s">
        <v>53</v>
      </c>
      <c r="D7" s="59"/>
      <c r="E7" s="59"/>
      <c r="F7" s="59"/>
      <c r="G7" s="57">
        <f>Data!D16</f>
        <v>4.8571428571428568</v>
      </c>
      <c r="H7" s="57">
        <f>Data!D17</f>
        <v>0.53452248382484935</v>
      </c>
      <c r="I7" s="58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2:11" s="52" customFormat="1" x14ac:dyDescent="0.55000000000000004">
      <c r="C8" s="60" t="s">
        <v>54</v>
      </c>
      <c r="D8" s="61"/>
      <c r="E8" s="61"/>
      <c r="F8" s="62"/>
      <c r="G8" s="256">
        <f>Data!E16</f>
        <v>4.9285714285714288</v>
      </c>
      <c r="H8" s="256">
        <f>Data!E17</f>
        <v>0.2672612419124244</v>
      </c>
      <c r="I8" s="235" t="str">
        <f t="shared" ref="I8" si="0">IF(G8&gt;4.5,"มากที่สุด",IF(G8&gt;3.5,"มาก",IF(G8&gt;2.5,"ปานกลาง",IF(G8&gt;1.5,"น้อย",IF(G8&lt;=1.5,"น้อยที่สุด")))))</f>
        <v>มากที่สุด</v>
      </c>
    </row>
    <row r="9" spans="2:11" s="52" customFormat="1" x14ac:dyDescent="0.55000000000000004">
      <c r="C9" s="63" t="s">
        <v>52</v>
      </c>
      <c r="D9" s="64"/>
      <c r="E9" s="64"/>
      <c r="F9" s="65"/>
      <c r="G9" s="257"/>
      <c r="H9" s="257"/>
      <c r="I9" s="236"/>
    </row>
    <row r="10" spans="2:11" s="52" customFormat="1" x14ac:dyDescent="0.55000000000000004">
      <c r="C10" s="253" t="s">
        <v>7</v>
      </c>
      <c r="D10" s="254"/>
      <c r="E10" s="254"/>
      <c r="F10" s="255"/>
      <c r="G10" s="66">
        <f>Data!E18</f>
        <v>4.8928571428571432</v>
      </c>
      <c r="H10" s="66">
        <f>Data!E19</f>
        <v>0.41626965212518602</v>
      </c>
      <c r="I10" s="67" t="str">
        <f>IF(G10&gt;4.5,"มากที่สุด",IF(G10&gt;3.5,"มาก",IF(G10&gt;2.5,"ปานกลาง",IF(G10&gt;1.5,"น้อย",IF(G10&lt;=1.5,"น้อยที่สุด")))))</f>
        <v>มากที่สุด</v>
      </c>
      <c r="K10" s="68"/>
    </row>
    <row r="11" spans="2:11" s="52" customFormat="1" x14ac:dyDescent="0.55000000000000004">
      <c r="C11" s="246" t="s">
        <v>60</v>
      </c>
      <c r="D11" s="247"/>
      <c r="E11" s="247"/>
      <c r="F11" s="248"/>
      <c r="G11" s="73"/>
      <c r="H11" s="73"/>
      <c r="I11" s="74"/>
    </row>
    <row r="12" spans="2:11" s="52" customFormat="1" x14ac:dyDescent="0.55000000000000004">
      <c r="C12" s="249" t="s">
        <v>81</v>
      </c>
      <c r="D12" s="249"/>
      <c r="E12" s="249"/>
      <c r="F12" s="249"/>
      <c r="G12" s="73">
        <f>Data!F16</f>
        <v>4.9285714285714288</v>
      </c>
      <c r="H12" s="73">
        <f>Data!G17</f>
        <v>0.2672612419124244</v>
      </c>
      <c r="I12" s="58" t="str">
        <f t="shared" ref="I12:I21" si="1">IF(G12&gt;4.5,"มากที่สุด",IF(G12&gt;3.5,"มาก",IF(G12&gt;2.5,"ปานกลาง",IF(G12&gt;1.5,"น้อย",IF(G12&lt;=1.5,"น้อยที่สุด")))))</f>
        <v>มากที่สุด</v>
      </c>
    </row>
    <row r="13" spans="2:11" s="52" customFormat="1" ht="23.25" customHeight="1" x14ac:dyDescent="0.55000000000000004">
      <c r="C13" s="243" t="s">
        <v>82</v>
      </c>
      <c r="D13" s="244"/>
      <c r="E13" s="244"/>
      <c r="F13" s="245"/>
      <c r="G13" s="71">
        <f>Data!G16</f>
        <v>4.9285714285714288</v>
      </c>
      <c r="H13" s="71">
        <f>Data!G17</f>
        <v>0.2672612419124244</v>
      </c>
      <c r="I13" s="72" t="str">
        <f t="shared" si="1"/>
        <v>มากที่สุด</v>
      </c>
    </row>
    <row r="14" spans="2:11" s="52" customFormat="1" x14ac:dyDescent="0.55000000000000004">
      <c r="C14" s="237" t="s">
        <v>61</v>
      </c>
      <c r="D14" s="238"/>
      <c r="E14" s="238"/>
      <c r="F14" s="239"/>
      <c r="G14" s="69">
        <f>Data!G18</f>
        <v>4.9285714285714288</v>
      </c>
      <c r="H14" s="69">
        <f>Data!G19</f>
        <v>0.26226526415648105</v>
      </c>
      <c r="I14" s="70" t="str">
        <f t="shared" si="1"/>
        <v>มากที่สุด</v>
      </c>
    </row>
    <row r="15" spans="2:11" s="52" customFormat="1" x14ac:dyDescent="0.55000000000000004">
      <c r="C15" s="246" t="s">
        <v>55</v>
      </c>
      <c r="D15" s="247"/>
      <c r="E15" s="247"/>
      <c r="F15" s="248"/>
      <c r="G15" s="57"/>
      <c r="H15" s="57"/>
      <c r="I15" s="58"/>
    </row>
    <row r="16" spans="2:11" s="52" customFormat="1" x14ac:dyDescent="0.55000000000000004">
      <c r="C16" s="246" t="s">
        <v>56</v>
      </c>
      <c r="D16" s="247"/>
      <c r="E16" s="247"/>
      <c r="F16" s="248"/>
      <c r="G16" s="57">
        <f>Data!H16</f>
        <v>4.9285714285714288</v>
      </c>
      <c r="H16" s="57">
        <f>Data!H17</f>
        <v>0.2672612419124244</v>
      </c>
      <c r="I16" s="58" t="str">
        <f t="shared" ref="I16:I20" si="2">IF(G16&gt;4.5,"มากที่สุด",IF(G16&gt;3.5,"มาก",IF(G16&gt;2.5,"ปานกลาง",IF(G16&gt;1.5,"น้อย",IF(G16&lt;=1.5,"น้อยที่สุด")))))</f>
        <v>มากที่สุด</v>
      </c>
    </row>
    <row r="17" spans="3:9" s="52" customFormat="1" x14ac:dyDescent="0.55000000000000004">
      <c r="C17" s="246" t="s">
        <v>62</v>
      </c>
      <c r="D17" s="247"/>
      <c r="E17" s="247"/>
      <c r="F17" s="248"/>
      <c r="G17" s="57">
        <f>Data!I16</f>
        <v>4.9285714285714288</v>
      </c>
      <c r="H17" s="57">
        <f>Data!I17</f>
        <v>0.2672612419124244</v>
      </c>
      <c r="I17" s="58" t="str">
        <f t="shared" si="2"/>
        <v>มากที่สุด</v>
      </c>
    </row>
    <row r="18" spans="3:9" s="52" customFormat="1" x14ac:dyDescent="0.55000000000000004">
      <c r="C18" s="246" t="s">
        <v>124</v>
      </c>
      <c r="D18" s="247"/>
      <c r="E18" s="247"/>
      <c r="F18" s="248"/>
      <c r="G18" s="57">
        <f>Data!J16</f>
        <v>4.9285714285714288</v>
      </c>
      <c r="H18" s="57">
        <f>Data!J17</f>
        <v>0.2672612419124244</v>
      </c>
      <c r="I18" s="58" t="str">
        <f t="shared" si="2"/>
        <v>มากที่สุด</v>
      </c>
    </row>
    <row r="19" spans="3:9" s="52" customFormat="1" x14ac:dyDescent="0.55000000000000004">
      <c r="C19" s="246" t="s">
        <v>58</v>
      </c>
      <c r="D19" s="247"/>
      <c r="E19" s="247"/>
      <c r="F19" s="248"/>
      <c r="G19" s="57">
        <f>Data!K16</f>
        <v>4.9285714285714288</v>
      </c>
      <c r="H19" s="57">
        <f>Data!K17</f>
        <v>0.2672612419124244</v>
      </c>
      <c r="I19" s="58" t="str">
        <f t="shared" si="2"/>
        <v>มากที่สุด</v>
      </c>
    </row>
    <row r="20" spans="3:9" s="52" customFormat="1" x14ac:dyDescent="0.55000000000000004">
      <c r="C20" s="237" t="s">
        <v>57</v>
      </c>
      <c r="D20" s="238"/>
      <c r="E20" s="238"/>
      <c r="F20" s="239"/>
      <c r="G20" s="69">
        <f>Data!K18</f>
        <v>4.9285714285714288</v>
      </c>
      <c r="H20" s="69">
        <f>Data!K19</f>
        <v>0.25987009741882111</v>
      </c>
      <c r="I20" s="70" t="str">
        <f t="shared" si="2"/>
        <v>มากที่สุด</v>
      </c>
    </row>
    <row r="21" spans="3:9" s="52" customFormat="1" ht="24" thickBot="1" x14ac:dyDescent="0.6">
      <c r="C21" s="240" t="s">
        <v>8</v>
      </c>
      <c r="D21" s="241"/>
      <c r="E21" s="241"/>
      <c r="F21" s="242"/>
      <c r="G21" s="75">
        <f>Data!Q16</f>
        <v>4.8968253968253972</v>
      </c>
      <c r="H21" s="75">
        <f>Data!Q17</f>
        <v>0.35393479804879463</v>
      </c>
      <c r="I21" s="76" t="str">
        <f t="shared" si="1"/>
        <v>มากที่สุด</v>
      </c>
    </row>
    <row r="22" spans="3:9" s="52" customFormat="1" ht="24" thickTop="1" x14ac:dyDescent="0.55000000000000004">
      <c r="C22" s="82"/>
      <c r="D22" s="82"/>
      <c r="E22" s="82"/>
      <c r="F22" s="82"/>
      <c r="G22" s="83"/>
      <c r="H22" s="83"/>
      <c r="I22" s="84"/>
    </row>
    <row r="23" spans="3:9" s="4" customFormat="1" ht="24" x14ac:dyDescent="0.55000000000000004">
      <c r="C23" s="86" t="s">
        <v>166</v>
      </c>
      <c r="D23" s="88"/>
      <c r="E23" s="88"/>
      <c r="F23" s="88"/>
      <c r="G23" s="88"/>
      <c r="H23" s="88"/>
      <c r="I23" s="88"/>
    </row>
    <row r="24" spans="3:9" s="4" customFormat="1" ht="24" x14ac:dyDescent="0.55000000000000004">
      <c r="C24" s="193" t="s">
        <v>83</v>
      </c>
      <c r="D24" s="234"/>
      <c r="E24" s="234"/>
      <c r="F24" s="234"/>
      <c r="G24" s="234"/>
      <c r="H24" s="234"/>
      <c r="I24" s="234"/>
    </row>
    <row r="25" spans="3:9" s="4" customFormat="1" ht="24" x14ac:dyDescent="0.55000000000000004">
      <c r="C25" s="89" t="s">
        <v>88</v>
      </c>
      <c r="D25" s="90"/>
      <c r="E25" s="90"/>
      <c r="F25" s="90"/>
      <c r="G25" s="90"/>
      <c r="H25" s="90"/>
      <c r="I25" s="90"/>
    </row>
    <row r="26" spans="3:9" s="4" customFormat="1" ht="24" x14ac:dyDescent="0.55000000000000004">
      <c r="C26" s="108" t="s">
        <v>89</v>
      </c>
      <c r="D26" s="109"/>
      <c r="E26" s="109"/>
      <c r="F26" s="109"/>
      <c r="G26" s="109"/>
      <c r="H26" s="109"/>
      <c r="I26" s="109"/>
    </row>
    <row r="27" spans="3:9" s="4" customFormat="1" ht="24" x14ac:dyDescent="0.55000000000000004">
      <c r="C27" s="26" t="s">
        <v>90</v>
      </c>
      <c r="D27" s="26"/>
      <c r="E27" s="26"/>
      <c r="F27" s="26"/>
      <c r="G27" s="26"/>
      <c r="H27" s="26"/>
      <c r="I27" s="26"/>
    </row>
    <row r="28" spans="3:9" s="4" customFormat="1" ht="24" x14ac:dyDescent="0.55000000000000004">
      <c r="C28" s="26" t="s">
        <v>91</v>
      </c>
      <c r="D28" s="89"/>
      <c r="E28" s="89"/>
      <c r="F28" s="89"/>
      <c r="G28" s="89"/>
      <c r="H28" s="89"/>
      <c r="I28" s="89"/>
    </row>
    <row r="29" spans="3:9" s="4" customFormat="1" ht="24" x14ac:dyDescent="0.55000000000000004">
      <c r="C29" s="26" t="s">
        <v>92</v>
      </c>
      <c r="D29" s="141"/>
      <c r="E29" s="141"/>
      <c r="F29" s="141"/>
      <c r="G29" s="141"/>
      <c r="H29" s="141"/>
      <c r="I29" s="141"/>
    </row>
    <row r="30" spans="3:9" s="4" customFormat="1" ht="24" x14ac:dyDescent="0.55000000000000004">
      <c r="C30" s="26" t="s">
        <v>93</v>
      </c>
      <c r="D30" s="141"/>
      <c r="E30" s="141"/>
      <c r="F30" s="141"/>
      <c r="G30" s="141"/>
      <c r="H30" s="141"/>
      <c r="I30" s="141"/>
    </row>
    <row r="31" spans="3:9" s="4" customFormat="1" ht="24" x14ac:dyDescent="0.55000000000000004">
      <c r="C31" s="26" t="s">
        <v>125</v>
      </c>
      <c r="D31" s="141"/>
      <c r="E31" s="141"/>
      <c r="F31" s="141"/>
      <c r="G31" s="141"/>
      <c r="H31" s="141"/>
      <c r="I31" s="141"/>
    </row>
    <row r="32" spans="3:9" s="4" customFormat="1" ht="24" x14ac:dyDescent="0.55000000000000004">
      <c r="C32" s="26" t="s">
        <v>94</v>
      </c>
      <c r="D32" s="89"/>
      <c r="E32" s="89"/>
      <c r="F32" s="89"/>
      <c r="G32" s="89"/>
      <c r="H32" s="89"/>
      <c r="I32" s="89"/>
    </row>
    <row r="33" spans="3:9" s="4" customFormat="1" ht="24" x14ac:dyDescent="0.55000000000000004">
      <c r="C33" s="193" t="s">
        <v>95</v>
      </c>
      <c r="D33" s="234"/>
      <c r="E33" s="234"/>
      <c r="F33" s="234"/>
      <c r="G33" s="234"/>
      <c r="H33" s="234"/>
      <c r="I33" s="234"/>
    </row>
    <row r="34" spans="3:9" s="4" customFormat="1" ht="24" x14ac:dyDescent="0.55000000000000004">
      <c r="C34" s="89"/>
      <c r="D34" s="90"/>
      <c r="E34" s="90"/>
      <c r="F34" s="90"/>
      <c r="G34" s="90"/>
      <c r="H34" s="90"/>
      <c r="I34" s="90"/>
    </row>
    <row r="35" spans="3:9" s="4" customFormat="1" ht="24" x14ac:dyDescent="0.55000000000000004">
      <c r="C35" s="103"/>
      <c r="D35" s="104"/>
      <c r="E35" s="104"/>
      <c r="F35" s="104"/>
      <c r="G35" s="104"/>
      <c r="H35" s="104"/>
      <c r="I35" s="104"/>
    </row>
  </sheetData>
  <mergeCells count="23">
    <mergeCell ref="B1:I1"/>
    <mergeCell ref="C4:F5"/>
    <mergeCell ref="G4:G5"/>
    <mergeCell ref="H4:H5"/>
    <mergeCell ref="I4:I5"/>
    <mergeCell ref="C6:F6"/>
    <mergeCell ref="C10:F10"/>
    <mergeCell ref="G8:G9"/>
    <mergeCell ref="H8:H9"/>
    <mergeCell ref="C24:I24"/>
    <mergeCell ref="C33:I33"/>
    <mergeCell ref="I8:I9"/>
    <mergeCell ref="C14:F14"/>
    <mergeCell ref="C21:F21"/>
    <mergeCell ref="C13:F13"/>
    <mergeCell ref="C11:F11"/>
    <mergeCell ref="C12:F12"/>
    <mergeCell ref="C15:F15"/>
    <mergeCell ref="C16:F16"/>
    <mergeCell ref="C17:F17"/>
    <mergeCell ref="C18:F18"/>
    <mergeCell ref="C19:F19"/>
    <mergeCell ref="C20:F20"/>
  </mergeCells>
  <pageMargins left="0.19685039370078741" right="0" top="0.74803149606299213" bottom="0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5"/>
  <sheetViews>
    <sheetView topLeftCell="A28" workbookViewId="0">
      <selection activeCell="A31" sqref="A31:XFD31"/>
    </sheetView>
  </sheetViews>
  <sheetFormatPr defaultRowHeight="24" x14ac:dyDescent="0.55000000000000004"/>
  <cols>
    <col min="1" max="1" width="3.875" style="4" customWidth="1"/>
    <col min="2" max="2" width="3.625" style="4" customWidth="1"/>
    <col min="3" max="3" width="66.875" style="4" customWidth="1"/>
    <col min="4" max="4" width="6.375" style="4" customWidth="1"/>
    <col min="5" max="255" width="9" style="4"/>
    <col min="256" max="256" width="5.875" style="4" customWidth="1"/>
    <col min="257" max="257" width="5.625" style="4" customWidth="1"/>
    <col min="258" max="258" width="69.25" style="4" customWidth="1"/>
    <col min="259" max="259" width="7.375" style="4" customWidth="1"/>
    <col min="260" max="511" width="9" style="4"/>
    <col min="512" max="512" width="5.875" style="4" customWidth="1"/>
    <col min="513" max="513" width="5.625" style="4" customWidth="1"/>
    <col min="514" max="514" width="69.25" style="4" customWidth="1"/>
    <col min="515" max="515" width="7.375" style="4" customWidth="1"/>
    <col min="516" max="767" width="9" style="4"/>
    <col min="768" max="768" width="5.875" style="4" customWidth="1"/>
    <col min="769" max="769" width="5.625" style="4" customWidth="1"/>
    <col min="770" max="770" width="69.25" style="4" customWidth="1"/>
    <col min="771" max="771" width="7.375" style="4" customWidth="1"/>
    <col min="772" max="1023" width="9" style="4"/>
    <col min="1024" max="1024" width="5.875" style="4" customWidth="1"/>
    <col min="1025" max="1025" width="5.625" style="4" customWidth="1"/>
    <col min="1026" max="1026" width="69.25" style="4" customWidth="1"/>
    <col min="1027" max="1027" width="7.375" style="4" customWidth="1"/>
    <col min="1028" max="1279" width="9" style="4"/>
    <col min="1280" max="1280" width="5.875" style="4" customWidth="1"/>
    <col min="1281" max="1281" width="5.625" style="4" customWidth="1"/>
    <col min="1282" max="1282" width="69.25" style="4" customWidth="1"/>
    <col min="1283" max="1283" width="7.375" style="4" customWidth="1"/>
    <col min="1284" max="1535" width="9" style="4"/>
    <col min="1536" max="1536" width="5.875" style="4" customWidth="1"/>
    <col min="1537" max="1537" width="5.625" style="4" customWidth="1"/>
    <col min="1538" max="1538" width="69.25" style="4" customWidth="1"/>
    <col min="1539" max="1539" width="7.375" style="4" customWidth="1"/>
    <col min="1540" max="1791" width="9" style="4"/>
    <col min="1792" max="1792" width="5.875" style="4" customWidth="1"/>
    <col min="1793" max="1793" width="5.625" style="4" customWidth="1"/>
    <col min="1794" max="1794" width="69.25" style="4" customWidth="1"/>
    <col min="1795" max="1795" width="7.375" style="4" customWidth="1"/>
    <col min="1796" max="2047" width="9" style="4"/>
    <col min="2048" max="2048" width="5.875" style="4" customWidth="1"/>
    <col min="2049" max="2049" width="5.625" style="4" customWidth="1"/>
    <col min="2050" max="2050" width="69.25" style="4" customWidth="1"/>
    <col min="2051" max="2051" width="7.375" style="4" customWidth="1"/>
    <col min="2052" max="2303" width="9" style="4"/>
    <col min="2304" max="2304" width="5.875" style="4" customWidth="1"/>
    <col min="2305" max="2305" width="5.625" style="4" customWidth="1"/>
    <col min="2306" max="2306" width="69.25" style="4" customWidth="1"/>
    <col min="2307" max="2307" width="7.375" style="4" customWidth="1"/>
    <col min="2308" max="2559" width="9" style="4"/>
    <col min="2560" max="2560" width="5.875" style="4" customWidth="1"/>
    <col min="2561" max="2561" width="5.625" style="4" customWidth="1"/>
    <col min="2562" max="2562" width="69.25" style="4" customWidth="1"/>
    <col min="2563" max="2563" width="7.375" style="4" customWidth="1"/>
    <col min="2564" max="2815" width="9" style="4"/>
    <col min="2816" max="2816" width="5.875" style="4" customWidth="1"/>
    <col min="2817" max="2817" width="5.625" style="4" customWidth="1"/>
    <col min="2818" max="2818" width="69.25" style="4" customWidth="1"/>
    <col min="2819" max="2819" width="7.375" style="4" customWidth="1"/>
    <col min="2820" max="3071" width="9" style="4"/>
    <col min="3072" max="3072" width="5.875" style="4" customWidth="1"/>
    <col min="3073" max="3073" width="5.625" style="4" customWidth="1"/>
    <col min="3074" max="3074" width="69.25" style="4" customWidth="1"/>
    <col min="3075" max="3075" width="7.375" style="4" customWidth="1"/>
    <col min="3076" max="3327" width="9" style="4"/>
    <col min="3328" max="3328" width="5.875" style="4" customWidth="1"/>
    <col min="3329" max="3329" width="5.625" style="4" customWidth="1"/>
    <col min="3330" max="3330" width="69.25" style="4" customWidth="1"/>
    <col min="3331" max="3331" width="7.375" style="4" customWidth="1"/>
    <col min="3332" max="3583" width="9" style="4"/>
    <col min="3584" max="3584" width="5.875" style="4" customWidth="1"/>
    <col min="3585" max="3585" width="5.625" style="4" customWidth="1"/>
    <col min="3586" max="3586" width="69.25" style="4" customWidth="1"/>
    <col min="3587" max="3587" width="7.375" style="4" customWidth="1"/>
    <col min="3588" max="3839" width="9" style="4"/>
    <col min="3840" max="3840" width="5.875" style="4" customWidth="1"/>
    <col min="3841" max="3841" width="5.625" style="4" customWidth="1"/>
    <col min="3842" max="3842" width="69.25" style="4" customWidth="1"/>
    <col min="3843" max="3843" width="7.375" style="4" customWidth="1"/>
    <col min="3844" max="4095" width="9" style="4"/>
    <col min="4096" max="4096" width="5.875" style="4" customWidth="1"/>
    <col min="4097" max="4097" width="5.625" style="4" customWidth="1"/>
    <col min="4098" max="4098" width="69.25" style="4" customWidth="1"/>
    <col min="4099" max="4099" width="7.375" style="4" customWidth="1"/>
    <col min="4100" max="4351" width="9" style="4"/>
    <col min="4352" max="4352" width="5.875" style="4" customWidth="1"/>
    <col min="4353" max="4353" width="5.625" style="4" customWidth="1"/>
    <col min="4354" max="4354" width="69.25" style="4" customWidth="1"/>
    <col min="4355" max="4355" width="7.375" style="4" customWidth="1"/>
    <col min="4356" max="4607" width="9" style="4"/>
    <col min="4608" max="4608" width="5.875" style="4" customWidth="1"/>
    <col min="4609" max="4609" width="5.625" style="4" customWidth="1"/>
    <col min="4610" max="4610" width="69.25" style="4" customWidth="1"/>
    <col min="4611" max="4611" width="7.375" style="4" customWidth="1"/>
    <col min="4612" max="4863" width="9" style="4"/>
    <col min="4864" max="4864" width="5.875" style="4" customWidth="1"/>
    <col min="4865" max="4865" width="5.625" style="4" customWidth="1"/>
    <col min="4866" max="4866" width="69.25" style="4" customWidth="1"/>
    <col min="4867" max="4867" width="7.375" style="4" customWidth="1"/>
    <col min="4868" max="5119" width="9" style="4"/>
    <col min="5120" max="5120" width="5.875" style="4" customWidth="1"/>
    <col min="5121" max="5121" width="5.625" style="4" customWidth="1"/>
    <col min="5122" max="5122" width="69.25" style="4" customWidth="1"/>
    <col min="5123" max="5123" width="7.375" style="4" customWidth="1"/>
    <col min="5124" max="5375" width="9" style="4"/>
    <col min="5376" max="5376" width="5.875" style="4" customWidth="1"/>
    <col min="5377" max="5377" width="5.625" style="4" customWidth="1"/>
    <col min="5378" max="5378" width="69.25" style="4" customWidth="1"/>
    <col min="5379" max="5379" width="7.375" style="4" customWidth="1"/>
    <col min="5380" max="5631" width="9" style="4"/>
    <col min="5632" max="5632" width="5.875" style="4" customWidth="1"/>
    <col min="5633" max="5633" width="5.625" style="4" customWidth="1"/>
    <col min="5634" max="5634" width="69.25" style="4" customWidth="1"/>
    <col min="5635" max="5635" width="7.375" style="4" customWidth="1"/>
    <col min="5636" max="5887" width="9" style="4"/>
    <col min="5888" max="5888" width="5.875" style="4" customWidth="1"/>
    <col min="5889" max="5889" width="5.625" style="4" customWidth="1"/>
    <col min="5890" max="5890" width="69.25" style="4" customWidth="1"/>
    <col min="5891" max="5891" width="7.375" style="4" customWidth="1"/>
    <col min="5892" max="6143" width="9" style="4"/>
    <col min="6144" max="6144" width="5.875" style="4" customWidth="1"/>
    <col min="6145" max="6145" width="5.625" style="4" customWidth="1"/>
    <col min="6146" max="6146" width="69.25" style="4" customWidth="1"/>
    <col min="6147" max="6147" width="7.375" style="4" customWidth="1"/>
    <col min="6148" max="6399" width="9" style="4"/>
    <col min="6400" max="6400" width="5.875" style="4" customWidth="1"/>
    <col min="6401" max="6401" width="5.625" style="4" customWidth="1"/>
    <col min="6402" max="6402" width="69.25" style="4" customWidth="1"/>
    <col min="6403" max="6403" width="7.375" style="4" customWidth="1"/>
    <col min="6404" max="6655" width="9" style="4"/>
    <col min="6656" max="6656" width="5.875" style="4" customWidth="1"/>
    <col min="6657" max="6657" width="5.625" style="4" customWidth="1"/>
    <col min="6658" max="6658" width="69.25" style="4" customWidth="1"/>
    <col min="6659" max="6659" width="7.375" style="4" customWidth="1"/>
    <col min="6660" max="6911" width="9" style="4"/>
    <col min="6912" max="6912" width="5.875" style="4" customWidth="1"/>
    <col min="6913" max="6913" width="5.625" style="4" customWidth="1"/>
    <col min="6914" max="6914" width="69.25" style="4" customWidth="1"/>
    <col min="6915" max="6915" width="7.375" style="4" customWidth="1"/>
    <col min="6916" max="7167" width="9" style="4"/>
    <col min="7168" max="7168" width="5.875" style="4" customWidth="1"/>
    <col min="7169" max="7169" width="5.625" style="4" customWidth="1"/>
    <col min="7170" max="7170" width="69.25" style="4" customWidth="1"/>
    <col min="7171" max="7171" width="7.375" style="4" customWidth="1"/>
    <col min="7172" max="7423" width="9" style="4"/>
    <col min="7424" max="7424" width="5.875" style="4" customWidth="1"/>
    <col min="7425" max="7425" width="5.625" style="4" customWidth="1"/>
    <col min="7426" max="7426" width="69.25" style="4" customWidth="1"/>
    <col min="7427" max="7427" width="7.375" style="4" customWidth="1"/>
    <col min="7428" max="7679" width="9" style="4"/>
    <col min="7680" max="7680" width="5.875" style="4" customWidth="1"/>
    <col min="7681" max="7681" width="5.625" style="4" customWidth="1"/>
    <col min="7682" max="7682" width="69.25" style="4" customWidth="1"/>
    <col min="7683" max="7683" width="7.375" style="4" customWidth="1"/>
    <col min="7684" max="7935" width="9" style="4"/>
    <col min="7936" max="7936" width="5.875" style="4" customWidth="1"/>
    <col min="7937" max="7937" width="5.625" style="4" customWidth="1"/>
    <col min="7938" max="7938" width="69.25" style="4" customWidth="1"/>
    <col min="7939" max="7939" width="7.375" style="4" customWidth="1"/>
    <col min="7940" max="8191" width="9" style="4"/>
    <col min="8192" max="8192" width="5.875" style="4" customWidth="1"/>
    <col min="8193" max="8193" width="5.625" style="4" customWidth="1"/>
    <col min="8194" max="8194" width="69.25" style="4" customWidth="1"/>
    <col min="8195" max="8195" width="7.375" style="4" customWidth="1"/>
    <col min="8196" max="8447" width="9" style="4"/>
    <col min="8448" max="8448" width="5.875" style="4" customWidth="1"/>
    <col min="8449" max="8449" width="5.625" style="4" customWidth="1"/>
    <col min="8450" max="8450" width="69.25" style="4" customWidth="1"/>
    <col min="8451" max="8451" width="7.375" style="4" customWidth="1"/>
    <col min="8452" max="8703" width="9" style="4"/>
    <col min="8704" max="8704" width="5.875" style="4" customWidth="1"/>
    <col min="8705" max="8705" width="5.625" style="4" customWidth="1"/>
    <col min="8706" max="8706" width="69.25" style="4" customWidth="1"/>
    <col min="8707" max="8707" width="7.375" style="4" customWidth="1"/>
    <col min="8708" max="8959" width="9" style="4"/>
    <col min="8960" max="8960" width="5.875" style="4" customWidth="1"/>
    <col min="8961" max="8961" width="5.625" style="4" customWidth="1"/>
    <col min="8962" max="8962" width="69.25" style="4" customWidth="1"/>
    <col min="8963" max="8963" width="7.375" style="4" customWidth="1"/>
    <col min="8964" max="9215" width="9" style="4"/>
    <col min="9216" max="9216" width="5.875" style="4" customWidth="1"/>
    <col min="9217" max="9217" width="5.625" style="4" customWidth="1"/>
    <col min="9218" max="9218" width="69.25" style="4" customWidth="1"/>
    <col min="9219" max="9219" width="7.375" style="4" customWidth="1"/>
    <col min="9220" max="9471" width="9" style="4"/>
    <col min="9472" max="9472" width="5.875" style="4" customWidth="1"/>
    <col min="9473" max="9473" width="5.625" style="4" customWidth="1"/>
    <col min="9474" max="9474" width="69.25" style="4" customWidth="1"/>
    <col min="9475" max="9475" width="7.375" style="4" customWidth="1"/>
    <col min="9476" max="9727" width="9" style="4"/>
    <col min="9728" max="9728" width="5.875" style="4" customWidth="1"/>
    <col min="9729" max="9729" width="5.625" style="4" customWidth="1"/>
    <col min="9730" max="9730" width="69.25" style="4" customWidth="1"/>
    <col min="9731" max="9731" width="7.375" style="4" customWidth="1"/>
    <col min="9732" max="9983" width="9" style="4"/>
    <col min="9984" max="9984" width="5.875" style="4" customWidth="1"/>
    <col min="9985" max="9985" width="5.625" style="4" customWidth="1"/>
    <col min="9986" max="9986" width="69.25" style="4" customWidth="1"/>
    <col min="9987" max="9987" width="7.375" style="4" customWidth="1"/>
    <col min="9988" max="10239" width="9" style="4"/>
    <col min="10240" max="10240" width="5.875" style="4" customWidth="1"/>
    <col min="10241" max="10241" width="5.625" style="4" customWidth="1"/>
    <col min="10242" max="10242" width="69.25" style="4" customWidth="1"/>
    <col min="10243" max="10243" width="7.375" style="4" customWidth="1"/>
    <col min="10244" max="10495" width="9" style="4"/>
    <col min="10496" max="10496" width="5.875" style="4" customWidth="1"/>
    <col min="10497" max="10497" width="5.625" style="4" customWidth="1"/>
    <col min="10498" max="10498" width="69.25" style="4" customWidth="1"/>
    <col min="10499" max="10499" width="7.375" style="4" customWidth="1"/>
    <col min="10500" max="10751" width="9" style="4"/>
    <col min="10752" max="10752" width="5.875" style="4" customWidth="1"/>
    <col min="10753" max="10753" width="5.625" style="4" customWidth="1"/>
    <col min="10754" max="10754" width="69.25" style="4" customWidth="1"/>
    <col min="10755" max="10755" width="7.375" style="4" customWidth="1"/>
    <col min="10756" max="11007" width="9" style="4"/>
    <col min="11008" max="11008" width="5.875" style="4" customWidth="1"/>
    <col min="11009" max="11009" width="5.625" style="4" customWidth="1"/>
    <col min="11010" max="11010" width="69.25" style="4" customWidth="1"/>
    <col min="11011" max="11011" width="7.375" style="4" customWidth="1"/>
    <col min="11012" max="11263" width="9" style="4"/>
    <col min="11264" max="11264" width="5.875" style="4" customWidth="1"/>
    <col min="11265" max="11265" width="5.625" style="4" customWidth="1"/>
    <col min="11266" max="11266" width="69.25" style="4" customWidth="1"/>
    <col min="11267" max="11267" width="7.375" style="4" customWidth="1"/>
    <col min="11268" max="11519" width="9" style="4"/>
    <col min="11520" max="11520" width="5.875" style="4" customWidth="1"/>
    <col min="11521" max="11521" width="5.625" style="4" customWidth="1"/>
    <col min="11522" max="11522" width="69.25" style="4" customWidth="1"/>
    <col min="11523" max="11523" width="7.375" style="4" customWidth="1"/>
    <col min="11524" max="11775" width="9" style="4"/>
    <col min="11776" max="11776" width="5.875" style="4" customWidth="1"/>
    <col min="11777" max="11777" width="5.625" style="4" customWidth="1"/>
    <col min="11778" max="11778" width="69.25" style="4" customWidth="1"/>
    <col min="11779" max="11779" width="7.375" style="4" customWidth="1"/>
    <col min="11780" max="12031" width="9" style="4"/>
    <col min="12032" max="12032" width="5.875" style="4" customWidth="1"/>
    <col min="12033" max="12033" width="5.625" style="4" customWidth="1"/>
    <col min="12034" max="12034" width="69.25" style="4" customWidth="1"/>
    <col min="12035" max="12035" width="7.375" style="4" customWidth="1"/>
    <col min="12036" max="12287" width="9" style="4"/>
    <col min="12288" max="12288" width="5.875" style="4" customWidth="1"/>
    <col min="12289" max="12289" width="5.625" style="4" customWidth="1"/>
    <col min="12290" max="12290" width="69.25" style="4" customWidth="1"/>
    <col min="12291" max="12291" width="7.375" style="4" customWidth="1"/>
    <col min="12292" max="12543" width="9" style="4"/>
    <col min="12544" max="12544" width="5.875" style="4" customWidth="1"/>
    <col min="12545" max="12545" width="5.625" style="4" customWidth="1"/>
    <col min="12546" max="12546" width="69.25" style="4" customWidth="1"/>
    <col min="12547" max="12547" width="7.375" style="4" customWidth="1"/>
    <col min="12548" max="12799" width="9" style="4"/>
    <col min="12800" max="12800" width="5.875" style="4" customWidth="1"/>
    <col min="12801" max="12801" width="5.625" style="4" customWidth="1"/>
    <col min="12802" max="12802" width="69.25" style="4" customWidth="1"/>
    <col min="12803" max="12803" width="7.375" style="4" customWidth="1"/>
    <col min="12804" max="13055" width="9" style="4"/>
    <col min="13056" max="13056" width="5.875" style="4" customWidth="1"/>
    <col min="13057" max="13057" width="5.625" style="4" customWidth="1"/>
    <col min="13058" max="13058" width="69.25" style="4" customWidth="1"/>
    <col min="13059" max="13059" width="7.375" style="4" customWidth="1"/>
    <col min="13060" max="13311" width="9" style="4"/>
    <col min="13312" max="13312" width="5.875" style="4" customWidth="1"/>
    <col min="13313" max="13313" width="5.625" style="4" customWidth="1"/>
    <col min="13314" max="13314" width="69.25" style="4" customWidth="1"/>
    <col min="13315" max="13315" width="7.375" style="4" customWidth="1"/>
    <col min="13316" max="13567" width="9" style="4"/>
    <col min="13568" max="13568" width="5.875" style="4" customWidth="1"/>
    <col min="13569" max="13569" width="5.625" style="4" customWidth="1"/>
    <col min="13570" max="13570" width="69.25" style="4" customWidth="1"/>
    <col min="13571" max="13571" width="7.375" style="4" customWidth="1"/>
    <col min="13572" max="13823" width="9" style="4"/>
    <col min="13824" max="13824" width="5.875" style="4" customWidth="1"/>
    <col min="13825" max="13825" width="5.625" style="4" customWidth="1"/>
    <col min="13826" max="13826" width="69.25" style="4" customWidth="1"/>
    <col min="13827" max="13827" width="7.375" style="4" customWidth="1"/>
    <col min="13828" max="14079" width="9" style="4"/>
    <col min="14080" max="14080" width="5.875" style="4" customWidth="1"/>
    <col min="14081" max="14081" width="5.625" style="4" customWidth="1"/>
    <col min="14082" max="14082" width="69.25" style="4" customWidth="1"/>
    <col min="14083" max="14083" width="7.375" style="4" customWidth="1"/>
    <col min="14084" max="14335" width="9" style="4"/>
    <col min="14336" max="14336" width="5.875" style="4" customWidth="1"/>
    <col min="14337" max="14337" width="5.625" style="4" customWidth="1"/>
    <col min="14338" max="14338" width="69.25" style="4" customWidth="1"/>
    <col min="14339" max="14339" width="7.375" style="4" customWidth="1"/>
    <col min="14340" max="14591" width="9" style="4"/>
    <col min="14592" max="14592" width="5.875" style="4" customWidth="1"/>
    <col min="14593" max="14593" width="5.625" style="4" customWidth="1"/>
    <col min="14594" max="14594" width="69.25" style="4" customWidth="1"/>
    <col min="14595" max="14595" width="7.375" style="4" customWidth="1"/>
    <col min="14596" max="14847" width="9" style="4"/>
    <col min="14848" max="14848" width="5.875" style="4" customWidth="1"/>
    <col min="14849" max="14849" width="5.625" style="4" customWidth="1"/>
    <col min="14850" max="14850" width="69.25" style="4" customWidth="1"/>
    <col min="14851" max="14851" width="7.375" style="4" customWidth="1"/>
    <col min="14852" max="15103" width="9" style="4"/>
    <col min="15104" max="15104" width="5.875" style="4" customWidth="1"/>
    <col min="15105" max="15105" width="5.625" style="4" customWidth="1"/>
    <col min="15106" max="15106" width="69.25" style="4" customWidth="1"/>
    <col min="15107" max="15107" width="7.375" style="4" customWidth="1"/>
    <col min="15108" max="15359" width="9" style="4"/>
    <col min="15360" max="15360" width="5.875" style="4" customWidth="1"/>
    <col min="15361" max="15361" width="5.625" style="4" customWidth="1"/>
    <col min="15362" max="15362" width="69.25" style="4" customWidth="1"/>
    <col min="15363" max="15363" width="7.375" style="4" customWidth="1"/>
    <col min="15364" max="15615" width="9" style="4"/>
    <col min="15616" max="15616" width="5.875" style="4" customWidth="1"/>
    <col min="15617" max="15617" width="5.625" style="4" customWidth="1"/>
    <col min="15618" max="15618" width="69.25" style="4" customWidth="1"/>
    <col min="15619" max="15619" width="7.375" style="4" customWidth="1"/>
    <col min="15620" max="15871" width="9" style="4"/>
    <col min="15872" max="15872" width="5.875" style="4" customWidth="1"/>
    <col min="15873" max="15873" width="5.625" style="4" customWidth="1"/>
    <col min="15874" max="15874" width="69.25" style="4" customWidth="1"/>
    <col min="15875" max="15875" width="7.375" style="4" customWidth="1"/>
    <col min="15876" max="16127" width="9" style="4"/>
    <col min="16128" max="16128" width="5.875" style="4" customWidth="1"/>
    <col min="16129" max="16129" width="5.625" style="4" customWidth="1"/>
    <col min="16130" max="16130" width="69.25" style="4" customWidth="1"/>
    <col min="16131" max="16131" width="7.375" style="4" customWidth="1"/>
    <col min="16132" max="16383" width="9" style="4"/>
    <col min="16384" max="16384" width="9" style="4" customWidth="1"/>
  </cols>
  <sheetData>
    <row r="1" spans="1:4" x14ac:dyDescent="0.55000000000000004">
      <c r="A1" s="214" t="s">
        <v>167</v>
      </c>
      <c r="B1" s="214"/>
      <c r="C1" s="214"/>
      <c r="D1" s="214"/>
    </row>
    <row r="2" spans="1:4" x14ac:dyDescent="0.55000000000000004">
      <c r="A2" s="107"/>
      <c r="B2" s="107"/>
      <c r="C2" s="107"/>
      <c r="D2" s="107"/>
    </row>
    <row r="3" spans="1:4" x14ac:dyDescent="0.55000000000000004">
      <c r="A3" s="5" t="s">
        <v>78</v>
      </c>
    </row>
    <row r="4" spans="1:4" x14ac:dyDescent="0.55000000000000004">
      <c r="B4" s="124" t="s">
        <v>116</v>
      </c>
    </row>
    <row r="5" spans="1:4" x14ac:dyDescent="0.55000000000000004">
      <c r="B5" s="125" t="s">
        <v>40</v>
      </c>
      <c r="C5" s="125" t="s">
        <v>4</v>
      </c>
      <c r="D5" s="126" t="s">
        <v>41</v>
      </c>
    </row>
    <row r="6" spans="1:4" x14ac:dyDescent="0.55000000000000004">
      <c r="B6" s="127">
        <v>1</v>
      </c>
      <c r="C6" s="180" t="s">
        <v>154</v>
      </c>
      <c r="D6" s="13">
        <v>3</v>
      </c>
    </row>
    <row r="7" spans="1:4" x14ac:dyDescent="0.55000000000000004">
      <c r="B7" s="127">
        <v>2</v>
      </c>
      <c r="C7" s="130" t="s">
        <v>135</v>
      </c>
      <c r="D7" s="128">
        <v>1</v>
      </c>
    </row>
    <row r="8" spans="1:4" x14ac:dyDescent="0.55000000000000004">
      <c r="B8" s="127">
        <v>3</v>
      </c>
      <c r="C8" s="154" t="s">
        <v>161</v>
      </c>
      <c r="D8" s="128">
        <v>1</v>
      </c>
    </row>
    <row r="9" spans="1:4" x14ac:dyDescent="0.55000000000000004">
      <c r="B9" s="127">
        <v>4</v>
      </c>
      <c r="C9" s="154" t="s">
        <v>160</v>
      </c>
      <c r="D9" s="128">
        <v>1</v>
      </c>
    </row>
    <row r="10" spans="1:4" x14ac:dyDescent="0.55000000000000004">
      <c r="B10" s="127">
        <v>5</v>
      </c>
      <c r="C10" s="154" t="s">
        <v>162</v>
      </c>
      <c r="D10" s="128">
        <v>1</v>
      </c>
    </row>
    <row r="11" spans="1:4" x14ac:dyDescent="0.55000000000000004">
      <c r="B11" s="127">
        <v>6</v>
      </c>
      <c r="C11" s="130" t="s">
        <v>137</v>
      </c>
      <c r="D11" s="128">
        <v>1</v>
      </c>
    </row>
    <row r="12" spans="1:4" x14ac:dyDescent="0.55000000000000004">
      <c r="B12" s="272">
        <v>7</v>
      </c>
      <c r="C12" s="130" t="s">
        <v>141</v>
      </c>
      <c r="D12" s="207">
        <v>1</v>
      </c>
    </row>
    <row r="13" spans="1:4" x14ac:dyDescent="0.55000000000000004">
      <c r="B13" s="273"/>
      <c r="C13" s="131" t="s">
        <v>142</v>
      </c>
      <c r="D13" s="208"/>
    </row>
    <row r="14" spans="1:4" x14ac:dyDescent="0.55000000000000004">
      <c r="B14" s="181">
        <v>8</v>
      </c>
      <c r="C14" s="180" t="s">
        <v>143</v>
      </c>
      <c r="D14" s="173">
        <v>1</v>
      </c>
    </row>
    <row r="15" spans="1:4" x14ac:dyDescent="0.55000000000000004">
      <c r="B15" s="182">
        <v>9</v>
      </c>
      <c r="C15" s="180" t="s">
        <v>145</v>
      </c>
      <c r="D15" s="173">
        <v>1</v>
      </c>
    </row>
    <row r="16" spans="1:4" x14ac:dyDescent="0.55000000000000004">
      <c r="B16" s="181">
        <v>10</v>
      </c>
      <c r="C16" s="180" t="s">
        <v>149</v>
      </c>
      <c r="D16" s="173">
        <v>1</v>
      </c>
    </row>
    <row r="17" spans="1:4" x14ac:dyDescent="0.55000000000000004">
      <c r="B17" s="182">
        <v>11</v>
      </c>
      <c r="C17" s="180" t="s">
        <v>150</v>
      </c>
      <c r="D17" s="173">
        <v>1</v>
      </c>
    </row>
    <row r="18" spans="1:4" x14ac:dyDescent="0.55000000000000004">
      <c r="B18" s="181">
        <v>12</v>
      </c>
      <c r="C18" s="180" t="s">
        <v>152</v>
      </c>
      <c r="D18" s="173">
        <v>1</v>
      </c>
    </row>
    <row r="19" spans="1:4" x14ac:dyDescent="0.55000000000000004">
      <c r="B19" s="182">
        <v>13</v>
      </c>
      <c r="C19" s="154" t="s">
        <v>158</v>
      </c>
      <c r="D19" s="173">
        <v>1</v>
      </c>
    </row>
    <row r="20" spans="1:4" x14ac:dyDescent="0.55000000000000004">
      <c r="B20" s="181">
        <v>14</v>
      </c>
      <c r="C20" s="130" t="s">
        <v>136</v>
      </c>
      <c r="D20" s="128">
        <v>1</v>
      </c>
    </row>
    <row r="21" spans="1:4" x14ac:dyDescent="0.55000000000000004">
      <c r="B21" s="182">
        <v>15</v>
      </c>
      <c r="C21" s="154" t="s">
        <v>147</v>
      </c>
      <c r="D21" s="176">
        <v>1</v>
      </c>
    </row>
    <row r="22" spans="1:4" x14ac:dyDescent="0.55000000000000004">
      <c r="B22" s="268" t="s">
        <v>3</v>
      </c>
      <c r="C22" s="269"/>
      <c r="D22" s="129">
        <f>SUM(D6:D21)</f>
        <v>17</v>
      </c>
    </row>
    <row r="23" spans="1:4" x14ac:dyDescent="0.55000000000000004">
      <c r="B23" s="186"/>
      <c r="C23" s="186"/>
      <c r="D23" s="187"/>
    </row>
    <row r="24" spans="1:4" x14ac:dyDescent="0.55000000000000004">
      <c r="B24" s="186"/>
      <c r="C24" s="186"/>
      <c r="D24" s="187"/>
    </row>
    <row r="25" spans="1:4" x14ac:dyDescent="0.55000000000000004">
      <c r="B25" s="186"/>
      <c r="C25" s="186"/>
      <c r="D25" s="187"/>
    </row>
    <row r="26" spans="1:4" x14ac:dyDescent="0.55000000000000004">
      <c r="B26" s="186"/>
      <c r="C26" s="186"/>
      <c r="D26" s="187"/>
    </row>
    <row r="27" spans="1:4" x14ac:dyDescent="0.55000000000000004">
      <c r="B27" s="186"/>
      <c r="C27" s="186"/>
      <c r="D27" s="187"/>
    </row>
    <row r="28" spans="1:4" x14ac:dyDescent="0.55000000000000004">
      <c r="B28" s="186"/>
      <c r="C28" s="186"/>
      <c r="D28" s="187"/>
    </row>
    <row r="29" spans="1:4" x14ac:dyDescent="0.55000000000000004">
      <c r="B29" s="186"/>
      <c r="C29" s="186"/>
      <c r="D29" s="187"/>
    </row>
    <row r="30" spans="1:4" x14ac:dyDescent="0.55000000000000004">
      <c r="B30" s="186"/>
      <c r="C30" s="186"/>
      <c r="D30" s="187"/>
    </row>
    <row r="31" spans="1:4" x14ac:dyDescent="0.55000000000000004">
      <c r="A31" s="214" t="s">
        <v>168</v>
      </c>
      <c r="B31" s="214"/>
      <c r="C31" s="214"/>
      <c r="D31" s="214"/>
    </row>
    <row r="32" spans="1:4" x14ac:dyDescent="0.55000000000000004">
      <c r="A32" s="172"/>
      <c r="B32" s="172"/>
      <c r="C32" s="172"/>
      <c r="D32" s="172"/>
    </row>
    <row r="33" spans="2:4" x14ac:dyDescent="0.55000000000000004">
      <c r="B33" s="124" t="s">
        <v>159</v>
      </c>
    </row>
    <row r="34" spans="2:4" x14ac:dyDescent="0.55000000000000004">
      <c r="B34" s="125" t="s">
        <v>40</v>
      </c>
      <c r="C34" s="125" t="s">
        <v>4</v>
      </c>
      <c r="D34" s="126" t="s">
        <v>41</v>
      </c>
    </row>
    <row r="35" spans="2:4" x14ac:dyDescent="0.55000000000000004">
      <c r="B35" s="127">
        <v>1</v>
      </c>
      <c r="C35" s="130" t="s">
        <v>140</v>
      </c>
      <c r="D35" s="128">
        <v>3</v>
      </c>
    </row>
    <row r="36" spans="2:4" x14ac:dyDescent="0.55000000000000004">
      <c r="B36" s="178">
        <v>2</v>
      </c>
      <c r="C36" s="154" t="s">
        <v>138</v>
      </c>
      <c r="D36" s="179">
        <v>1</v>
      </c>
    </row>
    <row r="37" spans="2:4" x14ac:dyDescent="0.55000000000000004">
      <c r="B37" s="181">
        <v>3</v>
      </c>
      <c r="C37" s="180" t="s">
        <v>139</v>
      </c>
      <c r="D37" s="173">
        <v>1</v>
      </c>
    </row>
    <row r="38" spans="2:4" x14ac:dyDescent="0.55000000000000004">
      <c r="B38" s="182">
        <v>4</v>
      </c>
      <c r="C38" s="184" t="s">
        <v>146</v>
      </c>
      <c r="D38" s="173">
        <v>1</v>
      </c>
    </row>
    <row r="39" spans="2:4" x14ac:dyDescent="0.55000000000000004">
      <c r="B39" s="178">
        <v>5</v>
      </c>
      <c r="C39" s="154" t="s">
        <v>151</v>
      </c>
      <c r="D39" s="185">
        <v>1</v>
      </c>
    </row>
    <row r="40" spans="2:4" x14ac:dyDescent="0.55000000000000004">
      <c r="B40" s="175">
        <v>6</v>
      </c>
      <c r="C40" s="131" t="s">
        <v>153</v>
      </c>
      <c r="D40" s="177">
        <v>1</v>
      </c>
    </row>
    <row r="41" spans="2:4" x14ac:dyDescent="0.55000000000000004">
      <c r="B41" s="268" t="s">
        <v>3</v>
      </c>
      <c r="C41" s="269"/>
      <c r="D41" s="129">
        <f>SUM(D35:D40)</f>
        <v>8</v>
      </c>
    </row>
    <row r="43" spans="2:4" x14ac:dyDescent="0.55000000000000004">
      <c r="B43" s="124" t="s">
        <v>77</v>
      </c>
    </row>
    <row r="44" spans="2:4" x14ac:dyDescent="0.55000000000000004">
      <c r="B44" s="124" t="s">
        <v>79</v>
      </c>
    </row>
    <row r="45" spans="2:4" x14ac:dyDescent="0.55000000000000004">
      <c r="B45" s="125" t="s">
        <v>40</v>
      </c>
      <c r="C45" s="125" t="s">
        <v>4</v>
      </c>
      <c r="D45" s="126" t="s">
        <v>41</v>
      </c>
    </row>
    <row r="46" spans="2:4" x14ac:dyDescent="0.55000000000000004">
      <c r="B46" s="127">
        <v>1</v>
      </c>
      <c r="C46" s="130" t="s">
        <v>144</v>
      </c>
      <c r="D46" s="128">
        <v>1</v>
      </c>
    </row>
    <row r="47" spans="2:4" x14ac:dyDescent="0.55000000000000004">
      <c r="B47" s="142">
        <v>2</v>
      </c>
      <c r="C47" s="154" t="s">
        <v>148</v>
      </c>
      <c r="D47" s="143">
        <v>1</v>
      </c>
    </row>
    <row r="48" spans="2:4" x14ac:dyDescent="0.55000000000000004">
      <c r="B48" s="174">
        <v>3</v>
      </c>
      <c r="C48" s="154" t="s">
        <v>157</v>
      </c>
      <c r="D48" s="176">
        <v>1</v>
      </c>
    </row>
    <row r="49" spans="2:4" x14ac:dyDescent="0.55000000000000004">
      <c r="B49" s="268" t="s">
        <v>3</v>
      </c>
      <c r="C49" s="269"/>
      <c r="D49" s="129">
        <f>SUM(D46:D48)</f>
        <v>3</v>
      </c>
    </row>
    <row r="51" spans="2:4" x14ac:dyDescent="0.55000000000000004">
      <c r="B51" s="124" t="s">
        <v>80</v>
      </c>
    </row>
    <row r="52" spans="2:4" x14ac:dyDescent="0.55000000000000004">
      <c r="B52" s="125" t="s">
        <v>40</v>
      </c>
      <c r="C52" s="183" t="s">
        <v>4</v>
      </c>
      <c r="D52" s="126" t="s">
        <v>41</v>
      </c>
    </row>
    <row r="53" spans="2:4" x14ac:dyDescent="0.55000000000000004">
      <c r="B53" s="270">
        <v>1</v>
      </c>
      <c r="C53" s="130" t="s">
        <v>155</v>
      </c>
      <c r="D53" s="207">
        <v>1</v>
      </c>
    </row>
    <row r="54" spans="2:4" x14ac:dyDescent="0.55000000000000004">
      <c r="B54" s="271"/>
      <c r="C54" s="131" t="s">
        <v>156</v>
      </c>
      <c r="D54" s="208"/>
    </row>
    <row r="55" spans="2:4" x14ac:dyDescent="0.55000000000000004">
      <c r="B55" s="268" t="s">
        <v>3</v>
      </c>
      <c r="C55" s="269"/>
      <c r="D55" s="129">
        <f>SUM(D53:D54)</f>
        <v>1</v>
      </c>
    </row>
  </sheetData>
  <mergeCells count="10">
    <mergeCell ref="B55:C55"/>
    <mergeCell ref="B41:C41"/>
    <mergeCell ref="B53:B54"/>
    <mergeCell ref="D53:D54"/>
    <mergeCell ref="A1:D1"/>
    <mergeCell ref="B22:C22"/>
    <mergeCell ref="B49:C49"/>
    <mergeCell ref="D12:D13"/>
    <mergeCell ref="B12:B13"/>
    <mergeCell ref="A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บทสรุป</vt:lpstr>
      <vt:lpstr>สรุปตาราง1-4</vt:lpstr>
      <vt:lpstr>ก่อน-หลัง</vt:lpstr>
      <vt:lpstr>ตาราง 5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2023-08-08T09:24:39Z</cp:lastPrinted>
  <dcterms:created xsi:type="dcterms:W3CDTF">2014-10-15T08:34:52Z</dcterms:created>
  <dcterms:modified xsi:type="dcterms:W3CDTF">2023-10-11T07:14:25Z</dcterms:modified>
</cp:coreProperties>
</file>