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98" activeTab="6"/>
  </bookViews>
  <sheets>
    <sheet name="Sheet2" sheetId="1" r:id="rId1"/>
    <sheet name="แปล" sheetId="2" r:id="rId2"/>
    <sheet name="คีย์" sheetId="3" r:id="rId3"/>
    <sheet name="สรุป" sheetId="4" r:id="rId4"/>
    <sheet name="ตาราง1" sheetId="5" r:id="rId5"/>
    <sheet name="ตาราง2" sheetId="6" r:id="rId6"/>
    <sheet name="ตาราง3" sheetId="7" r:id="rId7"/>
    <sheet name="ตาราง4" sheetId="8" r:id="rId8"/>
  </sheets>
  <definedNames>
    <definedName name="_xlnm._FilterDatabase" localSheetId="5" hidden="1">'ตาราง2'!$A$15:$B$19</definedName>
  </definedNames>
  <calcPr fullCalcOnLoad="1"/>
</workbook>
</file>

<file path=xl/sharedStrings.xml><?xml version="1.0" encoding="utf-8"?>
<sst xmlns="http://schemas.openxmlformats.org/spreadsheetml/2006/main" count="802" uniqueCount="180">
  <si>
    <t>ลำดับที่</t>
  </si>
  <si>
    <t>รายการ</t>
  </si>
  <si>
    <t>SD</t>
  </si>
  <si>
    <t>รวม</t>
  </si>
  <si>
    <t>บทสรุปสำหรับผู้บริหาร</t>
  </si>
  <si>
    <t>จำนวน</t>
  </si>
  <si>
    <t>ร้อยละ</t>
  </si>
  <si>
    <t>ระดับความคิดเห็น</t>
  </si>
  <si>
    <t>คณะ</t>
  </si>
  <si>
    <t>แหล่งข้อมูล</t>
  </si>
  <si>
    <t xml:space="preserve"> - 4 -</t>
  </si>
  <si>
    <t>รับทราบข้อมูล</t>
  </si>
  <si>
    <t>คณะที่สังกัด</t>
  </si>
  <si>
    <t xml:space="preserve"> - 1 -</t>
  </si>
  <si>
    <t>Website บัณฑิตวิทยาลัย</t>
  </si>
  <si>
    <t>สถานภาพ</t>
  </si>
  <si>
    <t xml:space="preserve">Website </t>
  </si>
  <si>
    <t>บัณฑิตวิทยาลัย</t>
  </si>
  <si>
    <t>ที่สังกัด</t>
  </si>
  <si>
    <t xml:space="preserve">           ตอนที่ 1  ข้อมูลทั่วไปเกี่ยวกับผู้ตอบแบบประเมิน</t>
  </si>
  <si>
    <r>
      <rPr>
        <b/>
        <sz val="16"/>
        <rFont val="TH SarabunPSK"/>
        <family val="2"/>
      </rPr>
      <t xml:space="preserve">           </t>
    </r>
    <r>
      <rPr>
        <b/>
        <u val="single"/>
        <sz val="16"/>
        <rFont val="TH SarabunPSK"/>
        <family val="2"/>
      </rPr>
      <t>ตาราง 1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แสดงจำนวนและร้อยละของผู้ตอบแบบประเมิน จำแนกตามสถานภาพ</t>
    </r>
  </si>
  <si>
    <t>อาจารย์ที่ปรึกษา</t>
  </si>
  <si>
    <t>ประเภท</t>
  </si>
  <si>
    <t>สาขาวิชา</t>
  </si>
  <si>
    <t>facebook</t>
  </si>
  <si>
    <t>อีเมล</t>
  </si>
  <si>
    <t>facebook บัณฑิตวิทยาลัย</t>
  </si>
  <si>
    <t>- 2 -</t>
  </si>
  <si>
    <t>คณะ/สาขาวิชา</t>
  </si>
  <si>
    <t>รวมทั้งสิ้น</t>
  </si>
  <si>
    <r>
      <rPr>
        <b/>
        <i/>
        <sz val="15"/>
        <rFont val="TH SarabunPSK"/>
        <family val="2"/>
      </rPr>
      <t xml:space="preserve">                 ตาราง 2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</si>
  <si>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>จากตาราง 4 การประเมินความคิดเห็นเกี่ยวกับการจัดโครงการฯ พบว่า ผู้ตอบแบบประเมินมีความคิดเห็นโดยรวม</t>
  </si>
  <si>
    <r>
      <rPr>
        <b/>
        <u val="single"/>
        <sz val="16"/>
        <rFont val="TH SarabunPSK"/>
        <family val="2"/>
      </rPr>
      <t>ตาราง 3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แสดงข้อมูลการรับทราบการจัดโครงการฯ  (ตอบได้มากกว่า 1 ข้อ)</t>
    </r>
  </si>
  <si>
    <t xml:space="preserve">คณะ/วิทยาลัย </t>
  </si>
  <si>
    <t>วิทยาศาสตร์การแพทย์</t>
  </si>
  <si>
    <t>สรีรวิทยา</t>
  </si>
  <si>
    <t>กายวิภาคศาสตร์</t>
  </si>
  <si>
    <t>คณะวิทยาศาสตร์การแพทย์</t>
  </si>
  <si>
    <t>อีเมล์</t>
  </si>
  <si>
    <t>สาขาวิชากายวิภาคศาสตร์</t>
  </si>
  <si>
    <t>สาขาวิชาสรีรวิทยา</t>
  </si>
  <si>
    <t>1. ด้านความพึงพอใจ/ความเหมาะสมของการจัดกิจกรรม</t>
  </si>
  <si>
    <t xml:space="preserve">ตอนที่ 2 ความพึงพอใจ ความรู้ที่ได้จากการเข้าร่วมกิจกรรม และการนำไปใช้ประโยชน์  </t>
  </si>
  <si>
    <r>
      <rPr>
        <b/>
        <u val="single"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 แสดงค่าเฉลี่ย ส่วนเบี่ยงเบนมาตรฐาน และระดับความคิดเห็นเกี่ยวกับกิจกรรมฯ</t>
    </r>
  </si>
  <si>
    <t>ข้อเสนอแนะเพื่อการปรับปรุงการดำเนินกิจกรรมฯ ครั้งต่อไป</t>
  </si>
  <si>
    <t>หัวข้อการจัดกิจกรรมที่ท่านสนใจให้บัณฑิตวิทยาลัยจัดครั้งต่อไป</t>
  </si>
  <si>
    <t>รวมด้านความพึงพอใจ/ความเหมาะสมของการจัดกิจกรรม</t>
  </si>
  <si>
    <t>นิสิตระดับปริญญาเอก</t>
  </si>
  <si>
    <t xml:space="preserve">1. ความเหมาะสมของวัน – เวลาของกิจกรรม  </t>
  </si>
  <si>
    <t>ในการดำเนินงานของท่าน ได้มากน้อยเพียงใด</t>
  </si>
  <si>
    <t>ผลการประเมินกิจกรรม</t>
  </si>
  <si>
    <t xml:space="preserve"> - 3 -</t>
  </si>
  <si>
    <t>1.การพูดเพื่อนำเสนองานวิจัย</t>
  </si>
  <si>
    <t>2.การตอบคำถามหลังการสัมมาเชิงวิชาการให้มีประสิทธิภาพ</t>
  </si>
  <si>
    <t xml:space="preserve">3.การเตรียมงานวิจัย เขียนบทความ </t>
  </si>
  <si>
    <t>4.การวิเคราะห์ข้อมูลเชิงคุณภาพ</t>
  </si>
  <si>
    <t xml:space="preserve">5.เทคนิคการเขียนหนังสือ ตำรา </t>
  </si>
  <si>
    <t>6.การเขียนอีเมล ตอบอาจารย์</t>
  </si>
  <si>
    <t>1.ขอให้จัดกิจกรรมต่อไปอีก</t>
  </si>
  <si>
    <t>2.อยากให้มีการแสดงตัวอย่างการทำสไลด์เพิ่มในหลายๆภาควิชา</t>
  </si>
  <si>
    <t>3.พบว่าควรมีการจัดช่วงต้นเทอมการศึกษา</t>
  </si>
  <si>
    <t>Status</t>
  </si>
  <si>
    <t>Faculty/College</t>
  </si>
  <si>
    <t>Program</t>
  </si>
  <si>
    <t>From which source did you obtain news or information about this event?</t>
  </si>
  <si>
    <t>1. Suggestions to improve the implementation of the activity.</t>
  </si>
  <si>
    <t>2. Preferred topics for future seminars that will be organized by the Graduate School.</t>
  </si>
  <si>
    <t>Academic Staff</t>
  </si>
  <si>
    <t>Very High</t>
  </si>
  <si>
    <t>Faculty/College, Advisor</t>
  </si>
  <si>
    <t>High</t>
  </si>
  <si>
    <t>Moderate</t>
  </si>
  <si>
    <t>Ph.D. Student</t>
  </si>
  <si>
    <t>Anatomy</t>
  </si>
  <si>
    <t>เจ้าหน้าที่วิชาการ</t>
  </si>
  <si>
    <t xml:space="preserve">  Health Science International Seminar Series Evaluation Form
</t>
  </si>
  <si>
    <t>จากการจัดกิจกรรม Health Science International Seminar Series Evaluation Form</t>
  </si>
  <si>
    <t>จากตาราง 1 แสดงจำนวนและร้อยละของผู้ตอบแบบประเมิน จำแนกตามสถานภาพ พบว่า</t>
  </si>
  <si>
    <t xml:space="preserve"> Health Science International Seminar Series Evaluation Form</t>
  </si>
  <si>
    <t>จากการจัดกิจกรรม "Health Science International Seminar Series Evaluation Form</t>
  </si>
  <si>
    <t xml:space="preserve">เพื่อเป็นการดำเนินการตามแผนความร่วมมือกับมหาวิทยาลัย/สถาบันในต่างประเทศ ภายใต้โครงการ </t>
  </si>
  <si>
    <t xml:space="preserve">Research University Network Project และ Reinventing University Program 2023 พบว่า </t>
  </si>
  <si>
    <t xml:space="preserve">Topic: “Transforming Scientific Discoveries into Inventive Solutions: 
</t>
  </si>
  <si>
    <t>A Case Study of Natural Antiandrogens from Curcuma aeruginosa”</t>
  </si>
  <si>
    <t xml:space="preserve">Topic: “Transforming Scientific Discoveries into Inventive Solutions: A Case Study of Natural </t>
  </si>
  <si>
    <t>ณ ห้อง TA 110 บัณฑิตวิทยาลัย มหาวิทยาลัยนเรศวร</t>
  </si>
  <si>
    <t>Timestamp</t>
  </si>
  <si>
    <t>The Satisfaction survey on organiztion of the seminar series in the topic of “ Transforming Scientific Discoveries into Inventive Solutions: A Case Study of Natural Antiandrogens from Curcuma aeruginosa” [1. Appropriateness of the schedule of the activity.]</t>
  </si>
  <si>
    <t>The Satisfaction survey on organiztion of the seminar series in the topic of “ Transforming Scientific Discoveries into Inventive Solutions: A Case Study of Natural Antiandrogens from Curcuma aeruginosa” [2. Suitability of the activity location]</t>
  </si>
  <si>
    <t>The Satisfaction survey on organiztion of the seminar series in the topic of “ Transforming Scientific Discoveries into Inventive Solutions: A Case Study of Natural Antiandrogens from Curcuma aeruginosa” [4. Speaker’s knowledge and capability to share and transfer knowledge]</t>
  </si>
  <si>
    <t>The Satisfaction survey on organiztion of the seminar series in the topic of “ Transforming Scientific Discoveries into Inventive Solutions: A Case Study of Natural Antiandrogens from Curcuma aeruginosa” [5. Suitability of the activity materials]</t>
  </si>
  <si>
    <t>The Satisfaction survey on organiztion of the seminar series in the topic of “ Transforming Scientific Discoveries into Inventive Solutions: A Case Study of Natural Antiandrogens from Curcuma aeruginosa” [3. Snack service]</t>
  </si>
  <si>
    <t>The Satisfaction survey on organiztion of the seminar series in the topic of “ Transforming Scientific Discoveries into Inventive Solutions: A Case Study of Natural Antiandrogens from Curcuma aeruginosa” [6. The benefits of the knowledge received and its maximum utility for future applications]</t>
  </si>
  <si>
    <t>Support Staff</t>
  </si>
  <si>
    <t>Faculty of Medicine</t>
  </si>
  <si>
    <t>-</t>
  </si>
  <si>
    <t>Website</t>
  </si>
  <si>
    <t>E-Mail</t>
  </si>
  <si>
    <t xml:space="preserve"> Medicine Naresuan University</t>
  </si>
  <si>
    <t>ิีฺิBuillding and Facilities section</t>
  </si>
  <si>
    <t>Very good, got knowledge</t>
  </si>
  <si>
    <t>คณะแพทยศาสตร์</t>
  </si>
  <si>
    <t>Science</t>
  </si>
  <si>
    <t>Chemistry</t>
  </si>
  <si>
    <t>E-Mail, Facebook</t>
  </si>
  <si>
    <t>Medical Science</t>
  </si>
  <si>
    <t>LINE</t>
  </si>
  <si>
    <t>Low</t>
  </si>
  <si>
    <t>Dentistry</t>
  </si>
  <si>
    <t>Website, Faculty/College, E-Mail</t>
  </si>
  <si>
    <t>phamaceutical</t>
  </si>
  <si>
    <t xml:space="preserve">Ph.D </t>
  </si>
  <si>
    <t>Faculty/College, Facebook</t>
  </si>
  <si>
    <t>medical science</t>
  </si>
  <si>
    <t>Advisor</t>
  </si>
  <si>
    <t>Website, Faculty/College, E-Mail, Facebook</t>
  </si>
  <si>
    <t>This seminar series is a very good initiative and good for all academic and non-academic members, and students in both national and international levels.</t>
  </si>
  <si>
    <t>faculty of medicine</t>
  </si>
  <si>
    <t>คณะแพทย์ศาสตร์</t>
  </si>
  <si>
    <t>_</t>
  </si>
  <si>
    <t>คณะแพทยศารย์</t>
  </si>
  <si>
    <t>คณะแพทย์ศาสตร์//</t>
  </si>
  <si>
    <t>/</t>
  </si>
  <si>
    <t>Medicine</t>
  </si>
  <si>
    <t>คณะแพทย์</t>
  </si>
  <si>
    <t>Pharm NU</t>
  </si>
  <si>
    <t>Facalty of Medicine</t>
  </si>
  <si>
    <t>NU Alumni</t>
  </si>
  <si>
    <t xml:space="preserve">Faculty of Medicine </t>
  </si>
  <si>
    <t>Evaluation Form For The Health Science International Seminar Series</t>
  </si>
  <si>
    <t xml:space="preserve">Add some activity for learning </t>
  </si>
  <si>
    <t xml:space="preserve">Basic English vocabulary of health science </t>
  </si>
  <si>
    <t>Faculty of Medical scicence</t>
  </si>
  <si>
    <t xml:space="preserve">Physiology </t>
  </si>
  <si>
    <t xml:space="preserve">zoom </t>
  </si>
  <si>
    <t>บุคลากรสายสนับสนุน</t>
  </si>
  <si>
    <t xml:space="preserve">ศิษย์เก่านิสิตระดับบัณฑิตศึกษา </t>
  </si>
  <si>
    <t>แพทยศาสตร์</t>
  </si>
  <si>
    <t>เคมี</t>
  </si>
  <si>
    <t>วิทยาศาสตร์</t>
  </si>
  <si>
    <t>นิสิตระดับบริญญาเอก</t>
  </si>
  <si>
    <t>ไม่ระบุ</t>
  </si>
  <si>
    <t>มีผู้เข้าร่วมโครงการ จำนวนทั้งสิ้น 47 คน และมีผู้ตอบแบบประเมิน จำนวน 33 คน คิดเป็นร้อยละ 70.21</t>
  </si>
  <si>
    <t>มีจำนวนทั้งสิ้น 47 คน ผู้ตอบแบบประเมิน จำนวน 33 คน คิดเป็นร้อยละ 70.21 โดยมีรายละเอียดดังนี้</t>
  </si>
  <si>
    <t xml:space="preserve">Topic: “Transforming Scientific Discoveries into Inventive Solutions: </t>
  </si>
  <si>
    <t xml:space="preserve">วันที่ 20 มีนาคม 2567 </t>
  </si>
  <si>
    <t xml:space="preserve">Antiandrogens from Curcuma aeruginosa” เมื่อวันที่ 20 มีนาคม 2567 โดยมีวัตถุประสงค์ </t>
  </si>
  <si>
    <t xml:space="preserve">Antiandrogens from Curcuma aeruginosa” เมื่อวันที่ 30 มกราคม 2567 ผู้เข้าร่วมโครงการ </t>
  </si>
  <si>
    <t xml:space="preserve">ผู้ตอบแบบประเมินส่วนใหญ่เป็นบุคลากรสายสนับสนุน คิดเป็นร้อยละ 75.76 รองลงมาได้แก่  </t>
  </si>
  <si>
    <t>เจ้าหน้าที่วิชาการ คิดเป็นร้อยละ 15.15 และนิสิตระดับปริญญาเอก คิดเป็นร้อยละ 6.06</t>
  </si>
  <si>
    <t>คณะวิทยาศาสตร์</t>
  </si>
  <si>
    <t>สาขาวิชาเคมี</t>
  </si>
  <si>
    <t>สาขาวิชาวิทยาศาสตร์การแพทย์</t>
  </si>
  <si>
    <t xml:space="preserve">     จากตาราง 2 พบว่า ผู้ตอบแบบสอบถามส่วนใหญ่สังกัดคณะแพทยศาสตร์มากที่สุด </t>
  </si>
  <si>
    <t xml:space="preserve">          คิดเป็นร้อยละ 87.88 รองลงมาได้แก่ คณะวิทยาศาสตร์การแพทย์ คิดเป็นร้อยละ 9.09</t>
  </si>
  <si>
    <t xml:space="preserve">     เมื่อพิจารณารายสาขาวิชา พบว่า ผู้ตอบแบบสอบถามส่วนใหญ่สังกัดสาขาวิชาวิทยาศาสตร์การแพทย์</t>
  </si>
  <si>
    <t xml:space="preserve">          สาขาวิชากายวิภาคศาสตร์ สาขาวิชาสรีรวิทยา สาขาวิชาเคมี คิดเป็นร้อยละ 3.03</t>
  </si>
  <si>
    <t>จากตาราง 3 พบว่า ผู้ตอบแบบประเมินส่วนใหญ่ได้รับข้อมูลการจัดโครงการฯ จากอีเมล์</t>
  </si>
  <si>
    <t>มากที่สุด คิดเป็นร้อยละ 44.64 รองลงมาได้แก่ facebook บัณฑิตวิทยาลัย คิดเป็นร้อยละ 19.64</t>
  </si>
  <si>
    <t>และคณะที่สังกัด คิดเป็นร้อยละ 17.86</t>
  </si>
  <si>
    <t>N = 33</t>
  </si>
  <si>
    <t>3. ความเหมาะสมของอาหารว่าง</t>
  </si>
  <si>
    <t>4. ความรู้ ความสามารถ และการถ่ายทอดความรู้ ของวิทยากร</t>
  </si>
  <si>
    <t>5. ความเหมาะสมของเอกสารประกอบกิจกรรม</t>
  </si>
  <si>
    <t>6. ท่านคิดว่าความรู้ที่ท่านได้รับในครั้งนี้ จะสามารถนำไปต่อยอด</t>
  </si>
  <si>
    <t xml:space="preserve">2. ความเหมาะสมของสถานที่จัดกิจกรรม  </t>
  </si>
  <si>
    <t>อยู่ในระดับมาก (ค่าเฉลี่ย 3.73) เมื่อพิจารณารายข้อ พบว่า ข้อที่มีค่าเฉลี่ยสูงที่สุดคือ ความรู้ที่ท่านได้รับในครั้งนี้ จะสามารถ</t>
  </si>
  <si>
    <t xml:space="preserve">นำไปต่อยอดในการดำเนินงาน และความเหมาะสมของวัน – เวลาของกิจกรรมอยู่ในระดับมาก (ค่าเฉลี่ย 3.79) รองลงมาได้แก่  </t>
  </si>
  <si>
    <t>ความรู้ ความสามารถ และการถ่ายทอดความรู้ของวิทยากรอยู่ในระดับมาก (ค่าเฉลี่ย 3.76)</t>
  </si>
  <si>
    <t>ความรู้ ความสามารถ และการถ่ายทอดความรู้ของวิทยากรอยู่ในระดับมาก (ค่าเฉลี่ย 3.76) และความเหมาะสมของสถานที่</t>
  </si>
  <si>
    <t xml:space="preserve">จัดกิจกรรม ความเหมาะสมของอาหารว่างอยู่ในระดับมาก (ค่าเฉลี่ย 3.73) </t>
  </si>
  <si>
    <t>ผู้ตอบแบบประเมินส่วนใหญ่สังกัดคณะแทยศาสตร์มากที่สุด คิดเป็นร้อยละ 87.88</t>
  </si>
  <si>
    <t>รองลงมาได้แก่ คณะวิทยาศาสตร์การแพทย์ คิดเป็นร้อยละ 9.09</t>
  </si>
  <si>
    <t xml:space="preserve">              เมื่อพิจารณารายสาขาวิชา พบว่า ผู้ตอบแบบสอบถามส่วนใหญ่สังกัดสาขาวิชาวิทยาศาสตร์</t>
  </si>
  <si>
    <t>การแพทย์สาขาวิชากายวิภาคศาสตร์ สาขาวิชาสรีรวิทยา สาขาวิชาเคมี คิดเป็นร้อยละ 3.03</t>
  </si>
  <si>
    <t xml:space="preserve">ผู้ตอบแบบประเมินมีความคิดเห็นโดยรวมอยู่ในระดับมาก (ค่าเฉลี่ย 3.73) เมื่อพิจารณารายข้อ </t>
  </si>
  <si>
    <t xml:space="preserve">และความเหมาะสมของวัน – เวลาของกิจกรรมอยู่ในระดับมาก (ค่าเฉลี่ย 3.79) รองลงมาได้แก่  </t>
  </si>
  <si>
    <t xml:space="preserve">พบว่า ข้อที่มีค่าเฉลี่ยสูงที่สุดคือ ความรู้ที่ท่านได้รับในครั้งนี้ จะสามารถนำไปต่อยอดในการดำเนินงาน </t>
  </si>
  <si>
    <t xml:space="preserve">และความเหมาะสมของสถานที่จัดกิจกรรม ความเหมาะสมของอาหารว่างอยู่ในระดับมาก (ค่าเฉลี่ย 3.73) </t>
  </si>
  <si>
    <t xml:space="preserve">ผู้ตอบแบบประเมินส่วนใหญ่ได้รับข้อมูลการจัดโครงการฯ จากทางอีเมล์มากที่สุด 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</si>
</sst>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/d/yyyy\ h:mm:ss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sz val="16"/>
      <name val="Arial"/>
      <family val="2"/>
    </font>
    <font>
      <b/>
      <sz val="12"/>
      <name val="TH Sarabun New"/>
      <family val="2"/>
    </font>
    <font>
      <b/>
      <sz val="20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color indexed="8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name val="Tahoma"/>
      <family val="2"/>
    </font>
    <font>
      <b/>
      <sz val="12"/>
      <color indexed="8"/>
      <name val="TH Sarabun New"/>
      <family val="2"/>
    </font>
    <font>
      <sz val="12"/>
      <color indexed="8"/>
      <name val="TH Sarabun Ne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name val="Calibri"/>
      <family val="2"/>
    </font>
    <font>
      <b/>
      <sz val="12"/>
      <color theme="1"/>
      <name val="TH Sarabun New"/>
      <family val="2"/>
    </font>
    <font>
      <sz val="12"/>
      <color theme="1"/>
      <name val="TH Sarabun New"/>
      <family val="2"/>
    </font>
    <font>
      <b/>
      <sz val="12"/>
      <color rgb="FF000000"/>
      <name val="TH Sarabun New"/>
      <family val="2"/>
    </font>
    <font>
      <sz val="12"/>
      <color rgb="FF000000"/>
      <name val="TH Sarabun New"/>
      <family val="2"/>
    </font>
    <font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 style="double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4" fillId="0" borderId="0" xfId="0" applyFont="1" applyAlignment="1">
      <alignment/>
    </xf>
    <xf numFmtId="0" fontId="56" fillId="0" borderId="0" xfId="0" applyFont="1" applyAlignment="1">
      <alignment horizontal="left" vertical="top" wrapText="1"/>
    </xf>
    <xf numFmtId="2" fontId="5" fillId="0" borderId="1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8" fillId="13" borderId="0" xfId="0" applyFont="1" applyFill="1" applyAlignment="1">
      <alignment horizontal="center"/>
    </xf>
    <xf numFmtId="0" fontId="58" fillId="12" borderId="0" xfId="0" applyFont="1" applyFill="1" applyAlignment="1">
      <alignment horizontal="center"/>
    </xf>
    <xf numFmtId="0" fontId="58" fillId="3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58" fillId="0" borderId="0" xfId="0" applyFont="1" applyAlignment="1">
      <alignment/>
    </xf>
    <xf numFmtId="0" fontId="58" fillId="9" borderId="0" xfId="0" applyFont="1" applyFill="1" applyAlignment="1">
      <alignment horizontal="center"/>
    </xf>
    <xf numFmtId="0" fontId="58" fillId="8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58" fillId="11" borderId="0" xfId="0" applyFont="1" applyFill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8" borderId="0" xfId="0" applyFont="1" applyFill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top"/>
    </xf>
    <xf numFmtId="0" fontId="59" fillId="0" borderId="0" xfId="0" applyFont="1" applyAlignment="1">
      <alignment vertical="top"/>
    </xf>
    <xf numFmtId="0" fontId="59" fillId="0" borderId="0" xfId="0" applyFont="1" applyAlignment="1">
      <alignment horizontal="left"/>
    </xf>
    <xf numFmtId="0" fontId="11" fillId="18" borderId="0" xfId="0" applyFont="1" applyFill="1" applyBorder="1" applyAlignment="1">
      <alignment horizontal="center"/>
    </xf>
    <xf numFmtId="2" fontId="58" fillId="18" borderId="0" xfId="0" applyNumberFormat="1" applyFont="1" applyFill="1" applyAlignment="1">
      <alignment horizontal="center"/>
    </xf>
    <xf numFmtId="2" fontId="60" fillId="11" borderId="0" xfId="0" applyNumberFormat="1" applyFont="1" applyFill="1" applyBorder="1" applyAlignment="1">
      <alignment horizontal="center" wrapText="1"/>
    </xf>
    <xf numFmtId="2" fontId="58" fillId="11" borderId="0" xfId="0" applyNumberFormat="1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2" fontId="60" fillId="9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horizontal="center"/>
    </xf>
    <xf numFmtId="2" fontId="11" fillId="9" borderId="0" xfId="0" applyNumberFormat="1" applyFont="1" applyFill="1" applyBorder="1" applyAlignment="1">
      <alignment wrapText="1"/>
    </xf>
    <xf numFmtId="0" fontId="59" fillId="9" borderId="0" xfId="0" applyFont="1" applyFill="1" applyAlignment="1">
      <alignment horizont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top" wrapText="1"/>
    </xf>
    <xf numFmtId="0" fontId="58" fillId="0" borderId="0" xfId="0" applyFont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0" fontId="56" fillId="0" borderId="0" xfId="0" applyFont="1" applyAlignment="1">
      <alignment/>
    </xf>
    <xf numFmtId="0" fontId="7" fillId="0" borderId="0" xfId="0" applyFont="1" applyAlignment="1">
      <alignment horizontal="center"/>
    </xf>
    <xf numFmtId="0" fontId="61" fillId="34" borderId="0" xfId="0" applyFont="1" applyFill="1" applyBorder="1" applyAlignment="1">
      <alignment horizontal="center" wrapText="1"/>
    </xf>
    <xf numFmtId="0" fontId="59" fillId="11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58" fillId="35" borderId="0" xfId="0" applyFont="1" applyFill="1" applyAlignment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2" fontId="7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2" fontId="7" fillId="0" borderId="27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212" fontId="62" fillId="0" borderId="0" xfId="0" applyNumberFormat="1" applyFont="1" applyAlignment="1">
      <alignment/>
    </xf>
    <xf numFmtId="0" fontId="62" fillId="0" borderId="0" xfId="0" applyFont="1" applyAlignment="1">
      <alignment/>
    </xf>
    <xf numFmtId="0" fontId="5" fillId="0" borderId="0" xfId="0" applyFont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left"/>
    </xf>
    <xf numFmtId="0" fontId="56" fillId="0" borderId="21" xfId="0" applyFont="1" applyBorder="1" applyAlignment="1">
      <alignment horizontal="left" vertical="top" wrapText="1"/>
    </xf>
    <xf numFmtId="0" fontId="56" fillId="0" borderId="21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2" fontId="7" fillId="0" borderId="3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60" fillId="34" borderId="0" xfId="0" applyFont="1" applyFill="1" applyBorder="1" applyAlignment="1">
      <alignment horizontal="center" wrapText="1"/>
    </xf>
    <xf numFmtId="0" fontId="62" fillId="0" borderId="0" xfId="0" applyFont="1" applyAlignment="1">
      <alignment/>
    </xf>
    <xf numFmtId="0" fontId="58" fillId="3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6" fillId="0" borderId="3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62" fillId="2" borderId="0" xfId="0" applyFont="1" applyFill="1" applyAlignment="1">
      <alignment/>
    </xf>
    <xf numFmtId="0" fontId="8" fillId="0" borderId="0" xfId="0" applyFont="1" applyAlignment="1">
      <alignment wrapText="1"/>
    </xf>
    <xf numFmtId="0" fontId="56" fillId="0" borderId="0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C13" sqref="C13"/>
    </sheetView>
  </sheetViews>
  <sheetFormatPr defaultColWidth="12.57421875" defaultRowHeight="15.75" customHeight="1"/>
  <cols>
    <col min="1" max="19" width="18.8515625" style="105" customWidth="1"/>
    <col min="20" max="16384" width="12.57421875" style="105" customWidth="1"/>
  </cols>
  <sheetData>
    <row r="1" spans="1:13" ht="12.75">
      <c r="A1" s="104" t="s">
        <v>86</v>
      </c>
      <c r="B1" s="104" t="s">
        <v>61</v>
      </c>
      <c r="C1" s="104" t="s">
        <v>62</v>
      </c>
      <c r="D1" s="104" t="s">
        <v>63</v>
      </c>
      <c r="E1" s="104" t="s">
        <v>64</v>
      </c>
      <c r="F1" s="104" t="s">
        <v>87</v>
      </c>
      <c r="G1" s="104" t="s">
        <v>88</v>
      </c>
      <c r="H1" s="104" t="s">
        <v>89</v>
      </c>
      <c r="I1" s="104" t="s">
        <v>90</v>
      </c>
      <c r="J1" s="104" t="s">
        <v>65</v>
      </c>
      <c r="K1" s="104" t="s">
        <v>66</v>
      </c>
      <c r="L1" s="107" t="s">
        <v>91</v>
      </c>
      <c r="M1" s="107" t="s">
        <v>92</v>
      </c>
    </row>
    <row r="2" spans="1:13" ht="12.75">
      <c r="A2" s="106">
        <v>45371.5519319213</v>
      </c>
      <c r="B2" s="107" t="s">
        <v>93</v>
      </c>
      <c r="C2" s="107" t="s">
        <v>94</v>
      </c>
      <c r="D2" s="107" t="s">
        <v>95</v>
      </c>
      <c r="E2" s="107" t="s">
        <v>96</v>
      </c>
      <c r="F2" s="107" t="s">
        <v>70</v>
      </c>
      <c r="G2" s="107" t="s">
        <v>70</v>
      </c>
      <c r="H2" s="107" t="s">
        <v>70</v>
      </c>
      <c r="I2" s="107" t="s">
        <v>70</v>
      </c>
      <c r="J2" s="107" t="s">
        <v>95</v>
      </c>
      <c r="K2" s="107" t="s">
        <v>95</v>
      </c>
      <c r="L2" s="107" t="s">
        <v>70</v>
      </c>
      <c r="M2" s="107" t="s">
        <v>70</v>
      </c>
    </row>
    <row r="3" spans="1:13" ht="12.75">
      <c r="A3" s="106">
        <v>45371.56417121528</v>
      </c>
      <c r="B3" s="107" t="s">
        <v>93</v>
      </c>
      <c r="C3" s="107" t="s">
        <v>94</v>
      </c>
      <c r="E3" s="107" t="s">
        <v>97</v>
      </c>
      <c r="F3" s="107" t="s">
        <v>70</v>
      </c>
      <c r="G3" s="107" t="s">
        <v>68</v>
      </c>
      <c r="H3" s="107" t="s">
        <v>68</v>
      </c>
      <c r="I3" s="107" t="s">
        <v>68</v>
      </c>
      <c r="L3" s="107" t="s">
        <v>70</v>
      </c>
      <c r="M3" s="107" t="s">
        <v>68</v>
      </c>
    </row>
    <row r="4" spans="1:13" ht="12.75">
      <c r="A4" s="106">
        <v>45371.57339603009</v>
      </c>
      <c r="B4" s="107" t="s">
        <v>93</v>
      </c>
      <c r="C4" s="107" t="s">
        <v>98</v>
      </c>
      <c r="D4" s="107" t="s">
        <v>99</v>
      </c>
      <c r="E4" s="107" t="s">
        <v>97</v>
      </c>
      <c r="F4" s="107" t="s">
        <v>68</v>
      </c>
      <c r="G4" s="107" t="s">
        <v>68</v>
      </c>
      <c r="H4" s="107" t="s">
        <v>68</v>
      </c>
      <c r="I4" s="107" t="s">
        <v>68</v>
      </c>
      <c r="J4" s="107" t="s">
        <v>100</v>
      </c>
      <c r="K4" s="107" t="s">
        <v>100</v>
      </c>
      <c r="L4" s="107" t="s">
        <v>68</v>
      </c>
      <c r="M4" s="107" t="s">
        <v>68</v>
      </c>
    </row>
    <row r="5" spans="1:13" ht="12.75">
      <c r="A5" s="106">
        <v>45371.574678923615</v>
      </c>
      <c r="B5" s="107" t="s">
        <v>93</v>
      </c>
      <c r="C5" s="107" t="s">
        <v>101</v>
      </c>
      <c r="E5" s="107" t="s">
        <v>96</v>
      </c>
      <c r="F5" s="107" t="s">
        <v>68</v>
      </c>
      <c r="G5" s="107" t="s">
        <v>68</v>
      </c>
      <c r="H5" s="107" t="s">
        <v>68</v>
      </c>
      <c r="I5" s="107" t="s">
        <v>68</v>
      </c>
      <c r="J5" s="107" t="s">
        <v>95</v>
      </c>
      <c r="K5" s="107" t="s">
        <v>95</v>
      </c>
      <c r="L5" s="107" t="s">
        <v>68</v>
      </c>
      <c r="M5" s="107" t="s">
        <v>68</v>
      </c>
    </row>
    <row r="6" spans="1:13" ht="12.75">
      <c r="A6" s="106">
        <v>45371.57639877315</v>
      </c>
      <c r="B6" s="107" t="s">
        <v>67</v>
      </c>
      <c r="C6" s="107" t="s">
        <v>102</v>
      </c>
      <c r="D6" s="107" t="s">
        <v>103</v>
      </c>
      <c r="E6" s="107" t="s">
        <v>104</v>
      </c>
      <c r="F6" s="107" t="s">
        <v>68</v>
      </c>
      <c r="G6" s="107" t="s">
        <v>68</v>
      </c>
      <c r="H6" s="107" t="s">
        <v>68</v>
      </c>
      <c r="I6" s="107" t="s">
        <v>68</v>
      </c>
      <c r="L6" s="107" t="s">
        <v>68</v>
      </c>
      <c r="M6" s="107" t="s">
        <v>68</v>
      </c>
    </row>
    <row r="7" spans="1:13" ht="12.75">
      <c r="A7" s="106">
        <v>45371.57642907408</v>
      </c>
      <c r="B7" s="107" t="s">
        <v>93</v>
      </c>
      <c r="C7" s="107" t="s">
        <v>94</v>
      </c>
      <c r="D7" s="107" t="s">
        <v>95</v>
      </c>
      <c r="E7" s="107" t="s">
        <v>97</v>
      </c>
      <c r="F7" s="107" t="s">
        <v>68</v>
      </c>
      <c r="G7" s="107" t="s">
        <v>68</v>
      </c>
      <c r="H7" s="107" t="s">
        <v>68</v>
      </c>
      <c r="I7" s="107" t="s">
        <v>68</v>
      </c>
      <c r="L7" s="107" t="s">
        <v>68</v>
      </c>
      <c r="M7" s="107" t="s">
        <v>68</v>
      </c>
    </row>
    <row r="8" spans="1:13" ht="12.75">
      <c r="A8" s="106">
        <v>45371.57830738426</v>
      </c>
      <c r="B8" s="107" t="s">
        <v>67</v>
      </c>
      <c r="C8" s="107" t="s">
        <v>105</v>
      </c>
      <c r="E8" s="107" t="s">
        <v>106</v>
      </c>
      <c r="F8" s="107" t="s">
        <v>68</v>
      </c>
      <c r="G8" s="107" t="s">
        <v>68</v>
      </c>
      <c r="H8" s="107" t="s">
        <v>68</v>
      </c>
      <c r="I8" s="107" t="s">
        <v>70</v>
      </c>
      <c r="L8" s="107" t="s">
        <v>71</v>
      </c>
      <c r="M8" s="107" t="s">
        <v>68</v>
      </c>
    </row>
    <row r="9" spans="1:13" ht="12.75">
      <c r="A9" s="106">
        <v>45371.58010091435</v>
      </c>
      <c r="B9" s="107" t="s">
        <v>93</v>
      </c>
      <c r="E9" s="107" t="s">
        <v>97</v>
      </c>
      <c r="F9" s="107" t="s">
        <v>70</v>
      </c>
      <c r="G9" s="107" t="s">
        <v>70</v>
      </c>
      <c r="H9" s="107" t="s">
        <v>70</v>
      </c>
      <c r="I9" s="107" t="s">
        <v>70</v>
      </c>
      <c r="L9" s="107" t="s">
        <v>70</v>
      </c>
      <c r="M9" s="107" t="s">
        <v>70</v>
      </c>
    </row>
    <row r="10" spans="1:13" ht="12.75">
      <c r="A10" s="106">
        <v>45371.5801449537</v>
      </c>
      <c r="B10" s="107" t="s">
        <v>93</v>
      </c>
      <c r="C10" s="107" t="s">
        <v>101</v>
      </c>
      <c r="E10" s="107" t="s">
        <v>97</v>
      </c>
      <c r="F10" s="107" t="s">
        <v>70</v>
      </c>
      <c r="G10" s="107" t="s">
        <v>70</v>
      </c>
      <c r="H10" s="107" t="s">
        <v>70</v>
      </c>
      <c r="I10" s="107" t="s">
        <v>70</v>
      </c>
      <c r="J10" s="107" t="s">
        <v>95</v>
      </c>
      <c r="K10" s="107" t="s">
        <v>95</v>
      </c>
      <c r="L10" s="107" t="s">
        <v>107</v>
      </c>
      <c r="M10" s="107" t="s">
        <v>70</v>
      </c>
    </row>
    <row r="11" spans="1:13" ht="12.75">
      <c r="A11" s="106">
        <v>45371.580265625</v>
      </c>
      <c r="B11" s="107" t="s">
        <v>67</v>
      </c>
      <c r="C11" s="107" t="s">
        <v>108</v>
      </c>
      <c r="E11" s="107" t="s">
        <v>109</v>
      </c>
      <c r="F11" s="107" t="s">
        <v>68</v>
      </c>
      <c r="G11" s="107" t="s">
        <v>68</v>
      </c>
      <c r="H11" s="107" t="s">
        <v>68</v>
      </c>
      <c r="I11" s="107" t="s">
        <v>68</v>
      </c>
      <c r="L11" s="107" t="s">
        <v>68</v>
      </c>
      <c r="M11" s="107" t="s">
        <v>68</v>
      </c>
    </row>
    <row r="12" spans="1:13" ht="12.75">
      <c r="A12" s="106">
        <v>45371.58113918982</v>
      </c>
      <c r="B12" s="107" t="s">
        <v>72</v>
      </c>
      <c r="C12" s="107" t="s">
        <v>110</v>
      </c>
      <c r="D12" s="107" t="s">
        <v>111</v>
      </c>
      <c r="E12" s="107" t="s">
        <v>112</v>
      </c>
      <c r="F12" s="107" t="s">
        <v>68</v>
      </c>
      <c r="G12" s="107" t="s">
        <v>68</v>
      </c>
      <c r="H12" s="107" t="s">
        <v>68</v>
      </c>
      <c r="I12" s="107" t="s">
        <v>68</v>
      </c>
      <c r="J12" s="107" t="s">
        <v>95</v>
      </c>
      <c r="L12" s="107" t="s">
        <v>68</v>
      </c>
      <c r="M12" s="107" t="s">
        <v>68</v>
      </c>
    </row>
    <row r="13" spans="1:13" ht="12.75">
      <c r="A13" s="106">
        <v>45371.58136722222</v>
      </c>
      <c r="B13" s="107" t="s">
        <v>72</v>
      </c>
      <c r="C13" s="107" t="s">
        <v>113</v>
      </c>
      <c r="D13" s="107" t="s">
        <v>113</v>
      </c>
      <c r="E13" s="107" t="s">
        <v>114</v>
      </c>
      <c r="F13" s="107" t="s">
        <v>68</v>
      </c>
      <c r="G13" s="107" t="s">
        <v>70</v>
      </c>
      <c r="H13" s="107" t="s">
        <v>70</v>
      </c>
      <c r="I13" s="107" t="s">
        <v>68</v>
      </c>
      <c r="J13" s="107" t="s">
        <v>95</v>
      </c>
      <c r="K13" s="107" t="s">
        <v>95</v>
      </c>
      <c r="L13" s="107" t="s">
        <v>70</v>
      </c>
      <c r="M13" s="107" t="s">
        <v>68</v>
      </c>
    </row>
    <row r="14" spans="1:13" ht="12.75">
      <c r="A14" s="106">
        <v>45371.582488506945</v>
      </c>
      <c r="B14" s="107" t="s">
        <v>93</v>
      </c>
      <c r="C14" s="107" t="s">
        <v>101</v>
      </c>
      <c r="E14" s="107" t="s">
        <v>97</v>
      </c>
      <c r="F14" s="107" t="s">
        <v>70</v>
      </c>
      <c r="G14" s="107" t="s">
        <v>70</v>
      </c>
      <c r="H14" s="107" t="s">
        <v>70</v>
      </c>
      <c r="I14" s="107" t="s">
        <v>70</v>
      </c>
      <c r="J14" s="107" t="s">
        <v>95</v>
      </c>
      <c r="K14" s="107" t="s">
        <v>95</v>
      </c>
      <c r="L14" s="107" t="s">
        <v>107</v>
      </c>
      <c r="M14" s="107" t="s">
        <v>70</v>
      </c>
    </row>
    <row r="15" spans="1:13" ht="12.75">
      <c r="A15" s="106">
        <v>45371.58340371528</v>
      </c>
      <c r="B15" s="107" t="s">
        <v>67</v>
      </c>
      <c r="C15" s="107" t="s">
        <v>105</v>
      </c>
      <c r="D15" s="107" t="s">
        <v>73</v>
      </c>
      <c r="E15" s="107" t="s">
        <v>115</v>
      </c>
      <c r="F15" s="107" t="s">
        <v>68</v>
      </c>
      <c r="G15" s="107" t="s">
        <v>68</v>
      </c>
      <c r="H15" s="107" t="s">
        <v>68</v>
      </c>
      <c r="I15" s="107" t="s">
        <v>68</v>
      </c>
      <c r="J15" s="107" t="s">
        <v>116</v>
      </c>
      <c r="L15" s="107" t="s">
        <v>68</v>
      </c>
      <c r="M15" s="107" t="s">
        <v>68</v>
      </c>
    </row>
    <row r="16" spans="1:13" ht="12.75">
      <c r="A16" s="106">
        <v>45371.58437325231</v>
      </c>
      <c r="B16" s="107" t="s">
        <v>93</v>
      </c>
      <c r="C16" s="107" t="s">
        <v>117</v>
      </c>
      <c r="E16" s="107" t="s">
        <v>114</v>
      </c>
      <c r="F16" s="107" t="s">
        <v>70</v>
      </c>
      <c r="G16" s="107" t="s">
        <v>70</v>
      </c>
      <c r="H16" s="107" t="s">
        <v>70</v>
      </c>
      <c r="I16" s="107" t="s">
        <v>70</v>
      </c>
      <c r="L16" s="107" t="s">
        <v>70</v>
      </c>
      <c r="M16" s="107" t="s">
        <v>70</v>
      </c>
    </row>
    <row r="17" spans="1:13" ht="12.75">
      <c r="A17" s="106">
        <v>45371.58741269676</v>
      </c>
      <c r="B17" s="107" t="s">
        <v>93</v>
      </c>
      <c r="C17" s="107" t="s">
        <v>118</v>
      </c>
      <c r="D17" s="107" t="s">
        <v>119</v>
      </c>
      <c r="E17" s="107" t="s">
        <v>104</v>
      </c>
      <c r="F17" s="107" t="s">
        <v>70</v>
      </c>
      <c r="G17" s="107" t="s">
        <v>70</v>
      </c>
      <c r="H17" s="107" t="s">
        <v>70</v>
      </c>
      <c r="I17" s="107" t="s">
        <v>70</v>
      </c>
      <c r="J17" s="107" t="s">
        <v>119</v>
      </c>
      <c r="K17" s="107" t="s">
        <v>119</v>
      </c>
      <c r="L17" s="107" t="s">
        <v>70</v>
      </c>
      <c r="M17" s="107" t="s">
        <v>70</v>
      </c>
    </row>
    <row r="18" spans="1:13" ht="12.75">
      <c r="A18" s="106">
        <v>45371.587756134264</v>
      </c>
      <c r="B18" s="107" t="s">
        <v>93</v>
      </c>
      <c r="C18" s="107" t="s">
        <v>120</v>
      </c>
      <c r="D18" s="107" t="s">
        <v>95</v>
      </c>
      <c r="E18" s="107" t="s">
        <v>104</v>
      </c>
      <c r="F18" s="107" t="s">
        <v>107</v>
      </c>
      <c r="G18" s="107" t="s">
        <v>107</v>
      </c>
      <c r="H18" s="107" t="s">
        <v>107</v>
      </c>
      <c r="I18" s="107" t="s">
        <v>107</v>
      </c>
      <c r="J18" s="107" t="s">
        <v>95</v>
      </c>
      <c r="K18" s="107" t="s">
        <v>95</v>
      </c>
      <c r="L18" s="107" t="s">
        <v>107</v>
      </c>
      <c r="M18" s="107" t="s">
        <v>107</v>
      </c>
    </row>
    <row r="19" spans="1:13" ht="12.75">
      <c r="A19" s="106">
        <v>45371.58809318287</v>
      </c>
      <c r="B19" s="107" t="s">
        <v>93</v>
      </c>
      <c r="C19" s="107" t="s">
        <v>121</v>
      </c>
      <c r="D19" s="107" t="s">
        <v>122</v>
      </c>
      <c r="E19" s="107" t="s">
        <v>104</v>
      </c>
      <c r="F19" s="107" t="s">
        <v>107</v>
      </c>
      <c r="G19" s="107" t="s">
        <v>107</v>
      </c>
      <c r="H19" s="107" t="s">
        <v>107</v>
      </c>
      <c r="I19" s="107" t="s">
        <v>107</v>
      </c>
      <c r="J19" s="107" t="s">
        <v>119</v>
      </c>
      <c r="K19" s="107" t="s">
        <v>119</v>
      </c>
      <c r="L19" s="107" t="s">
        <v>107</v>
      </c>
      <c r="M19" s="107" t="s">
        <v>107</v>
      </c>
    </row>
    <row r="20" spans="1:13" ht="12.75">
      <c r="A20" s="106">
        <v>45371.58815252315</v>
      </c>
      <c r="B20" s="107" t="s">
        <v>93</v>
      </c>
      <c r="C20" s="107" t="s">
        <v>101</v>
      </c>
      <c r="D20" s="107" t="s">
        <v>122</v>
      </c>
      <c r="E20" s="107" t="s">
        <v>104</v>
      </c>
      <c r="F20" s="107" t="s">
        <v>107</v>
      </c>
      <c r="G20" s="107" t="s">
        <v>107</v>
      </c>
      <c r="H20" s="107" t="s">
        <v>107</v>
      </c>
      <c r="I20" s="107" t="s">
        <v>107</v>
      </c>
      <c r="J20" s="107" t="s">
        <v>122</v>
      </c>
      <c r="K20" s="107" t="s">
        <v>122</v>
      </c>
      <c r="L20" s="107" t="s">
        <v>107</v>
      </c>
      <c r="M20" s="107" t="s">
        <v>107</v>
      </c>
    </row>
    <row r="21" spans="1:13" ht="12.75">
      <c r="A21" s="106">
        <v>45371.588881076386</v>
      </c>
      <c r="B21" s="107" t="s">
        <v>93</v>
      </c>
      <c r="C21" s="107" t="s">
        <v>123</v>
      </c>
      <c r="D21" s="107" t="s">
        <v>95</v>
      </c>
      <c r="E21" s="107" t="s">
        <v>97</v>
      </c>
      <c r="F21" s="107" t="s">
        <v>68</v>
      </c>
      <c r="G21" s="107" t="s">
        <v>68</v>
      </c>
      <c r="H21" s="107" t="s">
        <v>68</v>
      </c>
      <c r="I21" s="107" t="s">
        <v>68</v>
      </c>
      <c r="J21" s="107" t="s">
        <v>95</v>
      </c>
      <c r="K21" s="107" t="s">
        <v>95</v>
      </c>
      <c r="L21" s="107" t="s">
        <v>68</v>
      </c>
      <c r="M21" s="107" t="s">
        <v>68</v>
      </c>
    </row>
    <row r="22" spans="1:13" ht="12.75">
      <c r="A22" s="106">
        <v>45371.58958888889</v>
      </c>
      <c r="B22" s="107" t="s">
        <v>93</v>
      </c>
      <c r="C22" s="107" t="s">
        <v>124</v>
      </c>
      <c r="D22" s="107" t="s">
        <v>95</v>
      </c>
      <c r="E22" s="107" t="s">
        <v>104</v>
      </c>
      <c r="F22" s="107" t="s">
        <v>107</v>
      </c>
      <c r="G22" s="107" t="s">
        <v>107</v>
      </c>
      <c r="H22" s="107" t="s">
        <v>107</v>
      </c>
      <c r="I22" s="107" t="s">
        <v>107</v>
      </c>
      <c r="J22" s="107" t="s">
        <v>95</v>
      </c>
      <c r="K22" s="107" t="s">
        <v>95</v>
      </c>
      <c r="L22" s="107" t="s">
        <v>107</v>
      </c>
      <c r="M22" s="107" t="s">
        <v>107</v>
      </c>
    </row>
    <row r="23" spans="1:13" ht="12.75">
      <c r="A23" s="106">
        <v>45371.589917777776</v>
      </c>
      <c r="B23" s="107" t="s">
        <v>67</v>
      </c>
      <c r="C23" s="107" t="s">
        <v>125</v>
      </c>
      <c r="E23" s="107" t="s">
        <v>62</v>
      </c>
      <c r="F23" s="107" t="s">
        <v>68</v>
      </c>
      <c r="G23" s="107" t="s">
        <v>68</v>
      </c>
      <c r="H23" s="107" t="s">
        <v>68</v>
      </c>
      <c r="I23" s="107" t="s">
        <v>68</v>
      </c>
      <c r="L23" s="107" t="s">
        <v>68</v>
      </c>
      <c r="M23" s="107" t="s">
        <v>68</v>
      </c>
    </row>
    <row r="24" spans="1:13" ht="12.75">
      <c r="A24" s="106">
        <v>45371.59050045139</v>
      </c>
      <c r="B24" s="107" t="s">
        <v>93</v>
      </c>
      <c r="C24" s="107" t="s">
        <v>118</v>
      </c>
      <c r="D24" s="107" t="s">
        <v>119</v>
      </c>
      <c r="E24" s="107" t="s">
        <v>97</v>
      </c>
      <c r="F24" s="107" t="s">
        <v>70</v>
      </c>
      <c r="G24" s="107" t="s">
        <v>70</v>
      </c>
      <c r="H24" s="107" t="s">
        <v>70</v>
      </c>
      <c r="I24" s="107" t="s">
        <v>70</v>
      </c>
      <c r="J24" s="107" t="s">
        <v>119</v>
      </c>
      <c r="K24" s="107" t="s">
        <v>119</v>
      </c>
      <c r="L24" s="107" t="s">
        <v>70</v>
      </c>
      <c r="M24" s="107" t="s">
        <v>70</v>
      </c>
    </row>
    <row r="25" spans="1:13" ht="12.75">
      <c r="A25" s="106">
        <v>45371.59105391204</v>
      </c>
      <c r="B25" s="107" t="s">
        <v>93</v>
      </c>
      <c r="C25" s="107" t="s">
        <v>101</v>
      </c>
      <c r="D25" s="107" t="s">
        <v>95</v>
      </c>
      <c r="E25" s="107" t="s">
        <v>97</v>
      </c>
      <c r="F25" s="107" t="s">
        <v>107</v>
      </c>
      <c r="G25" s="107" t="s">
        <v>107</v>
      </c>
      <c r="H25" s="107" t="s">
        <v>107</v>
      </c>
      <c r="I25" s="107" t="s">
        <v>107</v>
      </c>
      <c r="J25" s="107" t="s">
        <v>95</v>
      </c>
      <c r="K25" s="107" t="s">
        <v>95</v>
      </c>
      <c r="L25" s="107" t="s">
        <v>107</v>
      </c>
      <c r="M25" s="107" t="s">
        <v>107</v>
      </c>
    </row>
    <row r="26" spans="1:13" ht="12.75">
      <c r="A26" s="106">
        <v>45371.59178665509</v>
      </c>
      <c r="B26" s="107" t="s">
        <v>93</v>
      </c>
      <c r="C26" s="107" t="s">
        <v>126</v>
      </c>
      <c r="D26" s="107" t="s">
        <v>95</v>
      </c>
      <c r="E26" s="107" t="s">
        <v>69</v>
      </c>
      <c r="F26" s="107" t="s">
        <v>70</v>
      </c>
      <c r="G26" s="107" t="s">
        <v>71</v>
      </c>
      <c r="H26" s="107" t="s">
        <v>70</v>
      </c>
      <c r="I26" s="107" t="s">
        <v>70</v>
      </c>
      <c r="L26" s="107" t="s">
        <v>70</v>
      </c>
      <c r="M26" s="107" t="s">
        <v>70</v>
      </c>
    </row>
    <row r="27" spans="1:13" ht="12.75">
      <c r="A27" s="106">
        <v>45371.592304606485</v>
      </c>
      <c r="B27" s="107" t="s">
        <v>93</v>
      </c>
      <c r="C27" s="107" t="s">
        <v>124</v>
      </c>
      <c r="D27" s="107" t="s">
        <v>95</v>
      </c>
      <c r="E27" s="107" t="s">
        <v>104</v>
      </c>
      <c r="F27" s="107" t="s">
        <v>107</v>
      </c>
      <c r="G27" s="107" t="s">
        <v>107</v>
      </c>
      <c r="H27" s="107" t="s">
        <v>107</v>
      </c>
      <c r="I27" s="107" t="s">
        <v>107</v>
      </c>
      <c r="J27" s="107" t="s">
        <v>95</v>
      </c>
      <c r="K27" s="107" t="s">
        <v>95</v>
      </c>
      <c r="L27" s="107" t="s">
        <v>107</v>
      </c>
      <c r="M27" s="107" t="s">
        <v>107</v>
      </c>
    </row>
    <row r="28" spans="1:13" ht="12.75">
      <c r="A28" s="106">
        <v>45371.592353541666</v>
      </c>
      <c r="B28" s="107" t="s">
        <v>93</v>
      </c>
      <c r="C28" s="107" t="s">
        <v>124</v>
      </c>
      <c r="D28" s="107" t="s">
        <v>95</v>
      </c>
      <c r="E28" s="107" t="s">
        <v>104</v>
      </c>
      <c r="F28" s="107" t="s">
        <v>107</v>
      </c>
      <c r="G28" s="107" t="s">
        <v>107</v>
      </c>
      <c r="H28" s="107" t="s">
        <v>107</v>
      </c>
      <c r="I28" s="107" t="s">
        <v>107</v>
      </c>
      <c r="J28" s="107" t="s">
        <v>119</v>
      </c>
      <c r="K28" s="107" t="s">
        <v>119</v>
      </c>
      <c r="L28" s="107" t="s">
        <v>107</v>
      </c>
      <c r="M28" s="107" t="s">
        <v>107</v>
      </c>
    </row>
    <row r="29" spans="1:13" ht="12.75">
      <c r="A29" s="106">
        <v>45371.5928677662</v>
      </c>
      <c r="B29" s="107" t="s">
        <v>93</v>
      </c>
      <c r="C29" s="107" t="s">
        <v>101</v>
      </c>
      <c r="D29" s="107" t="s">
        <v>95</v>
      </c>
      <c r="E29" s="107" t="s">
        <v>104</v>
      </c>
      <c r="F29" s="107" t="s">
        <v>107</v>
      </c>
      <c r="G29" s="107" t="s">
        <v>107</v>
      </c>
      <c r="H29" s="107" t="s">
        <v>107</v>
      </c>
      <c r="I29" s="107" t="s">
        <v>107</v>
      </c>
      <c r="J29" s="107" t="s">
        <v>95</v>
      </c>
      <c r="K29" s="107" t="s">
        <v>95</v>
      </c>
      <c r="L29" s="107" t="s">
        <v>107</v>
      </c>
      <c r="M29" s="107" t="s">
        <v>107</v>
      </c>
    </row>
    <row r="30" spans="1:13" ht="12.75">
      <c r="A30" s="106">
        <v>45371.59361981481</v>
      </c>
      <c r="B30" s="107" t="s">
        <v>93</v>
      </c>
      <c r="C30" s="107" t="s">
        <v>8</v>
      </c>
      <c r="E30" s="107" t="s">
        <v>62</v>
      </c>
      <c r="F30" s="107" t="s">
        <v>107</v>
      </c>
      <c r="G30" s="107" t="s">
        <v>107</v>
      </c>
      <c r="H30" s="107" t="s">
        <v>107</v>
      </c>
      <c r="I30" s="107" t="s">
        <v>107</v>
      </c>
      <c r="L30" s="107" t="s">
        <v>107</v>
      </c>
      <c r="M30" s="107" t="s">
        <v>107</v>
      </c>
    </row>
    <row r="31" spans="1:13" ht="12.75">
      <c r="A31" s="106">
        <v>45371.59598252315</v>
      </c>
      <c r="B31" s="107" t="s">
        <v>93</v>
      </c>
      <c r="E31" s="107" t="s">
        <v>97</v>
      </c>
      <c r="F31" s="107" t="s">
        <v>107</v>
      </c>
      <c r="G31" s="107" t="s">
        <v>107</v>
      </c>
      <c r="H31" s="107" t="s">
        <v>107</v>
      </c>
      <c r="I31" s="107" t="s">
        <v>107</v>
      </c>
      <c r="L31" s="107" t="s">
        <v>107</v>
      </c>
      <c r="M31" s="107" t="s">
        <v>107</v>
      </c>
    </row>
    <row r="32" spans="1:13" ht="12.75">
      <c r="A32" s="106">
        <v>45371.59862376157</v>
      </c>
      <c r="B32" s="107" t="s">
        <v>127</v>
      </c>
      <c r="C32" s="107" t="s">
        <v>128</v>
      </c>
      <c r="D32" s="107" t="s">
        <v>129</v>
      </c>
      <c r="E32" s="107" t="s">
        <v>69</v>
      </c>
      <c r="F32" s="107" t="s">
        <v>70</v>
      </c>
      <c r="G32" s="107" t="s">
        <v>70</v>
      </c>
      <c r="H32" s="107" t="s">
        <v>70</v>
      </c>
      <c r="I32" s="107" t="s">
        <v>70</v>
      </c>
      <c r="J32" s="107" t="s">
        <v>130</v>
      </c>
      <c r="K32" s="107" t="s">
        <v>131</v>
      </c>
      <c r="L32" s="107" t="s">
        <v>70</v>
      </c>
      <c r="M32" s="107" t="s">
        <v>70</v>
      </c>
    </row>
    <row r="33" spans="1:13" ht="12.75">
      <c r="A33" s="106">
        <v>45371.620681782406</v>
      </c>
      <c r="B33" s="107" t="s">
        <v>67</v>
      </c>
      <c r="C33" s="107" t="s">
        <v>132</v>
      </c>
      <c r="D33" s="107" t="s">
        <v>133</v>
      </c>
      <c r="E33" s="107" t="s">
        <v>97</v>
      </c>
      <c r="F33" s="107" t="s">
        <v>68</v>
      </c>
      <c r="G33" s="107" t="s">
        <v>68</v>
      </c>
      <c r="H33" s="107" t="s">
        <v>68</v>
      </c>
      <c r="I33" s="107" t="s">
        <v>68</v>
      </c>
      <c r="L33" s="107" t="s">
        <v>68</v>
      </c>
      <c r="M33" s="107" t="s">
        <v>68</v>
      </c>
    </row>
    <row r="34" spans="1:13" ht="12.75">
      <c r="A34" s="106">
        <v>45372.430372256946</v>
      </c>
      <c r="B34" s="107" t="s">
        <v>93</v>
      </c>
      <c r="C34" s="107" t="s">
        <v>101</v>
      </c>
      <c r="D34" s="107" t="s">
        <v>134</v>
      </c>
      <c r="E34" s="107" t="s">
        <v>62</v>
      </c>
      <c r="F34" s="107" t="s">
        <v>68</v>
      </c>
      <c r="G34" s="107" t="s">
        <v>70</v>
      </c>
      <c r="H34" s="107" t="s">
        <v>71</v>
      </c>
      <c r="I34" s="107" t="s">
        <v>70</v>
      </c>
      <c r="J34" s="107" t="s">
        <v>119</v>
      </c>
      <c r="K34" s="107" t="s">
        <v>119</v>
      </c>
      <c r="L34" s="107" t="s">
        <v>70</v>
      </c>
      <c r="M34" s="107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="110" zoomScaleNormal="110" zoomScalePageLayoutView="0" workbookViewId="0" topLeftCell="B22">
      <selection activeCell="L2" sqref="L2:M34"/>
    </sheetView>
  </sheetViews>
  <sheetFormatPr defaultColWidth="12.57421875" defaultRowHeight="15.75" customHeight="1"/>
  <cols>
    <col min="1" max="19" width="18.8515625" style="105" customWidth="1"/>
    <col min="20" max="16384" width="12.57421875" style="105" customWidth="1"/>
  </cols>
  <sheetData>
    <row r="1" spans="1:13" ht="12.75">
      <c r="A1" s="104" t="s">
        <v>86</v>
      </c>
      <c r="B1" s="104" t="s">
        <v>61</v>
      </c>
      <c r="C1" s="104" t="s">
        <v>62</v>
      </c>
      <c r="D1" s="104" t="s">
        <v>63</v>
      </c>
      <c r="E1" s="104" t="s">
        <v>64</v>
      </c>
      <c r="F1" s="104" t="s">
        <v>87</v>
      </c>
      <c r="G1" s="104" t="s">
        <v>88</v>
      </c>
      <c r="H1" s="104" t="s">
        <v>89</v>
      </c>
      <c r="I1" s="104" t="s">
        <v>90</v>
      </c>
      <c r="J1" s="104" t="s">
        <v>65</v>
      </c>
      <c r="K1" s="104" t="s">
        <v>66</v>
      </c>
      <c r="L1" s="107" t="s">
        <v>91</v>
      </c>
      <c r="M1" s="107" t="s">
        <v>92</v>
      </c>
    </row>
    <row r="2" spans="1:13" ht="12.75">
      <c r="A2" s="106">
        <v>45371.5519319213</v>
      </c>
      <c r="B2" s="107" t="s">
        <v>135</v>
      </c>
      <c r="C2" s="107" t="s">
        <v>137</v>
      </c>
      <c r="D2" s="107" t="s">
        <v>95</v>
      </c>
      <c r="E2" s="107" t="s">
        <v>96</v>
      </c>
      <c r="F2" s="153">
        <v>4</v>
      </c>
      <c r="G2" s="153">
        <v>4</v>
      </c>
      <c r="H2" s="153">
        <v>4</v>
      </c>
      <c r="I2" s="153">
        <v>4</v>
      </c>
      <c r="J2" s="107" t="s">
        <v>95</v>
      </c>
      <c r="K2" s="107" t="s">
        <v>95</v>
      </c>
      <c r="L2" s="153">
        <v>4</v>
      </c>
      <c r="M2" s="153">
        <v>4</v>
      </c>
    </row>
    <row r="3" spans="1:13" ht="12.75">
      <c r="A3" s="106">
        <v>45371.56417121528</v>
      </c>
      <c r="B3" s="107" t="s">
        <v>135</v>
      </c>
      <c r="C3" s="107" t="s">
        <v>137</v>
      </c>
      <c r="D3" s="107" t="s">
        <v>95</v>
      </c>
      <c r="E3" s="107" t="s">
        <v>97</v>
      </c>
      <c r="F3" s="153">
        <v>4</v>
      </c>
      <c r="G3" s="153">
        <v>5</v>
      </c>
      <c r="H3" s="153">
        <v>5</v>
      </c>
      <c r="I3" s="153">
        <v>5</v>
      </c>
      <c r="L3" s="153">
        <v>4</v>
      </c>
      <c r="M3" s="153">
        <v>5</v>
      </c>
    </row>
    <row r="4" spans="1:13" ht="12.75">
      <c r="A4" s="106">
        <v>45371.57339603009</v>
      </c>
      <c r="B4" s="107" t="s">
        <v>135</v>
      </c>
      <c r="C4" s="107" t="s">
        <v>137</v>
      </c>
      <c r="D4" s="107" t="s">
        <v>95</v>
      </c>
      <c r="E4" s="107" t="s">
        <v>97</v>
      </c>
      <c r="F4" s="153">
        <v>5</v>
      </c>
      <c r="G4" s="153">
        <v>5</v>
      </c>
      <c r="H4" s="153">
        <v>5</v>
      </c>
      <c r="I4" s="153">
        <v>5</v>
      </c>
      <c r="J4" s="107" t="s">
        <v>100</v>
      </c>
      <c r="K4" s="107" t="s">
        <v>100</v>
      </c>
      <c r="L4" s="153">
        <v>5</v>
      </c>
      <c r="M4" s="153">
        <v>5</v>
      </c>
    </row>
    <row r="5" spans="1:13" ht="12.75">
      <c r="A5" s="106">
        <v>45371.574678923615</v>
      </c>
      <c r="B5" s="107" t="s">
        <v>135</v>
      </c>
      <c r="C5" s="122" t="s">
        <v>137</v>
      </c>
      <c r="D5" s="107" t="s">
        <v>95</v>
      </c>
      <c r="E5" s="107" t="s">
        <v>96</v>
      </c>
      <c r="F5" s="153">
        <v>5</v>
      </c>
      <c r="G5" s="153">
        <v>5</v>
      </c>
      <c r="H5" s="153">
        <v>5</v>
      </c>
      <c r="I5" s="153">
        <v>5</v>
      </c>
      <c r="J5" s="107" t="s">
        <v>95</v>
      </c>
      <c r="K5" s="107" t="s">
        <v>95</v>
      </c>
      <c r="L5" s="153">
        <v>5</v>
      </c>
      <c r="M5" s="153">
        <v>5</v>
      </c>
    </row>
    <row r="6" spans="1:13" ht="12.75">
      <c r="A6" s="106">
        <v>45371.57639877315</v>
      </c>
      <c r="B6" s="107" t="s">
        <v>74</v>
      </c>
      <c r="C6" s="122" t="s">
        <v>139</v>
      </c>
      <c r="D6" s="122" t="s">
        <v>138</v>
      </c>
      <c r="E6" s="107" t="s">
        <v>104</v>
      </c>
      <c r="F6" s="153">
        <v>5</v>
      </c>
      <c r="G6" s="153">
        <v>5</v>
      </c>
      <c r="H6" s="153">
        <v>5</v>
      </c>
      <c r="I6" s="153">
        <v>5</v>
      </c>
      <c r="L6" s="153">
        <v>5</v>
      </c>
      <c r="M6" s="153">
        <v>5</v>
      </c>
    </row>
    <row r="7" spans="1:13" ht="12.75">
      <c r="A7" s="106">
        <v>45371.57642907408</v>
      </c>
      <c r="B7" s="107" t="s">
        <v>135</v>
      </c>
      <c r="C7" s="107" t="s">
        <v>137</v>
      </c>
      <c r="D7" s="107" t="s">
        <v>95</v>
      </c>
      <c r="E7" s="107" t="s">
        <v>97</v>
      </c>
      <c r="F7" s="153">
        <v>5</v>
      </c>
      <c r="G7" s="153">
        <v>5</v>
      </c>
      <c r="H7" s="153">
        <v>5</v>
      </c>
      <c r="I7" s="153">
        <v>5</v>
      </c>
      <c r="L7" s="153">
        <v>5</v>
      </c>
      <c r="M7" s="153">
        <v>5</v>
      </c>
    </row>
    <row r="8" spans="1:13" ht="12.75">
      <c r="A8" s="106">
        <v>45371.57830738426</v>
      </c>
      <c r="B8" s="107" t="s">
        <v>74</v>
      </c>
      <c r="C8" s="107" t="s">
        <v>137</v>
      </c>
      <c r="D8" s="107" t="s">
        <v>95</v>
      </c>
      <c r="E8" s="107" t="s">
        <v>106</v>
      </c>
      <c r="F8" s="153">
        <v>5</v>
      </c>
      <c r="G8" s="153">
        <v>5</v>
      </c>
      <c r="H8" s="153">
        <v>5</v>
      </c>
      <c r="I8" s="153">
        <v>4</v>
      </c>
      <c r="L8" s="153">
        <v>3</v>
      </c>
      <c r="M8" s="153">
        <v>5</v>
      </c>
    </row>
    <row r="9" spans="1:13" ht="12.75">
      <c r="A9" s="106">
        <v>45371.58010091435</v>
      </c>
      <c r="B9" s="107" t="s">
        <v>135</v>
      </c>
      <c r="C9" s="107" t="s">
        <v>137</v>
      </c>
      <c r="D9" s="107" t="s">
        <v>95</v>
      </c>
      <c r="E9" s="107" t="s">
        <v>97</v>
      </c>
      <c r="F9" s="153">
        <v>4</v>
      </c>
      <c r="G9" s="153">
        <v>4</v>
      </c>
      <c r="H9" s="153">
        <v>4</v>
      </c>
      <c r="I9" s="153">
        <v>4</v>
      </c>
      <c r="L9" s="153">
        <v>4</v>
      </c>
      <c r="M9" s="153">
        <v>4</v>
      </c>
    </row>
    <row r="10" spans="1:13" ht="12.75">
      <c r="A10" s="106">
        <v>45371.5801449537</v>
      </c>
      <c r="B10" s="107" t="s">
        <v>135</v>
      </c>
      <c r="C10" s="107" t="s">
        <v>137</v>
      </c>
      <c r="D10" s="107" t="s">
        <v>95</v>
      </c>
      <c r="E10" s="107" t="s">
        <v>97</v>
      </c>
      <c r="F10" s="153">
        <v>4</v>
      </c>
      <c r="G10" s="153">
        <v>4</v>
      </c>
      <c r="H10" s="153">
        <v>4</v>
      </c>
      <c r="I10" s="153">
        <v>4</v>
      </c>
      <c r="J10" s="107" t="s">
        <v>95</v>
      </c>
      <c r="K10" s="107" t="s">
        <v>95</v>
      </c>
      <c r="L10" s="153">
        <v>2</v>
      </c>
      <c r="M10" s="153">
        <v>4</v>
      </c>
    </row>
    <row r="11" spans="1:13" ht="12.75">
      <c r="A11" s="106">
        <v>45371.580265625</v>
      </c>
      <c r="B11" s="107" t="s">
        <v>74</v>
      </c>
      <c r="C11" s="107" t="s">
        <v>137</v>
      </c>
      <c r="D11" s="107" t="s">
        <v>95</v>
      </c>
      <c r="E11" s="107" t="s">
        <v>109</v>
      </c>
      <c r="F11" s="153">
        <v>5</v>
      </c>
      <c r="G11" s="153">
        <v>5</v>
      </c>
      <c r="H11" s="153">
        <v>5</v>
      </c>
      <c r="I11" s="153">
        <v>5</v>
      </c>
      <c r="L11" s="153">
        <v>5</v>
      </c>
      <c r="M11" s="153">
        <v>5</v>
      </c>
    </row>
    <row r="12" spans="1:13" ht="12.75">
      <c r="A12" s="106">
        <v>45371.58113918982</v>
      </c>
      <c r="B12" s="122" t="s">
        <v>47</v>
      </c>
      <c r="C12" s="107" t="s">
        <v>137</v>
      </c>
      <c r="D12" s="107" t="s">
        <v>95</v>
      </c>
      <c r="E12" s="107" t="s">
        <v>112</v>
      </c>
      <c r="F12" s="153">
        <v>5</v>
      </c>
      <c r="G12" s="153">
        <v>5</v>
      </c>
      <c r="H12" s="153">
        <v>5</v>
      </c>
      <c r="I12" s="153">
        <v>5</v>
      </c>
      <c r="J12" s="107" t="s">
        <v>95</v>
      </c>
      <c r="L12" s="153">
        <v>5</v>
      </c>
      <c r="M12" s="153">
        <v>5</v>
      </c>
    </row>
    <row r="13" spans="1:13" ht="12.75">
      <c r="A13" s="106">
        <v>45371.58136722222</v>
      </c>
      <c r="B13" s="122" t="s">
        <v>47</v>
      </c>
      <c r="C13" s="107" t="s">
        <v>34</v>
      </c>
      <c r="D13" s="107" t="s">
        <v>34</v>
      </c>
      <c r="E13" s="107" t="s">
        <v>114</v>
      </c>
      <c r="F13" s="153">
        <v>5</v>
      </c>
      <c r="G13" s="153">
        <v>4</v>
      </c>
      <c r="H13" s="153">
        <v>4</v>
      </c>
      <c r="I13" s="153">
        <v>5</v>
      </c>
      <c r="J13" s="107" t="s">
        <v>95</v>
      </c>
      <c r="K13" s="107" t="s">
        <v>95</v>
      </c>
      <c r="L13" s="153">
        <v>4</v>
      </c>
      <c r="M13" s="153">
        <v>5</v>
      </c>
    </row>
    <row r="14" spans="1:13" ht="12.75">
      <c r="A14" s="106">
        <v>45371.582488506945</v>
      </c>
      <c r="B14" s="107" t="s">
        <v>135</v>
      </c>
      <c r="C14" s="107" t="s">
        <v>137</v>
      </c>
      <c r="E14" s="107" t="s">
        <v>97</v>
      </c>
      <c r="F14" s="153">
        <v>4</v>
      </c>
      <c r="G14" s="153">
        <v>4</v>
      </c>
      <c r="H14" s="153">
        <v>4</v>
      </c>
      <c r="I14" s="153">
        <v>4</v>
      </c>
      <c r="J14" s="107" t="s">
        <v>95</v>
      </c>
      <c r="K14" s="107" t="s">
        <v>95</v>
      </c>
      <c r="L14" s="153">
        <v>2</v>
      </c>
      <c r="M14" s="153">
        <v>4</v>
      </c>
    </row>
    <row r="15" spans="1:13" ht="12.75">
      <c r="A15" s="106">
        <v>45371.58340371528</v>
      </c>
      <c r="B15" s="107" t="s">
        <v>74</v>
      </c>
      <c r="C15" s="107" t="s">
        <v>34</v>
      </c>
      <c r="D15" s="107" t="s">
        <v>36</v>
      </c>
      <c r="E15" s="107" t="s">
        <v>115</v>
      </c>
      <c r="F15" s="153">
        <v>5</v>
      </c>
      <c r="G15" s="153">
        <v>5</v>
      </c>
      <c r="H15" s="153">
        <v>5</v>
      </c>
      <c r="I15" s="153">
        <v>5</v>
      </c>
      <c r="J15" s="107" t="s">
        <v>116</v>
      </c>
      <c r="L15" s="153">
        <v>5</v>
      </c>
      <c r="M15" s="153">
        <v>5</v>
      </c>
    </row>
    <row r="16" spans="1:13" ht="12.75">
      <c r="A16" s="106">
        <v>45371.58437325231</v>
      </c>
      <c r="B16" s="107" t="s">
        <v>135</v>
      </c>
      <c r="C16" s="107" t="s">
        <v>137</v>
      </c>
      <c r="E16" s="107" t="s">
        <v>114</v>
      </c>
      <c r="F16" s="153">
        <v>4</v>
      </c>
      <c r="G16" s="153">
        <v>4</v>
      </c>
      <c r="H16" s="153">
        <v>4</v>
      </c>
      <c r="I16" s="153">
        <v>4</v>
      </c>
      <c r="L16" s="153">
        <v>4</v>
      </c>
      <c r="M16" s="153">
        <v>4</v>
      </c>
    </row>
    <row r="17" spans="1:13" ht="12.75">
      <c r="A17" s="106">
        <v>45371.58741269676</v>
      </c>
      <c r="B17" s="107" t="s">
        <v>135</v>
      </c>
      <c r="C17" s="107" t="s">
        <v>137</v>
      </c>
      <c r="D17" s="107" t="s">
        <v>119</v>
      </c>
      <c r="E17" s="107" t="s">
        <v>104</v>
      </c>
      <c r="F17" s="153">
        <v>4</v>
      </c>
      <c r="G17" s="153">
        <v>4</v>
      </c>
      <c r="H17" s="153">
        <v>4</v>
      </c>
      <c r="I17" s="153">
        <v>4</v>
      </c>
      <c r="J17" s="107" t="s">
        <v>119</v>
      </c>
      <c r="K17" s="107" t="s">
        <v>119</v>
      </c>
      <c r="L17" s="153">
        <v>4</v>
      </c>
      <c r="M17" s="153">
        <v>4</v>
      </c>
    </row>
    <row r="18" spans="1:13" ht="12.75">
      <c r="A18" s="106">
        <v>45371.587756134264</v>
      </c>
      <c r="B18" s="107" t="s">
        <v>135</v>
      </c>
      <c r="C18" s="107" t="s">
        <v>137</v>
      </c>
      <c r="D18" s="107" t="s">
        <v>119</v>
      </c>
      <c r="E18" s="107" t="s">
        <v>104</v>
      </c>
      <c r="F18" s="153">
        <v>2</v>
      </c>
      <c r="G18" s="153">
        <v>2</v>
      </c>
      <c r="H18" s="153">
        <v>2</v>
      </c>
      <c r="I18" s="153">
        <v>2</v>
      </c>
      <c r="J18" s="107" t="s">
        <v>95</v>
      </c>
      <c r="K18" s="107" t="s">
        <v>95</v>
      </c>
      <c r="L18" s="153">
        <v>2</v>
      </c>
      <c r="M18" s="153">
        <v>2</v>
      </c>
    </row>
    <row r="19" spans="1:13" ht="12.75">
      <c r="A19" s="106">
        <v>45371.58809318287</v>
      </c>
      <c r="B19" s="107" t="s">
        <v>135</v>
      </c>
      <c r="C19" s="107" t="s">
        <v>137</v>
      </c>
      <c r="D19" s="107" t="s">
        <v>119</v>
      </c>
      <c r="E19" s="107" t="s">
        <v>104</v>
      </c>
      <c r="F19" s="153">
        <v>2</v>
      </c>
      <c r="G19" s="153">
        <v>2</v>
      </c>
      <c r="H19" s="153">
        <v>2</v>
      </c>
      <c r="I19" s="153">
        <v>2</v>
      </c>
      <c r="J19" s="107" t="s">
        <v>119</v>
      </c>
      <c r="K19" s="107" t="s">
        <v>119</v>
      </c>
      <c r="L19" s="153">
        <v>2</v>
      </c>
      <c r="M19" s="153">
        <v>2</v>
      </c>
    </row>
    <row r="20" spans="1:13" ht="12.75">
      <c r="A20" s="106">
        <v>45371.58815252315</v>
      </c>
      <c r="B20" s="107" t="s">
        <v>135</v>
      </c>
      <c r="C20" s="107" t="s">
        <v>137</v>
      </c>
      <c r="D20" s="107" t="s">
        <v>119</v>
      </c>
      <c r="E20" s="107" t="s">
        <v>104</v>
      </c>
      <c r="F20" s="153">
        <v>2</v>
      </c>
      <c r="G20" s="153">
        <v>2</v>
      </c>
      <c r="H20" s="153">
        <v>2</v>
      </c>
      <c r="I20" s="153">
        <v>2</v>
      </c>
      <c r="J20" s="107" t="s">
        <v>122</v>
      </c>
      <c r="K20" s="107" t="s">
        <v>122</v>
      </c>
      <c r="L20" s="153">
        <v>2</v>
      </c>
      <c r="M20" s="153">
        <v>2</v>
      </c>
    </row>
    <row r="21" spans="1:13" ht="12.75">
      <c r="A21" s="106">
        <v>45371.588881076386</v>
      </c>
      <c r="B21" s="107" t="s">
        <v>135</v>
      </c>
      <c r="C21" s="107" t="s">
        <v>137</v>
      </c>
      <c r="D21" s="107" t="s">
        <v>119</v>
      </c>
      <c r="E21" s="107" t="s">
        <v>97</v>
      </c>
      <c r="F21" s="153">
        <v>5</v>
      </c>
      <c r="G21" s="153">
        <v>5</v>
      </c>
      <c r="H21" s="153">
        <v>5</v>
      </c>
      <c r="I21" s="153">
        <v>5</v>
      </c>
      <c r="J21" s="107" t="s">
        <v>95</v>
      </c>
      <c r="K21" s="107" t="s">
        <v>95</v>
      </c>
      <c r="L21" s="153">
        <v>5</v>
      </c>
      <c r="M21" s="153">
        <v>5</v>
      </c>
    </row>
    <row r="22" spans="1:13" ht="12.75">
      <c r="A22" s="106">
        <v>45371.58958888889</v>
      </c>
      <c r="B22" s="107" t="s">
        <v>135</v>
      </c>
      <c r="C22" s="107" t="s">
        <v>137</v>
      </c>
      <c r="D22" s="107" t="s">
        <v>119</v>
      </c>
      <c r="E22" s="107" t="s">
        <v>104</v>
      </c>
      <c r="F22" s="153">
        <v>2</v>
      </c>
      <c r="G22" s="153">
        <v>2</v>
      </c>
      <c r="H22" s="153">
        <v>2</v>
      </c>
      <c r="I22" s="153">
        <v>2</v>
      </c>
      <c r="J22" s="107" t="s">
        <v>95</v>
      </c>
      <c r="K22" s="107" t="s">
        <v>95</v>
      </c>
      <c r="L22" s="153">
        <v>2</v>
      </c>
      <c r="M22" s="153">
        <v>2</v>
      </c>
    </row>
    <row r="23" spans="1:13" ht="12.75">
      <c r="A23" s="106">
        <v>45371.589917777776</v>
      </c>
      <c r="B23" s="122" t="s">
        <v>74</v>
      </c>
      <c r="C23" s="107" t="s">
        <v>137</v>
      </c>
      <c r="D23" s="107" t="s">
        <v>119</v>
      </c>
      <c r="E23" s="107" t="s">
        <v>62</v>
      </c>
      <c r="F23" s="153">
        <v>5</v>
      </c>
      <c r="G23" s="153">
        <v>5</v>
      </c>
      <c r="H23" s="153">
        <v>5</v>
      </c>
      <c r="I23" s="153">
        <v>5</v>
      </c>
      <c r="L23" s="153">
        <v>5</v>
      </c>
      <c r="M23" s="153">
        <v>5</v>
      </c>
    </row>
    <row r="24" spans="1:13" ht="12.75">
      <c r="A24" s="106">
        <v>45371.59050045139</v>
      </c>
      <c r="B24" s="107" t="s">
        <v>135</v>
      </c>
      <c r="C24" s="107" t="s">
        <v>137</v>
      </c>
      <c r="D24" s="107" t="s">
        <v>119</v>
      </c>
      <c r="E24" s="107" t="s">
        <v>97</v>
      </c>
      <c r="F24" s="153">
        <v>4</v>
      </c>
      <c r="G24" s="153">
        <v>4</v>
      </c>
      <c r="H24" s="153">
        <v>4</v>
      </c>
      <c r="I24" s="153">
        <v>4</v>
      </c>
      <c r="J24" s="107" t="s">
        <v>119</v>
      </c>
      <c r="K24" s="107" t="s">
        <v>119</v>
      </c>
      <c r="L24" s="153">
        <v>5</v>
      </c>
      <c r="M24" s="153">
        <v>4</v>
      </c>
    </row>
    <row r="25" spans="1:13" ht="12.75">
      <c r="A25" s="106">
        <v>45371.59105391204</v>
      </c>
      <c r="B25" s="107" t="s">
        <v>135</v>
      </c>
      <c r="C25" s="107" t="s">
        <v>137</v>
      </c>
      <c r="D25" s="107" t="s">
        <v>119</v>
      </c>
      <c r="E25" s="107" t="s">
        <v>97</v>
      </c>
      <c r="F25" s="153">
        <v>2</v>
      </c>
      <c r="G25" s="153">
        <v>2</v>
      </c>
      <c r="H25" s="153">
        <v>2</v>
      </c>
      <c r="I25" s="153">
        <v>2</v>
      </c>
      <c r="J25" s="107" t="s">
        <v>95</v>
      </c>
      <c r="K25" s="107" t="s">
        <v>95</v>
      </c>
      <c r="L25" s="153">
        <v>2</v>
      </c>
      <c r="M25" s="153">
        <v>2</v>
      </c>
    </row>
    <row r="26" spans="1:13" ht="12.75">
      <c r="A26" s="106">
        <v>45371.59178665509</v>
      </c>
      <c r="B26" s="107" t="s">
        <v>135</v>
      </c>
      <c r="C26" s="107" t="s">
        <v>137</v>
      </c>
      <c r="D26" s="107" t="s">
        <v>119</v>
      </c>
      <c r="E26" s="107" t="s">
        <v>69</v>
      </c>
      <c r="F26" s="153">
        <v>4</v>
      </c>
      <c r="G26" s="153">
        <v>3</v>
      </c>
      <c r="H26" s="153">
        <v>4</v>
      </c>
      <c r="I26" s="153">
        <v>4</v>
      </c>
      <c r="L26" s="153">
        <v>4</v>
      </c>
      <c r="M26" s="153">
        <v>4</v>
      </c>
    </row>
    <row r="27" spans="1:13" ht="12.75">
      <c r="A27" s="106">
        <v>45371.592304606485</v>
      </c>
      <c r="B27" s="107" t="s">
        <v>135</v>
      </c>
      <c r="C27" s="107" t="s">
        <v>137</v>
      </c>
      <c r="D27" s="107" t="s">
        <v>119</v>
      </c>
      <c r="E27" s="107" t="s">
        <v>104</v>
      </c>
      <c r="F27" s="153">
        <v>2</v>
      </c>
      <c r="G27" s="153">
        <v>2</v>
      </c>
      <c r="H27" s="153">
        <v>2</v>
      </c>
      <c r="I27" s="153">
        <v>2</v>
      </c>
      <c r="J27" s="107" t="s">
        <v>95</v>
      </c>
      <c r="K27" s="107" t="s">
        <v>95</v>
      </c>
      <c r="L27" s="153">
        <v>2</v>
      </c>
      <c r="M27" s="153">
        <v>2</v>
      </c>
    </row>
    <row r="28" spans="1:13" ht="12.75">
      <c r="A28" s="106">
        <v>45371.592353541666</v>
      </c>
      <c r="B28" s="107" t="s">
        <v>135</v>
      </c>
      <c r="C28" s="107" t="s">
        <v>137</v>
      </c>
      <c r="D28" s="107" t="s">
        <v>119</v>
      </c>
      <c r="E28" s="107" t="s">
        <v>104</v>
      </c>
      <c r="F28" s="153">
        <v>2</v>
      </c>
      <c r="G28" s="153">
        <v>2</v>
      </c>
      <c r="H28" s="153">
        <v>2</v>
      </c>
      <c r="I28" s="153">
        <v>2</v>
      </c>
      <c r="J28" s="107" t="s">
        <v>119</v>
      </c>
      <c r="K28" s="107" t="s">
        <v>119</v>
      </c>
      <c r="L28" s="153">
        <v>2</v>
      </c>
      <c r="M28" s="153">
        <v>2</v>
      </c>
    </row>
    <row r="29" spans="1:13" ht="12.75">
      <c r="A29" s="106">
        <v>45371.5928677662</v>
      </c>
      <c r="B29" s="107" t="s">
        <v>135</v>
      </c>
      <c r="C29" s="107" t="s">
        <v>137</v>
      </c>
      <c r="D29" s="107" t="s">
        <v>119</v>
      </c>
      <c r="E29" s="107" t="s">
        <v>104</v>
      </c>
      <c r="F29" s="153">
        <v>2</v>
      </c>
      <c r="G29" s="153">
        <v>2</v>
      </c>
      <c r="H29" s="153">
        <v>2</v>
      </c>
      <c r="I29" s="153">
        <v>2</v>
      </c>
      <c r="J29" s="107" t="s">
        <v>95</v>
      </c>
      <c r="K29" s="107" t="s">
        <v>95</v>
      </c>
      <c r="L29" s="153">
        <v>2</v>
      </c>
      <c r="M29" s="153">
        <v>2</v>
      </c>
    </row>
    <row r="30" spans="1:13" ht="12.75">
      <c r="A30" s="106">
        <v>45371.59361981481</v>
      </c>
      <c r="B30" s="107" t="s">
        <v>135</v>
      </c>
      <c r="C30" s="107" t="s">
        <v>137</v>
      </c>
      <c r="D30" s="107" t="s">
        <v>119</v>
      </c>
      <c r="E30" s="107" t="s">
        <v>62</v>
      </c>
      <c r="F30" s="153">
        <v>2</v>
      </c>
      <c r="G30" s="153">
        <v>2</v>
      </c>
      <c r="H30" s="153">
        <v>2</v>
      </c>
      <c r="I30" s="153">
        <v>2</v>
      </c>
      <c r="L30" s="153">
        <v>2</v>
      </c>
      <c r="M30" s="153">
        <v>2</v>
      </c>
    </row>
    <row r="31" spans="1:13" ht="12.75">
      <c r="A31" s="106">
        <v>45371.59598252315</v>
      </c>
      <c r="B31" s="107" t="s">
        <v>135</v>
      </c>
      <c r="C31" s="105" t="s">
        <v>137</v>
      </c>
      <c r="D31" s="107" t="s">
        <v>119</v>
      </c>
      <c r="E31" s="107" t="s">
        <v>97</v>
      </c>
      <c r="F31" s="153">
        <v>2</v>
      </c>
      <c r="G31" s="153">
        <v>2</v>
      </c>
      <c r="H31" s="153">
        <v>2</v>
      </c>
      <c r="I31" s="153">
        <v>2</v>
      </c>
      <c r="L31" s="153">
        <v>2</v>
      </c>
      <c r="M31" s="153">
        <v>2</v>
      </c>
    </row>
    <row r="32" spans="1:13" ht="12.75">
      <c r="A32" s="106">
        <v>45371.59862376157</v>
      </c>
      <c r="B32" s="107" t="s">
        <v>136</v>
      </c>
      <c r="C32" s="107" t="s">
        <v>137</v>
      </c>
      <c r="D32" s="107" t="s">
        <v>119</v>
      </c>
      <c r="E32" s="107" t="s">
        <v>69</v>
      </c>
      <c r="F32" s="153">
        <v>4</v>
      </c>
      <c r="G32" s="153">
        <v>4</v>
      </c>
      <c r="H32" s="153">
        <v>4</v>
      </c>
      <c r="I32" s="153">
        <v>4</v>
      </c>
      <c r="J32" s="107" t="s">
        <v>130</v>
      </c>
      <c r="K32" s="107" t="s">
        <v>131</v>
      </c>
      <c r="L32" s="153">
        <v>4</v>
      </c>
      <c r="M32" s="153">
        <v>4</v>
      </c>
    </row>
    <row r="33" spans="1:13" ht="12.75">
      <c r="A33" s="106">
        <v>45371.620681782406</v>
      </c>
      <c r="B33" s="107" t="s">
        <v>74</v>
      </c>
      <c r="C33" s="122" t="s">
        <v>34</v>
      </c>
      <c r="D33" s="122" t="s">
        <v>35</v>
      </c>
      <c r="E33" s="107" t="s">
        <v>97</v>
      </c>
      <c r="F33" s="153">
        <v>5</v>
      </c>
      <c r="G33" s="153">
        <v>5</v>
      </c>
      <c r="H33" s="153">
        <v>5</v>
      </c>
      <c r="I33" s="153">
        <v>5</v>
      </c>
      <c r="L33" s="153">
        <v>5</v>
      </c>
      <c r="M33" s="153">
        <v>5</v>
      </c>
    </row>
    <row r="34" spans="1:13" ht="12.75">
      <c r="A34" s="106">
        <v>45372.430372256946</v>
      </c>
      <c r="B34" s="107" t="s">
        <v>135</v>
      </c>
      <c r="C34" s="107" t="s">
        <v>137</v>
      </c>
      <c r="D34" s="107" t="s">
        <v>119</v>
      </c>
      <c r="E34" s="107" t="s">
        <v>62</v>
      </c>
      <c r="F34" s="153">
        <v>5</v>
      </c>
      <c r="G34" s="153">
        <v>4</v>
      </c>
      <c r="H34" s="153">
        <v>3</v>
      </c>
      <c r="I34" s="153">
        <v>4</v>
      </c>
      <c r="J34" s="107" t="s">
        <v>119</v>
      </c>
      <c r="K34" s="107" t="s">
        <v>119</v>
      </c>
      <c r="L34" s="153">
        <v>4</v>
      </c>
      <c r="M34" s="153">
        <v>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9"/>
  <sheetViews>
    <sheetView zoomScale="160" zoomScaleNormal="160" zoomScalePageLayoutView="0" workbookViewId="0" topLeftCell="A34">
      <selection activeCell="J44" sqref="J44"/>
    </sheetView>
  </sheetViews>
  <sheetFormatPr defaultColWidth="8.7109375" defaultRowHeight="12.75"/>
  <cols>
    <col min="1" max="1" width="7.00390625" style="45" customWidth="1"/>
    <col min="2" max="2" width="15.00390625" style="45" customWidth="1"/>
    <col min="3" max="3" width="11.57421875" style="45" customWidth="1"/>
    <col min="4" max="4" width="17.28125" style="45" customWidth="1"/>
    <col min="5" max="5" width="10.8515625" style="45" bestFit="1" customWidth="1"/>
    <col min="6" max="6" width="10.8515625" style="45" customWidth="1"/>
    <col min="7" max="7" width="11.57421875" style="45" bestFit="1" customWidth="1"/>
    <col min="8" max="8" width="9.00390625" style="45" customWidth="1"/>
    <col min="9" max="9" width="4.421875" style="45" bestFit="1" customWidth="1"/>
    <col min="10" max="15" width="5.00390625" style="45" customWidth="1"/>
    <col min="16" max="16" width="8.140625" style="48" bestFit="1" customWidth="1"/>
    <col min="17" max="16384" width="8.7109375" style="48" customWidth="1"/>
  </cols>
  <sheetData>
    <row r="1" spans="1:15" s="40" customFormat="1" ht="18.75">
      <c r="A1" s="36" t="s">
        <v>0</v>
      </c>
      <c r="B1" s="37" t="s">
        <v>22</v>
      </c>
      <c r="C1" s="37" t="s">
        <v>33</v>
      </c>
      <c r="D1" s="37" t="s">
        <v>23</v>
      </c>
      <c r="E1" s="38" t="s">
        <v>24</v>
      </c>
      <c r="F1" s="38" t="s">
        <v>16</v>
      </c>
      <c r="G1" s="38" t="s">
        <v>21</v>
      </c>
      <c r="H1" s="38" t="s">
        <v>8</v>
      </c>
      <c r="I1" s="123" t="s">
        <v>25</v>
      </c>
      <c r="J1" s="39"/>
      <c r="K1" s="39"/>
      <c r="L1" s="39"/>
      <c r="M1" s="39"/>
      <c r="N1" s="39"/>
      <c r="O1" s="39"/>
    </row>
    <row r="2" spans="1:15" s="40" customFormat="1" ht="18.75">
      <c r="A2" s="36"/>
      <c r="B2" s="37"/>
      <c r="C2" s="37"/>
      <c r="D2" s="37"/>
      <c r="E2" s="38" t="s">
        <v>17</v>
      </c>
      <c r="F2" s="38" t="s">
        <v>17</v>
      </c>
      <c r="G2" s="38"/>
      <c r="H2" s="38" t="s">
        <v>18</v>
      </c>
      <c r="I2" s="123"/>
      <c r="J2" s="42">
        <v>1</v>
      </c>
      <c r="K2" s="42">
        <v>2</v>
      </c>
      <c r="L2" s="42">
        <v>3</v>
      </c>
      <c r="M2" s="42">
        <v>4</v>
      </c>
      <c r="N2" s="42">
        <v>5</v>
      </c>
      <c r="O2" s="42">
        <v>6</v>
      </c>
    </row>
    <row r="3" spans="1:16" ht="18.75">
      <c r="A3" s="45">
        <v>1</v>
      </c>
      <c r="B3" s="46" t="s">
        <v>135</v>
      </c>
      <c r="C3" s="46" t="s">
        <v>137</v>
      </c>
      <c r="D3" s="109" t="s">
        <v>95</v>
      </c>
      <c r="E3" s="45">
        <v>0</v>
      </c>
      <c r="F3" s="45">
        <v>1</v>
      </c>
      <c r="G3" s="45">
        <v>0</v>
      </c>
      <c r="H3" s="45">
        <v>0</v>
      </c>
      <c r="I3" s="45">
        <v>0</v>
      </c>
      <c r="J3" s="47">
        <v>4</v>
      </c>
      <c r="K3" s="47">
        <v>4</v>
      </c>
      <c r="L3" s="47">
        <v>4</v>
      </c>
      <c r="M3" s="47">
        <v>4</v>
      </c>
      <c r="N3" s="47">
        <v>4</v>
      </c>
      <c r="O3" s="47">
        <v>4</v>
      </c>
      <c r="P3" s="40"/>
    </row>
    <row r="4" spans="1:16" s="50" customFormat="1" ht="18.75">
      <c r="A4" s="49">
        <v>2</v>
      </c>
      <c r="B4" s="46" t="s">
        <v>135</v>
      </c>
      <c r="C4" s="46" t="s">
        <v>137</v>
      </c>
      <c r="D4" s="110" t="s">
        <v>95</v>
      </c>
      <c r="E4" s="45">
        <v>0</v>
      </c>
      <c r="F4" s="45">
        <v>0</v>
      </c>
      <c r="G4" s="45">
        <v>0</v>
      </c>
      <c r="H4" s="45">
        <v>0</v>
      </c>
      <c r="I4" s="45">
        <v>1</v>
      </c>
      <c r="J4" s="47">
        <v>4</v>
      </c>
      <c r="K4" s="47">
        <v>5</v>
      </c>
      <c r="L4" s="47">
        <v>5</v>
      </c>
      <c r="M4" s="47">
        <v>5</v>
      </c>
      <c r="N4" s="47">
        <v>4</v>
      </c>
      <c r="O4" s="47">
        <v>5</v>
      </c>
      <c r="P4" s="40"/>
    </row>
    <row r="5" spans="1:16" ht="18.75">
      <c r="A5" s="45">
        <v>3</v>
      </c>
      <c r="B5" s="46" t="s">
        <v>135</v>
      </c>
      <c r="C5" s="46" t="s">
        <v>137</v>
      </c>
      <c r="D5" s="110" t="s">
        <v>95</v>
      </c>
      <c r="E5" s="45">
        <v>0</v>
      </c>
      <c r="F5" s="45">
        <v>0</v>
      </c>
      <c r="G5" s="45">
        <v>0</v>
      </c>
      <c r="H5" s="45">
        <v>0</v>
      </c>
      <c r="I5" s="45">
        <v>1</v>
      </c>
      <c r="J5" s="47">
        <v>5</v>
      </c>
      <c r="K5" s="47">
        <v>5</v>
      </c>
      <c r="L5" s="47">
        <v>5</v>
      </c>
      <c r="M5" s="47">
        <v>5</v>
      </c>
      <c r="N5" s="47">
        <v>5</v>
      </c>
      <c r="O5" s="47">
        <v>5</v>
      </c>
      <c r="P5" s="40"/>
    </row>
    <row r="6" spans="1:16" ht="18.75">
      <c r="A6" s="49">
        <v>4</v>
      </c>
      <c r="B6" s="46" t="s">
        <v>135</v>
      </c>
      <c r="C6" s="46" t="s">
        <v>137</v>
      </c>
      <c r="D6" s="46" t="s">
        <v>95</v>
      </c>
      <c r="E6" s="45">
        <v>1</v>
      </c>
      <c r="F6" s="45">
        <v>0</v>
      </c>
      <c r="G6" s="45">
        <v>0</v>
      </c>
      <c r="H6" s="45">
        <v>0</v>
      </c>
      <c r="I6" s="45">
        <v>0</v>
      </c>
      <c r="J6" s="47">
        <v>5</v>
      </c>
      <c r="K6" s="47">
        <v>5</v>
      </c>
      <c r="L6" s="47">
        <v>5</v>
      </c>
      <c r="M6" s="47">
        <v>5</v>
      </c>
      <c r="N6" s="47">
        <v>5</v>
      </c>
      <c r="O6" s="47">
        <v>5</v>
      </c>
      <c r="P6" s="40"/>
    </row>
    <row r="7" spans="1:16" ht="18.75">
      <c r="A7" s="45">
        <v>5</v>
      </c>
      <c r="B7" s="46" t="s">
        <v>74</v>
      </c>
      <c r="C7" s="46" t="s">
        <v>139</v>
      </c>
      <c r="D7" s="110" t="s">
        <v>138</v>
      </c>
      <c r="E7" s="45">
        <v>1</v>
      </c>
      <c r="F7" s="45">
        <v>0</v>
      </c>
      <c r="G7" s="45">
        <v>0</v>
      </c>
      <c r="H7" s="45">
        <v>0</v>
      </c>
      <c r="I7" s="45">
        <v>1</v>
      </c>
      <c r="J7" s="47">
        <v>5</v>
      </c>
      <c r="K7" s="47">
        <v>5</v>
      </c>
      <c r="L7" s="47">
        <v>5</v>
      </c>
      <c r="M7" s="47">
        <v>5</v>
      </c>
      <c r="N7" s="47">
        <v>5</v>
      </c>
      <c r="O7" s="47">
        <v>5</v>
      </c>
      <c r="P7" s="40"/>
    </row>
    <row r="8" spans="1:16" ht="18.75">
      <c r="A8" s="49">
        <v>6</v>
      </c>
      <c r="B8" s="46" t="s">
        <v>135</v>
      </c>
      <c r="C8" s="46" t="s">
        <v>137</v>
      </c>
      <c r="D8" s="110" t="s">
        <v>95</v>
      </c>
      <c r="E8" s="45">
        <v>0</v>
      </c>
      <c r="F8" s="45">
        <v>0</v>
      </c>
      <c r="G8" s="45">
        <v>0</v>
      </c>
      <c r="H8" s="45">
        <v>0</v>
      </c>
      <c r="I8" s="45">
        <v>1</v>
      </c>
      <c r="J8" s="47">
        <v>5</v>
      </c>
      <c r="K8" s="47">
        <v>5</v>
      </c>
      <c r="L8" s="47">
        <v>5</v>
      </c>
      <c r="M8" s="47">
        <v>5</v>
      </c>
      <c r="N8" s="47">
        <v>5</v>
      </c>
      <c r="O8" s="47">
        <v>5</v>
      </c>
      <c r="P8" s="40"/>
    </row>
    <row r="9" spans="1:16" ht="18.75">
      <c r="A9" s="45">
        <v>7</v>
      </c>
      <c r="B9" s="46" t="s">
        <v>74</v>
      </c>
      <c r="C9" s="46" t="s">
        <v>137</v>
      </c>
      <c r="D9" s="110" t="s">
        <v>95</v>
      </c>
      <c r="E9" s="45">
        <v>0</v>
      </c>
      <c r="F9" s="45">
        <v>0</v>
      </c>
      <c r="G9" s="45">
        <v>0</v>
      </c>
      <c r="H9" s="45">
        <v>0</v>
      </c>
      <c r="I9" s="45">
        <v>1</v>
      </c>
      <c r="J9" s="47">
        <v>5</v>
      </c>
      <c r="K9" s="47">
        <v>5</v>
      </c>
      <c r="L9" s="47">
        <v>5</v>
      </c>
      <c r="M9" s="47">
        <v>4</v>
      </c>
      <c r="N9" s="47">
        <v>3</v>
      </c>
      <c r="O9" s="47">
        <v>5</v>
      </c>
      <c r="P9" s="40"/>
    </row>
    <row r="10" spans="1:16" ht="18.75">
      <c r="A10" s="49">
        <v>8</v>
      </c>
      <c r="B10" s="46" t="s">
        <v>135</v>
      </c>
      <c r="C10" s="46" t="s">
        <v>137</v>
      </c>
      <c r="D10" s="110" t="s">
        <v>95</v>
      </c>
      <c r="E10" s="45">
        <v>0</v>
      </c>
      <c r="F10" s="45">
        <v>0</v>
      </c>
      <c r="G10" s="45">
        <v>0</v>
      </c>
      <c r="H10" s="45">
        <v>0</v>
      </c>
      <c r="I10" s="45">
        <v>1</v>
      </c>
      <c r="J10" s="47">
        <v>4</v>
      </c>
      <c r="K10" s="47">
        <v>4</v>
      </c>
      <c r="L10" s="47">
        <v>4</v>
      </c>
      <c r="M10" s="47">
        <v>4</v>
      </c>
      <c r="N10" s="47">
        <v>4</v>
      </c>
      <c r="O10" s="47">
        <v>4</v>
      </c>
      <c r="P10" s="40"/>
    </row>
    <row r="11" spans="1:16" ht="18.75">
      <c r="A11" s="45">
        <v>9</v>
      </c>
      <c r="B11" s="46" t="s">
        <v>135</v>
      </c>
      <c r="C11" s="46" t="s">
        <v>137</v>
      </c>
      <c r="D11" s="110" t="s">
        <v>95</v>
      </c>
      <c r="E11" s="45">
        <v>0</v>
      </c>
      <c r="F11" s="45">
        <v>0</v>
      </c>
      <c r="G11" s="45">
        <v>0</v>
      </c>
      <c r="H11" s="45">
        <v>0</v>
      </c>
      <c r="I11" s="45">
        <v>1</v>
      </c>
      <c r="J11" s="47">
        <v>4</v>
      </c>
      <c r="K11" s="47">
        <v>4</v>
      </c>
      <c r="L11" s="47">
        <v>4</v>
      </c>
      <c r="M11" s="47">
        <v>4</v>
      </c>
      <c r="N11" s="47">
        <v>2</v>
      </c>
      <c r="O11" s="47">
        <v>4</v>
      </c>
      <c r="P11" s="40"/>
    </row>
    <row r="12" spans="1:16" ht="18.75">
      <c r="A12" s="49">
        <v>10</v>
      </c>
      <c r="B12" s="46" t="s">
        <v>74</v>
      </c>
      <c r="C12" s="46" t="s">
        <v>137</v>
      </c>
      <c r="D12" s="110" t="s">
        <v>95</v>
      </c>
      <c r="E12" s="45">
        <v>0</v>
      </c>
      <c r="F12" s="45">
        <v>1</v>
      </c>
      <c r="G12" s="45">
        <v>1</v>
      </c>
      <c r="H12" s="45">
        <v>1</v>
      </c>
      <c r="I12" s="45">
        <v>0</v>
      </c>
      <c r="J12" s="47">
        <v>5</v>
      </c>
      <c r="K12" s="47">
        <v>5</v>
      </c>
      <c r="L12" s="47">
        <v>5</v>
      </c>
      <c r="M12" s="47">
        <v>5</v>
      </c>
      <c r="N12" s="47">
        <v>5</v>
      </c>
      <c r="O12" s="47">
        <v>5</v>
      </c>
      <c r="P12" s="40"/>
    </row>
    <row r="13" spans="1:16" ht="18.75">
      <c r="A13" s="45">
        <v>11</v>
      </c>
      <c r="B13" s="46" t="s">
        <v>47</v>
      </c>
      <c r="C13" s="46" t="s">
        <v>137</v>
      </c>
      <c r="D13" s="110" t="s">
        <v>95</v>
      </c>
      <c r="E13" s="45">
        <v>1</v>
      </c>
      <c r="F13" s="45">
        <v>1</v>
      </c>
      <c r="G13" s="45">
        <v>1</v>
      </c>
      <c r="H13" s="45">
        <v>1</v>
      </c>
      <c r="I13" s="45">
        <v>0</v>
      </c>
      <c r="J13" s="47">
        <v>5</v>
      </c>
      <c r="K13" s="47">
        <v>5</v>
      </c>
      <c r="L13" s="47">
        <v>5</v>
      </c>
      <c r="M13" s="47">
        <v>5</v>
      </c>
      <c r="N13" s="47">
        <v>5</v>
      </c>
      <c r="O13" s="47">
        <v>5</v>
      </c>
      <c r="P13" s="40"/>
    </row>
    <row r="14" spans="1:16" ht="18.75">
      <c r="A14" s="49">
        <v>12</v>
      </c>
      <c r="B14" s="46" t="s">
        <v>47</v>
      </c>
      <c r="C14" s="46" t="s">
        <v>34</v>
      </c>
      <c r="D14" s="110" t="s">
        <v>34</v>
      </c>
      <c r="E14" s="45">
        <v>0</v>
      </c>
      <c r="F14" s="45">
        <v>0</v>
      </c>
      <c r="G14" s="45">
        <v>0</v>
      </c>
      <c r="H14" s="45">
        <v>1</v>
      </c>
      <c r="I14" s="45">
        <v>1</v>
      </c>
      <c r="J14" s="47">
        <v>5</v>
      </c>
      <c r="K14" s="47">
        <v>4</v>
      </c>
      <c r="L14" s="47">
        <v>4</v>
      </c>
      <c r="M14" s="47">
        <v>5</v>
      </c>
      <c r="N14" s="47">
        <v>4</v>
      </c>
      <c r="O14" s="47">
        <v>5</v>
      </c>
      <c r="P14" s="40"/>
    </row>
    <row r="15" spans="1:16" ht="18.75">
      <c r="A15" s="45">
        <v>13</v>
      </c>
      <c r="B15" s="46" t="s">
        <v>135</v>
      </c>
      <c r="C15" s="46" t="s">
        <v>137</v>
      </c>
      <c r="D15" s="110"/>
      <c r="E15" s="45">
        <v>0</v>
      </c>
      <c r="F15" s="45">
        <v>0</v>
      </c>
      <c r="G15" s="45">
        <v>0</v>
      </c>
      <c r="H15" s="45">
        <v>0</v>
      </c>
      <c r="I15" s="45">
        <v>1</v>
      </c>
      <c r="J15" s="47">
        <v>4</v>
      </c>
      <c r="K15" s="47">
        <v>4</v>
      </c>
      <c r="L15" s="47">
        <v>4</v>
      </c>
      <c r="M15" s="47">
        <v>4</v>
      </c>
      <c r="N15" s="47">
        <v>2</v>
      </c>
      <c r="O15" s="47">
        <v>4</v>
      </c>
      <c r="P15" s="40"/>
    </row>
    <row r="16" spans="1:16" ht="18.75">
      <c r="A16" s="49">
        <v>14</v>
      </c>
      <c r="B16" s="46" t="s">
        <v>74</v>
      </c>
      <c r="C16" s="46" t="s">
        <v>34</v>
      </c>
      <c r="D16" s="110" t="s">
        <v>36</v>
      </c>
      <c r="E16" s="45">
        <v>0</v>
      </c>
      <c r="F16" s="45">
        <v>1</v>
      </c>
      <c r="G16" s="45">
        <v>1</v>
      </c>
      <c r="H16" s="45">
        <v>1</v>
      </c>
      <c r="I16" s="45">
        <v>0</v>
      </c>
      <c r="J16" s="47">
        <v>5</v>
      </c>
      <c r="K16" s="47">
        <v>5</v>
      </c>
      <c r="L16" s="47">
        <v>5</v>
      </c>
      <c r="M16" s="47">
        <v>5</v>
      </c>
      <c r="N16" s="47">
        <v>5</v>
      </c>
      <c r="O16" s="47">
        <v>5</v>
      </c>
      <c r="P16" s="40"/>
    </row>
    <row r="17" spans="1:16" ht="18.75">
      <c r="A17" s="45">
        <v>15</v>
      </c>
      <c r="B17" s="46" t="s">
        <v>135</v>
      </c>
      <c r="C17" s="46" t="s">
        <v>137</v>
      </c>
      <c r="D17" s="110"/>
      <c r="E17" s="45">
        <v>0</v>
      </c>
      <c r="F17" s="45">
        <v>0</v>
      </c>
      <c r="G17" s="45">
        <v>0</v>
      </c>
      <c r="H17" s="45">
        <v>1</v>
      </c>
      <c r="I17" s="45">
        <v>1</v>
      </c>
      <c r="J17" s="47">
        <v>4</v>
      </c>
      <c r="K17" s="47">
        <v>4</v>
      </c>
      <c r="L17" s="47">
        <v>4</v>
      </c>
      <c r="M17" s="47">
        <v>4</v>
      </c>
      <c r="N17" s="47">
        <v>4</v>
      </c>
      <c r="O17" s="47">
        <v>4</v>
      </c>
      <c r="P17" s="40"/>
    </row>
    <row r="18" spans="1:16" ht="18.75">
      <c r="A18" s="49">
        <v>16</v>
      </c>
      <c r="B18" s="46" t="s">
        <v>135</v>
      </c>
      <c r="C18" s="46" t="s">
        <v>137</v>
      </c>
      <c r="D18" s="110" t="s">
        <v>119</v>
      </c>
      <c r="E18" s="45">
        <v>1</v>
      </c>
      <c r="F18" s="45">
        <v>0</v>
      </c>
      <c r="G18" s="45">
        <v>0</v>
      </c>
      <c r="H18" s="45">
        <v>0</v>
      </c>
      <c r="I18" s="45">
        <v>1</v>
      </c>
      <c r="J18" s="47">
        <v>4</v>
      </c>
      <c r="K18" s="47">
        <v>4</v>
      </c>
      <c r="L18" s="47">
        <v>4</v>
      </c>
      <c r="M18" s="47">
        <v>4</v>
      </c>
      <c r="N18" s="47">
        <v>4</v>
      </c>
      <c r="O18" s="47">
        <v>4</v>
      </c>
      <c r="P18" s="40"/>
    </row>
    <row r="19" spans="1:16" ht="18.75">
      <c r="A19" s="45">
        <v>17</v>
      </c>
      <c r="B19" s="46" t="s">
        <v>135</v>
      </c>
      <c r="C19" s="46" t="s">
        <v>137</v>
      </c>
      <c r="D19" s="110" t="s">
        <v>119</v>
      </c>
      <c r="E19" s="45">
        <v>1</v>
      </c>
      <c r="F19" s="45">
        <v>0</v>
      </c>
      <c r="G19" s="45">
        <v>0</v>
      </c>
      <c r="H19" s="45">
        <v>0</v>
      </c>
      <c r="I19" s="45">
        <v>1</v>
      </c>
      <c r="J19" s="47">
        <v>2</v>
      </c>
      <c r="K19" s="47">
        <v>2</v>
      </c>
      <c r="L19" s="47">
        <v>2</v>
      </c>
      <c r="M19" s="47">
        <v>2</v>
      </c>
      <c r="N19" s="47">
        <v>2</v>
      </c>
      <c r="O19" s="47">
        <v>2</v>
      </c>
      <c r="P19" s="40"/>
    </row>
    <row r="20" spans="1:16" ht="18.75">
      <c r="A20" s="49">
        <v>18</v>
      </c>
      <c r="B20" s="46" t="s">
        <v>135</v>
      </c>
      <c r="C20" s="46" t="s">
        <v>137</v>
      </c>
      <c r="D20" s="110" t="s">
        <v>119</v>
      </c>
      <c r="E20" s="45">
        <v>1</v>
      </c>
      <c r="F20" s="45">
        <v>0</v>
      </c>
      <c r="G20" s="45">
        <v>0</v>
      </c>
      <c r="H20" s="45">
        <v>0</v>
      </c>
      <c r="I20" s="45">
        <v>1</v>
      </c>
      <c r="J20" s="47">
        <v>2</v>
      </c>
      <c r="K20" s="47">
        <v>2</v>
      </c>
      <c r="L20" s="47">
        <v>2</v>
      </c>
      <c r="M20" s="47">
        <v>2</v>
      </c>
      <c r="N20" s="47">
        <v>2</v>
      </c>
      <c r="O20" s="47">
        <v>2</v>
      </c>
      <c r="P20" s="40"/>
    </row>
    <row r="21" spans="1:16" ht="18.75">
      <c r="A21" s="45">
        <v>19</v>
      </c>
      <c r="B21" s="46" t="s">
        <v>135</v>
      </c>
      <c r="C21" s="46" t="s">
        <v>137</v>
      </c>
      <c r="D21" s="110" t="s">
        <v>119</v>
      </c>
      <c r="E21" s="45">
        <v>1</v>
      </c>
      <c r="F21" s="45">
        <v>0</v>
      </c>
      <c r="G21" s="45">
        <v>0</v>
      </c>
      <c r="H21" s="45">
        <v>0</v>
      </c>
      <c r="I21" s="45">
        <v>1</v>
      </c>
      <c r="J21" s="47">
        <v>2</v>
      </c>
      <c r="K21" s="47">
        <v>2</v>
      </c>
      <c r="L21" s="47">
        <v>2</v>
      </c>
      <c r="M21" s="47">
        <v>2</v>
      </c>
      <c r="N21" s="47">
        <v>2</v>
      </c>
      <c r="O21" s="47">
        <v>2</v>
      </c>
      <c r="P21" s="40"/>
    </row>
    <row r="22" spans="1:16" ht="18.75">
      <c r="A22" s="49">
        <v>20</v>
      </c>
      <c r="B22" s="46" t="s">
        <v>135</v>
      </c>
      <c r="C22" s="46" t="s">
        <v>137</v>
      </c>
      <c r="D22" s="110" t="s">
        <v>119</v>
      </c>
      <c r="E22" s="45">
        <v>0</v>
      </c>
      <c r="F22" s="45">
        <v>0</v>
      </c>
      <c r="G22" s="45">
        <v>0</v>
      </c>
      <c r="H22" s="45">
        <v>0</v>
      </c>
      <c r="I22" s="45">
        <v>1</v>
      </c>
      <c r="J22" s="47">
        <v>5</v>
      </c>
      <c r="K22" s="47">
        <v>5</v>
      </c>
      <c r="L22" s="47">
        <v>5</v>
      </c>
      <c r="M22" s="47">
        <v>5</v>
      </c>
      <c r="N22" s="47">
        <v>5</v>
      </c>
      <c r="O22" s="47">
        <v>5</v>
      </c>
      <c r="P22" s="40"/>
    </row>
    <row r="23" spans="1:16" ht="18.75">
      <c r="A23" s="45">
        <v>21</v>
      </c>
      <c r="B23" s="46" t="s">
        <v>135</v>
      </c>
      <c r="C23" s="46" t="s">
        <v>137</v>
      </c>
      <c r="D23" s="110" t="s">
        <v>119</v>
      </c>
      <c r="E23" s="45">
        <v>1</v>
      </c>
      <c r="F23" s="45">
        <v>0</v>
      </c>
      <c r="G23" s="45">
        <v>0</v>
      </c>
      <c r="H23" s="45">
        <v>0</v>
      </c>
      <c r="I23" s="45">
        <v>1</v>
      </c>
      <c r="J23" s="47">
        <v>2</v>
      </c>
      <c r="K23" s="47">
        <v>2</v>
      </c>
      <c r="L23" s="47">
        <v>2</v>
      </c>
      <c r="M23" s="47">
        <v>2</v>
      </c>
      <c r="N23" s="47">
        <v>2</v>
      </c>
      <c r="O23" s="47">
        <v>2</v>
      </c>
      <c r="P23" s="40"/>
    </row>
    <row r="24" spans="1:16" ht="18.75">
      <c r="A24" s="49">
        <v>22</v>
      </c>
      <c r="B24" s="46" t="s">
        <v>74</v>
      </c>
      <c r="C24" s="46" t="s">
        <v>137</v>
      </c>
      <c r="D24" s="110" t="s">
        <v>119</v>
      </c>
      <c r="E24" s="45">
        <v>0</v>
      </c>
      <c r="F24" s="45">
        <v>0</v>
      </c>
      <c r="G24" s="45">
        <v>0</v>
      </c>
      <c r="H24" s="45">
        <v>1</v>
      </c>
      <c r="I24" s="45">
        <v>1</v>
      </c>
      <c r="J24" s="47">
        <v>5</v>
      </c>
      <c r="K24" s="47">
        <v>5</v>
      </c>
      <c r="L24" s="47">
        <v>5</v>
      </c>
      <c r="M24" s="47">
        <v>5</v>
      </c>
      <c r="N24" s="47">
        <v>5</v>
      </c>
      <c r="O24" s="47">
        <v>5</v>
      </c>
      <c r="P24" s="40"/>
    </row>
    <row r="25" spans="1:16" ht="18.75">
      <c r="A25" s="45">
        <v>23</v>
      </c>
      <c r="B25" s="46" t="s">
        <v>135</v>
      </c>
      <c r="C25" s="46" t="s">
        <v>137</v>
      </c>
      <c r="D25" s="110" t="s">
        <v>119</v>
      </c>
      <c r="E25" s="45">
        <v>0</v>
      </c>
      <c r="F25" s="45">
        <v>0</v>
      </c>
      <c r="G25" s="45">
        <v>0</v>
      </c>
      <c r="H25" s="45">
        <v>0</v>
      </c>
      <c r="I25" s="45">
        <v>1</v>
      </c>
      <c r="J25" s="47">
        <v>4</v>
      </c>
      <c r="K25" s="47">
        <v>4</v>
      </c>
      <c r="L25" s="47">
        <v>4</v>
      </c>
      <c r="M25" s="47">
        <v>4</v>
      </c>
      <c r="N25" s="47">
        <v>5</v>
      </c>
      <c r="O25" s="47">
        <v>4</v>
      </c>
      <c r="P25" s="40"/>
    </row>
    <row r="26" spans="1:16" ht="18.75">
      <c r="A26" s="49">
        <v>24</v>
      </c>
      <c r="B26" s="46" t="s">
        <v>135</v>
      </c>
      <c r="C26" s="46" t="s">
        <v>137</v>
      </c>
      <c r="D26" s="110" t="s">
        <v>119</v>
      </c>
      <c r="E26" s="45">
        <v>0</v>
      </c>
      <c r="F26" s="45">
        <v>0</v>
      </c>
      <c r="G26" s="45">
        <v>0</v>
      </c>
      <c r="H26" s="45">
        <v>0</v>
      </c>
      <c r="I26" s="45">
        <v>1</v>
      </c>
      <c r="J26" s="47">
        <v>2</v>
      </c>
      <c r="K26" s="47">
        <v>2</v>
      </c>
      <c r="L26" s="47">
        <v>2</v>
      </c>
      <c r="M26" s="47">
        <v>2</v>
      </c>
      <c r="N26" s="47">
        <v>2</v>
      </c>
      <c r="O26" s="47">
        <v>2</v>
      </c>
      <c r="P26" s="40"/>
    </row>
    <row r="27" spans="1:16" ht="18.75">
      <c r="A27" s="45">
        <v>25</v>
      </c>
      <c r="B27" s="46" t="s">
        <v>135</v>
      </c>
      <c r="C27" s="46" t="s">
        <v>137</v>
      </c>
      <c r="D27" s="110" t="s">
        <v>119</v>
      </c>
      <c r="E27" s="45">
        <v>0</v>
      </c>
      <c r="F27" s="45">
        <v>0</v>
      </c>
      <c r="G27" s="45">
        <v>1</v>
      </c>
      <c r="H27" s="45">
        <v>1</v>
      </c>
      <c r="I27" s="45">
        <v>0</v>
      </c>
      <c r="J27" s="47">
        <v>4</v>
      </c>
      <c r="K27" s="47">
        <v>3</v>
      </c>
      <c r="L27" s="47">
        <v>4</v>
      </c>
      <c r="M27" s="47">
        <v>4</v>
      </c>
      <c r="N27" s="47">
        <v>4</v>
      </c>
      <c r="O27" s="47">
        <v>4</v>
      </c>
      <c r="P27" s="40"/>
    </row>
    <row r="28" spans="1:16" ht="18.75">
      <c r="A28" s="49">
        <v>26</v>
      </c>
      <c r="B28" s="46" t="s">
        <v>135</v>
      </c>
      <c r="C28" s="46" t="s">
        <v>137</v>
      </c>
      <c r="D28" s="110" t="s">
        <v>119</v>
      </c>
      <c r="E28" s="45">
        <v>1</v>
      </c>
      <c r="F28" s="45">
        <v>0</v>
      </c>
      <c r="G28" s="45">
        <v>0</v>
      </c>
      <c r="H28" s="45">
        <v>0</v>
      </c>
      <c r="I28" s="45">
        <v>1</v>
      </c>
      <c r="J28" s="47">
        <v>2</v>
      </c>
      <c r="K28" s="47">
        <v>2</v>
      </c>
      <c r="L28" s="47">
        <v>2</v>
      </c>
      <c r="M28" s="47">
        <v>2</v>
      </c>
      <c r="N28" s="47">
        <v>2</v>
      </c>
      <c r="O28" s="47">
        <v>2</v>
      </c>
      <c r="P28" s="40"/>
    </row>
    <row r="29" spans="1:16" ht="18.75">
      <c r="A29" s="45">
        <v>27</v>
      </c>
      <c r="B29" s="46" t="s">
        <v>135</v>
      </c>
      <c r="C29" s="46" t="s">
        <v>137</v>
      </c>
      <c r="D29" s="110" t="s">
        <v>119</v>
      </c>
      <c r="E29" s="45">
        <v>1</v>
      </c>
      <c r="F29" s="45">
        <v>0</v>
      </c>
      <c r="G29" s="45">
        <v>0</v>
      </c>
      <c r="H29" s="45">
        <v>0</v>
      </c>
      <c r="I29" s="45">
        <v>1</v>
      </c>
      <c r="J29" s="47">
        <v>2</v>
      </c>
      <c r="K29" s="47">
        <v>2</v>
      </c>
      <c r="L29" s="47">
        <v>2</v>
      </c>
      <c r="M29" s="47">
        <v>2</v>
      </c>
      <c r="N29" s="47">
        <v>2</v>
      </c>
      <c r="O29" s="47">
        <v>2</v>
      </c>
      <c r="P29" s="40"/>
    </row>
    <row r="30" spans="1:16" ht="18.75">
      <c r="A30" s="49">
        <v>28</v>
      </c>
      <c r="B30" s="46" t="s">
        <v>135</v>
      </c>
      <c r="C30" s="46" t="s">
        <v>137</v>
      </c>
      <c r="D30" s="110" t="s">
        <v>119</v>
      </c>
      <c r="E30" s="45">
        <v>1</v>
      </c>
      <c r="F30" s="45">
        <v>0</v>
      </c>
      <c r="G30" s="45">
        <v>0</v>
      </c>
      <c r="H30" s="45">
        <v>0</v>
      </c>
      <c r="I30" s="45">
        <v>1</v>
      </c>
      <c r="J30" s="47">
        <v>2</v>
      </c>
      <c r="K30" s="47">
        <v>2</v>
      </c>
      <c r="L30" s="47">
        <v>2</v>
      </c>
      <c r="M30" s="47">
        <v>2</v>
      </c>
      <c r="N30" s="47">
        <v>2</v>
      </c>
      <c r="O30" s="47">
        <v>2</v>
      </c>
      <c r="P30" s="40"/>
    </row>
    <row r="31" spans="1:16" ht="18.75">
      <c r="A31" s="45">
        <v>29</v>
      </c>
      <c r="B31" s="46" t="s">
        <v>135</v>
      </c>
      <c r="C31" s="46" t="s">
        <v>137</v>
      </c>
      <c r="D31" s="110" t="s">
        <v>119</v>
      </c>
      <c r="E31" s="45">
        <v>0</v>
      </c>
      <c r="F31" s="45">
        <v>0</v>
      </c>
      <c r="G31" s="45">
        <v>1</v>
      </c>
      <c r="H31" s="45">
        <v>1</v>
      </c>
      <c r="I31" s="45">
        <v>0</v>
      </c>
      <c r="J31" s="47">
        <v>2</v>
      </c>
      <c r="K31" s="47">
        <v>2</v>
      </c>
      <c r="L31" s="47">
        <v>2</v>
      </c>
      <c r="M31" s="47">
        <v>2</v>
      </c>
      <c r="N31" s="47">
        <v>2</v>
      </c>
      <c r="O31" s="47">
        <v>2</v>
      </c>
      <c r="P31" s="40"/>
    </row>
    <row r="32" spans="1:16" ht="18.75">
      <c r="A32" s="49">
        <v>30</v>
      </c>
      <c r="B32" s="46" t="s">
        <v>135</v>
      </c>
      <c r="C32" s="46" t="s">
        <v>137</v>
      </c>
      <c r="D32" s="110" t="s">
        <v>119</v>
      </c>
      <c r="E32" s="45">
        <v>0</v>
      </c>
      <c r="F32" s="45">
        <v>0</v>
      </c>
      <c r="G32" s="45">
        <v>0</v>
      </c>
      <c r="H32" s="45">
        <v>0</v>
      </c>
      <c r="I32" s="45">
        <v>1</v>
      </c>
      <c r="J32" s="47">
        <v>2</v>
      </c>
      <c r="K32" s="47">
        <v>2</v>
      </c>
      <c r="L32" s="47">
        <v>2</v>
      </c>
      <c r="M32" s="47">
        <v>2</v>
      </c>
      <c r="N32" s="47">
        <v>2</v>
      </c>
      <c r="O32" s="47">
        <v>2</v>
      </c>
      <c r="P32" s="40"/>
    </row>
    <row r="33" spans="1:16" ht="18.75">
      <c r="A33" s="45">
        <v>31</v>
      </c>
      <c r="B33" s="46" t="s">
        <v>136</v>
      </c>
      <c r="C33" s="46" t="s">
        <v>137</v>
      </c>
      <c r="D33" s="110" t="s">
        <v>119</v>
      </c>
      <c r="E33" s="45">
        <v>0</v>
      </c>
      <c r="F33" s="45">
        <v>0</v>
      </c>
      <c r="G33" s="45">
        <v>1</v>
      </c>
      <c r="H33" s="45">
        <v>1</v>
      </c>
      <c r="I33" s="45">
        <v>1</v>
      </c>
      <c r="J33" s="47">
        <v>4</v>
      </c>
      <c r="K33" s="47">
        <v>4</v>
      </c>
      <c r="L33" s="47">
        <v>4</v>
      </c>
      <c r="M33" s="47">
        <v>4</v>
      </c>
      <c r="N33" s="47">
        <v>4</v>
      </c>
      <c r="O33" s="47">
        <v>4</v>
      </c>
      <c r="P33" s="40"/>
    </row>
    <row r="34" spans="1:16" ht="18.75">
      <c r="A34" s="49">
        <v>32</v>
      </c>
      <c r="B34" s="46" t="s">
        <v>74</v>
      </c>
      <c r="C34" s="46" t="s">
        <v>34</v>
      </c>
      <c r="D34" s="110" t="s">
        <v>35</v>
      </c>
      <c r="E34" s="45">
        <v>0</v>
      </c>
      <c r="F34" s="45">
        <v>0</v>
      </c>
      <c r="G34" s="45">
        <v>0</v>
      </c>
      <c r="H34" s="45">
        <v>0</v>
      </c>
      <c r="I34" s="45">
        <v>1</v>
      </c>
      <c r="J34" s="47">
        <v>5</v>
      </c>
      <c r="K34" s="47">
        <v>5</v>
      </c>
      <c r="L34" s="47">
        <v>5</v>
      </c>
      <c r="M34" s="47">
        <v>5</v>
      </c>
      <c r="N34" s="47">
        <v>5</v>
      </c>
      <c r="O34" s="47">
        <v>5</v>
      </c>
      <c r="P34" s="40"/>
    </row>
    <row r="35" spans="1:16" ht="18.75">
      <c r="A35" s="45">
        <v>33</v>
      </c>
      <c r="B35" s="46" t="s">
        <v>135</v>
      </c>
      <c r="C35" s="46" t="s">
        <v>137</v>
      </c>
      <c r="D35" s="110" t="s">
        <v>119</v>
      </c>
      <c r="E35" s="45">
        <v>0</v>
      </c>
      <c r="F35" s="45">
        <v>0</v>
      </c>
      <c r="G35" s="45">
        <v>0</v>
      </c>
      <c r="H35" s="45">
        <v>1</v>
      </c>
      <c r="I35" s="45">
        <v>0</v>
      </c>
      <c r="J35" s="47">
        <v>5</v>
      </c>
      <c r="K35" s="47">
        <v>4</v>
      </c>
      <c r="L35" s="47">
        <v>3</v>
      </c>
      <c r="M35" s="47">
        <v>4</v>
      </c>
      <c r="N35" s="47">
        <v>4</v>
      </c>
      <c r="O35" s="47">
        <v>4</v>
      </c>
      <c r="P35" s="40"/>
    </row>
    <row r="36" spans="3:16" ht="18.75">
      <c r="C36" s="51"/>
      <c r="D36" s="51"/>
      <c r="E36" s="52">
        <f>COUNTIF(E3:E35,1)</f>
        <v>11</v>
      </c>
      <c r="F36" s="52">
        <f>COUNTIF(F3:F35,1)</f>
        <v>4</v>
      </c>
      <c r="G36" s="52">
        <f>COUNTIF(G3:G35,1)</f>
        <v>6</v>
      </c>
      <c r="H36" s="52">
        <f>COUNTIF(H3:H35,1)</f>
        <v>10</v>
      </c>
      <c r="I36" s="52">
        <f>COUNTIF(I3:I35,1)</f>
        <v>25</v>
      </c>
      <c r="J36" s="53">
        <f>AVERAGE(J3:J35)</f>
        <v>3.787878787878788</v>
      </c>
      <c r="K36" s="53">
        <f>AVERAGE(K3:K35)</f>
        <v>3.727272727272727</v>
      </c>
      <c r="L36" s="53">
        <f>AVERAGE(L3:L35)</f>
        <v>3.727272727272727</v>
      </c>
      <c r="M36" s="53">
        <f>AVERAGE(M3:M35)</f>
        <v>3.757575757575758</v>
      </c>
      <c r="N36" s="53">
        <f>AVERAGE(N3:N35)</f>
        <v>3.5757575757575757</v>
      </c>
      <c r="O36" s="53">
        <f>AVERAGE(O3:O35)</f>
        <v>3.787878787878788</v>
      </c>
      <c r="P36" s="53">
        <f>AVERAGE(J3:O35)</f>
        <v>3.727272727272727</v>
      </c>
    </row>
    <row r="37" spans="2:16" ht="23.25" customHeight="1">
      <c r="B37" s="51"/>
      <c r="C37" s="51"/>
      <c r="D37" s="51"/>
      <c r="E37" s="54">
        <f>STDEV(E3:E35)</f>
        <v>0.47871355387816905</v>
      </c>
      <c r="F37" s="54">
        <f>STDEV(F3:F35)</f>
        <v>0.33143398263980844</v>
      </c>
      <c r="G37" s="54">
        <f>STDEV(G3:G35)</f>
        <v>0.39167472590032015</v>
      </c>
      <c r="H37" s="54">
        <f>STDEV(H3:H35)</f>
        <v>0.46669372215943755</v>
      </c>
      <c r="I37" s="54">
        <f>STDEV(I3:I35)</f>
        <v>0.43519413988924466</v>
      </c>
      <c r="J37" s="55">
        <f>STDEV(J3:J35)</f>
        <v>1.2687980473063807</v>
      </c>
      <c r="K37" s="55">
        <f>STDEV(K3:K35)</f>
        <v>1.2567996875180447</v>
      </c>
      <c r="L37" s="55">
        <f>STDEV(L3:L35)</f>
        <v>1.2567996875180447</v>
      </c>
      <c r="M37" s="55">
        <f>STDEV(M3:M35)</f>
        <v>1.2507573463281914</v>
      </c>
      <c r="N37" s="55">
        <f>STDEV(N3:N35)</f>
        <v>1.2997668788647985</v>
      </c>
      <c r="O37" s="55">
        <f>STDEV(O3:O35)</f>
        <v>1.2687980473063807</v>
      </c>
      <c r="P37" s="55">
        <f>STDEV(J3:O35)</f>
        <v>1.2529614204680677</v>
      </c>
    </row>
    <row r="38" spans="2:21" ht="18.75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7">
        <f>STDEV(J3:O35)</f>
        <v>1.2529614204680677</v>
      </c>
      <c r="P38" s="58"/>
      <c r="Q38" s="56"/>
      <c r="R38" s="56"/>
      <c r="S38" s="56"/>
      <c r="T38" s="56"/>
      <c r="U38" s="56"/>
    </row>
    <row r="39" spans="2:16" ht="18.75">
      <c r="B39" s="71" t="s">
        <v>15</v>
      </c>
      <c r="C39" s="71"/>
      <c r="D39" s="71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9">
        <f>AVERAGE(J3:O35)</f>
        <v>3.727272727272727</v>
      </c>
      <c r="P39" s="58"/>
    </row>
    <row r="40" spans="2:16" ht="18.75">
      <c r="B40" s="46" t="s">
        <v>135</v>
      </c>
      <c r="C40" s="46"/>
      <c r="D40" s="68">
        <v>25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2:16" ht="18.75">
      <c r="B41" s="46" t="s">
        <v>140</v>
      </c>
      <c r="C41" s="46"/>
      <c r="D41" s="68">
        <v>2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2:16" ht="18.75">
      <c r="B42" s="46" t="s">
        <v>74</v>
      </c>
      <c r="C42" s="46"/>
      <c r="D42" s="68">
        <v>5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2:16" ht="18.75">
      <c r="B43" s="46" t="s">
        <v>136</v>
      </c>
      <c r="C43" s="46"/>
      <c r="D43" s="68">
        <v>1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2:9" ht="18.75">
      <c r="B44" s="39" t="s">
        <v>3</v>
      </c>
      <c r="C44" s="39"/>
      <c r="D44" s="39">
        <f>SUM(D40:D43)</f>
        <v>33</v>
      </c>
      <c r="E44" s="56"/>
      <c r="F44" s="56"/>
      <c r="G44" s="56"/>
      <c r="H44" s="56"/>
      <c r="I44" s="56"/>
    </row>
    <row r="45" spans="1:15" ht="18.75">
      <c r="A45" s="48"/>
      <c r="E45" s="56"/>
      <c r="F45" s="56"/>
      <c r="G45" s="56"/>
      <c r="H45" s="56"/>
      <c r="I45" s="56"/>
      <c r="J45" s="48"/>
      <c r="K45" s="48"/>
      <c r="L45" s="48"/>
      <c r="M45" s="48"/>
      <c r="N45" s="48"/>
      <c r="O45" s="48"/>
    </row>
    <row r="46" spans="1:15" ht="18.75">
      <c r="A46" s="48"/>
      <c r="B46" s="44" t="s">
        <v>8</v>
      </c>
      <c r="C46" s="44"/>
      <c r="D46" s="69"/>
      <c r="E46" s="56"/>
      <c r="F46" s="56"/>
      <c r="G46" s="56"/>
      <c r="H46" s="56"/>
      <c r="I46" s="56"/>
      <c r="J46" s="48"/>
      <c r="K46" s="48"/>
      <c r="L46" s="48"/>
      <c r="M46" s="48"/>
      <c r="N46" s="48"/>
      <c r="O46" s="48"/>
    </row>
    <row r="47" spans="1:15" ht="18.75">
      <c r="A47" s="48"/>
      <c r="B47" s="46" t="s">
        <v>34</v>
      </c>
      <c r="C47" s="46"/>
      <c r="D47" s="68">
        <v>3</v>
      </c>
      <c r="E47" s="56"/>
      <c r="F47" s="56"/>
      <c r="G47" s="56"/>
      <c r="H47" s="56"/>
      <c r="I47" s="61"/>
      <c r="J47" s="48"/>
      <c r="K47" s="48"/>
      <c r="L47" s="48"/>
      <c r="M47" s="48"/>
      <c r="N47" s="48"/>
      <c r="O47" s="48"/>
    </row>
    <row r="48" spans="1:15" ht="18.75">
      <c r="A48" s="48"/>
      <c r="B48" s="46" t="s">
        <v>137</v>
      </c>
      <c r="C48" s="46"/>
      <c r="D48" s="68">
        <v>30</v>
      </c>
      <c r="E48" s="56"/>
      <c r="F48" s="56"/>
      <c r="G48" s="56"/>
      <c r="H48" s="56"/>
      <c r="I48" s="61"/>
      <c r="J48" s="48"/>
      <c r="K48" s="48"/>
      <c r="L48" s="48"/>
      <c r="M48" s="48"/>
      <c r="N48" s="48"/>
      <c r="O48" s="48"/>
    </row>
    <row r="49" spans="1:15" ht="18.75">
      <c r="A49" s="48"/>
      <c r="B49" s="46" t="s">
        <v>139</v>
      </c>
      <c r="C49" s="46"/>
      <c r="D49" s="68">
        <v>1</v>
      </c>
      <c r="E49" s="56"/>
      <c r="F49" s="56"/>
      <c r="G49" s="56"/>
      <c r="H49" s="56"/>
      <c r="I49" s="61"/>
      <c r="J49" s="48"/>
      <c r="K49" s="48"/>
      <c r="L49" s="48"/>
      <c r="M49" s="48"/>
      <c r="N49" s="48"/>
      <c r="O49" s="48"/>
    </row>
    <row r="50" spans="1:15" ht="18.75">
      <c r="A50" s="48"/>
      <c r="B50" s="46"/>
      <c r="C50" s="120" t="s">
        <v>3</v>
      </c>
      <c r="D50" s="121">
        <f>SUM(D47:D48)</f>
        <v>33</v>
      </c>
      <c r="E50" s="56"/>
      <c r="F50" s="56"/>
      <c r="G50" s="56"/>
      <c r="H50" s="56"/>
      <c r="I50" s="61"/>
      <c r="J50" s="48"/>
      <c r="K50" s="48"/>
      <c r="L50" s="48"/>
      <c r="M50" s="48"/>
      <c r="N50" s="48"/>
      <c r="O50" s="48"/>
    </row>
    <row r="51" spans="1:15" ht="18.75">
      <c r="A51" s="48"/>
      <c r="E51" s="56"/>
      <c r="F51" s="56"/>
      <c r="G51" s="56"/>
      <c r="H51" s="56"/>
      <c r="I51" s="56"/>
      <c r="J51" s="48"/>
      <c r="K51" s="48"/>
      <c r="L51" s="48"/>
      <c r="M51" s="48"/>
      <c r="N51" s="48"/>
      <c r="O51" s="48"/>
    </row>
    <row r="52" spans="1:15" ht="18.75">
      <c r="A52" s="48"/>
      <c r="E52" s="56"/>
      <c r="F52" s="56"/>
      <c r="G52" s="56"/>
      <c r="H52" s="56"/>
      <c r="I52" s="56"/>
      <c r="J52" s="48"/>
      <c r="K52" s="48"/>
      <c r="L52" s="48"/>
      <c r="M52" s="48"/>
      <c r="N52" s="48"/>
      <c r="O52" s="48"/>
    </row>
    <row r="53" spans="1:15" ht="18.75">
      <c r="A53" s="48"/>
      <c r="B53" s="43" t="s">
        <v>23</v>
      </c>
      <c r="C53" s="43"/>
      <c r="D53" s="70"/>
      <c r="E53" s="56"/>
      <c r="F53" s="56"/>
      <c r="G53" s="56"/>
      <c r="H53" s="56"/>
      <c r="I53" s="56"/>
      <c r="J53" s="48"/>
      <c r="K53" s="48"/>
      <c r="L53" s="48"/>
      <c r="M53" s="48"/>
      <c r="N53" s="48"/>
      <c r="O53" s="48"/>
    </row>
    <row r="54" spans="1:15" ht="18.75">
      <c r="A54" s="48"/>
      <c r="B54" s="46" t="s">
        <v>141</v>
      </c>
      <c r="C54" s="51"/>
      <c r="D54" s="68">
        <v>29</v>
      </c>
      <c r="E54" s="56"/>
      <c r="F54" s="56"/>
      <c r="G54" s="56"/>
      <c r="H54" s="56"/>
      <c r="I54" s="56"/>
      <c r="J54" s="48"/>
      <c r="K54" s="48"/>
      <c r="L54" s="48"/>
      <c r="M54" s="48"/>
      <c r="N54" s="48"/>
      <c r="O54" s="48"/>
    </row>
    <row r="55" spans="1:15" ht="18.75">
      <c r="A55" s="48"/>
      <c r="B55" s="46" t="s">
        <v>34</v>
      </c>
      <c r="C55" s="51"/>
      <c r="D55" s="68">
        <v>1</v>
      </c>
      <c r="E55" s="56"/>
      <c r="F55" s="56"/>
      <c r="G55" s="56"/>
      <c r="H55" s="56"/>
      <c r="I55" s="56"/>
      <c r="J55" s="48"/>
      <c r="K55" s="48"/>
      <c r="L55" s="48"/>
      <c r="M55" s="48"/>
      <c r="N55" s="48"/>
      <c r="O55" s="48"/>
    </row>
    <row r="56" spans="1:15" ht="18.75">
      <c r="A56" s="48"/>
      <c r="B56" s="51" t="s">
        <v>35</v>
      </c>
      <c r="C56" s="51"/>
      <c r="D56" s="68">
        <v>1</v>
      </c>
      <c r="E56" s="56"/>
      <c r="F56" s="56"/>
      <c r="G56" s="56"/>
      <c r="H56" s="56"/>
      <c r="I56" s="56"/>
      <c r="J56" s="48"/>
      <c r="K56" s="48"/>
      <c r="L56" s="48"/>
      <c r="M56" s="48"/>
      <c r="N56" s="48"/>
      <c r="O56" s="48"/>
    </row>
    <row r="57" spans="1:15" ht="18.75">
      <c r="A57" s="48"/>
      <c r="B57" s="51" t="s">
        <v>138</v>
      </c>
      <c r="C57" s="51"/>
      <c r="D57" s="68">
        <v>1</v>
      </c>
      <c r="E57" s="56"/>
      <c r="F57" s="56"/>
      <c r="G57" s="56"/>
      <c r="H57" s="56"/>
      <c r="I57" s="56"/>
      <c r="J57" s="48"/>
      <c r="K57" s="48"/>
      <c r="L57" s="48"/>
      <c r="M57" s="48"/>
      <c r="N57" s="48"/>
      <c r="O57" s="48"/>
    </row>
    <row r="58" spans="1:15" ht="18.75">
      <c r="A58" s="48"/>
      <c r="B58" s="46" t="s">
        <v>36</v>
      </c>
      <c r="C58" s="51"/>
      <c r="D58" s="68">
        <v>1</v>
      </c>
      <c r="E58" s="56"/>
      <c r="F58" s="56"/>
      <c r="G58" s="56"/>
      <c r="H58" s="56"/>
      <c r="I58" s="56"/>
      <c r="J58" s="48"/>
      <c r="K58" s="48"/>
      <c r="L58" s="48"/>
      <c r="M58" s="48"/>
      <c r="N58" s="48"/>
      <c r="O58" s="48"/>
    </row>
    <row r="59" spans="1:15" ht="18.75">
      <c r="A59" s="48"/>
      <c r="B59" s="63" t="s">
        <v>3</v>
      </c>
      <c r="C59" s="63"/>
      <c r="D59" s="63">
        <f>SUM(D54:D58)</f>
        <v>33</v>
      </c>
      <c r="E59" s="56"/>
      <c r="F59" s="56"/>
      <c r="G59" s="56"/>
      <c r="H59" s="56"/>
      <c r="I59" s="61"/>
      <c r="J59" s="48"/>
      <c r="K59" s="48"/>
      <c r="L59" s="48"/>
      <c r="M59" s="48"/>
      <c r="N59" s="48"/>
      <c r="O59" s="48"/>
    </row>
    <row r="60" spans="1:15" ht="18.75">
      <c r="A60" s="48"/>
      <c r="E60" s="56"/>
      <c r="F60" s="56"/>
      <c r="G60" s="56"/>
      <c r="H60" s="56"/>
      <c r="I60" s="56"/>
      <c r="J60" s="48"/>
      <c r="K60" s="48"/>
      <c r="L60" s="48"/>
      <c r="M60" s="48"/>
      <c r="N60" s="48"/>
      <c r="O60" s="48"/>
    </row>
    <row r="61" spans="1:15" ht="18.75">
      <c r="A61" s="48"/>
      <c r="E61" s="56"/>
      <c r="F61" s="56"/>
      <c r="G61" s="56"/>
      <c r="H61" s="56"/>
      <c r="I61" s="56"/>
      <c r="J61" s="48"/>
      <c r="K61" s="48"/>
      <c r="L61" s="48"/>
      <c r="M61" s="48"/>
      <c r="N61" s="48"/>
      <c r="O61" s="48"/>
    </row>
    <row r="62" spans="1:15" ht="18.75">
      <c r="A62" s="48"/>
      <c r="B62" s="41" t="s">
        <v>9</v>
      </c>
      <c r="C62" s="41"/>
      <c r="D62" s="60"/>
      <c r="E62" s="56"/>
      <c r="F62" s="56"/>
      <c r="G62" s="56"/>
      <c r="H62" s="56"/>
      <c r="I62" s="56"/>
      <c r="J62" s="48"/>
      <c r="K62" s="48"/>
      <c r="L62" s="48"/>
      <c r="M62" s="48"/>
      <c r="N62" s="48"/>
      <c r="O62" s="48"/>
    </row>
    <row r="63" spans="1:15" ht="18.75">
      <c r="A63" s="48"/>
      <c r="B63" s="51" t="s">
        <v>38</v>
      </c>
      <c r="D63" s="45">
        <v>25</v>
      </c>
      <c r="J63" s="48"/>
      <c r="K63" s="48"/>
      <c r="L63" s="48"/>
      <c r="M63" s="48"/>
      <c r="N63" s="48"/>
      <c r="O63" s="48"/>
    </row>
    <row r="64" spans="1:15" ht="18.75">
      <c r="A64" s="48"/>
      <c r="B64" s="51" t="s">
        <v>26</v>
      </c>
      <c r="C64" s="51"/>
      <c r="D64" s="45">
        <v>11</v>
      </c>
      <c r="E64" s="56"/>
      <c r="F64" s="56"/>
      <c r="G64" s="56"/>
      <c r="H64" s="56"/>
      <c r="I64" s="56"/>
      <c r="J64" s="48"/>
      <c r="K64" s="48"/>
      <c r="L64" s="48"/>
      <c r="M64" s="48"/>
      <c r="N64" s="48"/>
      <c r="O64" s="48"/>
    </row>
    <row r="65" spans="1:15" ht="18.75">
      <c r="A65" s="48"/>
      <c r="B65" s="62" t="s">
        <v>12</v>
      </c>
      <c r="C65" s="62"/>
      <c r="D65" s="45">
        <v>10</v>
      </c>
      <c r="E65" s="56"/>
      <c r="F65" s="56"/>
      <c r="G65" s="56"/>
      <c r="H65" s="56"/>
      <c r="I65" s="61"/>
      <c r="J65" s="48"/>
      <c r="K65" s="48"/>
      <c r="L65" s="48"/>
      <c r="M65" s="48"/>
      <c r="N65" s="48"/>
      <c r="O65" s="48"/>
    </row>
    <row r="66" spans="1:15" ht="18.75">
      <c r="A66" s="48"/>
      <c r="B66" s="51" t="s">
        <v>21</v>
      </c>
      <c r="C66" s="51"/>
      <c r="D66" s="45">
        <v>6</v>
      </c>
      <c r="E66" s="56"/>
      <c r="F66" s="56"/>
      <c r="G66" s="56"/>
      <c r="H66" s="56"/>
      <c r="I66" s="56"/>
      <c r="J66" s="48"/>
      <c r="K66" s="48"/>
      <c r="L66" s="48"/>
      <c r="M66" s="48"/>
      <c r="N66" s="48"/>
      <c r="O66" s="48"/>
    </row>
    <row r="67" spans="1:15" ht="18.75">
      <c r="A67" s="48"/>
      <c r="B67" s="51" t="s">
        <v>14</v>
      </c>
      <c r="C67" s="51"/>
      <c r="D67" s="45">
        <v>4</v>
      </c>
      <c r="E67" s="56"/>
      <c r="F67" s="56"/>
      <c r="G67" s="56"/>
      <c r="H67" s="56"/>
      <c r="I67" s="56"/>
      <c r="J67" s="48"/>
      <c r="K67" s="48"/>
      <c r="L67" s="48"/>
      <c r="M67" s="48"/>
      <c r="N67" s="48"/>
      <c r="O67" s="48"/>
    </row>
    <row r="68" spans="1:15" ht="18.75">
      <c r="A68" s="48"/>
      <c r="B68" s="63" t="s">
        <v>3</v>
      </c>
      <c r="C68" s="63"/>
      <c r="D68" s="63">
        <f>SUM(D63:D67)</f>
        <v>56</v>
      </c>
      <c r="E68" s="56"/>
      <c r="F68" s="56"/>
      <c r="G68" s="56"/>
      <c r="H68" s="56"/>
      <c r="I68" s="61"/>
      <c r="J68" s="48"/>
      <c r="K68" s="48"/>
      <c r="L68" s="48"/>
      <c r="M68" s="48"/>
      <c r="N68" s="48"/>
      <c r="O68" s="48"/>
    </row>
    <row r="69" spans="1:15" ht="18.75">
      <c r="A69" s="48"/>
      <c r="E69" s="56"/>
      <c r="F69" s="56"/>
      <c r="G69" s="56"/>
      <c r="H69" s="56"/>
      <c r="I69" s="61"/>
      <c r="J69" s="48"/>
      <c r="K69" s="48"/>
      <c r="L69" s="48"/>
      <c r="M69" s="48"/>
      <c r="N69" s="48"/>
      <c r="O69" s="48"/>
    </row>
    <row r="70" spans="1:15" ht="18.75">
      <c r="A70" s="48"/>
      <c r="E70" s="61"/>
      <c r="F70" s="61"/>
      <c r="G70" s="61"/>
      <c r="H70" s="61"/>
      <c r="I70" s="61"/>
      <c r="J70" s="48"/>
      <c r="K70" s="48"/>
      <c r="L70" s="48"/>
      <c r="M70" s="48"/>
      <c r="N70" s="48"/>
      <c r="O70" s="48"/>
    </row>
    <row r="71" spans="1:15" ht="18.75">
      <c r="A71" s="48"/>
      <c r="E71" s="61"/>
      <c r="F71" s="61"/>
      <c r="G71" s="61"/>
      <c r="H71" s="61"/>
      <c r="I71" s="61"/>
      <c r="J71" s="48"/>
      <c r="K71" s="48"/>
      <c r="L71" s="48"/>
      <c r="M71" s="48"/>
      <c r="N71" s="48"/>
      <c r="O71" s="48"/>
    </row>
    <row r="72" spans="1:15" ht="18.75">
      <c r="A72" s="48"/>
      <c r="E72" s="61"/>
      <c r="F72" s="61"/>
      <c r="G72" s="61"/>
      <c r="H72" s="61"/>
      <c r="I72" s="61"/>
      <c r="J72" s="48"/>
      <c r="K72" s="48"/>
      <c r="L72" s="48"/>
      <c r="M72" s="48"/>
      <c r="N72" s="48"/>
      <c r="O72" s="48"/>
    </row>
    <row r="73" spans="1:15" ht="18.75">
      <c r="A73" s="48"/>
      <c r="E73" s="61"/>
      <c r="F73" s="61"/>
      <c r="G73" s="61"/>
      <c r="H73" s="61"/>
      <c r="I73" s="61"/>
      <c r="J73" s="48"/>
      <c r="K73" s="48"/>
      <c r="L73" s="48"/>
      <c r="M73" s="48"/>
      <c r="N73" s="48"/>
      <c r="O73" s="48"/>
    </row>
    <row r="74" spans="1:15" ht="18.75">
      <c r="A74" s="48"/>
      <c r="E74" s="61"/>
      <c r="F74" s="61"/>
      <c r="G74" s="61"/>
      <c r="H74" s="61"/>
      <c r="I74" s="61"/>
      <c r="J74" s="48"/>
      <c r="K74" s="48"/>
      <c r="L74" s="48"/>
      <c r="M74" s="48"/>
      <c r="N74" s="48"/>
      <c r="O74" s="48"/>
    </row>
    <row r="75" spans="1:15" ht="18.75">
      <c r="A75" s="48"/>
      <c r="E75" s="61"/>
      <c r="F75" s="61"/>
      <c r="G75" s="61"/>
      <c r="H75" s="61"/>
      <c r="I75" s="61"/>
      <c r="J75" s="48"/>
      <c r="K75" s="48"/>
      <c r="L75" s="48"/>
      <c r="M75" s="48"/>
      <c r="N75" s="48"/>
      <c r="O75" s="48"/>
    </row>
    <row r="76" spans="1:15" ht="18.75">
      <c r="A76" s="48"/>
      <c r="E76" s="61"/>
      <c r="F76" s="61"/>
      <c r="G76" s="61"/>
      <c r="H76" s="61"/>
      <c r="I76" s="61"/>
      <c r="J76" s="48"/>
      <c r="K76" s="48"/>
      <c r="L76" s="48"/>
      <c r="M76" s="48"/>
      <c r="N76" s="48"/>
      <c r="O76" s="48"/>
    </row>
    <row r="79" spans="1:15" ht="18.75">
      <c r="A79" s="48"/>
      <c r="D79" s="56"/>
      <c r="J79" s="48"/>
      <c r="K79" s="48"/>
      <c r="L79" s="48"/>
      <c r="M79" s="48"/>
      <c r="N79" s="48"/>
      <c r="O79" s="48"/>
    </row>
  </sheetData>
  <sheetProtection/>
  <mergeCells count="1">
    <mergeCell ref="I1:I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zoomScale="140" zoomScaleNormal="140" zoomScalePageLayoutView="0" workbookViewId="0" topLeftCell="A13">
      <selection activeCell="I24" sqref="I24"/>
    </sheetView>
  </sheetViews>
  <sheetFormatPr defaultColWidth="8.7109375" defaultRowHeight="12.75"/>
  <cols>
    <col min="1" max="9" width="8.7109375" style="1" customWidth="1"/>
    <col min="10" max="10" width="4.00390625" style="1" customWidth="1"/>
    <col min="11" max="11" width="10.57421875" style="1" customWidth="1"/>
    <col min="12" max="16384" width="8.7109375" style="1" customWidth="1"/>
  </cols>
  <sheetData>
    <row r="1" spans="1:11" s="24" customFormat="1" ht="26.25">
      <c r="A1" s="125" t="s">
        <v>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s="24" customFormat="1" ht="26.25">
      <c r="A2" s="125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s="24" customFormat="1" ht="26.25">
      <c r="A3" s="125" t="s">
        <v>78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s="24" customFormat="1" ht="26.25">
      <c r="A4" s="159" t="s">
        <v>82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s="24" customFormat="1" ht="26.25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11" s="24" customFormat="1" ht="26.25">
      <c r="A6" s="125" t="s">
        <v>145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s="24" customFormat="1" ht="26.25">
      <c r="A7" s="125" t="s">
        <v>85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s="24" customFormat="1" ht="26.2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ht="21">
      <c r="B9" s="1" t="s">
        <v>79</v>
      </c>
    </row>
    <row r="10" ht="21">
      <c r="A10" s="1" t="s">
        <v>84</v>
      </c>
    </row>
    <row r="11" ht="21">
      <c r="A11" s="1" t="s">
        <v>146</v>
      </c>
    </row>
    <row r="12" ht="21">
      <c r="A12" s="1" t="s">
        <v>80</v>
      </c>
    </row>
    <row r="13" ht="21">
      <c r="A13" s="1" t="s">
        <v>81</v>
      </c>
    </row>
    <row r="14" ht="21">
      <c r="A14" s="1" t="s">
        <v>142</v>
      </c>
    </row>
    <row r="15" ht="21">
      <c r="B15" s="1" t="s">
        <v>148</v>
      </c>
    </row>
    <row r="16" ht="21">
      <c r="A16" s="1" t="s">
        <v>149</v>
      </c>
    </row>
    <row r="17" ht="21">
      <c r="B17" s="1" t="s">
        <v>171</v>
      </c>
    </row>
    <row r="18" spans="1:7" ht="21">
      <c r="A18" s="1" t="s">
        <v>172</v>
      </c>
      <c r="B18" s="87"/>
      <c r="C18" s="87"/>
      <c r="D18" s="87"/>
      <c r="E18" s="88"/>
      <c r="F18" s="89"/>
      <c r="G18" s="2"/>
    </row>
    <row r="19" spans="1:10" ht="21">
      <c r="A19" s="124" t="s">
        <v>173</v>
      </c>
      <c r="B19" s="124"/>
      <c r="C19" s="124"/>
      <c r="D19" s="124"/>
      <c r="E19" s="124"/>
      <c r="F19" s="124"/>
      <c r="G19" s="124"/>
      <c r="H19" s="124"/>
      <c r="I19" s="124"/>
      <c r="J19" s="124"/>
    </row>
    <row r="20" spans="1:10" ht="21">
      <c r="A20" s="158" t="s">
        <v>174</v>
      </c>
      <c r="B20" s="158"/>
      <c r="C20" s="158"/>
      <c r="D20" s="158"/>
      <c r="E20" s="158"/>
      <c r="F20" s="158"/>
      <c r="G20" s="158"/>
      <c r="H20" s="158"/>
      <c r="I20" s="158"/>
      <c r="J20" s="158"/>
    </row>
    <row r="21" ht="21">
      <c r="B21" s="1" t="s">
        <v>179</v>
      </c>
    </row>
    <row r="22" ht="21">
      <c r="A22" s="1" t="s">
        <v>158</v>
      </c>
    </row>
    <row r="23" s="27" customFormat="1" ht="21.75" customHeight="1">
      <c r="A23" s="1" t="s">
        <v>159</v>
      </c>
    </row>
    <row r="24" spans="2:7" s="5" customFormat="1" ht="21">
      <c r="B24" s="3" t="s">
        <v>175</v>
      </c>
      <c r="C24" s="11"/>
      <c r="D24" s="11"/>
      <c r="E24" s="12"/>
      <c r="F24" s="12"/>
      <c r="G24" s="11"/>
    </row>
    <row r="25" ht="21">
      <c r="A25" s="3" t="s">
        <v>177</v>
      </c>
    </row>
    <row r="26" ht="21">
      <c r="A26" s="3" t="s">
        <v>176</v>
      </c>
    </row>
    <row r="27" ht="21">
      <c r="A27" s="3" t="s">
        <v>168</v>
      </c>
    </row>
    <row r="28" ht="21">
      <c r="A28" s="3" t="s">
        <v>178</v>
      </c>
    </row>
    <row r="38" ht="21">
      <c r="B38" s="108" t="s">
        <v>44</v>
      </c>
    </row>
    <row r="39" ht="21">
      <c r="B39" s="1" t="s">
        <v>58</v>
      </c>
    </row>
    <row r="40" ht="21">
      <c r="B40" s="1" t="s">
        <v>59</v>
      </c>
    </row>
    <row r="41" ht="21">
      <c r="B41" s="1" t="s">
        <v>60</v>
      </c>
    </row>
    <row r="43" ht="21">
      <c r="B43" s="108" t="s">
        <v>45</v>
      </c>
    </row>
    <row r="44" ht="21">
      <c r="B44" s="1" t="s">
        <v>52</v>
      </c>
    </row>
    <row r="45" ht="21">
      <c r="B45" s="1" t="s">
        <v>53</v>
      </c>
    </row>
    <row r="46" ht="21">
      <c r="B46" s="1" t="s">
        <v>54</v>
      </c>
    </row>
    <row r="47" ht="21">
      <c r="B47" s="1" t="s">
        <v>55</v>
      </c>
    </row>
    <row r="48" ht="21">
      <c r="B48" s="1" t="s">
        <v>56</v>
      </c>
    </row>
    <row r="49" ht="21">
      <c r="B49" s="1" t="s">
        <v>57</v>
      </c>
    </row>
  </sheetData>
  <sheetProtection/>
  <mergeCells count="10">
    <mergeCell ref="A20:J20"/>
    <mergeCell ref="A1:K1"/>
    <mergeCell ref="A8:K8"/>
    <mergeCell ref="A2:K2"/>
    <mergeCell ref="A3:K3"/>
    <mergeCell ref="A6:K6"/>
    <mergeCell ref="A7:K7"/>
    <mergeCell ref="A4:K4"/>
    <mergeCell ref="A5:K5"/>
    <mergeCell ref="A19:J19"/>
  </mergeCells>
  <printOptions/>
  <pageMargins left="0.984251968503937" right="0" top="0.5905511811023623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="120" zoomScaleNormal="120" zoomScalePageLayoutView="0" workbookViewId="0" topLeftCell="A19">
      <selection activeCell="A25" sqref="A25:IV26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4" width="8.7109375" style="1" customWidth="1"/>
    <col min="5" max="5" width="14.00390625" style="1" customWidth="1"/>
    <col min="6" max="7" width="15.421875" style="1" customWidth="1"/>
    <col min="8" max="8" width="9.421875" style="1" customWidth="1"/>
    <col min="9" max="9" width="13.8515625" style="1" customWidth="1"/>
    <col min="10" max="16384" width="8.7109375" style="1" customWidth="1"/>
  </cols>
  <sheetData>
    <row r="1" spans="1:9" ht="21">
      <c r="A1" s="128" t="s">
        <v>13</v>
      </c>
      <c r="B1" s="128"/>
      <c r="C1" s="128"/>
      <c r="D1" s="128"/>
      <c r="E1" s="128"/>
      <c r="F1" s="128"/>
      <c r="G1" s="128"/>
      <c r="H1" s="128"/>
      <c r="I1" s="2"/>
    </row>
    <row r="3" spans="1:9" s="24" customFormat="1" ht="23.25">
      <c r="A3" s="130" t="s">
        <v>50</v>
      </c>
      <c r="B3" s="131"/>
      <c r="C3" s="131"/>
      <c r="D3" s="131"/>
      <c r="E3" s="131"/>
      <c r="F3" s="131"/>
      <c r="G3" s="131"/>
      <c r="H3" s="131"/>
      <c r="I3" s="35"/>
    </row>
    <row r="4" spans="1:9" s="24" customFormat="1" ht="23.25">
      <c r="A4" s="130" t="s">
        <v>75</v>
      </c>
      <c r="B4" s="131"/>
      <c r="C4" s="131"/>
      <c r="D4" s="131"/>
      <c r="E4" s="131"/>
      <c r="F4" s="131"/>
      <c r="G4" s="131"/>
      <c r="H4" s="131"/>
      <c r="I4" s="35"/>
    </row>
    <row r="5" spans="1:9" s="24" customFormat="1" ht="23.25">
      <c r="A5" s="133" t="s">
        <v>144</v>
      </c>
      <c r="B5" s="133"/>
      <c r="C5" s="133"/>
      <c r="D5" s="133"/>
      <c r="E5" s="133"/>
      <c r="F5" s="133"/>
      <c r="G5" s="133"/>
      <c r="H5" s="133"/>
      <c r="I5" s="35"/>
    </row>
    <row r="6" spans="1:9" s="24" customFormat="1" ht="23.25" customHeight="1">
      <c r="A6" s="133" t="s">
        <v>83</v>
      </c>
      <c r="B6" s="133"/>
      <c r="C6" s="133"/>
      <c r="D6" s="133"/>
      <c r="E6" s="133"/>
      <c r="F6" s="133"/>
      <c r="G6" s="133"/>
      <c r="H6" s="133"/>
      <c r="I6" s="154"/>
    </row>
    <row r="7" spans="1:9" s="24" customFormat="1" ht="23.25">
      <c r="A7" s="132" t="s">
        <v>145</v>
      </c>
      <c r="B7" s="132"/>
      <c r="C7" s="132"/>
      <c r="D7" s="132"/>
      <c r="E7" s="132"/>
      <c r="F7" s="132"/>
      <c r="G7" s="132"/>
      <c r="H7" s="132"/>
      <c r="I7" s="35"/>
    </row>
    <row r="8" spans="1:9" s="24" customFormat="1" ht="23.25">
      <c r="A8" s="132" t="s">
        <v>85</v>
      </c>
      <c r="B8" s="132"/>
      <c r="C8" s="132"/>
      <c r="D8" s="132"/>
      <c r="E8" s="132"/>
      <c r="F8" s="132"/>
      <c r="G8" s="132"/>
      <c r="H8" s="132"/>
      <c r="I8" s="35"/>
    </row>
    <row r="9" spans="1:9" s="24" customFormat="1" ht="23.25">
      <c r="A9" s="26"/>
      <c r="B9" s="26"/>
      <c r="C9" s="26"/>
      <c r="D9" s="26"/>
      <c r="E9" s="26"/>
      <c r="F9" s="26"/>
      <c r="G9" s="26"/>
      <c r="H9" s="26"/>
      <c r="I9" s="26"/>
    </row>
    <row r="10" ht="21">
      <c r="B10" s="1" t="s">
        <v>76</v>
      </c>
    </row>
    <row r="11" ht="21">
      <c r="A11" s="1" t="s">
        <v>84</v>
      </c>
    </row>
    <row r="12" ht="21">
      <c r="A12" s="1" t="s">
        <v>147</v>
      </c>
    </row>
    <row r="13" ht="21">
      <c r="A13" s="1" t="s">
        <v>143</v>
      </c>
    </row>
    <row r="15" ht="21">
      <c r="A15" s="4" t="s">
        <v>19</v>
      </c>
    </row>
    <row r="16" ht="21.75" thickBot="1">
      <c r="A16" s="3" t="s">
        <v>20</v>
      </c>
    </row>
    <row r="17" spans="2:7" ht="22.5" thickBot="1" thickTop="1">
      <c r="B17" s="129" t="s">
        <v>15</v>
      </c>
      <c r="C17" s="129"/>
      <c r="D17" s="129"/>
      <c r="E17" s="129"/>
      <c r="F17" s="7" t="s">
        <v>5</v>
      </c>
      <c r="G17" s="7" t="s">
        <v>6</v>
      </c>
    </row>
    <row r="18" spans="2:7" ht="21.75" thickTop="1">
      <c r="B18" s="10" t="s">
        <v>135</v>
      </c>
      <c r="C18" s="8"/>
      <c r="D18" s="8"/>
      <c r="E18" s="8"/>
      <c r="F18" s="13">
        <v>25</v>
      </c>
      <c r="G18" s="20">
        <f>F18*100/F$22</f>
        <v>75.75757575757575</v>
      </c>
    </row>
    <row r="19" spans="2:7" ht="21">
      <c r="B19" s="10" t="s">
        <v>74</v>
      </c>
      <c r="C19" s="8"/>
      <c r="D19" s="8"/>
      <c r="E19" s="8"/>
      <c r="F19" s="13">
        <v>5</v>
      </c>
      <c r="G19" s="20">
        <f>F19*100/F$22</f>
        <v>15.151515151515152</v>
      </c>
    </row>
    <row r="20" spans="2:7" ht="21">
      <c r="B20" s="10" t="s">
        <v>140</v>
      </c>
      <c r="C20" s="8"/>
      <c r="D20" s="8"/>
      <c r="E20" s="8"/>
      <c r="F20" s="13">
        <v>2</v>
      </c>
      <c r="G20" s="20">
        <f>F20*100/F$22</f>
        <v>6.0606060606060606</v>
      </c>
    </row>
    <row r="21" spans="2:7" ht="21.75" thickBot="1">
      <c r="B21" s="10" t="s">
        <v>136</v>
      </c>
      <c r="C21" s="8"/>
      <c r="D21" s="8"/>
      <c r="E21" s="8"/>
      <c r="F21" s="13">
        <v>1</v>
      </c>
      <c r="G21" s="20">
        <f>F21*100/F$22</f>
        <v>3.0303030303030303</v>
      </c>
    </row>
    <row r="22" spans="2:7" ht="22.5" thickBot="1" thickTop="1">
      <c r="B22" s="129" t="s">
        <v>3</v>
      </c>
      <c r="C22" s="129"/>
      <c r="D22" s="129"/>
      <c r="E22" s="129"/>
      <c r="F22" s="9">
        <f>SUM(F18:F21)</f>
        <v>33</v>
      </c>
      <c r="G22" s="19">
        <f>SUM(G18:G21)</f>
        <v>100</v>
      </c>
    </row>
    <row r="23" ht="21.75" thickTop="1"/>
    <row r="24" ht="21">
      <c r="B24" s="1" t="s">
        <v>77</v>
      </c>
    </row>
    <row r="25" ht="21">
      <c r="A25" s="1" t="s">
        <v>148</v>
      </c>
    </row>
    <row r="26" ht="21">
      <c r="A26" s="1" t="s">
        <v>149</v>
      </c>
    </row>
    <row r="28" spans="1:8" ht="21">
      <c r="A28" s="28"/>
      <c r="B28" s="25"/>
      <c r="C28" s="25"/>
      <c r="D28" s="25"/>
      <c r="E28" s="25"/>
      <c r="F28" s="25"/>
      <c r="G28" s="25"/>
      <c r="H28" s="25"/>
    </row>
    <row r="29" spans="1:8" ht="21">
      <c r="A29" s="25"/>
      <c r="B29" s="126"/>
      <c r="C29" s="126"/>
      <c r="D29" s="126"/>
      <c r="E29" s="126"/>
      <c r="F29" s="8"/>
      <c r="G29" s="8"/>
      <c r="H29" s="25"/>
    </row>
    <row r="30" spans="1:8" ht="21">
      <c r="A30" s="25"/>
      <c r="B30" s="127"/>
      <c r="C30" s="127"/>
      <c r="D30" s="127"/>
      <c r="E30" s="127"/>
      <c r="F30" s="29"/>
      <c r="G30" s="23"/>
      <c r="H30" s="25"/>
    </row>
    <row r="31" spans="1:8" ht="21">
      <c r="A31" s="25"/>
      <c r="B31" s="127"/>
      <c r="C31" s="127"/>
      <c r="D31" s="127"/>
      <c r="E31" s="127"/>
      <c r="F31" s="29"/>
      <c r="G31" s="23"/>
      <c r="H31" s="25"/>
    </row>
    <row r="32" spans="1:8" ht="21">
      <c r="A32" s="25"/>
      <c r="B32" s="127"/>
      <c r="C32" s="127"/>
      <c r="D32" s="127"/>
      <c r="E32" s="127"/>
      <c r="F32" s="30"/>
      <c r="G32" s="23"/>
      <c r="H32" s="25"/>
    </row>
    <row r="33" spans="1:8" ht="21">
      <c r="A33" s="25"/>
      <c r="B33" s="127"/>
      <c r="C33" s="127"/>
      <c r="D33" s="127"/>
      <c r="E33" s="127"/>
      <c r="F33" s="29"/>
      <c r="G33" s="23"/>
      <c r="H33" s="25"/>
    </row>
    <row r="34" spans="1:8" ht="21">
      <c r="A34" s="25"/>
      <c r="B34" s="127"/>
      <c r="C34" s="127"/>
      <c r="D34" s="127"/>
      <c r="E34" s="127"/>
      <c r="F34" s="29"/>
      <c r="G34" s="23"/>
      <c r="H34" s="25"/>
    </row>
    <row r="35" spans="1:8" ht="21">
      <c r="A35" s="25"/>
      <c r="B35" s="127"/>
      <c r="C35" s="127"/>
      <c r="D35" s="127"/>
      <c r="E35" s="127"/>
      <c r="F35" s="29"/>
      <c r="G35" s="23"/>
      <c r="H35" s="25"/>
    </row>
    <row r="36" spans="1:8" ht="21">
      <c r="A36" s="25"/>
      <c r="B36" s="126"/>
      <c r="C36" s="126"/>
      <c r="D36" s="126"/>
      <c r="E36" s="126"/>
      <c r="F36" s="31"/>
      <c r="G36" s="32"/>
      <c r="H36" s="25"/>
    </row>
  </sheetData>
  <sheetProtection/>
  <mergeCells count="17">
    <mergeCell ref="A1:H1"/>
    <mergeCell ref="B17:E17"/>
    <mergeCell ref="B22:E22"/>
    <mergeCell ref="A3:H3"/>
    <mergeCell ref="A4:H4"/>
    <mergeCell ref="A8:H8"/>
    <mergeCell ref="A7:H7"/>
    <mergeCell ref="A5:H5"/>
    <mergeCell ref="A6:H6"/>
    <mergeCell ref="B29:E29"/>
    <mergeCell ref="B36:E36"/>
    <mergeCell ref="B31:E31"/>
    <mergeCell ref="B35:E35"/>
    <mergeCell ref="B32:E32"/>
    <mergeCell ref="B33:E33"/>
    <mergeCell ref="B30:E30"/>
    <mergeCell ref="B34:E34"/>
  </mergeCells>
  <printOptions/>
  <pageMargins left="0.7874015748031497" right="0.4724409448818898" top="0.5905511811023623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9"/>
  <sheetViews>
    <sheetView zoomScale="130" zoomScaleNormal="130" zoomScalePageLayoutView="0" workbookViewId="0" topLeftCell="A4">
      <selection activeCell="A16" sqref="A16:IV18"/>
    </sheetView>
  </sheetViews>
  <sheetFormatPr defaultColWidth="9.140625" defaultRowHeight="12.75"/>
  <cols>
    <col min="1" max="1" width="11.57421875" style="5" customWidth="1"/>
    <col min="2" max="2" width="9.140625" style="5" customWidth="1"/>
    <col min="3" max="3" width="20.28125" style="5" customWidth="1"/>
    <col min="4" max="4" width="27.140625" style="5" customWidth="1"/>
    <col min="5" max="5" width="9.28125" style="67" customWidth="1"/>
    <col min="6" max="6" width="16.00390625" style="67" customWidth="1"/>
    <col min="7" max="7" width="18.7109375" style="67" customWidth="1"/>
    <col min="8" max="16384" width="9.140625" style="5" customWidth="1"/>
  </cols>
  <sheetData>
    <row r="1" spans="1:256" ht="21">
      <c r="A1" s="134" t="s">
        <v>27</v>
      </c>
      <c r="B1" s="134"/>
      <c r="C1" s="134"/>
      <c r="D1" s="134"/>
      <c r="E1" s="134"/>
      <c r="F1" s="134"/>
      <c r="G1" s="65"/>
      <c r="H1" s="65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spans="1:8" ht="19.5">
      <c r="A2" s="72"/>
      <c r="B2" s="72"/>
      <c r="C2" s="72"/>
      <c r="D2" s="72"/>
      <c r="E2" s="72"/>
      <c r="F2" s="72"/>
      <c r="G2" s="73"/>
      <c r="H2" s="73"/>
    </row>
    <row r="3" spans="1:6" ht="20.25" thickBot="1">
      <c r="A3" s="74" t="s">
        <v>30</v>
      </c>
      <c r="B3" s="75"/>
      <c r="C3" s="75"/>
      <c r="D3" s="75"/>
      <c r="E3" s="76"/>
      <c r="F3" s="76"/>
    </row>
    <row r="4" spans="1:6" ht="21" thickBot="1" thickTop="1">
      <c r="A4" s="74"/>
      <c r="B4" s="135" t="s">
        <v>28</v>
      </c>
      <c r="C4" s="136"/>
      <c r="D4" s="136"/>
      <c r="E4" s="77" t="s">
        <v>5</v>
      </c>
      <c r="F4" s="77" t="s">
        <v>6</v>
      </c>
    </row>
    <row r="5" spans="1:6" ht="20.25" thickTop="1">
      <c r="A5" s="74"/>
      <c r="B5" s="78" t="s">
        <v>37</v>
      </c>
      <c r="C5" s="79"/>
      <c r="D5" s="80"/>
      <c r="E5" s="81">
        <v>3</v>
      </c>
      <c r="F5" s="82">
        <f>E5*100/$E$13</f>
        <v>9.090909090909092</v>
      </c>
    </row>
    <row r="6" spans="1:6" ht="21">
      <c r="A6" s="74"/>
      <c r="B6" s="140" t="s">
        <v>152</v>
      </c>
      <c r="C6" s="141"/>
      <c r="D6" s="142"/>
      <c r="E6" s="83">
        <v>1</v>
      </c>
      <c r="F6" s="84">
        <f>E6*100/$E$13</f>
        <v>3.0303030303030303</v>
      </c>
    </row>
    <row r="7" spans="1:6" ht="21">
      <c r="A7" s="74"/>
      <c r="B7" s="140" t="s">
        <v>39</v>
      </c>
      <c r="C7" s="141"/>
      <c r="D7" s="142"/>
      <c r="E7" s="83">
        <v>1</v>
      </c>
      <c r="F7" s="84">
        <f>E7*100/$E$13</f>
        <v>3.0303030303030303</v>
      </c>
    </row>
    <row r="8" spans="1:6" ht="21">
      <c r="A8" s="74"/>
      <c r="B8" s="140" t="s">
        <v>40</v>
      </c>
      <c r="C8" s="141"/>
      <c r="D8" s="142"/>
      <c r="E8" s="83">
        <v>1</v>
      </c>
      <c r="F8" s="84">
        <f>E8*100/$E$13</f>
        <v>3.0303030303030303</v>
      </c>
    </row>
    <row r="9" spans="1:6" ht="19.5">
      <c r="A9" s="74"/>
      <c r="B9" s="78" t="s">
        <v>150</v>
      </c>
      <c r="C9" s="79"/>
      <c r="D9" s="80"/>
      <c r="E9" s="81">
        <v>1</v>
      </c>
      <c r="F9" s="82">
        <f>E9*100/$E$13</f>
        <v>3.0303030303030303</v>
      </c>
    </row>
    <row r="10" spans="1:6" ht="21">
      <c r="A10" s="74"/>
      <c r="B10" s="140" t="s">
        <v>151</v>
      </c>
      <c r="C10" s="141"/>
      <c r="D10" s="142"/>
      <c r="E10" s="83">
        <v>1</v>
      </c>
      <c r="F10" s="84">
        <f>E10*100/$E$13</f>
        <v>3.0303030303030303</v>
      </c>
    </row>
    <row r="11" spans="1:6" ht="19.5">
      <c r="A11" s="74"/>
      <c r="B11" s="78" t="s">
        <v>101</v>
      </c>
      <c r="C11" s="79"/>
      <c r="D11" s="80"/>
      <c r="E11" s="81">
        <v>29</v>
      </c>
      <c r="F11" s="82">
        <f>E11*100/$E$13</f>
        <v>87.87878787878788</v>
      </c>
    </row>
    <row r="12" spans="1:6" ht="21">
      <c r="A12" s="74"/>
      <c r="B12" s="140" t="s">
        <v>141</v>
      </c>
      <c r="C12" s="141"/>
      <c r="D12" s="142"/>
      <c r="E12" s="83">
        <v>29</v>
      </c>
      <c r="F12" s="84">
        <f>E12*100/$E$13</f>
        <v>87.87878787878788</v>
      </c>
    </row>
    <row r="13" spans="1:6" ht="20.25" thickBot="1">
      <c r="A13" s="74"/>
      <c r="B13" s="137" t="s">
        <v>29</v>
      </c>
      <c r="C13" s="138"/>
      <c r="D13" s="139"/>
      <c r="E13" s="85">
        <f>SUM(E11,E5,E9)</f>
        <v>33</v>
      </c>
      <c r="F13" s="64">
        <f>E13*100/$E$13</f>
        <v>100</v>
      </c>
    </row>
    <row r="14" spans="1:7" ht="21.75" thickTop="1">
      <c r="A14" s="134"/>
      <c r="B14" s="134"/>
      <c r="C14" s="134"/>
      <c r="D14" s="134"/>
      <c r="E14" s="134"/>
      <c r="F14" s="134"/>
      <c r="G14" s="74"/>
    </row>
    <row r="15" spans="2:7" s="1" customFormat="1" ht="21">
      <c r="B15" s="86" t="s">
        <v>153</v>
      </c>
      <c r="C15" s="87"/>
      <c r="D15" s="87"/>
      <c r="E15" s="88"/>
      <c r="F15" s="89"/>
      <c r="G15" s="2"/>
    </row>
    <row r="16" spans="1:7" s="1" customFormat="1" ht="21">
      <c r="A16" s="1" t="s">
        <v>154</v>
      </c>
      <c r="B16" s="87"/>
      <c r="C16" s="87"/>
      <c r="D16" s="87"/>
      <c r="E16" s="88"/>
      <c r="F16" s="89"/>
      <c r="G16" s="2"/>
    </row>
    <row r="17" spans="1:256" ht="21">
      <c r="A17" s="1"/>
      <c r="B17" s="1" t="s">
        <v>155</v>
      </c>
      <c r="C17" s="1"/>
      <c r="D17" s="1"/>
      <c r="E17" s="2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21">
      <c r="A18" s="1" t="s">
        <v>156</v>
      </c>
      <c r="B18" s="1"/>
      <c r="C18" s="1"/>
      <c r="D18" s="1"/>
      <c r="E18" s="2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21">
      <c r="A19" s="1"/>
      <c r="B19" s="1"/>
      <c r="C19" s="1"/>
      <c r="D19" s="1"/>
      <c r="E19" s="2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</sheetData>
  <sheetProtection/>
  <autoFilter ref="A15:B19"/>
  <mergeCells count="9">
    <mergeCell ref="A14:F14"/>
    <mergeCell ref="A1:F1"/>
    <mergeCell ref="B4:D4"/>
    <mergeCell ref="B13:D13"/>
    <mergeCell ref="B12:D12"/>
    <mergeCell ref="B8:D8"/>
    <mergeCell ref="B7:D7"/>
    <mergeCell ref="B10:D10"/>
    <mergeCell ref="B6:D6"/>
  </mergeCells>
  <printOptions/>
  <pageMargins left="0.7086614173228347" right="0" top="0.7480314960629921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115" zoomScaleNormal="115" zoomScalePageLayoutView="0" workbookViewId="0" topLeftCell="A1">
      <selection activeCell="B14" sqref="B14"/>
    </sheetView>
  </sheetViews>
  <sheetFormatPr defaultColWidth="9.140625" defaultRowHeight="12.75"/>
  <cols>
    <col min="2" max="2" width="34.140625" style="0" customWidth="1"/>
    <col min="3" max="4" width="13.7109375" style="0" customWidth="1"/>
  </cols>
  <sheetData>
    <row r="1" spans="1:7" ht="21">
      <c r="A1" s="128" t="s">
        <v>51</v>
      </c>
      <c r="B1" s="128"/>
      <c r="C1" s="128"/>
      <c r="D1" s="128"/>
      <c r="E1" s="128"/>
      <c r="F1" s="128"/>
      <c r="G1" s="17"/>
    </row>
    <row r="2" spans="1:7" ht="21">
      <c r="A2" s="2"/>
      <c r="B2" s="2"/>
      <c r="C2" s="2"/>
      <c r="D2" s="2"/>
      <c r="E2" s="2"/>
      <c r="F2" s="2"/>
      <c r="G2" s="2"/>
    </row>
    <row r="3" s="1" customFormat="1" ht="21.75" thickBot="1">
      <c r="A3" s="3" t="s">
        <v>32</v>
      </c>
    </row>
    <row r="4" spans="2:4" s="1" customFormat="1" ht="21.75" thickTop="1">
      <c r="B4" s="157" t="s">
        <v>11</v>
      </c>
      <c r="C4" s="157" t="s">
        <v>5</v>
      </c>
      <c r="D4" s="157" t="s">
        <v>6</v>
      </c>
    </row>
    <row r="5" spans="2:4" s="1" customFormat="1" ht="21">
      <c r="B5" s="155" t="s">
        <v>38</v>
      </c>
      <c r="C5" s="29">
        <v>25</v>
      </c>
      <c r="D5" s="23">
        <f>C5*100/C10</f>
        <v>44.642857142857146</v>
      </c>
    </row>
    <row r="6" spans="2:4" s="1" customFormat="1" ht="21">
      <c r="B6" s="156" t="s">
        <v>26</v>
      </c>
      <c r="C6" s="29">
        <v>11</v>
      </c>
      <c r="D6" s="23">
        <f>C6*100/C10</f>
        <v>19.642857142857142</v>
      </c>
    </row>
    <row r="7" spans="2:4" s="1" customFormat="1" ht="21">
      <c r="B7" s="156" t="s">
        <v>12</v>
      </c>
      <c r="C7" s="29">
        <v>10</v>
      </c>
      <c r="D7" s="23">
        <f>C7*100/C10</f>
        <v>17.857142857142858</v>
      </c>
    </row>
    <row r="8" spans="2:4" s="1" customFormat="1" ht="21">
      <c r="B8" s="18" t="s">
        <v>21</v>
      </c>
      <c r="C8" s="16">
        <v>6</v>
      </c>
      <c r="D8" s="23">
        <f>C8*100/C10</f>
        <v>10.714285714285714</v>
      </c>
    </row>
    <row r="9" spans="2:4" s="1" customFormat="1" ht="21">
      <c r="B9" s="111" t="s">
        <v>14</v>
      </c>
      <c r="C9" s="112">
        <v>4</v>
      </c>
      <c r="D9" s="113">
        <f>C9*100/C10</f>
        <v>7.142857142857143</v>
      </c>
    </row>
    <row r="10" spans="2:4" s="1" customFormat="1" ht="21.75" thickBot="1">
      <c r="B10" s="22" t="s">
        <v>3</v>
      </c>
      <c r="C10" s="22">
        <f>SUM(C5:C9)</f>
        <v>56</v>
      </c>
      <c r="D10" s="21">
        <f>C10*100/C10</f>
        <v>100</v>
      </c>
    </row>
    <row r="11" s="1" customFormat="1" ht="21.75" thickTop="1"/>
    <row r="12" s="1" customFormat="1" ht="21">
      <c r="B12" s="1" t="s">
        <v>157</v>
      </c>
    </row>
    <row r="13" s="1" customFormat="1" ht="21">
      <c r="A13" s="1" t="s">
        <v>158</v>
      </c>
    </row>
    <row r="14" s="27" customFormat="1" ht="21.75" customHeight="1">
      <c r="A14" s="1" t="s">
        <v>159</v>
      </c>
    </row>
    <row r="15" s="27" customFormat="1" ht="21">
      <c r="A15" s="1"/>
    </row>
    <row r="16" s="1" customFormat="1" ht="21"/>
  </sheetData>
  <sheetProtection/>
  <mergeCells count="1">
    <mergeCell ref="A1:F1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zoomScale="150" zoomScaleNormal="150" zoomScalePageLayoutView="0" workbookViewId="0" topLeftCell="A10">
      <selection activeCell="A18" sqref="A18:IV21"/>
    </sheetView>
  </sheetViews>
  <sheetFormatPr defaultColWidth="8.7109375" defaultRowHeight="12.75"/>
  <cols>
    <col min="1" max="3" width="8.7109375" style="1" customWidth="1"/>
    <col min="4" max="4" width="42.8515625" style="1" customWidth="1"/>
    <col min="5" max="5" width="5.8515625" style="1" bestFit="1" customWidth="1"/>
    <col min="6" max="6" width="7.28125" style="1" customWidth="1"/>
    <col min="7" max="7" width="14.7109375" style="1" customWidth="1"/>
    <col min="8" max="8" width="2.8515625" style="1" customWidth="1"/>
    <col min="9" max="16384" width="8.7109375" style="1" customWidth="1"/>
  </cols>
  <sheetData>
    <row r="1" spans="1:7" ht="21">
      <c r="A1" s="128" t="s">
        <v>10</v>
      </c>
      <c r="B1" s="128"/>
      <c r="C1" s="128"/>
      <c r="D1" s="128"/>
      <c r="E1" s="128"/>
      <c r="F1" s="128"/>
      <c r="G1" s="128"/>
    </row>
    <row r="2" spans="1:7" ht="21">
      <c r="A2" s="2"/>
      <c r="B2" s="2"/>
      <c r="C2" s="2"/>
      <c r="D2" s="2"/>
      <c r="E2" s="2"/>
      <c r="F2" s="2"/>
      <c r="G2" s="2"/>
    </row>
    <row r="3" ht="20.25" customHeight="1">
      <c r="A3" s="4" t="s">
        <v>42</v>
      </c>
    </row>
    <row r="4" ht="20.25" customHeight="1" thickBot="1">
      <c r="A4" s="3" t="s">
        <v>43</v>
      </c>
    </row>
    <row r="5" spans="1:7" s="5" customFormat="1" ht="20.25" thickTop="1">
      <c r="A5" s="143" t="s">
        <v>1</v>
      </c>
      <c r="B5" s="144"/>
      <c r="C5" s="144"/>
      <c r="D5" s="144"/>
      <c r="E5" s="145" t="s">
        <v>160</v>
      </c>
      <c r="F5" s="146"/>
      <c r="G5" s="147"/>
    </row>
    <row r="6" spans="1:7" s="5" customFormat="1" ht="20.25" thickBot="1">
      <c r="A6" s="135"/>
      <c r="B6" s="136"/>
      <c r="C6" s="136"/>
      <c r="D6" s="136"/>
      <c r="E6" s="6"/>
      <c r="F6" s="6" t="s">
        <v>2</v>
      </c>
      <c r="G6" s="6" t="s">
        <v>7</v>
      </c>
    </row>
    <row r="7" spans="1:7" s="5" customFormat="1" ht="20.25" thickTop="1">
      <c r="A7" s="98" t="s">
        <v>41</v>
      </c>
      <c r="B7" s="99"/>
      <c r="C7" s="100"/>
      <c r="D7" s="101"/>
      <c r="E7" s="102"/>
      <c r="F7" s="102"/>
      <c r="G7" s="103"/>
    </row>
    <row r="8" spans="1:7" s="5" customFormat="1" ht="19.5">
      <c r="A8" s="94" t="s">
        <v>48</v>
      </c>
      <c r="B8" s="95"/>
      <c r="C8" s="95"/>
      <c r="D8" s="95"/>
      <c r="E8" s="96">
        <f>คีย์!J36</f>
        <v>3.787878787878788</v>
      </c>
      <c r="F8" s="96">
        <f>คีย์!J37</f>
        <v>1.2687980473063807</v>
      </c>
      <c r="G8" s="97" t="str">
        <f>IF(E8&gt;4.5,"มากที่สุด",IF(E8&gt;3.5,"มาก",IF(E8&gt;2.5,"ปานกลาง",IF(E8&gt;1.5,"น้อย",IF(E8&lt;=1.5,"น้อยที่สุด")))))</f>
        <v>มาก</v>
      </c>
    </row>
    <row r="9" spans="1:7" s="5" customFormat="1" ht="19.5">
      <c r="A9" s="94" t="s">
        <v>165</v>
      </c>
      <c r="B9" s="91"/>
      <c r="C9" s="91"/>
      <c r="D9" s="91"/>
      <c r="E9" s="93">
        <f>คีย์!K36</f>
        <v>3.727272727272727</v>
      </c>
      <c r="F9" s="93">
        <f>คีย์!K37</f>
        <v>1.2567996875180447</v>
      </c>
      <c r="G9" s="92" t="str">
        <f>IF(E9&gt;4.5,"มากที่สุด",IF(E9&gt;3.5,"มาก",IF(E9&gt;2.5,"ปานกลาง",IF(E9&gt;1.5,"น้อย",IF(E9&lt;=1.5,"น้อยที่สุด")))))</f>
        <v>มาก</v>
      </c>
    </row>
    <row r="10" spans="1:7" s="5" customFormat="1" ht="19.5">
      <c r="A10" s="33" t="s">
        <v>161</v>
      </c>
      <c r="B10" s="34"/>
      <c r="C10" s="34"/>
      <c r="D10" s="34"/>
      <c r="E10" s="93">
        <f>คีย์!L36</f>
        <v>3.727272727272727</v>
      </c>
      <c r="F10" s="93">
        <f>คีย์!L37</f>
        <v>1.2567996875180447</v>
      </c>
      <c r="G10" s="92" t="str">
        <f>IF(E10&gt;4.5,"มากที่สุด",IF(E10&gt;3.5,"มาก",IF(E10&gt;2.5,"ปานกลาง",IF(E10&gt;1.5,"น้อย",IF(E10&lt;=1.5,"น้อยที่สุด")))))</f>
        <v>มาก</v>
      </c>
    </row>
    <row r="11" spans="1:7" s="5" customFormat="1" ht="19.5">
      <c r="A11" s="90" t="s">
        <v>162</v>
      </c>
      <c r="B11" s="91"/>
      <c r="C11" s="91"/>
      <c r="D11" s="91"/>
      <c r="E11" s="93">
        <f>คีย์!M36</f>
        <v>3.757575757575758</v>
      </c>
      <c r="F11" s="93">
        <f>คีย์!M37</f>
        <v>1.2507573463281914</v>
      </c>
      <c r="G11" s="92" t="str">
        <f>IF(E11&gt;4.5,"มากที่สุด",IF(E11&gt;3.5,"มาก",IF(E11&gt;2.5,"ปานกลาง",IF(E11&gt;1.5,"น้อย",IF(E11&lt;=1.5,"น้อยที่สุด")))))</f>
        <v>มาก</v>
      </c>
    </row>
    <row r="12" spans="1:7" s="5" customFormat="1" ht="19.5">
      <c r="A12" s="33" t="s">
        <v>163</v>
      </c>
      <c r="B12" s="34"/>
      <c r="C12" s="34"/>
      <c r="D12" s="34"/>
      <c r="E12" s="93">
        <f>คีย์!N36</f>
        <v>3.5757575757575757</v>
      </c>
      <c r="F12" s="93">
        <f>คีย์!N37</f>
        <v>1.2997668788647985</v>
      </c>
      <c r="G12" s="92" t="str">
        <f>IF(E12&gt;4.5,"มากที่สุด",IF(E12&gt;3.5,"มาก",IF(E12&gt;2.5,"ปานกลาง",IF(E12&gt;1.5,"น้อย",IF(E12&lt;=1.5,"น้อยที่สุด")))))</f>
        <v>มาก</v>
      </c>
    </row>
    <row r="13" spans="1:7" s="5" customFormat="1" ht="19.5">
      <c r="A13" s="33" t="s">
        <v>164</v>
      </c>
      <c r="B13" s="34"/>
      <c r="C13" s="34"/>
      <c r="D13" s="114"/>
      <c r="E13" s="116">
        <f>คีย์!O36</f>
        <v>3.787878787878788</v>
      </c>
      <c r="F13" s="116">
        <f>คีย์!O37</f>
        <v>1.2687980473063807</v>
      </c>
      <c r="G13" s="151" t="str">
        <f>IF(E13&gt;4.5,"มากที่สุด",IF(E13&gt;3.5,"มาก",IF(E13&gt;2.5,"ปานกลาง",IF(E13&gt;1.5,"น้อย",IF(E13&lt;=1.5,"น้อยที่สุด")))))</f>
        <v>มาก</v>
      </c>
    </row>
    <row r="14" spans="1:7" s="5" customFormat="1" ht="19.5">
      <c r="A14" s="94" t="s">
        <v>49</v>
      </c>
      <c r="B14" s="95"/>
      <c r="C14" s="95"/>
      <c r="D14" s="115"/>
      <c r="E14" s="96"/>
      <c r="F14" s="96"/>
      <c r="G14" s="152"/>
    </row>
    <row r="15" spans="1:7" s="5" customFormat="1" ht="19.5">
      <c r="A15" s="148" t="s">
        <v>46</v>
      </c>
      <c r="B15" s="149"/>
      <c r="C15" s="149"/>
      <c r="D15" s="150"/>
      <c r="E15" s="14">
        <f>คีย์!O39</f>
        <v>3.727272727272727</v>
      </c>
      <c r="F15" s="14">
        <f>คีย์!O38</f>
        <v>1.2529614204680677</v>
      </c>
      <c r="G15" s="15" t="str">
        <f>IF(E15&gt;4.5,"มากที่สุด",IF(E15&gt;3.5,"มาก",IF(E15&gt;2.5,"ปานกลาง",IF(E15&gt;1.5,"น้อย",IF(E15&lt;=1.5,"น้อยที่สุด")))))</f>
        <v>มาก</v>
      </c>
    </row>
    <row r="16" spans="1:7" s="5" customFormat="1" ht="19.5">
      <c r="A16" s="117"/>
      <c r="B16" s="118"/>
      <c r="C16" s="118"/>
      <c r="D16" s="118"/>
      <c r="E16" s="119"/>
      <c r="F16" s="119"/>
      <c r="G16" s="117"/>
    </row>
    <row r="17" spans="2:7" s="5" customFormat="1" ht="21">
      <c r="B17" s="3" t="s">
        <v>31</v>
      </c>
      <c r="C17" s="11"/>
      <c r="D17" s="11"/>
      <c r="E17" s="12"/>
      <c r="F17" s="12"/>
      <c r="G17" s="11"/>
    </row>
    <row r="18" ht="21">
      <c r="A18" s="3" t="s">
        <v>166</v>
      </c>
    </row>
    <row r="19" ht="21">
      <c r="A19" s="3" t="s">
        <v>167</v>
      </c>
    </row>
    <row r="20" ht="21">
      <c r="A20" s="3" t="s">
        <v>169</v>
      </c>
    </row>
    <row r="21" ht="21">
      <c r="A21" s="3" t="s">
        <v>170</v>
      </c>
    </row>
    <row r="22" ht="21">
      <c r="A22" s="3"/>
    </row>
    <row r="23" ht="21">
      <c r="A23" s="3"/>
    </row>
  </sheetData>
  <sheetProtection/>
  <mergeCells count="5">
    <mergeCell ref="A1:G1"/>
    <mergeCell ref="A5:D6"/>
    <mergeCell ref="E5:G5"/>
    <mergeCell ref="A15:D15"/>
    <mergeCell ref="G13:G14"/>
  </mergeCells>
  <printOptions/>
  <pageMargins left="0.78740157480315" right="0.15748031496063" top="0.708661417322835" bottom="0.708661417322835" header="0.31496062992126" footer="0.31496062992126"/>
  <pageSetup horizontalDpi="600" verticalDpi="600" orientation="portrait" paperSize="9" scale="95" r:id="rId3"/>
  <legacyDrawing r:id="rId2"/>
  <oleObjects>
    <oleObject progId="Equation.3" shapeId="10838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monta chat-apiwan</cp:lastModifiedBy>
  <cp:lastPrinted>2024-03-25T04:34:00Z</cp:lastPrinted>
  <dcterms:created xsi:type="dcterms:W3CDTF">2006-03-16T15:57:13Z</dcterms:created>
  <dcterms:modified xsi:type="dcterms:W3CDTF">2024-03-25T04:35:35Z</dcterms:modified>
  <cp:category/>
  <cp:version/>
  <cp:contentType/>
  <cp:contentStatus/>
</cp:coreProperties>
</file>