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4"/>
  </bookViews>
  <sheets>
    <sheet name="Sheet1" sheetId="1" r:id="rId1"/>
    <sheet name="Sheet2" sheetId="2" r:id="rId2"/>
    <sheet name="Sheet3" sheetId="3" r:id="rId3"/>
    <sheet name="คีย์ข้อมูล" sheetId="4" r:id="rId4"/>
    <sheet name="บทสรุป" sheetId="5" r:id="rId5"/>
    <sheet name="สรุปผล" sheetId="6" r:id="rId6"/>
    <sheet name="ข้อเสนอแนะ" sheetId="7" r:id="rId7"/>
  </sheets>
  <definedNames/>
  <calcPr fullCalcOnLoad="1"/>
  <pivotCaches>
    <pivotCache cacheId="2" r:id="rId8"/>
    <pivotCache cacheId="1" r:id="rId9"/>
  </pivotCaches>
</workbook>
</file>

<file path=xl/sharedStrings.xml><?xml version="1.0" encoding="utf-8"?>
<sst xmlns="http://schemas.openxmlformats.org/spreadsheetml/2006/main" count="926" uniqueCount="301">
  <si>
    <t>ที่</t>
  </si>
  <si>
    <t>SD</t>
  </si>
  <si>
    <t>รวม</t>
  </si>
  <si>
    <t>รายการ</t>
  </si>
  <si>
    <t>ความถี่</t>
  </si>
  <si>
    <t>ร้อยละ</t>
  </si>
  <si>
    <t>จำนวน</t>
  </si>
  <si>
    <t>สถานภาพ</t>
  </si>
  <si>
    <t>บทสรุปสำหรับผู้บริหาร</t>
  </si>
  <si>
    <t xml:space="preserve">   </t>
  </si>
  <si>
    <t>เฉลี่ยรวม</t>
  </si>
  <si>
    <t>- 2 -</t>
  </si>
  <si>
    <t>- 3 -</t>
  </si>
  <si>
    <t>- 4 -</t>
  </si>
  <si>
    <t>- 5 -</t>
  </si>
  <si>
    <t>- 6 -</t>
  </si>
  <si>
    <t>แพทยศาสตร์</t>
  </si>
  <si>
    <t>มนุษยศาสตร์</t>
  </si>
  <si>
    <t>เพศ</t>
  </si>
  <si>
    <t>ระดับ</t>
  </si>
  <si>
    <t>เข้าร่วมนำเสนอ</t>
  </si>
  <si>
    <t>แบบ</t>
  </si>
  <si>
    <t>สังกัด</t>
  </si>
  <si>
    <t>มหาวิทยาลัย</t>
  </si>
  <si>
    <t>ครุศาสตร์</t>
  </si>
  <si>
    <t>ม.ราชภัฏนครสวรรค์</t>
  </si>
  <si>
    <t>ศิลปากร</t>
  </si>
  <si>
    <t>จุฬาลงกรณ์มหาวิทยาลัย</t>
  </si>
  <si>
    <t>สงขลานครินทร์ วิทยาเขตภูเก็ต</t>
  </si>
  <si>
    <t>ม.ราชภัฏเทพสตรี</t>
  </si>
  <si>
    <t>มจพ.</t>
  </si>
  <si>
    <t>ม.เกษตรศาสตร์</t>
  </si>
  <si>
    <t>มหาสารคาม</t>
  </si>
  <si>
    <t>ม.บูรพา</t>
  </si>
  <si>
    <t>มหิดล</t>
  </si>
  <si>
    <t>เชียงใหม่</t>
  </si>
  <si>
    <t>ม.ราชภัฏชัยภูมิ</t>
  </si>
  <si>
    <t>ศึกษาศาสตร์</t>
  </si>
  <si>
    <t>ม.ราชภัฏบุรีรัมย์</t>
  </si>
  <si>
    <t>ให้จัดโครงการดี ๆ แบบนี้ต่อไป</t>
  </si>
  <si>
    <t>เกษตรศาสตร์ฯ</t>
  </si>
  <si>
    <t>ม.ขอนแก่น</t>
  </si>
  <si>
    <t>ม.นเรศวร</t>
  </si>
  <si>
    <t>เภสัชศาสตร์</t>
  </si>
  <si>
    <t>สงขลานครินทร์</t>
  </si>
  <si>
    <t>เป็นโครงการที่ดีมากอยากให้เชิญมาร่วมโครงการอีก</t>
  </si>
  <si>
    <t>อุตสาหกรรมเกษตร</t>
  </si>
  <si>
    <t>ม.ธรรมศาสตร์</t>
  </si>
  <si>
    <t>ไม่ทราบถึงสถานที่จัดนิทรรศการที่ชัดเจน</t>
  </si>
  <si>
    <t>ชาย</t>
  </si>
  <si>
    <t>หญิง</t>
  </si>
  <si>
    <t>คณาจารย์บัณฑิตศึกษา</t>
  </si>
  <si>
    <t>ปริญญาโท</t>
  </si>
  <si>
    <t>ปริญญาเอก</t>
  </si>
  <si>
    <t>ไม่เข้าร่วม</t>
  </si>
  <si>
    <t>แบบบรรยาย</t>
  </si>
  <si>
    <t>แบบโปสเตอร์</t>
  </si>
  <si>
    <r>
      <t>ตอนที่ 1</t>
    </r>
    <r>
      <rPr>
        <b/>
        <sz val="15"/>
        <rFont val="TH SarabunPSK"/>
        <family val="2"/>
      </rPr>
      <t xml:space="preserve">   ข้อมูลทั่วไปของผู้ตอบแบบสอบถาม</t>
    </r>
  </si>
  <si>
    <r>
      <t xml:space="preserve">ตาราง 1  </t>
    </r>
    <r>
      <rPr>
        <sz val="15"/>
        <rFont val="TH SarabunPSK"/>
        <family val="2"/>
      </rPr>
      <t>แสดงจำนวนและร้อยละของผู้ตอบแบบสอบถาม จำแนกตามเพศ</t>
    </r>
  </si>
  <si>
    <r>
      <t xml:space="preserve">ตาราง 2  </t>
    </r>
    <r>
      <rPr>
        <sz val="15"/>
        <rFont val="TH SarabunPSK"/>
        <family val="2"/>
      </rPr>
      <t>แสดงจำนวนและร้อยละของผู้ตอบแบบสอบถาม จำแนกตามสถานภาพผู้เข้าร่วมโครงการ</t>
    </r>
  </si>
  <si>
    <t>ไม่ระบุ</t>
  </si>
  <si>
    <t>(blank)</t>
  </si>
  <si>
    <t>Grand Total</t>
  </si>
  <si>
    <t>Total</t>
  </si>
  <si>
    <t>Count of มหาวิทยาลัย</t>
  </si>
  <si>
    <t>คณะเกษตรศาสตร์ฯ</t>
  </si>
  <si>
    <t>คณะเภสัชศาสตร์</t>
  </si>
  <si>
    <t>คณะแพทยศาสตร์</t>
  </si>
  <si>
    <t>คณะครุศาสตร์</t>
  </si>
  <si>
    <t>คณะมนุษยศาสตร์</t>
  </si>
  <si>
    <t>คณะศึกษาศาสตร์</t>
  </si>
  <si>
    <t>คณะอุตสาหกรรมเกษตร</t>
  </si>
  <si>
    <r>
      <t xml:space="preserve">ตาราง 7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จำแนกตามสังกัดมหาวิทยาลัย</t>
    </r>
  </si>
  <si>
    <t>มหาวิทยาลัยเกษตรศาสตร์</t>
  </si>
  <si>
    <t>มหาวิทยาลัยขอนแก่น</t>
  </si>
  <si>
    <t>มหาวิทยาลัยนเรศวร</t>
  </si>
  <si>
    <t>มหาวิทยาลัยบูรพา</t>
  </si>
  <si>
    <t>มหาวิทยาลัยมหาสารคาม</t>
  </si>
  <si>
    <t>มหาวิทยาลัยมหิดล</t>
  </si>
  <si>
    <t>มหาวิทยาลัยสงขลานครินทร์</t>
  </si>
  <si>
    <t>ระดับความพึงพอใจ</t>
  </si>
  <si>
    <t>1.  ด้านกระบวนการขั้นตอนการให้บริการ</t>
  </si>
  <si>
    <t xml:space="preserve">    1.1  การประชาสัมพันธ์โครงการ</t>
  </si>
  <si>
    <t xml:space="preserve">    1.2  กระบวนการที่เกี่ยวข้องกับการรับ - ส่งบทความวิจัย (ตอบเฉพาะผู้ส่งผลงานวิจัย)</t>
  </si>
  <si>
    <t xml:space="preserve">    1.3  ความสะดวกในการลงทะเบียนเข้าร่วมโครงการ</t>
  </si>
  <si>
    <t>2.  ด้านเจ้าหน้าที่ผู้ให้บริการ</t>
  </si>
  <si>
    <t>3.  ด้านสิ่งอำนวยความสะดวก</t>
  </si>
  <si>
    <t xml:space="preserve">     3.1  สถานที่จัดโครงการฯ โดยรวม</t>
  </si>
  <si>
    <t xml:space="preserve">     3.2  ความสะอาดของสถานที่จัดโครงการฯ</t>
  </si>
  <si>
    <t xml:space="preserve">     3.3  สถานที่จัดนิทรรศการหลักสูตรระดับบัณฑิตศึกษา</t>
  </si>
  <si>
    <t xml:space="preserve">     3.4  ห้องนำเสนอผลงานแบบบรรยาย</t>
  </si>
  <si>
    <t xml:space="preserve">     3.5  สถานที่จัดแสดงผลงานแบบโปสเตอร์</t>
  </si>
  <si>
    <t>4.  ด้านคุณภาพการให้บริการ</t>
  </si>
  <si>
    <t>การเข้าร่วมนำเสนอผลงานวิจัย</t>
  </si>
  <si>
    <t>ประเภทการนำเสนอผลงาน</t>
  </si>
  <si>
    <t>สังกัดมหาวิทยาลัย</t>
  </si>
  <si>
    <t>สังกัดคณะ</t>
  </si>
  <si>
    <t>มหาวิทยาลัยเชียงใหม่</t>
  </si>
  <si>
    <r>
      <t xml:space="preserve">ตาราง 4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จำแนกตามประเภทของการนำเสนอผลงาน</t>
    </r>
  </si>
  <si>
    <t xml:space="preserve">   ระดับปริญญาโท</t>
  </si>
  <si>
    <t xml:space="preserve">   ระดับปริญญาเอก</t>
  </si>
  <si>
    <t>Count of เข้าร่วมนำเสนอ</t>
  </si>
  <si>
    <t>ผลการประเมินโครงการประชุมวิชาการเสนอผลงานวิจัยระดับบัณฑิตศึกษาแห่งชาติ ครั้งที่ 38</t>
  </si>
  <si>
    <t>"บัณฑิตศึกษากับการพัฒนาสู่โลกาภิวัตน์"</t>
  </si>
  <si>
    <t>วันศุกร์ที่ 19 กุมภาพันธ์ 2559</t>
  </si>
  <si>
    <t>ณ อาคารเอกาทศรถ และอาคารคณะวิทยาศาสตร์  มหาวิทยาลัยนเรศวร</t>
  </si>
  <si>
    <t xml:space="preserve">    1.4  ความเหมาะสมของวันที่จัดโครงการ (วันศุกร์ที่ 19 กุมภาพันธ์ 2559)</t>
  </si>
  <si>
    <t xml:space="preserve">    1.5  ความเหมาะสมของระยะเวลาในการจัดโครงการ (09.00 - 16.45 น.)</t>
  </si>
  <si>
    <t xml:space="preserve">     2.1  เจ้าหน้าที่ให้บริการด้วยความเต็มใจ ยิ้มแย้มแจ่มใส</t>
  </si>
  <si>
    <t xml:space="preserve">     2.2  เจ้าหน้าที่ให้บริการด้วยความรวดเร็ว</t>
  </si>
  <si>
    <t xml:space="preserve">     2.3  ท่านพอใจต่อการต้อนรับและการให้บริการจากคณะทำงานในครั้งนี้</t>
  </si>
  <si>
    <t xml:space="preserve">จากตาราง 8 พบว่า ผู้ตอบแบบสอบถามมีความพึงพอใจที่ได้รับจากการดำเนินการ และบริการของโครงการ </t>
  </si>
  <si>
    <t>นิสิตระดับ</t>
  </si>
  <si>
    <t>อายุ</t>
  </si>
  <si>
    <t>สหเวชศาสตร์</t>
  </si>
  <si>
    <t>web</t>
  </si>
  <si>
    <t>เฟสบุค</t>
  </si>
  <si>
    <t>คณะ</t>
  </si>
  <si>
    <t>ป้าย</t>
  </si>
  <si>
    <t>ใบปลิว</t>
  </si>
  <si>
    <t>สถาบันวิจัยภาษาและวัฒนธรรมเอเซีย</t>
  </si>
  <si>
    <t>เพื่อน</t>
  </si>
  <si>
    <t>สิ่งแวดล้อมและทรัพยากรศาสตร์</t>
  </si>
  <si>
    <t>มหาวิทยาลัยธนบุรี</t>
  </si>
  <si>
    <t>มหาวิทยาลัยอุบลราชธานี</t>
  </si>
  <si>
    <t>สาธารณสุขศาสตร์</t>
  </si>
  <si>
    <t>สถานที่การจัดโปสเตอร์ควรมีพื้นที่กว้างขวาง อากาศถ่ายเทสะดวก</t>
  </si>
  <si>
    <t>ศิลปศาสตร์</t>
  </si>
  <si>
    <t>มหาวิทยาลัยแม่ฟ้าหลวง</t>
  </si>
  <si>
    <t>ที่ปรึกษา</t>
  </si>
  <si>
    <t>มหาวิทยาลัยศรีนครินทร์</t>
  </si>
  <si>
    <t>วิศวกรรมศาสตร์</t>
  </si>
  <si>
    <t>มหาวิทยาลัยราชภัฏพิบูลสงคราม</t>
  </si>
  <si>
    <t>พยาบาลศาสตร์</t>
  </si>
  <si>
    <t>อาหารกลางวันไม่เพียงพอ</t>
  </si>
  <si>
    <t>กำหนดการควรชัดเจนมากกว่านี้</t>
  </si>
  <si>
    <t>ขอบคุณสำหรับจัดสถานที่ละหมาด</t>
  </si>
  <si>
    <t>มหาวิทยาลัยพะเยา</t>
  </si>
  <si>
    <t>ทันตแพทยศาสตร์</t>
  </si>
  <si>
    <t>ควรจัดอาหารเป็นชุดมากกว่าบุฟเฟ่ต์เพื่อความสะดวก</t>
  </si>
  <si>
    <t>4.10.</t>
  </si>
  <si>
    <t>บริหารธุรกิจฯ</t>
  </si>
  <si>
    <t>มหาวิทยาลัยอัสสัมชัญ </t>
  </si>
  <si>
    <t>ควรจัดอบรมช่วงวันเสาร์ - อาทิตย์</t>
  </si>
  <si>
    <t>ระยะเวลาในการนำเสนอน้อยเกินไป</t>
  </si>
  <si>
    <t>มหาวิทยาลัยเชียงราย</t>
  </si>
  <si>
    <t>เศรษฐศาสตร์</t>
  </si>
  <si>
    <t>วิทยาศาสตร์และเทคโนโลยี</t>
  </si>
  <si>
    <t>มหาวิทยาลัยราชภัฏนครศรีธรรมราช</t>
  </si>
  <si>
    <t>มหาวิทยาลัยราชมงคลธัญบุรี</t>
  </si>
  <si>
    <t>มหาวิทยาลัยเกษตรศาสตร์ บางเขน</t>
  </si>
  <si>
    <t>มหาวิทยาลัยรามคำแหง</t>
  </si>
  <si>
    <t>วิศวกรรมและอุตสาหกรรมเกษตร</t>
  </si>
  <si>
    <t>มหาวิทยาลัยแม่โจ้</t>
  </si>
  <si>
    <t>เทคโนโลยีและการจัดการสิ่งแวดล้อม</t>
  </si>
  <si>
    <t xml:space="preserve">มหาวิทยาลัยเกษตรศาสตร์ </t>
  </si>
  <si>
    <t>มหาวิทยาลัยเทคโนโลยีพระจอมเกล้าพระนครเหนือ</t>
  </si>
  <si>
    <t>มหาวิทยาลัยทักษิณ</t>
  </si>
  <si>
    <t>มหาวิทยาลัยเกษตรศาสตร์ กำแพงแสน</t>
  </si>
  <si>
    <t>สถาปัตยกรรมศาสตร์</t>
  </si>
  <si>
    <t>วิทยาศาสตร์การแพทย์</t>
  </si>
  <si>
    <t>มหาวิทยาลัยราชภัฏมหาสารคาม</t>
  </si>
  <si>
    <t>มหาวิทยาลัยราชภัฏบุรีรัมย์</t>
  </si>
  <si>
    <t xml:space="preserve">การจัดการสิ่งแวดล้อม </t>
  </si>
  <si>
    <t>วิทยาลัยสันตพล อุดรธานี</t>
  </si>
  <si>
    <t>มหาวิทยาลัยเทคโนโลยีราชมงคลอีสาน</t>
  </si>
  <si>
    <t>สถาบันทรัพยากรทะเลและชายฝั่ง</t>
  </si>
  <si>
    <t>มหาวิทยาลัยเทพสตรี ลพบุรี</t>
  </si>
  <si>
    <t>เทคโนโลยีการเกษตร</t>
  </si>
  <si>
    <t>มหาวิทยาลัยเทคโนโลยีราชมงคลธัญบุรี</t>
  </si>
  <si>
    <t>พลังงานสิ่งแวดล้อมและวัสดุ</t>
  </si>
  <si>
    <t>มหาวิทยาลัยเทคโนโลยีพระจอมเกล้าธนบุรี</t>
  </si>
  <si>
    <t>เทคโนโลยีสังคม</t>
  </si>
  <si>
    <t>มหาวิทยาลัยเทคโนโลยีสุรนารี</t>
  </si>
  <si>
    <t>รายละเอียดเกี่ยวกับค่าธรรมเนียมต่างๆ ควรมีความชัดเจน</t>
  </si>
  <si>
    <t>หาข้อมูลข่าวสารจาก webste ค่อนข้างยาก ควรแจ้งข้อมูลข่าวสารที่ชัดเจน</t>
  </si>
  <si>
    <t>ขนาดของจอภาพโปสเตอร์มีขนาดเล็กเกินไป</t>
  </si>
  <si>
    <t>ควรมีการประชาสัมพันธ์ข้อมูลการจัดงานที่ชัดเจน</t>
  </si>
  <si>
    <t>ควรมีการโทรศัพท์แจ้งเรื่องบทความ มากกว่าแจ้งทางอีเมล์</t>
  </si>
  <si>
    <t>ควรจัดหัวข้ออบรมครั้งต่อไป เรื่อง Optimal Cutoff point for Low birth weight</t>
  </si>
  <si>
    <t>ควรแจ้งเรื่องกิจกรรมการท่องเที่ยวให้ชัดเจน</t>
  </si>
  <si>
    <t>ควรจัดสถานที่การจัดงานให้อยู่ตึกเดียวกันเพื่อความสะดวก</t>
  </si>
  <si>
    <t>เข้าร่วม</t>
  </si>
  <si>
    <t>ระดับปริญญาโท</t>
  </si>
  <si>
    <t>รวมทั้งหมด</t>
  </si>
  <si>
    <t>จากตาราง 1 พบว่าผู้ตอบแบบสอบถามเป็นเพศหญิง ร้อยละ 61.87  และเพศชาย ร้อยละ 28.06</t>
  </si>
  <si>
    <t>นิสิตปริญญาโท</t>
  </si>
  <si>
    <t xml:space="preserve">   คณาจารย์บัณฑิตศึกษา</t>
  </si>
  <si>
    <t>ระดับปริญญาเอก</t>
  </si>
  <si>
    <t>คณะเทคโนโลยีและการจัดการสิ่งแวดล้อม</t>
  </si>
  <si>
    <t>คณะเทคโนโลยีการเกษตร</t>
  </si>
  <si>
    <t>คณะเทคโนโลยีสังคม</t>
  </si>
  <si>
    <t>คณะเศรษฐศาสตร์ฯ</t>
  </si>
  <si>
    <t>คณะวิทยาการจัดการสิ่งแวดล้อม</t>
  </si>
  <si>
    <t>คณะทันตแพทยศาสตร์</t>
  </si>
  <si>
    <t>คณะบริหารธุรกิจฯ</t>
  </si>
  <si>
    <t>คณะพยาบาลศาสตร์</t>
  </si>
  <si>
    <t>คณะพลังงานสิ่งแวดล้อมและวัสดุ</t>
  </si>
  <si>
    <t>คณะวิทยาศาสตร์และเทคโนโลยี</t>
  </si>
  <si>
    <t>คณะวิทยาศาสตร์การแพทย์</t>
  </si>
  <si>
    <t>คณะวิศวกรรมและอุตสาหกรรมเกษตร</t>
  </si>
  <si>
    <t>คณะวิศวกรรมศาสตร์</t>
  </si>
  <si>
    <t>คณะศิลปศาสตร์</t>
  </si>
  <si>
    <t>คณะสถาปัตยกรรมศาสตร์</t>
  </si>
  <si>
    <t>คณะสหเวชศาสตร์</t>
  </si>
  <si>
    <t>คณะสาธารณสุขศาสตร์</t>
  </si>
  <si>
    <t>คณะสิ่งแวดล้อมและทรัพยากรศาสตร์</t>
  </si>
  <si>
    <t>- 7 -</t>
  </si>
  <si>
    <t xml:space="preserve">     4.1  ความรู้จากการรับฟังการบรรยายพิเศษ เรื่อง การสร้างภาวะผู้นำในสังคมไทย</t>
  </si>
  <si>
    <t xml:space="preserve">     4.2  ความรู้อันเป็นประโยชน์ที่ได้รับจากการรับฟังบรรยายพิเศษ เรื่อง The Importance </t>
  </si>
  <si>
    <t xml:space="preserve">    4.3  ความรู้ที่ได้รับจากการรับฟังบรรยายพิเศษ เรื่อง How to choose a good quality </t>
  </si>
  <si>
    <t xml:space="preserve">    4.4  ความรู้ ความสามารถและทักษะในการถ่ายทอดความรู้ของวิทยากร</t>
  </si>
  <si>
    <t xml:space="preserve">           of Mentoring and Networking in Graduate Education</t>
  </si>
  <si>
    <t xml:space="preserve">          of Open Assess Journal: Significance and Impact</t>
  </si>
  <si>
    <t xml:space="preserve">          (ศ.นพ.ดร.กระแส ชนะวงศ์ นายกสภามหาวิทยาลัยนเรศวร)</t>
  </si>
  <si>
    <t xml:space="preserve">    4.5  ความรู้ ความสามารถและทักษะในการถ่ายทอดความรู้ของวิทยากร</t>
  </si>
  <si>
    <t xml:space="preserve">    4.6  ความรู้ ความสามารถและทักษะในการถ่ายทอดความรู้ของวิทยากร</t>
  </si>
  <si>
    <t xml:space="preserve">    4.7  ความรู้และประสบการณ์ที่ได้จากการเข้าร่วมกิจกรรมนำเสนอผลงานแบบบรรยาย </t>
  </si>
  <si>
    <t xml:space="preserve">          (Professor Dr. Jamboor K. Vishwanatha)</t>
  </si>
  <si>
    <t xml:space="preserve">    4.8  ความรู้และประสบการณ์ที่ได้จากการเข้าร่วมกิจกรรมนำเสนอผลงานแบบโปสเตอร์</t>
  </si>
  <si>
    <t xml:space="preserve">    4.9  ความรู้และประสบการณ์จากการเข้าชมนิทรรศการหลักสูตรระดับบัณฑิตศึกษา</t>
  </si>
  <si>
    <t xml:space="preserve">    4.10 พิธีกรดำเนินกิจกรรรมความเหมาะสมกับการดำเนินกิจกรรม</t>
  </si>
  <si>
    <r>
      <t>ตอนที่ 3</t>
    </r>
    <r>
      <rPr>
        <b/>
        <sz val="16"/>
        <rFont val="TH SarabunPSK"/>
        <family val="2"/>
      </rPr>
      <t xml:space="preserve">  ข้อเสนอแนะอื่น ๆ</t>
    </r>
  </si>
  <si>
    <t>คือ สถานที่จัดแสดงผลงานแบบโปสเตอร์ (ค่าเฉลี่ย = 3.70)</t>
  </si>
  <si>
    <t xml:space="preserve"> แบบโปสเตอร์</t>
  </si>
  <si>
    <t xml:space="preserve">              ไม่ระบุ</t>
  </si>
  <si>
    <t>จากตาราง 2  พบว่า ส่วนใหญ่ผู้ตอบแบบสอบถามเป็นนิสิตปริญญาโท คิดเป็นร้อยละ  94.96</t>
  </si>
  <si>
    <t xml:space="preserve">จากตาราง 7  พบว่าผู้ตอบแบบสอบถามส่วนใหญ่ สังกัดมหาวิทยาลัยมหิดล คิดเป็นร้อยละ 19.42 รองลงมาคือ </t>
  </si>
  <si>
    <t>ความพึงพอใจที่ผู้ตอบแบบสอบถามได้รับจากการดำเนินการและบริการของโครงการฯ พบว่า ภาพรวม</t>
  </si>
  <si>
    <t xml:space="preserve">มีความพึงพอใจอยู่ในระดับมาก (ค่าเฉลี่ย = 4.18)  เมื่อพิจารณารายด้านพบว่าด้านที่มีค่าเฉลี่ยสูงที่สุด คือ </t>
  </si>
  <si>
    <t xml:space="preserve">และด้านที่มีค่าเฉลี่ยต่ำที่สุด คือ ด้านสิ่งอำนวยความสะดวก (ค่าเฉลี่ย = 4.07) </t>
  </si>
  <si>
    <t>คณะทำงานในครั้งนี้ (ค่าเฉลี่ย = 4.45) รองลงมาคือ เจ้าหน้าที่ให้บริการด้วยความเต็มใจ ยิ้มแย้มแจ่มใส</t>
  </si>
  <si>
    <t xml:space="preserve">(ค่าเฉลี่ย = 4.42) และเจ้าหน้าที่  ให้บริการด้วยความรวดเร็ว (ค่าเฉลี่ย = 4.38) และข้อที่มีค่าเฉลี่ยต่ำที่สุด </t>
  </si>
  <si>
    <t xml:space="preserve">          (ดร.รุจเลขา  วิทยาวุฒิกุล จาก คณะวิทยาศาสตร์ มหาวิทยาลัยมหิดล)</t>
  </si>
  <si>
    <r>
      <t>ตาราง  8</t>
    </r>
    <r>
      <rPr>
        <sz val="14"/>
        <rFont val="TH SarabunPSK"/>
        <family val="2"/>
      </rPr>
      <t xml:space="preserve">  แสดงค่าเฉลี่ย ค่าเบี่ยงเบนมาตรฐาน และระดับความพึงพอใจของผู้ตอบแบบสอบถาม</t>
    </r>
  </si>
  <si>
    <r>
      <t>ตอนที่ 2</t>
    </r>
    <r>
      <rPr>
        <b/>
        <sz val="14"/>
        <rFont val="TH SarabunPSK"/>
        <family val="2"/>
      </rPr>
      <t xml:space="preserve">   ความพึงพอใจที่ได้รับจากการดำเนินการและบริการของโครงการ</t>
    </r>
  </si>
  <si>
    <t xml:space="preserve">     5.1  ความชัดเจน ความสมบูรณ์ของเอกสารประกอบการอบรม</t>
  </si>
  <si>
    <t xml:space="preserve">     5.2  เนื้อหาสาระของเอกสารประกอบการประชุมวิชาการ ตรงตามความต้องการของท่าน</t>
  </si>
  <si>
    <t xml:space="preserve">     5.3 ประโยชน์ที่ได้รับจากเอกสารประกอบการอบรม</t>
  </si>
  <si>
    <t>5. ด้านเอกสารประกอบการประชุมวิชาการ</t>
  </si>
  <si>
    <t xml:space="preserve">ด้านเจ้าหน้าที่ผู้ให้บริการ (ค่าเฉลี่ย = 4.40)  รองลงมาคือด้านเอกสารประกอบการประชุมวิชาการ  (ค่าเฉลี่ย = 4.31)  </t>
  </si>
  <si>
    <t>(ตอบได้มากกว่า 1 ข้อ)</t>
  </si>
  <si>
    <t>การประชาสัมพันธ์</t>
  </si>
  <si>
    <t>คณะที่สังกัด</t>
  </si>
  <si>
    <t xml:space="preserve">website บัณฑิตวิทยาลัย </t>
  </si>
  <si>
    <t>บันทึกข้อความ</t>
  </si>
  <si>
    <t>ใบปลิว/โปสเตอร์ประชาสัมพันธ์</t>
  </si>
  <si>
    <t>Facebook บัณฑิตวิทยาลัย</t>
  </si>
  <si>
    <t xml:space="preserve">ป้ายประชาสัมพันธ์ </t>
  </si>
  <si>
    <r>
      <t xml:space="preserve">ตาราง 5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</si>
  <si>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t xml:space="preserve">ตาราง 6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จำแนกตามคณะที่สังกัด</t>
    </r>
  </si>
  <si>
    <t xml:space="preserve">จากตาราง 6  พบว่าผู้ตอบแบบสอบถามส่วนใหญ่ สังกัดคณะวิทยาศาสตร์และเทคโนโลยี คิดเป็นร้อยละ 19.42 </t>
  </si>
  <si>
    <t>- 8 -</t>
  </si>
  <si>
    <t xml:space="preserve">- 9 - </t>
  </si>
  <si>
    <t xml:space="preserve">              เมื่อพิจารณารายข้อ พบว่าข้อที่มีค่าเฉลี่ยสูงที่สุด คือ ความพึงพอใจต่อการต้อนรับและการให้บริการจาก</t>
  </si>
  <si>
    <t xml:space="preserve">          ไม่เข้าร่วม คิดเป็นร้อยละ 2.88 โดยผู้เข้าร่วมนำเสนอผลงานเป็นนิสิตระดับปริญญาโท คิดเป็นร้อยละ 93.53</t>
  </si>
  <si>
    <t xml:space="preserve">          นิสิตระดับปริญญาเอก คิดเป็นร้อยละ 2.16 และคณาจารย์นิสิตบัณฑิตศึกษา คิดเป็นร้อยละ 1.44 </t>
  </si>
  <si>
    <t>จากตาราง 4  พบว่าผู้ตอบแบบสอบถามส่วนใหญ่นำเสนอผลงานแบบโปสเตอร์ คิดเป็นร้อยละ 62.59</t>
  </si>
  <si>
    <t xml:space="preserve">            และแบบบรรยาย คิดเป็นร้อยละ 33.09</t>
  </si>
  <si>
    <t xml:space="preserve">จากตาราง 3 พบว่าผู้ตอบแบบสอบถามส่วนใหญ่เข้าร่วมนำเสนอผลงานวิจัย คิดเป็นร้อยละ 97.12 </t>
  </si>
  <si>
    <t xml:space="preserve">          รองลงมาคือ  สังกัดคณะแพทยศาสตร์ คิดเป็นร้อยละ 12.23</t>
  </si>
  <si>
    <t xml:space="preserve">          มหาวิทยาลัยเกษตรศาสตร์  คิดเป็นร้อยละ 9.35</t>
  </si>
  <si>
    <t xml:space="preserve">   จากตาราง 5  พบว่าผู้ตอบแบบสอบถามทราบข้อมูลจากโครงการฯ จาก website บัณฑิตวิทยาลัย </t>
  </si>
  <si>
    <t xml:space="preserve">             มากที่สุด คิดเป็นร้อยละ 55.14 รองลงมาได้แก่ คณะที่สังกัด คิดเป็นร้อยละ 26.49</t>
  </si>
  <si>
    <t xml:space="preserve">          ภาพรวมอยู่ในระดับมาก  (ค่าเฉลี่ย = 4.18)  เมื่อพิจารณารายด้านแล้วพบว่า  ด้านที่มีค่าเฉลี่ยสูงที่สุด คือ  ด้านเจ้าหน้าที่</t>
  </si>
  <si>
    <t xml:space="preserve">          ผู้ให้บริการ (ค่าเฉลี่ย = 4.40) รองลงมาได้แก่ ด้านเอกสารประกอบการประชุมวิชาการ (ค่าเฉลี่ย = 4.31) และด้านที่มี</t>
  </si>
  <si>
    <t xml:space="preserve">          ค่าเฉลี่ยต่ำที่สุดคือ ด้านสิ่งอำนวยความสะดวก  (ค่าเฉลี่ย = 4.07)  เมื่อพิจารณารายข้อแล้วพบว่าข้อที่มีค่าเฉลี่ยสูงที่สุด </t>
  </si>
  <si>
    <t xml:space="preserve">          คือ ความพึงพอใจต่อการต้อนรับและการให้บริการจากคณะทำงานในครั้งนี้ (ค่าเฉลี่ย = 4.45) รองลงมาคือ เจ้าหน้าที่</t>
  </si>
  <si>
    <t xml:space="preserve">          ให้บริการด้วยความเต็มใจ ยิ้มแย้มแจ่มใส (ค่าเฉลี่ย = 4.42) และเจ้าหน้าที่ให้บริการด้วยความรวดเร็ว (ค่าเฉลี่ย = 4.38) </t>
  </si>
  <si>
    <t xml:space="preserve">          และข้อที่มีค่าเฉลี่ยต่ำที่สุด คือ สถานที่จัดแสดงผลงานแบบโปสเตอร์ (ค่าเฉลี่ย = 3.70)</t>
  </si>
  <si>
    <r>
      <t xml:space="preserve">ตาราง 3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จำแนกตามการเข้าร่วมนำเสนอผลงานวิจัย</t>
    </r>
  </si>
  <si>
    <t xml:space="preserve">           รองลงมาคือ คณาจารย์บัณฑิตศึกษา คิดเป็นร้อยละ  2.88</t>
  </si>
  <si>
    <t xml:space="preserve">3.1 จากการดำเนินการจัดโครงการฯ ครั้งนี้ ผู้เข้าร่วมให้มีข้อเสนอแนะเพื่อการปรับปรุงการดำเนินงานโครงการฯ </t>
  </si>
  <si>
    <t>ครั้งต่อไปดังนี้</t>
  </si>
  <si>
    <t>3.2  หัวข้อที่ผู้เข้าร่วมมีความสนใจและมีความต้องการให้จัดการประชุมวิชาการในครั้งต่อไป</t>
  </si>
  <si>
    <t xml:space="preserve"> - เทคนิคการคิดหัวข้อวิจัยที่ดี</t>
  </si>
  <si>
    <t xml:space="preserve"> - food biotechnology และ Food Innovation for agricultural</t>
  </si>
  <si>
    <t xml:space="preserve"> - การศึกษากับอาเซียน</t>
  </si>
  <si>
    <t xml:space="preserve"> - การศึกษาการจัดการเรียนการสอน</t>
  </si>
  <si>
    <t xml:space="preserve"> - จริยธรรม จรรยาบรรณ</t>
  </si>
  <si>
    <t xml:space="preserve"> - ecolgy and diversity</t>
  </si>
  <si>
    <t xml:space="preserve"> - ศักยภาพสตรีพัฒนาให้ดีได้อย่างไร</t>
  </si>
  <si>
    <t>และจากการดำเนินการโครงการในครั้งนี้ ได้ตีพิมพ์ผลงานวิจัยลงในรายงานการประชุมวิชาการ</t>
  </si>
  <si>
    <t>(Proceedings) จำนวน 5 เล่ม ได้แก่ กลุ่มวิทยาศาสตร์และเทคโนโลยี จำนวน 2 เล่ม กลุ่มมนุษยศาสตร์</t>
  </si>
  <si>
    <t>และสังคมศาสตร์ จำนวน 2 เล่ม และกลุ่มวิทยาศาสตร์สุขภาพ จำนวน 1 เล่ม</t>
  </si>
  <si>
    <t xml:space="preserve">จากการจัดโครงการประชุมวิชาการเสนอผลงานวิจัยระดับบัณฑิตศึกษาแห่งชาติ ครั้งที่ 38 เรื่อง </t>
  </si>
  <si>
    <t>"บัณฑิตศึกษากับการพัฒนาสู่โลกาภิวัตน์" ในวันศุกร์ที่ 19 กุมภาพันธ์ 2559 ณ อาคารเอกาทศรถ และอาคาร</t>
  </si>
  <si>
    <t>คณะวิทยาศาสตร์  มหาวิทยาลัยนเรศวร โดยมีวัตถุประสงค์เพื่อ 1. ให้นิสิตระดับบัณฑิตศึกษามีเวทีในการนำเสนอ</t>
  </si>
  <si>
    <t>และเผยแพร่ผลงานทางวิชาการของตนเองสู่สาธารณชน 2. เสริมสร้างบรรยากาศการวิจัยและเปิดโอกาสให้มี</t>
  </si>
  <si>
    <t>การแลกเปลี่ยนข้อมูลการวิจัยระหว่างนิสิต คณาจารย์ ผู้ทรงคุณวุฒิ และสร้างเครือข่ายระหว่างสถาบันการศึกษา</t>
  </si>
  <si>
    <t>ที่จัดการศึกษาระดับบัณฑิตศึกษาทั้งในและต่างประเทศ 3. พัฒนาคุณภาพงานวิจัย วิทยานิพนธ์ ของนิสิต</t>
  </si>
  <si>
    <t>ระดับบัณฑิตศึกษา 4. นำผลงานการวิจัยไปใช้ประโยชน์ในการพัฒนาท้องถิ่นและประเทศต่อไป 5. ตีพิมพ์เผยแพร่</t>
  </si>
  <si>
    <t>รายงานการประชุมวิชาการ (Proceedings)</t>
  </si>
  <si>
    <t xml:space="preserve">              จากการประเมินโครงการประชุมวิชาการเสนอผลงานวิจัยระดับบัณฑิตศึกษาแห่งชาติ ครั้งที่ 38 </t>
  </si>
  <si>
    <t xml:space="preserve">เมื่อวันศุกร์ที่ 19 กุมภาพันธ์ 2559  มีผู้เข้าร่วมโครงการ  250 คน มีผู้ตอบแบบสอบถามทั้งสิ้น  139 คน  </t>
  </si>
  <si>
    <t>คิดเป็นร้อยละ 55.60 ของผู้เข้าร่วมโครงการฯ ส่วนใหญ่เป็นเพศหญิง คิดเป็นร้อยละ 61.87 และเป็นผู้ที่ร่วม</t>
  </si>
  <si>
    <t xml:space="preserve">นำเสนอผลงานวิจัย คิดเป็นร้อยละ 97.12 โดยส่วนใหญ่ศึกษาอยู่ในระดับปริญญาโท คิดเป็นร้อยละ 93.53  </t>
  </si>
  <si>
    <t>และส่วนใหญ่เป็นการนำเสนอแบบโปสเตอร์ คิดเป็นร้อยละ  62.59 นำเสนอแบบบรรยาย คิดเป็นร้อยละ 33.09</t>
  </si>
  <si>
    <t xml:space="preserve">ผู้ตอบแบบสอบถามทราบข้อมูลการดำเนินโครงการจาก website บัณฑิตวิทยาลัย  มากที่สุด คิดเป็นร้อยละ 55.14 </t>
  </si>
  <si>
    <t xml:space="preserve">รองลงมาได้แก่ คณะที่สังกัด คิดเป็นร้อยละ 26.49 ผู้ตอบแบบสอบถามส่วนใหญ่สังกัดคณะวิทยาศาสตร์และเทคโนโลยี </t>
  </si>
  <si>
    <t>คิดเป็นร้อยละ 19.42  และมาจากมหาวิทยาลัยมหิดล คิดเป็นร้อยละ 19.42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</si>
</sst>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\t&quot;р.&quot;#,##0_);\(\t&quot;р.&quot;#,##0\)"/>
    <numFmt numFmtId="189" formatCode="\t&quot;р.&quot;#,##0_);[Red]\(\t&quot;р.&quot;#,##0\)"/>
    <numFmt numFmtId="190" formatCode="\t&quot;р.&quot;#,##0.00_);\(\t&quot;р.&quot;#,##0.00\)"/>
    <numFmt numFmtId="191" formatCode="\t&quot;р.&quot;#,##0.00_);[Red]\(\t&quot;р.&quot;#,##0.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0.00000000"/>
    <numFmt numFmtId="199" formatCode="0.0000000000"/>
    <numFmt numFmtId="200" formatCode="0.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8">
    <font>
      <sz val="14"/>
      <name val="Cordia New"/>
      <family val="0"/>
    </font>
    <font>
      <sz val="8"/>
      <name val="Cordia New"/>
      <family val="0"/>
    </font>
    <font>
      <sz val="15"/>
      <name val="Cordia New"/>
      <family val="2"/>
    </font>
    <font>
      <sz val="15"/>
      <color indexed="14"/>
      <name val="Cordia New"/>
      <family val="2"/>
    </font>
    <font>
      <sz val="15"/>
      <color indexed="17"/>
      <name val="Cordia New"/>
      <family val="2"/>
    </font>
    <font>
      <sz val="15"/>
      <color indexed="12"/>
      <name val="Cordia New"/>
      <family val="2"/>
    </font>
    <font>
      <sz val="15"/>
      <color indexed="8"/>
      <name val="Cordia New"/>
      <family val="2"/>
    </font>
    <font>
      <sz val="15"/>
      <color indexed="48"/>
      <name val="Cordia New"/>
      <family val="2"/>
    </font>
    <font>
      <sz val="15"/>
      <color indexed="53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u val="single"/>
      <sz val="16"/>
      <name val="TH SarabunPSK"/>
      <family val="2"/>
    </font>
    <font>
      <b/>
      <sz val="15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b/>
      <i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ordia New"/>
      <family val="2"/>
    </font>
    <font>
      <sz val="15"/>
      <color indexed="57"/>
      <name val="Cordia New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Cordia New"/>
      <family val="2"/>
    </font>
    <font>
      <sz val="15"/>
      <color theme="6" tint="-0.24997000396251678"/>
      <name val="Cordia New"/>
      <family val="2"/>
    </font>
    <font>
      <b/>
      <sz val="16"/>
      <color rgb="FF000000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left"/>
    </xf>
    <xf numFmtId="0" fontId="5" fillId="35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Alignment="1">
      <alignment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65" fillId="0" borderId="26" xfId="0" applyFont="1" applyBorder="1" applyAlignment="1">
      <alignment horizontal="center" wrapText="1"/>
    </xf>
    <xf numFmtId="0" fontId="66" fillId="0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13" fillId="0" borderId="28" xfId="0" applyNumberFormat="1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4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67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28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2" fontId="21" fillId="0" borderId="0" xfId="0" applyNumberFormat="1" applyFont="1" applyAlignment="1">
      <alignment/>
    </xf>
    <xf numFmtId="0" fontId="27" fillId="0" borderId="0" xfId="0" applyFont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11" fillId="36" borderId="10" xfId="0" applyFont="1" applyFill="1" applyBorder="1" applyAlignment="1">
      <alignment horizontal="right"/>
    </xf>
    <xf numFmtId="2" fontId="67" fillId="36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0" borderId="33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5" fillId="0" borderId="32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1" fontId="13" fillId="0" borderId="26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29" xfId="0" applyFont="1" applyFill="1" applyBorder="1" applyAlignment="1">
      <alignment horizontal="center" vertical="center"/>
    </xf>
    <xf numFmtId="0" fontId="66" fillId="1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1" fillId="0" borderId="28" xfId="0" applyNumberFormat="1" applyFont="1" applyFill="1" applyBorder="1" applyAlignment="1">
      <alignment horizontal="center"/>
    </xf>
    <xf numFmtId="2" fontId="25" fillId="0" borderId="2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15" fillId="0" borderId="36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5" fillId="0" borderId="39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numFmt numFmtId="2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:I141" sheet="คีย์ข้อมูล"/>
  </cacheSource>
  <cacheFields count="2">
    <cacheField name="สังกัด">
      <sharedItems containsBlank="1" containsMixedTypes="0" count="20">
        <s v="ครุศาสตร์"/>
        <s v="วิศวกรรมศาสตร์และเทคโนโลยีอุตสาหกรรม"/>
        <s v="บัณฑิตวิทยาลัย"/>
        <s v="เทคโนโลยีและสิ่งแวดล้อม"/>
        <s v="วิทยาศาสตร์"/>
        <m/>
        <s v="มนุษยศาสตร์"/>
        <s v="วิทยาการสารสนเทศ"/>
        <s v="แพทยศาสตร์ศิริราชพยาบาล"/>
        <s v="สัตวแพทยศาสตร์"/>
        <s v="ศึกษาศาสตร์"/>
        <s v="สังคมศาสตร์"/>
        <s v="เกษตรศาสตร์ฯ"/>
        <s v="เภสัชศาสตร์"/>
        <s v="อุตสาหกรรมเกษตร"/>
        <s v="วิทยาการจัดการ"/>
        <s v="แพทยศาสตร์"/>
        <s v="ประมง"/>
        <s v="นวัตกรรมเทคโนโลยี"/>
        <s v="บริหารการศึกษา"/>
      </sharedItems>
    </cacheField>
    <cacheField name="มหาวิทยาลัย">
      <sharedItems containsBlank="1" containsMixedTypes="0" count="18">
        <s v="ม.ราชภัฏนครสวรรค์"/>
        <s v="ศิลปากร"/>
        <s v="จุฬาลงกรณ์มหาวิทยาลัย"/>
        <s v="สงขลานครินทร์ วิทยาเขตภูเก็ต"/>
        <s v="ม.ราชภัฏเทพสตรี"/>
        <s v="มจพ."/>
        <s v="ม.เกษตรศาสตร์"/>
        <m/>
        <s v="มหาสารคาม"/>
        <s v="ม.บูรพา"/>
        <s v="มหิดล"/>
        <s v="เชียงใหม่"/>
        <s v="ม.ราชภัฏชัยภูมิ"/>
        <s v="ม.ราชภัฏบุรีรัมย์"/>
        <s v="ม.ขอนแก่น"/>
        <s v="ม.นเรศวร"/>
        <s v="สงขลานครินทร์"/>
        <s v="ม.ธรรมศาสตร์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AJ141" sheet="คีย์ข้อมูล"/>
  </cacheSource>
  <cacheFields count="25">
    <cacheField name="ที่">
      <sharedItems containsSemiMixedTypes="0" containsString="0" containsMixedTypes="0" containsNumber="1" containsInteger="1"/>
    </cacheField>
    <cacheField name="เพศ">
      <sharedItems containsSemiMixedTypes="0" containsString="0" containsMixedTypes="0" containsNumber="1" containsInteger="1"/>
    </cacheField>
    <cacheField name="สถานภาพ">
      <sharedItems containsSemiMixedTypes="0" containsString="0" containsMixedTypes="0" containsNumber="1" containsInteger="1"/>
    </cacheField>
    <cacheField name="ระดับ">
      <sharedItems containsString="0" containsBlank="1" containsMixedTypes="0" containsNumber="1" containsInteger="1" count="3">
        <n v="1"/>
        <m/>
        <n v="2"/>
      </sharedItems>
    </cacheField>
    <cacheField name="เข้าร่วมนำเสนอ">
      <sharedItems containsString="0" containsBlank="1" containsMixedTypes="0" containsNumber="1" containsInteger="1" count="3">
        <n v="1"/>
        <m/>
        <n v="2"/>
      </sharedItems>
    </cacheField>
    <cacheField name="แบบ">
      <sharedItems containsMixedTypes="1" containsNumber="1" containsInteger="1"/>
    </cacheField>
    <cacheField name="สังกัด">
      <sharedItems containsMixedTypes="0"/>
    </cacheField>
    <cacheField name="มหาวิทยาลัย">
      <sharedItems containsBlank="1" containsMixedTypes="0" count="18">
        <s v="ม.ราชภัฏนครสวรรค์"/>
        <s v="ศิลปากร"/>
        <s v="จุฬาลงกรณ์มหาวิทยาลัย"/>
        <s v="สงขลานครินทร์ วิทยาเขตภูเก็ต"/>
        <s v="ม.ราชภัฏเทพสตรี"/>
        <s v="มจพ."/>
        <s v="ม.เกษตรศาสตร์"/>
        <m/>
        <s v="มหาสารคาม"/>
        <s v="ม.บูรพา"/>
        <s v="มหิดล"/>
        <s v="เชียงใหม่"/>
        <s v="ม.ราชภัฏชัยภูมิ"/>
        <s v="ม.ราชภัฏบุรีรัมย์"/>
        <s v="ม.ขอนแก่น"/>
        <s v="ม.นเรศวร"/>
        <s v="สงขลานครินทร์"/>
        <s v="ม.ธรรมศาสตร์"/>
      </sharedItems>
    </cacheField>
    <cacheField name="1.1">
      <sharedItems containsSemiMixedTypes="0" containsString="0" containsMixedTypes="0" containsNumber="1" containsInteger="1"/>
    </cacheField>
    <cacheField name="1.2">
      <sharedItems containsSemiMixedTypes="0" containsString="0" containsMixedTypes="0" containsNumber="1" containsInteger="1"/>
    </cacheField>
    <cacheField name="1.3">
      <sharedItems containsSemiMixedTypes="0" containsString="0" containsMixedTypes="0" containsNumber="1" containsInteger="1"/>
    </cacheField>
    <cacheField name="2.1">
      <sharedItems containsSemiMixedTypes="0" containsString="0" containsMixedTypes="0" containsNumber="1" containsInteger="1"/>
    </cacheField>
    <cacheField name="2.2">
      <sharedItems containsSemiMixedTypes="0" containsString="0" containsMixedTypes="0" containsNumber="1" containsInteger="1"/>
    </cacheField>
    <cacheField name="2.3">
      <sharedItems containsSemiMixedTypes="0" containsString="0" containsMixedTypes="0" containsNumber="1" containsInteger="1"/>
    </cacheField>
    <cacheField name="3.1">
      <sharedItems containsSemiMixedTypes="0" containsString="0" containsMixedTypes="0" containsNumber="1" containsInteger="1"/>
    </cacheField>
    <cacheField name="3.2">
      <sharedItems containsSemiMixedTypes="0" containsString="0" containsMixedTypes="0" containsNumber="1" containsInteger="1"/>
    </cacheField>
    <cacheField name="3.3">
      <sharedItems containsSemiMixedTypes="0" containsString="0" containsMixedTypes="0" containsNumber="1" containsInteger="1"/>
    </cacheField>
    <cacheField name="3.4">
      <sharedItems containsSemiMixedTypes="0" containsString="0" containsMixedTypes="0" containsNumber="1" containsInteger="1"/>
    </cacheField>
    <cacheField name="3.5">
      <sharedItems containsSemiMixedTypes="0" containsString="0" containsMixedTypes="0" containsNumber="1" containsInteger="1"/>
    </cacheField>
    <cacheField name="4.1">
      <sharedItems containsSemiMixedTypes="0" containsString="0" containsMixedTypes="0" containsNumber="1" containsInteger="1"/>
    </cacheField>
    <cacheField name="4.2">
      <sharedItems containsSemiMixedTypes="0" containsString="0" containsMixedTypes="0" containsNumber="1" containsInteger="1"/>
    </cacheField>
    <cacheField name="4.3">
      <sharedItems containsSemiMixedTypes="0" containsString="0" containsMixedTypes="0" containsNumber="1" containsInteger="1"/>
    </cacheField>
    <cacheField name="4.4">
      <sharedItems containsSemiMixedTypes="0" containsString="0" containsMixedTypes="0" containsNumber="1" containsInteger="1"/>
    </cacheField>
    <cacheField name="4.5">
      <sharedItems containsSemiMixedTypes="0" containsString="0" containsMixedTypes="0" containsNumber="1" containsInteger="1"/>
    </cacheField>
    <cacheField name="4.6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3" firstHeaderRow="2" firstDataRow="2" firstDataCol="1"/>
  <pivotFields count="2">
    <pivotField compact="0" outline="0" subtotalTop="0" showAll="0"/>
    <pivotField axis="axisRow" dataField="1" compact="0" outline="0" subtotalTop="0" showAll="0">
      <items count="19">
        <item x="11"/>
        <item x="2"/>
        <item x="6"/>
        <item x="14"/>
        <item x="17"/>
        <item x="15"/>
        <item x="9"/>
        <item x="4"/>
        <item x="12"/>
        <item x="0"/>
        <item x="13"/>
        <item x="5"/>
        <item x="8"/>
        <item x="10"/>
        <item x="1"/>
        <item x="16"/>
        <item x="3"/>
        <item x="7"/>
        <item t="default"/>
      </items>
    </pivotField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ount of มหาวิทยาลัย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3" firstHeaderRow="2" firstDataRow="2" firstDataCol="1"/>
  <pivotFields count="2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9">
        <item x="11"/>
        <item x="2"/>
        <item x="6"/>
        <item x="14"/>
        <item x="17"/>
        <item x="15"/>
        <item x="9"/>
        <item x="4"/>
        <item x="12"/>
        <item x="0"/>
        <item x="13"/>
        <item x="5"/>
        <item x="8"/>
        <item x="10"/>
        <item x="1"/>
        <item x="16"/>
        <item x="3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ount of มหาวิทยาลัย" fld="7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8" firstHeaderRow="1" firstDataRow="2" firstDataCol="1"/>
  <pivotFields count="2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  <pivotField axis="axisCol" dataField="1" compact="0" outline="0" subtotalTop="0" showAll="0">
      <items count="4"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Count of เข้าร่วมนำเสนอ" fld="4" subtotal="count" baseField="0" baseItem="0"/>
  </dataFields>
  <formats count="1">
    <format dxfId="0">
      <pivotArea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3"/>
  <sheetViews>
    <sheetView zoomScalePageLayoutView="0" workbookViewId="0" topLeftCell="A1">
      <selection activeCell="C3" sqref="C3"/>
    </sheetView>
  </sheetViews>
  <sheetFormatPr defaultColWidth="9.140625" defaultRowHeight="21.75"/>
  <cols>
    <col min="1" max="1" width="24.28125" style="0" customWidth="1"/>
    <col min="2" max="2" width="4.8515625" style="0" bestFit="1" customWidth="1"/>
  </cols>
  <sheetData>
    <row r="3" spans="1:2" ht="21.75">
      <c r="A3" s="53" t="s">
        <v>64</v>
      </c>
      <c r="B3" s="48"/>
    </row>
    <row r="4" spans="1:2" ht="21.75">
      <c r="A4" s="53" t="s">
        <v>23</v>
      </c>
      <c r="B4" s="48" t="s">
        <v>63</v>
      </c>
    </row>
    <row r="5" spans="1:2" ht="21.75">
      <c r="A5" s="45" t="s">
        <v>35</v>
      </c>
      <c r="B5" s="49">
        <v>2</v>
      </c>
    </row>
    <row r="6" spans="1:2" ht="21.75">
      <c r="A6" s="46" t="s">
        <v>27</v>
      </c>
      <c r="B6" s="50">
        <v>16</v>
      </c>
    </row>
    <row r="7" spans="1:2" ht="21.75">
      <c r="A7" s="46" t="s">
        <v>31</v>
      </c>
      <c r="B7" s="50">
        <v>13</v>
      </c>
    </row>
    <row r="8" spans="1:2" ht="21.75">
      <c r="A8" s="46" t="s">
        <v>41</v>
      </c>
      <c r="B8" s="50">
        <v>2</v>
      </c>
    </row>
    <row r="9" spans="1:2" ht="21.75">
      <c r="A9" s="46" t="s">
        <v>47</v>
      </c>
      <c r="B9" s="50">
        <v>2</v>
      </c>
    </row>
    <row r="10" spans="1:2" ht="21.75">
      <c r="A10" s="46" t="s">
        <v>42</v>
      </c>
      <c r="B10" s="50">
        <v>6</v>
      </c>
    </row>
    <row r="11" spans="1:2" ht="21.75">
      <c r="A11" s="46" t="s">
        <v>33</v>
      </c>
      <c r="B11" s="50">
        <v>2</v>
      </c>
    </row>
    <row r="12" spans="1:2" ht="21.75">
      <c r="A12" s="46" t="s">
        <v>29</v>
      </c>
      <c r="B12" s="50">
        <v>6</v>
      </c>
    </row>
    <row r="13" spans="1:2" ht="21.75">
      <c r="A13" s="46" t="s">
        <v>36</v>
      </c>
      <c r="B13" s="50">
        <v>96</v>
      </c>
    </row>
    <row r="14" spans="1:2" ht="21.75">
      <c r="A14" s="46" t="s">
        <v>25</v>
      </c>
      <c r="B14" s="50">
        <v>3</v>
      </c>
    </row>
    <row r="15" spans="1:2" ht="21.75">
      <c r="A15" s="46" t="s">
        <v>38</v>
      </c>
      <c r="B15" s="50">
        <v>2</v>
      </c>
    </row>
    <row r="16" spans="1:2" ht="21.75">
      <c r="A16" s="46" t="s">
        <v>30</v>
      </c>
      <c r="B16" s="50">
        <v>2</v>
      </c>
    </row>
    <row r="17" spans="1:2" ht="21.75">
      <c r="A17" s="46" t="s">
        <v>32</v>
      </c>
      <c r="B17" s="50">
        <v>2</v>
      </c>
    </row>
    <row r="18" spans="1:2" ht="21.75">
      <c r="A18" s="46" t="s">
        <v>34</v>
      </c>
      <c r="B18" s="50">
        <v>14</v>
      </c>
    </row>
    <row r="19" spans="1:2" ht="21.75">
      <c r="A19" s="46" t="s">
        <v>26</v>
      </c>
      <c r="B19" s="50">
        <v>12</v>
      </c>
    </row>
    <row r="20" spans="1:2" ht="21.75">
      <c r="A20" s="46" t="s">
        <v>44</v>
      </c>
      <c r="B20" s="50">
        <v>4</v>
      </c>
    </row>
    <row r="21" spans="1:2" ht="21.75">
      <c r="A21" s="46" t="s">
        <v>28</v>
      </c>
      <c r="B21" s="50">
        <v>6</v>
      </c>
    </row>
    <row r="22" spans="1:2" ht="21.75">
      <c r="A22" s="46" t="s">
        <v>61</v>
      </c>
      <c r="B22" s="50"/>
    </row>
    <row r="23" spans="1:2" ht="21.75">
      <c r="A23" s="47" t="s">
        <v>62</v>
      </c>
      <c r="B23" s="51">
        <v>190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3"/>
  <sheetViews>
    <sheetView zoomScalePageLayoutView="0" workbookViewId="0" topLeftCell="A1">
      <selection activeCell="A13" sqref="A13"/>
    </sheetView>
  </sheetViews>
  <sheetFormatPr defaultColWidth="9.140625" defaultRowHeight="21.75"/>
  <cols>
    <col min="1" max="1" width="24.28125" style="0" bestFit="1" customWidth="1"/>
    <col min="2" max="2" width="4.8515625" style="0" bestFit="1" customWidth="1"/>
  </cols>
  <sheetData>
    <row r="3" spans="1:2" ht="21.75">
      <c r="A3" s="53" t="s">
        <v>64</v>
      </c>
      <c r="B3" s="48"/>
    </row>
    <row r="4" spans="1:2" ht="21.75">
      <c r="A4" s="53" t="s">
        <v>23</v>
      </c>
      <c r="B4" s="48" t="s">
        <v>63</v>
      </c>
    </row>
    <row r="5" spans="1:2" ht="21.75">
      <c r="A5" s="45" t="s">
        <v>35</v>
      </c>
      <c r="B5" s="49">
        <v>7</v>
      </c>
    </row>
    <row r="6" spans="1:2" ht="21.75">
      <c r="A6" s="46" t="s">
        <v>27</v>
      </c>
      <c r="B6" s="50">
        <v>17</v>
      </c>
    </row>
    <row r="7" spans="1:2" ht="21.75">
      <c r="A7" s="46" t="s">
        <v>31</v>
      </c>
      <c r="B7" s="50">
        <v>13</v>
      </c>
    </row>
    <row r="8" spans="1:2" ht="21.75">
      <c r="A8" s="46" t="s">
        <v>41</v>
      </c>
      <c r="B8" s="50">
        <v>2</v>
      </c>
    </row>
    <row r="9" spans="1:2" ht="21.75">
      <c r="A9" s="46" t="s">
        <v>47</v>
      </c>
      <c r="B9" s="50">
        <v>2</v>
      </c>
    </row>
    <row r="10" spans="1:2" ht="21.75">
      <c r="A10" s="46" t="s">
        <v>42</v>
      </c>
      <c r="B10" s="50">
        <v>6</v>
      </c>
    </row>
    <row r="11" spans="1:2" ht="21.75">
      <c r="A11" s="46" t="s">
        <v>33</v>
      </c>
      <c r="B11" s="50">
        <v>7</v>
      </c>
    </row>
    <row r="12" spans="1:2" ht="21.75">
      <c r="A12" s="46" t="s">
        <v>29</v>
      </c>
      <c r="B12" s="50">
        <v>6</v>
      </c>
    </row>
    <row r="13" spans="1:2" ht="21.75">
      <c r="A13" s="46" t="s">
        <v>36</v>
      </c>
      <c r="B13" s="50">
        <v>71</v>
      </c>
    </row>
    <row r="14" spans="1:2" ht="21.75">
      <c r="A14" s="46" t="s">
        <v>25</v>
      </c>
      <c r="B14" s="50">
        <v>3</v>
      </c>
    </row>
    <row r="15" spans="1:2" ht="21.75">
      <c r="A15" s="46" t="s">
        <v>38</v>
      </c>
      <c r="B15" s="50">
        <v>2</v>
      </c>
    </row>
    <row r="16" spans="1:2" ht="21.75">
      <c r="A16" s="46" t="s">
        <v>30</v>
      </c>
      <c r="B16" s="50">
        <v>2</v>
      </c>
    </row>
    <row r="17" spans="1:2" ht="21.75">
      <c r="A17" s="46" t="s">
        <v>32</v>
      </c>
      <c r="B17" s="50">
        <v>7</v>
      </c>
    </row>
    <row r="18" spans="1:2" ht="21.75">
      <c r="A18" s="46" t="s">
        <v>34</v>
      </c>
      <c r="B18" s="50">
        <v>19</v>
      </c>
    </row>
    <row r="19" spans="1:2" ht="21.75">
      <c r="A19" s="46" t="s">
        <v>26</v>
      </c>
      <c r="B19" s="50">
        <v>17</v>
      </c>
    </row>
    <row r="20" spans="1:2" ht="21.75">
      <c r="A20" s="46" t="s">
        <v>44</v>
      </c>
      <c r="B20" s="50">
        <v>4</v>
      </c>
    </row>
    <row r="21" spans="1:2" ht="21.75">
      <c r="A21" s="46" t="s">
        <v>28</v>
      </c>
      <c r="B21" s="50">
        <v>6</v>
      </c>
    </row>
    <row r="22" spans="1:2" ht="21.75">
      <c r="A22" s="46" t="s">
        <v>61</v>
      </c>
      <c r="B22" s="50"/>
    </row>
    <row r="23" spans="1:2" ht="21.75">
      <c r="A23" s="47" t="s">
        <v>62</v>
      </c>
      <c r="B23" s="51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8"/>
  <sheetViews>
    <sheetView zoomScalePageLayoutView="0" workbookViewId="0" topLeftCell="A1">
      <selection activeCell="A3" sqref="A3"/>
    </sheetView>
  </sheetViews>
  <sheetFormatPr defaultColWidth="9.140625" defaultRowHeight="21.75"/>
  <cols>
    <col min="1" max="1" width="19.8515625" style="0" customWidth="1"/>
    <col min="2" max="4" width="14.8515625" style="0" bestFit="1" customWidth="1"/>
    <col min="5" max="5" width="10.421875" style="0" customWidth="1"/>
    <col min="6" max="7" width="14.8515625" style="0" bestFit="1" customWidth="1"/>
    <col min="8" max="9" width="16.57421875" style="0" bestFit="1" customWidth="1"/>
  </cols>
  <sheetData>
    <row r="3" spans="1:5" ht="21.75">
      <c r="A3" s="53" t="s">
        <v>101</v>
      </c>
      <c r="B3" s="53" t="s">
        <v>20</v>
      </c>
      <c r="C3" s="54"/>
      <c r="D3" s="54"/>
      <c r="E3" s="55"/>
    </row>
    <row r="4" spans="1:5" ht="21.75">
      <c r="A4" s="53" t="s">
        <v>19</v>
      </c>
      <c r="B4" s="45">
        <v>1</v>
      </c>
      <c r="C4" s="56">
        <v>2</v>
      </c>
      <c r="D4" s="56" t="s">
        <v>61</v>
      </c>
      <c r="E4" s="48" t="s">
        <v>62</v>
      </c>
    </row>
    <row r="5" spans="1:5" ht="21.75">
      <c r="A5" s="45">
        <v>1</v>
      </c>
      <c r="B5" s="59">
        <v>95</v>
      </c>
      <c r="C5" s="60">
        <v>91</v>
      </c>
      <c r="D5" s="60"/>
      <c r="E5" s="49">
        <v>186</v>
      </c>
    </row>
    <row r="6" spans="1:5" ht="21.75">
      <c r="A6" s="46">
        <v>2</v>
      </c>
      <c r="B6" s="61"/>
      <c r="C6" s="62">
        <v>2</v>
      </c>
      <c r="D6" s="62"/>
      <c r="E6" s="50">
        <v>2</v>
      </c>
    </row>
    <row r="7" spans="1:5" ht="21.75">
      <c r="A7" s="46" t="s">
        <v>61</v>
      </c>
      <c r="B7" s="61">
        <v>2</v>
      </c>
      <c r="C7" s="62">
        <v>2</v>
      </c>
      <c r="D7" s="62"/>
      <c r="E7" s="50">
        <v>4</v>
      </c>
    </row>
    <row r="8" spans="1:5" ht="21.75">
      <c r="A8" s="47" t="s">
        <v>62</v>
      </c>
      <c r="B8" s="57">
        <v>97</v>
      </c>
      <c r="C8" s="58">
        <v>95</v>
      </c>
      <c r="D8" s="58"/>
      <c r="E8" s="51">
        <v>192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8"/>
  <sheetViews>
    <sheetView zoomScale="140" zoomScaleNormal="140" zoomScalePageLayoutView="0" workbookViewId="0" topLeftCell="A1">
      <pane ySplit="2" topLeftCell="A54" activePane="bottomLeft" state="frozen"/>
      <selection pane="topLeft" activeCell="A1" sqref="A1"/>
      <selection pane="bottomLeft" activeCell="H60" sqref="H60"/>
    </sheetView>
  </sheetViews>
  <sheetFormatPr defaultColWidth="9.140625" defaultRowHeight="21.75"/>
  <cols>
    <col min="1" max="1" width="5.00390625" style="2" customWidth="1"/>
    <col min="2" max="2" width="18.28125" style="2" customWidth="1"/>
    <col min="3" max="3" width="11.28125" style="2" customWidth="1"/>
    <col min="4" max="4" width="19.140625" style="2" customWidth="1"/>
    <col min="5" max="5" width="5.28125" style="2" bestFit="1" customWidth="1"/>
    <col min="6" max="6" width="13.421875" style="2" bestFit="1" customWidth="1"/>
    <col min="7" max="7" width="13.421875" style="2" customWidth="1"/>
    <col min="8" max="8" width="35.57421875" style="2" bestFit="1" customWidth="1"/>
    <col min="9" max="9" width="36.8515625" style="2" customWidth="1"/>
    <col min="10" max="10" width="7.28125" style="2" customWidth="1"/>
    <col min="11" max="13" width="7.00390625" style="2" customWidth="1"/>
    <col min="14" max="15" width="6.7109375" style="2" customWidth="1"/>
    <col min="16" max="17" width="12.140625" style="2" customWidth="1"/>
    <col min="18" max="18" width="4.57421875" style="10" bestFit="1" customWidth="1"/>
    <col min="19" max="19" width="4.8515625" style="10" customWidth="1"/>
    <col min="20" max="20" width="4.57421875" style="10" bestFit="1" customWidth="1"/>
    <col min="21" max="22" width="4.57421875" style="10" customWidth="1"/>
    <col min="23" max="25" width="5.140625" style="10" customWidth="1"/>
    <col min="26" max="26" width="5.00390625" style="10" bestFit="1" customWidth="1"/>
    <col min="27" max="29" width="5.00390625" style="10" customWidth="1"/>
    <col min="30" max="31" width="4.57421875" style="2" customWidth="1"/>
    <col min="32" max="35" width="5.57421875" style="2" bestFit="1" customWidth="1"/>
    <col min="36" max="39" width="4.57421875" style="2" customWidth="1"/>
    <col min="40" max="40" width="4.8515625" style="2" customWidth="1"/>
    <col min="41" max="43" width="6.140625" style="71" customWidth="1"/>
    <col min="44" max="16384" width="9.140625" style="2" customWidth="1"/>
  </cols>
  <sheetData>
    <row r="1" spans="18:43" s="15" customFormat="1" ht="23.25">
      <c r="R1" s="140"/>
      <c r="S1" s="140"/>
      <c r="T1" s="140"/>
      <c r="U1" s="140"/>
      <c r="V1" s="140"/>
      <c r="W1" s="140"/>
      <c r="X1" s="140"/>
      <c r="Y1" s="140"/>
      <c r="Z1" s="140"/>
      <c r="AA1" s="27"/>
      <c r="AB1" s="27"/>
      <c r="AC1" s="27"/>
      <c r="AD1" s="141"/>
      <c r="AE1" s="141"/>
      <c r="AF1" s="141"/>
      <c r="AG1" s="141"/>
      <c r="AH1" s="141"/>
      <c r="AI1" s="141"/>
      <c r="AJ1" s="141"/>
      <c r="AO1" s="70"/>
      <c r="AP1" s="70"/>
      <c r="AQ1" s="70"/>
    </row>
    <row r="2" spans="1:43" s="137" customFormat="1" ht="27.75">
      <c r="A2" s="129" t="s">
        <v>0</v>
      </c>
      <c r="B2" s="68" t="s">
        <v>112</v>
      </c>
      <c r="C2" s="68" t="s">
        <v>113</v>
      </c>
      <c r="D2" s="68" t="s">
        <v>18</v>
      </c>
      <c r="E2" s="68" t="s">
        <v>19</v>
      </c>
      <c r="F2" s="68" t="s">
        <v>20</v>
      </c>
      <c r="G2" s="68" t="s">
        <v>21</v>
      </c>
      <c r="H2" s="68" t="s">
        <v>22</v>
      </c>
      <c r="I2" s="68" t="s">
        <v>23</v>
      </c>
      <c r="J2" s="69" t="s">
        <v>115</v>
      </c>
      <c r="K2" s="68" t="s">
        <v>116</v>
      </c>
      <c r="L2" s="68" t="s">
        <v>117</v>
      </c>
      <c r="M2" s="68" t="s">
        <v>118</v>
      </c>
      <c r="N2" s="68" t="s">
        <v>119</v>
      </c>
      <c r="O2" s="68" t="s">
        <v>121</v>
      </c>
      <c r="P2" s="68" t="s">
        <v>245</v>
      </c>
      <c r="Q2" s="68" t="s">
        <v>129</v>
      </c>
      <c r="R2" s="130">
        <v>1.1</v>
      </c>
      <c r="S2" s="130">
        <v>1.2</v>
      </c>
      <c r="T2" s="130">
        <v>1.3</v>
      </c>
      <c r="U2" s="130">
        <v>1.4</v>
      </c>
      <c r="V2" s="130">
        <v>1.5</v>
      </c>
      <c r="W2" s="131">
        <v>2.1</v>
      </c>
      <c r="X2" s="131">
        <v>2.2</v>
      </c>
      <c r="Y2" s="131">
        <v>2.3</v>
      </c>
      <c r="Z2" s="132">
        <v>3.1</v>
      </c>
      <c r="AA2" s="133">
        <v>3.2</v>
      </c>
      <c r="AB2" s="133">
        <v>3.3</v>
      </c>
      <c r="AC2" s="133">
        <v>3.4</v>
      </c>
      <c r="AD2" s="133">
        <v>3.5</v>
      </c>
      <c r="AE2" s="134">
        <v>4.1</v>
      </c>
      <c r="AF2" s="135">
        <v>4.2</v>
      </c>
      <c r="AG2" s="135">
        <v>4.3</v>
      </c>
      <c r="AH2" s="135">
        <v>4.4</v>
      </c>
      <c r="AI2" s="135">
        <v>4.5</v>
      </c>
      <c r="AJ2" s="135">
        <v>4.6</v>
      </c>
      <c r="AK2" s="135">
        <v>4.7</v>
      </c>
      <c r="AL2" s="135">
        <v>4.8</v>
      </c>
      <c r="AM2" s="135">
        <v>4.9</v>
      </c>
      <c r="AN2" s="135" t="s">
        <v>140</v>
      </c>
      <c r="AO2" s="136">
        <v>5.1</v>
      </c>
      <c r="AP2" s="136">
        <v>5.2</v>
      </c>
      <c r="AQ2" s="136">
        <v>5.3</v>
      </c>
    </row>
    <row r="3" spans="1:43" ht="23.25">
      <c r="A3" s="67">
        <v>1</v>
      </c>
      <c r="B3" s="5" t="s">
        <v>52</v>
      </c>
      <c r="C3" s="5">
        <v>30</v>
      </c>
      <c r="D3" s="5" t="s">
        <v>49</v>
      </c>
      <c r="E3" s="5">
        <v>1</v>
      </c>
      <c r="F3" s="5">
        <v>1</v>
      </c>
      <c r="G3" s="5">
        <v>2</v>
      </c>
      <c r="H3" s="5" t="s">
        <v>114</v>
      </c>
      <c r="I3" s="5" t="s">
        <v>75</v>
      </c>
      <c r="J3" s="5">
        <v>0</v>
      </c>
      <c r="K3" s="5">
        <v>1</v>
      </c>
      <c r="L3" s="5">
        <v>1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3">
        <v>5</v>
      </c>
      <c r="S3" s="3">
        <v>5</v>
      </c>
      <c r="T3" s="3">
        <v>5</v>
      </c>
      <c r="U3" s="3">
        <v>5</v>
      </c>
      <c r="V3" s="3">
        <v>5</v>
      </c>
      <c r="W3" s="18">
        <v>5</v>
      </c>
      <c r="X3" s="4">
        <v>5</v>
      </c>
      <c r="Y3" s="14">
        <v>5</v>
      </c>
      <c r="Z3" s="17">
        <v>5</v>
      </c>
      <c r="AA3" s="17">
        <v>5</v>
      </c>
      <c r="AB3" s="17">
        <v>5</v>
      </c>
      <c r="AC3" s="17">
        <v>5</v>
      </c>
      <c r="AD3" s="20">
        <v>5</v>
      </c>
      <c r="AE3" s="19">
        <v>5</v>
      </c>
      <c r="AF3" s="19">
        <v>5</v>
      </c>
      <c r="AG3" s="19">
        <v>5</v>
      </c>
      <c r="AH3" s="19">
        <v>5</v>
      </c>
      <c r="AI3" s="19">
        <v>5</v>
      </c>
      <c r="AJ3" s="19">
        <v>5</v>
      </c>
      <c r="AK3" s="19">
        <v>5</v>
      </c>
      <c r="AL3" s="19">
        <v>5</v>
      </c>
      <c r="AM3" s="19">
        <v>5</v>
      </c>
      <c r="AN3" s="19">
        <v>5</v>
      </c>
      <c r="AO3" s="71">
        <v>5</v>
      </c>
      <c r="AP3" s="71">
        <v>5</v>
      </c>
      <c r="AQ3" s="71">
        <v>5</v>
      </c>
    </row>
    <row r="4" spans="1:43" ht="23.25">
      <c r="A4" s="1">
        <v>2</v>
      </c>
      <c r="B4" s="5" t="s">
        <v>52</v>
      </c>
      <c r="C4" s="5">
        <v>24</v>
      </c>
      <c r="D4" s="5" t="s">
        <v>49</v>
      </c>
      <c r="E4" s="5">
        <v>1</v>
      </c>
      <c r="F4" s="5">
        <v>1</v>
      </c>
      <c r="G4" s="5">
        <v>2</v>
      </c>
      <c r="H4" s="5" t="s">
        <v>114</v>
      </c>
      <c r="I4" s="5" t="s">
        <v>75</v>
      </c>
      <c r="J4" s="5">
        <v>1</v>
      </c>
      <c r="K4" s="5">
        <v>0</v>
      </c>
      <c r="L4" s="5">
        <v>1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3">
        <v>4</v>
      </c>
      <c r="S4" s="3">
        <v>4</v>
      </c>
      <c r="T4" s="3">
        <v>4</v>
      </c>
      <c r="U4" s="3">
        <v>3</v>
      </c>
      <c r="V4" s="3">
        <v>4</v>
      </c>
      <c r="W4" s="18">
        <v>4</v>
      </c>
      <c r="X4" s="4">
        <v>4</v>
      </c>
      <c r="Y4" s="14">
        <v>4</v>
      </c>
      <c r="Z4" s="17">
        <v>4</v>
      </c>
      <c r="AA4" s="17">
        <v>4</v>
      </c>
      <c r="AB4" s="17">
        <v>3</v>
      </c>
      <c r="AC4" s="17">
        <v>4</v>
      </c>
      <c r="AD4" s="20">
        <v>3</v>
      </c>
      <c r="AE4" s="19">
        <v>5</v>
      </c>
      <c r="AF4" s="19">
        <v>4</v>
      </c>
      <c r="AG4" s="19">
        <v>4</v>
      </c>
      <c r="AH4" s="19">
        <v>4</v>
      </c>
      <c r="AI4" s="19">
        <v>4</v>
      </c>
      <c r="AJ4" s="19">
        <v>4</v>
      </c>
      <c r="AK4" s="19">
        <v>4</v>
      </c>
      <c r="AL4" s="19">
        <v>3</v>
      </c>
      <c r="AM4" s="19">
        <v>3</v>
      </c>
      <c r="AN4" s="19">
        <v>3</v>
      </c>
      <c r="AO4" s="71">
        <v>4</v>
      </c>
      <c r="AP4" s="71">
        <v>4</v>
      </c>
      <c r="AQ4" s="71">
        <v>4</v>
      </c>
    </row>
    <row r="5" spans="1:43" ht="23.25">
      <c r="A5" s="1">
        <v>3</v>
      </c>
      <c r="B5" s="5" t="s">
        <v>52</v>
      </c>
      <c r="C5" s="5">
        <v>30</v>
      </c>
      <c r="D5" s="5" t="s">
        <v>50</v>
      </c>
      <c r="E5" s="5">
        <v>1</v>
      </c>
      <c r="F5" s="5">
        <v>1</v>
      </c>
      <c r="G5" s="5">
        <v>1</v>
      </c>
      <c r="H5" s="5" t="s">
        <v>60</v>
      </c>
      <c r="I5" s="5" t="s">
        <v>60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3">
        <v>5</v>
      </c>
      <c r="S5" s="3">
        <v>4</v>
      </c>
      <c r="T5" s="3">
        <v>5</v>
      </c>
      <c r="U5" s="3">
        <v>5</v>
      </c>
      <c r="V5" s="3">
        <v>5</v>
      </c>
      <c r="W5" s="18">
        <v>4</v>
      </c>
      <c r="X5" s="4">
        <v>5</v>
      </c>
      <c r="Y5" s="14">
        <v>5</v>
      </c>
      <c r="Z5" s="17">
        <v>3</v>
      </c>
      <c r="AA5" s="17">
        <v>4</v>
      </c>
      <c r="AB5" s="17">
        <v>4</v>
      </c>
      <c r="AC5" s="17">
        <v>3</v>
      </c>
      <c r="AD5" s="20">
        <v>3</v>
      </c>
      <c r="AE5" s="19">
        <v>5</v>
      </c>
      <c r="AF5" s="19">
        <v>4</v>
      </c>
      <c r="AG5" s="19">
        <v>5</v>
      </c>
      <c r="AH5" s="19">
        <v>5</v>
      </c>
      <c r="AI5" s="19">
        <v>5</v>
      </c>
      <c r="AJ5" s="19">
        <v>5</v>
      </c>
      <c r="AK5" s="19">
        <v>3</v>
      </c>
      <c r="AL5" s="19">
        <v>3</v>
      </c>
      <c r="AM5" s="19">
        <v>4</v>
      </c>
      <c r="AN5" s="19">
        <v>4</v>
      </c>
      <c r="AO5" s="71">
        <v>5</v>
      </c>
      <c r="AP5" s="71">
        <v>5</v>
      </c>
      <c r="AQ5" s="71">
        <v>5</v>
      </c>
    </row>
    <row r="6" spans="1:43" ht="23.25">
      <c r="A6" s="1">
        <v>4</v>
      </c>
      <c r="B6" s="5" t="s">
        <v>52</v>
      </c>
      <c r="C6" s="5">
        <v>26</v>
      </c>
      <c r="D6" s="5" t="s">
        <v>50</v>
      </c>
      <c r="E6" s="5">
        <v>1</v>
      </c>
      <c r="F6" s="5">
        <v>1</v>
      </c>
      <c r="G6" s="5">
        <v>1</v>
      </c>
      <c r="H6" s="5" t="s">
        <v>120</v>
      </c>
      <c r="I6" s="5" t="s">
        <v>78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1</v>
      </c>
      <c r="P6" s="5">
        <v>0</v>
      </c>
      <c r="Q6" s="5">
        <v>0</v>
      </c>
      <c r="R6" s="3">
        <v>4</v>
      </c>
      <c r="S6" s="3">
        <v>4</v>
      </c>
      <c r="T6" s="3">
        <v>4</v>
      </c>
      <c r="U6" s="3">
        <v>4</v>
      </c>
      <c r="V6" s="3">
        <v>4</v>
      </c>
      <c r="W6" s="18">
        <v>3</v>
      </c>
      <c r="X6" s="4">
        <v>3</v>
      </c>
      <c r="Y6" s="14">
        <v>4</v>
      </c>
      <c r="Z6" s="17">
        <v>4</v>
      </c>
      <c r="AA6" s="17">
        <v>4</v>
      </c>
      <c r="AB6" s="17">
        <v>4</v>
      </c>
      <c r="AC6" s="17">
        <v>4</v>
      </c>
      <c r="AD6" s="20">
        <v>2</v>
      </c>
      <c r="AE6" s="19">
        <v>5</v>
      </c>
      <c r="AF6" s="19">
        <v>5</v>
      </c>
      <c r="AG6" s="19">
        <v>5</v>
      </c>
      <c r="AH6" s="19">
        <v>5</v>
      </c>
      <c r="AI6" s="19">
        <v>5</v>
      </c>
      <c r="AJ6" s="19">
        <v>5</v>
      </c>
      <c r="AK6" s="19">
        <v>5</v>
      </c>
      <c r="AL6" s="19">
        <v>5</v>
      </c>
      <c r="AM6" s="19">
        <v>5</v>
      </c>
      <c r="AN6" s="19">
        <v>5</v>
      </c>
      <c r="AO6" s="71">
        <v>5</v>
      </c>
      <c r="AP6" s="71">
        <v>5</v>
      </c>
      <c r="AQ6" s="71">
        <v>5</v>
      </c>
    </row>
    <row r="7" spans="1:43" ht="23.25">
      <c r="A7" s="1">
        <v>5</v>
      </c>
      <c r="B7" s="5" t="s">
        <v>52</v>
      </c>
      <c r="C7" s="5">
        <v>28</v>
      </c>
      <c r="D7" s="5" t="s">
        <v>49</v>
      </c>
      <c r="E7" s="5">
        <v>1</v>
      </c>
      <c r="F7" s="5">
        <v>1</v>
      </c>
      <c r="G7" s="5">
        <v>1</v>
      </c>
      <c r="H7" s="5" t="s">
        <v>122</v>
      </c>
      <c r="I7" s="5" t="s">
        <v>78</v>
      </c>
      <c r="J7" s="5">
        <v>1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3">
        <v>5</v>
      </c>
      <c r="S7" s="3">
        <v>4</v>
      </c>
      <c r="T7" s="3">
        <v>5</v>
      </c>
      <c r="U7" s="3">
        <v>5</v>
      </c>
      <c r="V7" s="3">
        <v>4</v>
      </c>
      <c r="W7" s="18">
        <v>5</v>
      </c>
      <c r="X7" s="4">
        <v>5</v>
      </c>
      <c r="Y7" s="14">
        <v>5</v>
      </c>
      <c r="Z7" s="17">
        <v>4</v>
      </c>
      <c r="AA7" s="17">
        <v>5</v>
      </c>
      <c r="AB7" s="17">
        <v>3</v>
      </c>
      <c r="AC7" s="17">
        <v>4</v>
      </c>
      <c r="AD7" s="20">
        <v>3</v>
      </c>
      <c r="AE7" s="19">
        <v>4</v>
      </c>
      <c r="AF7" s="19">
        <v>4</v>
      </c>
      <c r="AG7" s="19">
        <v>5</v>
      </c>
      <c r="AH7" s="19">
        <v>3</v>
      </c>
      <c r="AI7" s="19">
        <v>5</v>
      </c>
      <c r="AJ7" s="19">
        <v>5</v>
      </c>
      <c r="AK7" s="19">
        <v>5</v>
      </c>
      <c r="AL7" s="19">
        <v>5</v>
      </c>
      <c r="AM7" s="19">
        <v>5</v>
      </c>
      <c r="AN7" s="19">
        <v>5</v>
      </c>
      <c r="AO7" s="71">
        <v>5</v>
      </c>
      <c r="AP7" s="71">
        <v>5</v>
      </c>
      <c r="AQ7" s="71">
        <v>5</v>
      </c>
    </row>
    <row r="8" spans="1:43" ht="23.25">
      <c r="A8" s="1">
        <v>6</v>
      </c>
      <c r="B8" s="5" t="s">
        <v>51</v>
      </c>
      <c r="C8" s="5">
        <v>65</v>
      </c>
      <c r="D8" s="5" t="s">
        <v>49</v>
      </c>
      <c r="E8" s="5">
        <v>2</v>
      </c>
      <c r="F8" s="5">
        <v>1</v>
      </c>
      <c r="G8" s="5"/>
      <c r="H8" s="5" t="s">
        <v>37</v>
      </c>
      <c r="I8" s="5" t="s">
        <v>123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3">
        <v>5</v>
      </c>
      <c r="S8" s="3">
        <v>5</v>
      </c>
      <c r="T8" s="3">
        <v>5</v>
      </c>
      <c r="U8" s="3">
        <v>5</v>
      </c>
      <c r="V8" s="3">
        <v>5</v>
      </c>
      <c r="W8" s="18">
        <v>5</v>
      </c>
      <c r="X8" s="4">
        <v>5</v>
      </c>
      <c r="Y8" s="14">
        <v>5</v>
      </c>
      <c r="Z8" s="17">
        <v>5</v>
      </c>
      <c r="AA8" s="17">
        <v>5</v>
      </c>
      <c r="AB8" s="17">
        <v>5</v>
      </c>
      <c r="AC8" s="17">
        <v>5</v>
      </c>
      <c r="AD8" s="20">
        <v>5</v>
      </c>
      <c r="AE8" s="19">
        <v>1</v>
      </c>
      <c r="AF8" s="19">
        <v>1</v>
      </c>
      <c r="AG8" s="19">
        <v>5</v>
      </c>
      <c r="AH8" s="19">
        <v>1</v>
      </c>
      <c r="AI8" s="19">
        <v>1</v>
      </c>
      <c r="AJ8" s="19">
        <v>5</v>
      </c>
      <c r="AK8" s="19">
        <v>4</v>
      </c>
      <c r="AL8" s="19">
        <v>4</v>
      </c>
      <c r="AM8" s="19">
        <v>5</v>
      </c>
      <c r="AN8" s="19">
        <v>5</v>
      </c>
      <c r="AO8" s="71">
        <v>5</v>
      </c>
      <c r="AP8" s="71">
        <v>5</v>
      </c>
      <c r="AQ8" s="71">
        <v>5</v>
      </c>
    </row>
    <row r="9" spans="1:43" ht="23.25">
      <c r="A9" s="1">
        <v>7</v>
      </c>
      <c r="B9" s="5" t="s">
        <v>52</v>
      </c>
      <c r="C9" s="5" t="s">
        <v>60</v>
      </c>
      <c r="D9" s="5" t="s">
        <v>60</v>
      </c>
      <c r="E9" s="5">
        <v>1</v>
      </c>
      <c r="F9" s="5">
        <v>1</v>
      </c>
      <c r="G9" s="5">
        <v>1</v>
      </c>
      <c r="H9" s="5" t="s">
        <v>37</v>
      </c>
      <c r="I9" s="5" t="s">
        <v>124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3">
        <v>4</v>
      </c>
      <c r="S9" s="3">
        <v>3</v>
      </c>
      <c r="T9" s="3">
        <v>4</v>
      </c>
      <c r="U9" s="3">
        <v>4</v>
      </c>
      <c r="V9" s="3">
        <v>5</v>
      </c>
      <c r="W9" s="18">
        <v>5</v>
      </c>
      <c r="X9" s="4">
        <v>5</v>
      </c>
      <c r="Y9" s="14">
        <v>4</v>
      </c>
      <c r="Z9" s="17">
        <v>3</v>
      </c>
      <c r="AA9" s="17">
        <v>5</v>
      </c>
      <c r="AB9" s="17">
        <v>5</v>
      </c>
      <c r="AC9" s="17">
        <v>4</v>
      </c>
      <c r="AD9" s="20">
        <v>4</v>
      </c>
      <c r="AE9" s="19">
        <v>4</v>
      </c>
      <c r="AF9" s="19">
        <v>4</v>
      </c>
      <c r="AG9" s="19">
        <v>5</v>
      </c>
      <c r="AH9" s="19">
        <v>5</v>
      </c>
      <c r="AI9" s="19">
        <v>5</v>
      </c>
      <c r="AJ9" s="19">
        <v>5</v>
      </c>
      <c r="AK9" s="19">
        <v>4</v>
      </c>
      <c r="AL9" s="19">
        <v>5</v>
      </c>
      <c r="AM9" s="19">
        <v>5</v>
      </c>
      <c r="AN9" s="19">
        <v>5</v>
      </c>
      <c r="AO9" s="71">
        <v>5</v>
      </c>
      <c r="AP9" s="71">
        <v>5</v>
      </c>
      <c r="AQ9" s="71">
        <v>5</v>
      </c>
    </row>
    <row r="10" spans="1:43" ht="23.25">
      <c r="A10" s="1">
        <v>8</v>
      </c>
      <c r="B10" s="5" t="s">
        <v>52</v>
      </c>
      <c r="C10" s="5">
        <v>33</v>
      </c>
      <c r="D10" s="5" t="s">
        <v>50</v>
      </c>
      <c r="E10" s="5">
        <v>1</v>
      </c>
      <c r="F10" s="5">
        <v>1</v>
      </c>
      <c r="G10" s="5">
        <v>1</v>
      </c>
      <c r="H10" s="5" t="s">
        <v>125</v>
      </c>
      <c r="I10" s="5" t="s">
        <v>78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>
        <v>4</v>
      </c>
      <c r="S10" s="3">
        <v>5</v>
      </c>
      <c r="T10" s="3">
        <v>5</v>
      </c>
      <c r="U10" s="3">
        <v>5</v>
      </c>
      <c r="V10" s="3">
        <v>5</v>
      </c>
      <c r="W10" s="18">
        <v>5</v>
      </c>
      <c r="X10" s="4">
        <v>5</v>
      </c>
      <c r="Y10" s="14">
        <v>5</v>
      </c>
      <c r="Z10" s="17">
        <v>5</v>
      </c>
      <c r="AA10" s="17">
        <v>4</v>
      </c>
      <c r="AB10" s="17">
        <v>5</v>
      </c>
      <c r="AC10" s="17">
        <v>5</v>
      </c>
      <c r="AD10" s="20">
        <v>4</v>
      </c>
      <c r="AE10" s="19">
        <v>5</v>
      </c>
      <c r="AF10" s="19">
        <v>5</v>
      </c>
      <c r="AG10" s="19">
        <v>5</v>
      </c>
      <c r="AH10" s="19">
        <v>5</v>
      </c>
      <c r="AI10" s="19">
        <v>5</v>
      </c>
      <c r="AJ10" s="19">
        <v>5</v>
      </c>
      <c r="AK10" s="19">
        <v>5</v>
      </c>
      <c r="AL10" s="19">
        <v>5</v>
      </c>
      <c r="AM10" s="19">
        <v>5</v>
      </c>
      <c r="AN10" s="19">
        <v>5</v>
      </c>
      <c r="AO10" s="71">
        <v>5</v>
      </c>
      <c r="AP10" s="71">
        <v>5</v>
      </c>
      <c r="AQ10" s="71">
        <v>5</v>
      </c>
    </row>
    <row r="11" spans="1:43" ht="23.25">
      <c r="A11" s="1">
        <v>9</v>
      </c>
      <c r="B11" s="5" t="s">
        <v>52</v>
      </c>
      <c r="C11" s="5">
        <v>25</v>
      </c>
      <c r="D11" s="5" t="s">
        <v>50</v>
      </c>
      <c r="E11" s="5">
        <v>1</v>
      </c>
      <c r="F11" s="5">
        <v>1</v>
      </c>
      <c r="G11" s="5">
        <v>1</v>
      </c>
      <c r="H11" s="5" t="s">
        <v>43</v>
      </c>
      <c r="I11" s="5" t="s">
        <v>79</v>
      </c>
      <c r="J11" s="5">
        <v>0</v>
      </c>
      <c r="K11" s="5">
        <v>0</v>
      </c>
      <c r="L11" s="5">
        <v>1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3">
        <v>4</v>
      </c>
      <c r="S11" s="3">
        <v>3</v>
      </c>
      <c r="T11" s="3">
        <v>4</v>
      </c>
      <c r="U11" s="3">
        <v>3</v>
      </c>
      <c r="V11" s="3">
        <v>3</v>
      </c>
      <c r="W11" s="18">
        <v>5</v>
      </c>
      <c r="X11" s="4">
        <v>5</v>
      </c>
      <c r="Y11" s="14">
        <v>5</v>
      </c>
      <c r="Z11" s="17">
        <v>4</v>
      </c>
      <c r="AA11" s="17">
        <v>5</v>
      </c>
      <c r="AB11" s="17">
        <v>4</v>
      </c>
      <c r="AC11" s="17">
        <v>4</v>
      </c>
      <c r="AD11" s="20">
        <v>5</v>
      </c>
      <c r="AE11" s="19">
        <v>4</v>
      </c>
      <c r="AF11" s="19">
        <v>4</v>
      </c>
      <c r="AG11" s="19">
        <v>4</v>
      </c>
      <c r="AH11" s="19">
        <v>4</v>
      </c>
      <c r="AI11" s="19">
        <v>4</v>
      </c>
      <c r="AJ11" s="19">
        <v>4</v>
      </c>
      <c r="AK11" s="19">
        <v>4</v>
      </c>
      <c r="AL11" s="19">
        <v>4</v>
      </c>
      <c r="AM11" s="19">
        <v>4</v>
      </c>
      <c r="AN11" s="19">
        <v>4</v>
      </c>
      <c r="AO11" s="71">
        <v>4</v>
      </c>
      <c r="AP11" s="71">
        <v>4</v>
      </c>
      <c r="AQ11" s="71">
        <v>4</v>
      </c>
    </row>
    <row r="12" spans="1:43" ht="23.25">
      <c r="A12" s="1">
        <v>10</v>
      </c>
      <c r="B12" s="5" t="s">
        <v>52</v>
      </c>
      <c r="C12" s="5">
        <v>28</v>
      </c>
      <c r="D12" s="5" t="s">
        <v>50</v>
      </c>
      <c r="E12" s="5">
        <v>1</v>
      </c>
      <c r="F12" s="5">
        <v>1</v>
      </c>
      <c r="G12" s="5">
        <v>1</v>
      </c>
      <c r="H12" s="5" t="s">
        <v>125</v>
      </c>
      <c r="I12" s="5" t="s">
        <v>78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3">
        <v>4</v>
      </c>
      <c r="S12" s="3">
        <v>3</v>
      </c>
      <c r="T12" s="3">
        <v>3</v>
      </c>
      <c r="U12" s="3">
        <v>3</v>
      </c>
      <c r="V12" s="3">
        <v>3</v>
      </c>
      <c r="W12" s="18">
        <v>4</v>
      </c>
      <c r="X12" s="4">
        <v>4</v>
      </c>
      <c r="Y12" s="14">
        <v>4</v>
      </c>
      <c r="Z12" s="17">
        <v>3</v>
      </c>
      <c r="AA12" s="17">
        <v>3</v>
      </c>
      <c r="AB12" s="17">
        <v>3</v>
      </c>
      <c r="AC12" s="17">
        <v>3</v>
      </c>
      <c r="AD12" s="20">
        <v>2</v>
      </c>
      <c r="AE12" s="19">
        <v>3</v>
      </c>
      <c r="AF12" s="19">
        <v>3</v>
      </c>
      <c r="AG12" s="19">
        <v>3</v>
      </c>
      <c r="AH12" s="19">
        <v>4</v>
      </c>
      <c r="AI12" s="19">
        <v>4</v>
      </c>
      <c r="AJ12" s="19">
        <v>4</v>
      </c>
      <c r="AK12" s="19">
        <v>4</v>
      </c>
      <c r="AL12" s="19">
        <v>3</v>
      </c>
      <c r="AM12" s="19">
        <v>3</v>
      </c>
      <c r="AN12" s="19">
        <v>3</v>
      </c>
      <c r="AO12" s="71">
        <v>4</v>
      </c>
      <c r="AP12" s="71">
        <v>4</v>
      </c>
      <c r="AQ12" s="71">
        <v>3</v>
      </c>
    </row>
    <row r="13" spans="1:43" ht="23.25">
      <c r="A13" s="1">
        <v>11</v>
      </c>
      <c r="B13" s="5" t="s">
        <v>52</v>
      </c>
      <c r="C13" s="5">
        <v>43</v>
      </c>
      <c r="D13" s="5" t="s">
        <v>49</v>
      </c>
      <c r="E13" s="5">
        <v>1</v>
      </c>
      <c r="F13" s="5">
        <v>1</v>
      </c>
      <c r="G13" s="5">
        <v>1</v>
      </c>
      <c r="H13" s="5" t="s">
        <v>16</v>
      </c>
      <c r="I13" s="5" t="s">
        <v>74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3">
        <v>5</v>
      </c>
      <c r="S13" s="3">
        <v>5</v>
      </c>
      <c r="T13" s="3">
        <v>5</v>
      </c>
      <c r="U13" s="3">
        <v>5</v>
      </c>
      <c r="V13" s="3">
        <v>5</v>
      </c>
      <c r="W13" s="18">
        <v>5</v>
      </c>
      <c r="X13" s="4">
        <v>5</v>
      </c>
      <c r="Y13" s="14">
        <v>5</v>
      </c>
      <c r="Z13" s="17">
        <v>5</v>
      </c>
      <c r="AA13" s="17">
        <v>5</v>
      </c>
      <c r="AB13" s="17">
        <v>5</v>
      </c>
      <c r="AC13" s="17">
        <v>5</v>
      </c>
      <c r="AD13" s="20">
        <v>5</v>
      </c>
      <c r="AE13" s="19">
        <v>5</v>
      </c>
      <c r="AF13" s="19">
        <v>5</v>
      </c>
      <c r="AG13" s="19">
        <v>5</v>
      </c>
      <c r="AH13" s="19">
        <v>5</v>
      </c>
      <c r="AI13" s="19">
        <v>5</v>
      </c>
      <c r="AJ13" s="19">
        <v>5</v>
      </c>
      <c r="AK13" s="19">
        <v>5</v>
      </c>
      <c r="AL13" s="19">
        <v>5</v>
      </c>
      <c r="AM13" s="19">
        <v>5</v>
      </c>
      <c r="AN13" s="19">
        <v>5</v>
      </c>
      <c r="AO13" s="71">
        <v>5</v>
      </c>
      <c r="AP13" s="71">
        <v>5</v>
      </c>
      <c r="AQ13" s="71">
        <v>5</v>
      </c>
    </row>
    <row r="14" spans="1:43" ht="23.25">
      <c r="A14" s="1">
        <v>12</v>
      </c>
      <c r="B14" s="5" t="s">
        <v>53</v>
      </c>
      <c r="C14" s="5">
        <v>37</v>
      </c>
      <c r="D14" s="5" t="s">
        <v>49</v>
      </c>
      <c r="E14" s="5">
        <v>1</v>
      </c>
      <c r="F14" s="5">
        <v>1</v>
      </c>
      <c r="G14" s="5">
        <v>2</v>
      </c>
      <c r="H14" s="5" t="s">
        <v>127</v>
      </c>
      <c r="I14" s="5" t="s">
        <v>128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3">
        <v>4</v>
      </c>
      <c r="S14" s="3">
        <v>4</v>
      </c>
      <c r="T14" s="3">
        <v>5</v>
      </c>
      <c r="U14" s="3">
        <v>5</v>
      </c>
      <c r="V14" s="3">
        <v>4</v>
      </c>
      <c r="W14" s="18">
        <v>5</v>
      </c>
      <c r="X14" s="4">
        <v>5</v>
      </c>
      <c r="Y14" s="14">
        <v>5</v>
      </c>
      <c r="Z14" s="17">
        <v>4</v>
      </c>
      <c r="AA14" s="17">
        <v>4</v>
      </c>
      <c r="AB14" s="17">
        <v>4</v>
      </c>
      <c r="AC14" s="17">
        <v>4</v>
      </c>
      <c r="AD14" s="20">
        <v>3</v>
      </c>
      <c r="AE14" s="19">
        <v>4</v>
      </c>
      <c r="AF14" s="19">
        <v>4</v>
      </c>
      <c r="AG14" s="19">
        <v>4</v>
      </c>
      <c r="AH14" s="19">
        <v>4</v>
      </c>
      <c r="AI14" s="19">
        <v>4</v>
      </c>
      <c r="AJ14" s="19">
        <v>4</v>
      </c>
      <c r="AK14" s="19">
        <v>4</v>
      </c>
      <c r="AL14" s="19">
        <v>4</v>
      </c>
      <c r="AM14" s="19">
        <v>4</v>
      </c>
      <c r="AN14" s="19">
        <v>4</v>
      </c>
      <c r="AO14" s="71">
        <v>5</v>
      </c>
      <c r="AP14" s="71">
        <v>5</v>
      </c>
      <c r="AQ14" s="71">
        <v>5</v>
      </c>
    </row>
    <row r="15" spans="1:43" ht="23.25">
      <c r="A15" s="1">
        <v>13</v>
      </c>
      <c r="B15" s="5" t="s">
        <v>53</v>
      </c>
      <c r="C15" s="5" t="s">
        <v>60</v>
      </c>
      <c r="D15" s="5" t="s">
        <v>60</v>
      </c>
      <c r="E15" s="5">
        <v>1</v>
      </c>
      <c r="F15" s="5">
        <v>1</v>
      </c>
      <c r="G15" s="5">
        <v>1</v>
      </c>
      <c r="H15" s="5" t="s">
        <v>16</v>
      </c>
      <c r="I15" s="5" t="s">
        <v>78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3">
        <v>4</v>
      </c>
      <c r="S15" s="3">
        <v>5</v>
      </c>
      <c r="T15" s="3">
        <v>5</v>
      </c>
      <c r="U15" s="3">
        <v>3</v>
      </c>
      <c r="V15" s="3">
        <v>4</v>
      </c>
      <c r="W15" s="18">
        <v>5</v>
      </c>
      <c r="X15" s="4">
        <v>5</v>
      </c>
      <c r="Y15" s="14">
        <v>5</v>
      </c>
      <c r="Z15" s="17">
        <v>3</v>
      </c>
      <c r="AA15" s="17">
        <v>4</v>
      </c>
      <c r="AB15" s="17">
        <v>3</v>
      </c>
      <c r="AC15" s="17">
        <v>4</v>
      </c>
      <c r="AD15" s="20">
        <v>1</v>
      </c>
      <c r="AE15" s="19">
        <v>4</v>
      </c>
      <c r="AF15" s="19">
        <v>3</v>
      </c>
      <c r="AG15" s="19">
        <v>5</v>
      </c>
      <c r="AH15" s="19">
        <v>4</v>
      </c>
      <c r="AI15" s="19">
        <v>4</v>
      </c>
      <c r="AJ15" s="19">
        <v>4</v>
      </c>
      <c r="AK15" s="19">
        <v>4</v>
      </c>
      <c r="AL15" s="19">
        <v>4</v>
      </c>
      <c r="AM15" s="19">
        <v>3</v>
      </c>
      <c r="AN15" s="19">
        <v>5</v>
      </c>
      <c r="AO15" s="71">
        <v>5</v>
      </c>
      <c r="AP15" s="71">
        <v>4</v>
      </c>
      <c r="AQ15" s="71">
        <v>4</v>
      </c>
    </row>
    <row r="16" spans="1:43" ht="23.25">
      <c r="A16" s="1">
        <v>14</v>
      </c>
      <c r="B16" s="5" t="s">
        <v>52</v>
      </c>
      <c r="C16" s="5">
        <v>25</v>
      </c>
      <c r="D16" s="5" t="s">
        <v>50</v>
      </c>
      <c r="E16" s="5">
        <v>1</v>
      </c>
      <c r="F16" s="5">
        <v>1</v>
      </c>
      <c r="G16" s="5">
        <v>1</v>
      </c>
      <c r="H16" s="5" t="s">
        <v>16</v>
      </c>
      <c r="I16" s="5" t="s">
        <v>78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18">
        <v>1</v>
      </c>
      <c r="X16" s="4">
        <v>1</v>
      </c>
      <c r="Y16" s="14">
        <v>1</v>
      </c>
      <c r="Z16" s="17">
        <v>1</v>
      </c>
      <c r="AA16" s="17">
        <v>1</v>
      </c>
      <c r="AB16" s="17">
        <v>1</v>
      </c>
      <c r="AC16" s="17">
        <v>1</v>
      </c>
      <c r="AD16" s="20">
        <v>1</v>
      </c>
      <c r="AE16" s="19">
        <v>1</v>
      </c>
      <c r="AF16" s="19">
        <v>1</v>
      </c>
      <c r="AG16" s="19">
        <v>1</v>
      </c>
      <c r="AH16" s="19">
        <v>1</v>
      </c>
      <c r="AI16" s="19">
        <v>1</v>
      </c>
      <c r="AJ16" s="19">
        <v>1</v>
      </c>
      <c r="AK16" s="19">
        <v>2</v>
      </c>
      <c r="AL16" s="19">
        <v>1</v>
      </c>
      <c r="AM16" s="19">
        <v>1</v>
      </c>
      <c r="AN16" s="19">
        <v>1</v>
      </c>
      <c r="AO16" s="71">
        <v>2</v>
      </c>
      <c r="AP16" s="71">
        <v>1</v>
      </c>
      <c r="AQ16" s="71">
        <v>1</v>
      </c>
    </row>
    <row r="17" spans="1:43" ht="23.25">
      <c r="A17" s="1">
        <v>15</v>
      </c>
      <c r="B17" s="5" t="s">
        <v>52</v>
      </c>
      <c r="C17" s="5">
        <v>29</v>
      </c>
      <c r="D17" s="5" t="s">
        <v>60</v>
      </c>
      <c r="E17" s="5">
        <v>1</v>
      </c>
      <c r="F17" s="5">
        <v>1</v>
      </c>
      <c r="G17" s="5">
        <v>1</v>
      </c>
      <c r="H17" s="5" t="s">
        <v>17</v>
      </c>
      <c r="I17" s="5" t="s">
        <v>130</v>
      </c>
      <c r="J17" s="5">
        <v>1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3">
        <v>4</v>
      </c>
      <c r="S17" s="3">
        <v>4</v>
      </c>
      <c r="T17" s="3">
        <v>4</v>
      </c>
      <c r="U17" s="3">
        <v>4</v>
      </c>
      <c r="V17" s="3">
        <v>4</v>
      </c>
      <c r="W17" s="18">
        <v>4</v>
      </c>
      <c r="X17" s="4">
        <v>4</v>
      </c>
      <c r="Y17" s="14">
        <v>4</v>
      </c>
      <c r="Z17" s="17">
        <v>3</v>
      </c>
      <c r="AA17" s="17">
        <v>4</v>
      </c>
      <c r="AB17" s="17">
        <v>4</v>
      </c>
      <c r="AC17" s="17">
        <v>4</v>
      </c>
      <c r="AD17" s="20">
        <v>2</v>
      </c>
      <c r="AE17" s="19">
        <v>4</v>
      </c>
      <c r="AF17" s="19">
        <v>4</v>
      </c>
      <c r="AG17" s="19">
        <v>4</v>
      </c>
      <c r="AH17" s="19">
        <v>4</v>
      </c>
      <c r="AI17" s="19">
        <v>4</v>
      </c>
      <c r="AJ17" s="19">
        <v>4</v>
      </c>
      <c r="AK17" s="19">
        <v>4</v>
      </c>
      <c r="AL17" s="19">
        <v>3</v>
      </c>
      <c r="AM17" s="19">
        <v>4</v>
      </c>
      <c r="AN17" s="19">
        <v>4</v>
      </c>
      <c r="AO17" s="71">
        <v>5</v>
      </c>
      <c r="AP17" s="71">
        <v>5</v>
      </c>
      <c r="AQ17" s="71">
        <v>4</v>
      </c>
    </row>
    <row r="18" spans="1:43" ht="23.25">
      <c r="A18" s="1">
        <v>16</v>
      </c>
      <c r="B18" s="5" t="s">
        <v>52</v>
      </c>
      <c r="C18" s="5">
        <v>27</v>
      </c>
      <c r="D18" s="5" t="s">
        <v>49</v>
      </c>
      <c r="E18" s="5">
        <v>1</v>
      </c>
      <c r="F18" s="5">
        <v>1</v>
      </c>
      <c r="G18" s="5">
        <v>1</v>
      </c>
      <c r="H18" s="5" t="s">
        <v>131</v>
      </c>
      <c r="I18" s="5" t="s">
        <v>74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3">
        <v>4</v>
      </c>
      <c r="S18" s="3">
        <v>3</v>
      </c>
      <c r="T18" s="3">
        <v>5</v>
      </c>
      <c r="U18" s="3">
        <v>4</v>
      </c>
      <c r="V18" s="3">
        <v>5</v>
      </c>
      <c r="W18" s="18">
        <v>5</v>
      </c>
      <c r="X18" s="4">
        <v>5</v>
      </c>
      <c r="Y18" s="14">
        <v>4</v>
      </c>
      <c r="Z18" s="17">
        <v>4</v>
      </c>
      <c r="AA18" s="17">
        <v>4</v>
      </c>
      <c r="AB18" s="17">
        <v>4</v>
      </c>
      <c r="AC18" s="17">
        <v>4</v>
      </c>
      <c r="AD18" s="20">
        <v>4</v>
      </c>
      <c r="AE18" s="19">
        <v>4</v>
      </c>
      <c r="AF18" s="19">
        <v>3</v>
      </c>
      <c r="AG18" s="19">
        <v>3</v>
      </c>
      <c r="AH18" s="19">
        <v>3</v>
      </c>
      <c r="AI18" s="19">
        <v>5</v>
      </c>
      <c r="AJ18" s="19">
        <v>5</v>
      </c>
      <c r="AK18" s="19">
        <v>4</v>
      </c>
      <c r="AL18" s="19">
        <v>4</v>
      </c>
      <c r="AM18" s="19">
        <v>4</v>
      </c>
      <c r="AN18" s="19">
        <v>4</v>
      </c>
      <c r="AO18" s="71">
        <v>4</v>
      </c>
      <c r="AP18" s="71">
        <v>4</v>
      </c>
      <c r="AQ18" s="71">
        <v>4</v>
      </c>
    </row>
    <row r="19" spans="1:43" ht="23.25">
      <c r="A19" s="1">
        <v>17</v>
      </c>
      <c r="B19" s="5" t="s">
        <v>52</v>
      </c>
      <c r="C19" s="5">
        <v>44</v>
      </c>
      <c r="D19" s="5" t="s">
        <v>50</v>
      </c>
      <c r="E19" s="5">
        <v>1</v>
      </c>
      <c r="F19" s="5">
        <v>1</v>
      </c>
      <c r="G19" s="5">
        <v>1</v>
      </c>
      <c r="H19" s="5" t="s">
        <v>16</v>
      </c>
      <c r="I19" s="5" t="s">
        <v>74</v>
      </c>
      <c r="J19" s="5">
        <v>1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3">
        <v>4</v>
      </c>
      <c r="S19" s="3">
        <v>4</v>
      </c>
      <c r="T19" s="3">
        <v>3</v>
      </c>
      <c r="U19" s="3">
        <v>4</v>
      </c>
      <c r="V19" s="3">
        <v>4</v>
      </c>
      <c r="W19" s="18">
        <v>4</v>
      </c>
      <c r="X19" s="4">
        <v>4</v>
      </c>
      <c r="Y19" s="14">
        <v>4</v>
      </c>
      <c r="Z19" s="17">
        <v>4</v>
      </c>
      <c r="AA19" s="17">
        <v>3</v>
      </c>
      <c r="AB19" s="17">
        <v>4</v>
      </c>
      <c r="AC19" s="17">
        <v>4</v>
      </c>
      <c r="AD19" s="20">
        <v>4</v>
      </c>
      <c r="AE19" s="19">
        <v>4</v>
      </c>
      <c r="AF19" s="19">
        <v>3</v>
      </c>
      <c r="AG19" s="19">
        <v>3</v>
      </c>
      <c r="AH19" s="19">
        <v>4</v>
      </c>
      <c r="AI19" s="19">
        <v>4</v>
      </c>
      <c r="AJ19" s="19">
        <v>4</v>
      </c>
      <c r="AK19" s="19">
        <v>4</v>
      </c>
      <c r="AL19" s="19">
        <v>4</v>
      </c>
      <c r="AM19" s="19">
        <v>4</v>
      </c>
      <c r="AN19" s="19">
        <v>4</v>
      </c>
      <c r="AO19" s="71">
        <v>4</v>
      </c>
      <c r="AP19" s="71">
        <v>4</v>
      </c>
      <c r="AQ19" s="71">
        <v>4</v>
      </c>
    </row>
    <row r="20" spans="1:43" ht="23.25">
      <c r="A20" s="1">
        <v>18</v>
      </c>
      <c r="B20" s="5" t="s">
        <v>52</v>
      </c>
      <c r="C20" s="5">
        <v>43</v>
      </c>
      <c r="D20" s="5" t="s">
        <v>50</v>
      </c>
      <c r="E20" s="5">
        <v>1</v>
      </c>
      <c r="F20" s="5">
        <v>1</v>
      </c>
      <c r="G20" s="5">
        <v>1</v>
      </c>
      <c r="H20" s="5" t="s">
        <v>16</v>
      </c>
      <c r="I20" s="5" t="s">
        <v>74</v>
      </c>
      <c r="J20" s="5">
        <v>1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3">
        <v>4</v>
      </c>
      <c r="S20" s="3">
        <v>4</v>
      </c>
      <c r="T20" s="3">
        <v>4</v>
      </c>
      <c r="U20" s="3">
        <v>4</v>
      </c>
      <c r="V20" s="3">
        <v>4</v>
      </c>
      <c r="W20" s="18">
        <v>4</v>
      </c>
      <c r="X20" s="4">
        <v>4</v>
      </c>
      <c r="Y20" s="14">
        <v>4</v>
      </c>
      <c r="Z20" s="17">
        <v>4</v>
      </c>
      <c r="AA20" s="17">
        <v>4</v>
      </c>
      <c r="AB20" s="17">
        <v>4</v>
      </c>
      <c r="AC20" s="17">
        <v>3</v>
      </c>
      <c r="AD20" s="20">
        <v>4</v>
      </c>
      <c r="AE20" s="19">
        <v>4</v>
      </c>
      <c r="AF20" s="19">
        <v>4</v>
      </c>
      <c r="AG20" s="19">
        <v>4</v>
      </c>
      <c r="AH20" s="19">
        <v>4</v>
      </c>
      <c r="AI20" s="19">
        <v>4</v>
      </c>
      <c r="AJ20" s="19">
        <v>4</v>
      </c>
      <c r="AK20" s="19">
        <v>4</v>
      </c>
      <c r="AL20" s="19">
        <v>4</v>
      </c>
      <c r="AM20" s="19">
        <v>4</v>
      </c>
      <c r="AN20" s="19">
        <v>4</v>
      </c>
      <c r="AO20" s="71">
        <v>4</v>
      </c>
      <c r="AP20" s="71">
        <v>4</v>
      </c>
      <c r="AQ20" s="71">
        <v>4</v>
      </c>
    </row>
    <row r="21" spans="1:43" ht="23.25">
      <c r="A21" s="1">
        <v>19</v>
      </c>
      <c r="B21" s="5" t="s">
        <v>52</v>
      </c>
      <c r="C21" s="5">
        <v>29</v>
      </c>
      <c r="D21" s="5" t="s">
        <v>50</v>
      </c>
      <c r="E21" s="5">
        <v>1</v>
      </c>
      <c r="F21" s="5">
        <v>1</v>
      </c>
      <c r="G21" s="5">
        <v>1</v>
      </c>
      <c r="H21" s="5" t="s">
        <v>125</v>
      </c>
      <c r="I21" s="5" t="s">
        <v>78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3">
        <v>4</v>
      </c>
      <c r="S21" s="3">
        <v>4</v>
      </c>
      <c r="T21" s="3">
        <v>5</v>
      </c>
      <c r="U21" s="3">
        <v>5</v>
      </c>
      <c r="V21" s="3">
        <v>4</v>
      </c>
      <c r="W21" s="18">
        <v>5</v>
      </c>
      <c r="X21" s="4">
        <v>5</v>
      </c>
      <c r="Y21" s="14">
        <v>5</v>
      </c>
      <c r="Z21" s="17">
        <v>4</v>
      </c>
      <c r="AA21" s="17">
        <v>5</v>
      </c>
      <c r="AB21" s="17">
        <v>5</v>
      </c>
      <c r="AC21" s="17">
        <v>5</v>
      </c>
      <c r="AD21" s="20">
        <v>4</v>
      </c>
      <c r="AE21" s="19">
        <v>5</v>
      </c>
      <c r="AF21" s="19">
        <v>5</v>
      </c>
      <c r="AG21" s="19">
        <v>5</v>
      </c>
      <c r="AH21" s="19">
        <v>5</v>
      </c>
      <c r="AI21" s="19">
        <v>5</v>
      </c>
      <c r="AJ21" s="19">
        <v>5</v>
      </c>
      <c r="AK21" s="19">
        <v>5</v>
      </c>
      <c r="AL21" s="19">
        <v>5</v>
      </c>
      <c r="AM21" s="19">
        <v>5</v>
      </c>
      <c r="AN21" s="19">
        <v>5</v>
      </c>
      <c r="AO21" s="71">
        <v>4</v>
      </c>
      <c r="AP21" s="71">
        <v>4</v>
      </c>
      <c r="AQ21" s="71">
        <v>5</v>
      </c>
    </row>
    <row r="22" spans="1:43" ht="23.25">
      <c r="A22" s="1">
        <v>20</v>
      </c>
      <c r="B22" s="5" t="s">
        <v>52</v>
      </c>
      <c r="C22" s="5">
        <v>25</v>
      </c>
      <c r="D22" s="5" t="s">
        <v>49</v>
      </c>
      <c r="E22" s="5">
        <v>1</v>
      </c>
      <c r="F22" s="5">
        <v>1</v>
      </c>
      <c r="G22" s="5">
        <v>1</v>
      </c>
      <c r="H22" s="5" t="s">
        <v>24</v>
      </c>
      <c r="I22" s="5" t="s">
        <v>132</v>
      </c>
      <c r="J22" s="5">
        <v>1</v>
      </c>
      <c r="K22" s="5">
        <v>0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5">
        <v>1</v>
      </c>
      <c r="R22" s="3">
        <v>4</v>
      </c>
      <c r="S22" s="3">
        <v>5</v>
      </c>
      <c r="T22" s="3">
        <v>4</v>
      </c>
      <c r="U22" s="3">
        <v>4</v>
      </c>
      <c r="V22" s="3">
        <v>4</v>
      </c>
      <c r="W22" s="18">
        <v>4</v>
      </c>
      <c r="X22" s="4">
        <v>4</v>
      </c>
      <c r="Y22" s="14">
        <v>5</v>
      </c>
      <c r="Z22" s="17">
        <v>5</v>
      </c>
      <c r="AA22" s="17">
        <v>5</v>
      </c>
      <c r="AB22" s="17">
        <v>5</v>
      </c>
      <c r="AC22" s="17">
        <v>5</v>
      </c>
      <c r="AD22" s="20">
        <v>4</v>
      </c>
      <c r="AE22" s="19">
        <v>5</v>
      </c>
      <c r="AF22" s="19">
        <v>3</v>
      </c>
      <c r="AG22" s="19">
        <v>4</v>
      </c>
      <c r="AH22" s="19">
        <v>4</v>
      </c>
      <c r="AI22" s="19">
        <v>4</v>
      </c>
      <c r="AJ22" s="19">
        <v>4</v>
      </c>
      <c r="AK22" s="19">
        <v>4</v>
      </c>
      <c r="AL22" s="19">
        <v>5</v>
      </c>
      <c r="AM22" s="19">
        <v>4</v>
      </c>
      <c r="AN22" s="19">
        <v>4</v>
      </c>
      <c r="AO22" s="71">
        <v>4</v>
      </c>
      <c r="AP22" s="71">
        <v>4</v>
      </c>
      <c r="AQ22" s="71">
        <v>4</v>
      </c>
    </row>
    <row r="23" spans="1:43" ht="23.25">
      <c r="A23" s="1">
        <v>21</v>
      </c>
      <c r="B23" s="5" t="s">
        <v>52</v>
      </c>
      <c r="C23" s="5">
        <v>27</v>
      </c>
      <c r="D23" s="5" t="s">
        <v>50</v>
      </c>
      <c r="E23" s="5">
        <v>1</v>
      </c>
      <c r="F23" s="5">
        <v>1</v>
      </c>
      <c r="G23" s="5">
        <v>1</v>
      </c>
      <c r="H23" s="5" t="s">
        <v>125</v>
      </c>
      <c r="I23" s="5" t="s">
        <v>75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3">
        <v>4</v>
      </c>
      <c r="S23" s="3">
        <v>4</v>
      </c>
      <c r="T23" s="3">
        <v>4</v>
      </c>
      <c r="U23" s="3">
        <v>3</v>
      </c>
      <c r="V23" s="3">
        <v>3</v>
      </c>
      <c r="W23" s="18">
        <v>4</v>
      </c>
      <c r="X23" s="4">
        <v>5</v>
      </c>
      <c r="Y23" s="14">
        <v>5</v>
      </c>
      <c r="Z23" s="17">
        <v>5</v>
      </c>
      <c r="AA23" s="17">
        <v>5</v>
      </c>
      <c r="AB23" s="17">
        <v>4</v>
      </c>
      <c r="AC23" s="17">
        <v>4</v>
      </c>
      <c r="AD23" s="20">
        <v>3</v>
      </c>
      <c r="AE23" s="19">
        <v>4</v>
      </c>
      <c r="AF23" s="19">
        <v>4</v>
      </c>
      <c r="AG23" s="19">
        <v>4</v>
      </c>
      <c r="AH23" s="19">
        <v>4</v>
      </c>
      <c r="AI23" s="19">
        <v>4</v>
      </c>
      <c r="AJ23" s="19">
        <v>4</v>
      </c>
      <c r="AK23" s="19">
        <v>4</v>
      </c>
      <c r="AL23" s="19">
        <v>5</v>
      </c>
      <c r="AM23" s="19">
        <v>4</v>
      </c>
      <c r="AN23" s="19">
        <v>3</v>
      </c>
      <c r="AO23" s="71">
        <v>4</v>
      </c>
      <c r="AP23" s="71">
        <v>4</v>
      </c>
      <c r="AQ23" s="71">
        <v>4</v>
      </c>
    </row>
    <row r="24" spans="1:43" ht="23.25">
      <c r="A24" s="1">
        <v>22</v>
      </c>
      <c r="B24" s="5" t="s">
        <v>52</v>
      </c>
      <c r="C24" s="5">
        <v>29</v>
      </c>
      <c r="D24" s="5" t="s">
        <v>50</v>
      </c>
      <c r="E24" s="5">
        <v>1</v>
      </c>
      <c r="F24" s="5">
        <v>1</v>
      </c>
      <c r="G24" s="5">
        <v>1</v>
      </c>
      <c r="H24" s="5" t="s">
        <v>133</v>
      </c>
      <c r="I24" s="5" t="s">
        <v>27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3">
        <v>5</v>
      </c>
      <c r="S24" s="3">
        <v>5</v>
      </c>
      <c r="T24" s="3">
        <v>5</v>
      </c>
      <c r="U24" s="3">
        <v>4</v>
      </c>
      <c r="V24" s="3">
        <v>4</v>
      </c>
      <c r="W24" s="18">
        <v>4</v>
      </c>
      <c r="X24" s="4">
        <v>4</v>
      </c>
      <c r="Y24" s="14">
        <v>4</v>
      </c>
      <c r="Z24" s="17">
        <v>4</v>
      </c>
      <c r="AA24" s="17">
        <v>4</v>
      </c>
      <c r="AB24" s="17">
        <v>4</v>
      </c>
      <c r="AC24" s="17">
        <v>4</v>
      </c>
      <c r="AD24" s="20">
        <v>2</v>
      </c>
      <c r="AE24" s="19">
        <v>4</v>
      </c>
      <c r="AF24" s="19">
        <v>4</v>
      </c>
      <c r="AG24" s="19">
        <v>4</v>
      </c>
      <c r="AH24" s="19">
        <v>5</v>
      </c>
      <c r="AI24" s="19">
        <v>5</v>
      </c>
      <c r="AJ24" s="19">
        <v>5</v>
      </c>
      <c r="AK24" s="19">
        <v>4</v>
      </c>
      <c r="AL24" s="19">
        <v>4</v>
      </c>
      <c r="AM24" s="19">
        <v>4</v>
      </c>
      <c r="AN24" s="19">
        <v>4</v>
      </c>
      <c r="AO24" s="71">
        <v>5</v>
      </c>
      <c r="AP24" s="71">
        <v>4</v>
      </c>
      <c r="AQ24" s="71">
        <v>4</v>
      </c>
    </row>
    <row r="25" spans="1:43" ht="23.25">
      <c r="A25" s="1">
        <v>23</v>
      </c>
      <c r="B25" s="5" t="s">
        <v>52</v>
      </c>
      <c r="C25" s="5">
        <v>25</v>
      </c>
      <c r="D25" s="5" t="s">
        <v>50</v>
      </c>
      <c r="E25" s="5">
        <v>1</v>
      </c>
      <c r="F25" s="5">
        <v>1</v>
      </c>
      <c r="G25" s="5">
        <v>1</v>
      </c>
      <c r="H25" s="5" t="s">
        <v>16</v>
      </c>
      <c r="I25" s="5" t="s">
        <v>78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3">
        <v>4</v>
      </c>
      <c r="S25" s="3">
        <v>3</v>
      </c>
      <c r="T25" s="3">
        <v>5</v>
      </c>
      <c r="U25" s="3">
        <v>4</v>
      </c>
      <c r="V25" s="3">
        <v>4</v>
      </c>
      <c r="W25" s="18">
        <v>5</v>
      </c>
      <c r="X25" s="4">
        <v>5</v>
      </c>
      <c r="Y25" s="14">
        <v>5</v>
      </c>
      <c r="Z25" s="17">
        <v>4</v>
      </c>
      <c r="AA25" s="17">
        <v>4</v>
      </c>
      <c r="AB25" s="17">
        <v>4</v>
      </c>
      <c r="AC25" s="17">
        <v>4</v>
      </c>
      <c r="AD25" s="20">
        <v>3</v>
      </c>
      <c r="AE25" s="19">
        <v>4</v>
      </c>
      <c r="AF25" s="19">
        <v>4</v>
      </c>
      <c r="AG25" s="19">
        <v>4</v>
      </c>
      <c r="AH25" s="19">
        <v>4</v>
      </c>
      <c r="AI25" s="19">
        <v>4</v>
      </c>
      <c r="AJ25" s="19">
        <v>4</v>
      </c>
      <c r="AK25" s="19">
        <v>4</v>
      </c>
      <c r="AL25" s="19">
        <v>5</v>
      </c>
      <c r="AM25" s="19">
        <v>4</v>
      </c>
      <c r="AN25" s="19">
        <v>4</v>
      </c>
      <c r="AO25" s="71">
        <v>3</v>
      </c>
      <c r="AP25" s="71">
        <v>4</v>
      </c>
      <c r="AQ25" s="71">
        <v>4</v>
      </c>
    </row>
    <row r="26" spans="1:43" ht="23.25">
      <c r="A26" s="1">
        <v>24</v>
      </c>
      <c r="B26" s="5" t="s">
        <v>52</v>
      </c>
      <c r="C26" s="5">
        <v>25</v>
      </c>
      <c r="D26" s="5" t="s">
        <v>50</v>
      </c>
      <c r="E26" s="5">
        <v>1</v>
      </c>
      <c r="F26" s="5">
        <v>1</v>
      </c>
      <c r="G26" s="5">
        <v>1</v>
      </c>
      <c r="H26" s="5" t="s">
        <v>16</v>
      </c>
      <c r="I26" s="5" t="s">
        <v>78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3">
        <v>4</v>
      </c>
      <c r="S26" s="3">
        <v>4</v>
      </c>
      <c r="T26" s="3">
        <v>4</v>
      </c>
      <c r="U26" s="3">
        <v>4</v>
      </c>
      <c r="V26" s="3">
        <v>4</v>
      </c>
      <c r="W26" s="18">
        <v>4</v>
      </c>
      <c r="X26" s="4">
        <v>4</v>
      </c>
      <c r="Y26" s="14">
        <v>4</v>
      </c>
      <c r="Z26" s="17">
        <v>4</v>
      </c>
      <c r="AA26" s="17">
        <v>4</v>
      </c>
      <c r="AB26" s="17">
        <v>4</v>
      </c>
      <c r="AC26" s="17">
        <v>4</v>
      </c>
      <c r="AD26" s="20">
        <v>3</v>
      </c>
      <c r="AE26" s="19">
        <v>4</v>
      </c>
      <c r="AF26" s="19">
        <v>4</v>
      </c>
      <c r="AG26" s="19">
        <v>4</v>
      </c>
      <c r="AH26" s="19">
        <v>4</v>
      </c>
      <c r="AI26" s="19">
        <v>3</v>
      </c>
      <c r="AJ26" s="19">
        <v>4</v>
      </c>
      <c r="AK26" s="19">
        <v>4</v>
      </c>
      <c r="AL26" s="19">
        <v>4</v>
      </c>
      <c r="AM26" s="19">
        <v>4</v>
      </c>
      <c r="AN26" s="19">
        <v>4</v>
      </c>
      <c r="AO26" s="71">
        <v>4</v>
      </c>
      <c r="AP26" s="71">
        <v>4</v>
      </c>
      <c r="AQ26" s="71">
        <v>4</v>
      </c>
    </row>
    <row r="27" spans="1:43" ht="23.25">
      <c r="A27" s="1">
        <v>25</v>
      </c>
      <c r="B27" s="5" t="s">
        <v>52</v>
      </c>
      <c r="C27" s="5">
        <v>25</v>
      </c>
      <c r="D27" s="5" t="s">
        <v>49</v>
      </c>
      <c r="E27" s="5">
        <v>1</v>
      </c>
      <c r="F27" s="5">
        <v>1</v>
      </c>
      <c r="G27" s="5">
        <v>1</v>
      </c>
      <c r="H27" s="5" t="s">
        <v>16</v>
      </c>
      <c r="I27" s="5" t="s">
        <v>78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3">
        <v>5</v>
      </c>
      <c r="S27" s="3">
        <v>5</v>
      </c>
      <c r="T27" s="3">
        <v>5</v>
      </c>
      <c r="U27" s="3">
        <v>5</v>
      </c>
      <c r="V27" s="3">
        <v>5</v>
      </c>
      <c r="W27" s="18">
        <v>5</v>
      </c>
      <c r="X27" s="4">
        <v>5</v>
      </c>
      <c r="Y27" s="14">
        <v>5</v>
      </c>
      <c r="Z27" s="17">
        <v>5</v>
      </c>
      <c r="AA27" s="17">
        <v>5</v>
      </c>
      <c r="AB27" s="17">
        <v>5</v>
      </c>
      <c r="AC27" s="17">
        <v>5</v>
      </c>
      <c r="AD27" s="20">
        <v>3</v>
      </c>
      <c r="AE27" s="19">
        <v>5</v>
      </c>
      <c r="AF27" s="19">
        <v>5</v>
      </c>
      <c r="AG27" s="19">
        <v>5</v>
      </c>
      <c r="AH27" s="19">
        <v>5</v>
      </c>
      <c r="AI27" s="19">
        <v>5</v>
      </c>
      <c r="AJ27" s="19">
        <v>5</v>
      </c>
      <c r="AK27" s="19">
        <v>5</v>
      </c>
      <c r="AL27" s="19">
        <v>5</v>
      </c>
      <c r="AM27" s="19">
        <v>5</v>
      </c>
      <c r="AN27" s="19">
        <v>5</v>
      </c>
      <c r="AO27" s="71">
        <v>5</v>
      </c>
      <c r="AP27" s="71">
        <v>5</v>
      </c>
      <c r="AQ27" s="71">
        <v>5</v>
      </c>
    </row>
    <row r="28" spans="1:43" ht="23.25">
      <c r="A28" s="1">
        <v>26</v>
      </c>
      <c r="B28" s="5" t="s">
        <v>52</v>
      </c>
      <c r="C28" s="5">
        <v>35</v>
      </c>
      <c r="D28" s="5" t="s">
        <v>50</v>
      </c>
      <c r="E28" s="5">
        <v>1</v>
      </c>
      <c r="F28" s="5">
        <v>1</v>
      </c>
      <c r="G28" s="5">
        <v>1</v>
      </c>
      <c r="H28" s="5" t="s">
        <v>147</v>
      </c>
      <c r="I28" s="5" t="s">
        <v>124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3">
        <v>5</v>
      </c>
      <c r="S28" s="3">
        <v>5</v>
      </c>
      <c r="T28" s="3">
        <v>5</v>
      </c>
      <c r="U28" s="3">
        <v>5</v>
      </c>
      <c r="V28" s="3">
        <v>5</v>
      </c>
      <c r="W28" s="18">
        <v>5</v>
      </c>
      <c r="X28" s="4">
        <v>5</v>
      </c>
      <c r="Y28" s="14">
        <v>5</v>
      </c>
      <c r="Z28" s="17">
        <v>4</v>
      </c>
      <c r="AA28" s="17">
        <v>5</v>
      </c>
      <c r="AB28" s="17">
        <v>5</v>
      </c>
      <c r="AC28" s="17">
        <v>5</v>
      </c>
      <c r="AD28" s="20">
        <v>5</v>
      </c>
      <c r="AE28" s="19">
        <v>5</v>
      </c>
      <c r="AF28" s="19">
        <v>4</v>
      </c>
      <c r="AG28" s="19">
        <v>5</v>
      </c>
      <c r="AH28" s="19">
        <v>5</v>
      </c>
      <c r="AI28" s="19">
        <v>4</v>
      </c>
      <c r="AJ28" s="19">
        <v>5</v>
      </c>
      <c r="AK28" s="19">
        <v>5</v>
      </c>
      <c r="AL28" s="19">
        <v>5</v>
      </c>
      <c r="AM28" s="19">
        <v>5</v>
      </c>
      <c r="AN28" s="19">
        <v>5</v>
      </c>
      <c r="AO28" s="71">
        <v>4</v>
      </c>
      <c r="AP28" s="71">
        <v>5</v>
      </c>
      <c r="AQ28" s="71">
        <v>5</v>
      </c>
    </row>
    <row r="29" spans="1:43" ht="23.25">
      <c r="A29" s="1">
        <v>27</v>
      </c>
      <c r="B29" s="5" t="s">
        <v>52</v>
      </c>
      <c r="C29" s="5">
        <v>31</v>
      </c>
      <c r="D29" s="5" t="s">
        <v>50</v>
      </c>
      <c r="E29" s="5">
        <v>1</v>
      </c>
      <c r="F29" s="5">
        <v>1</v>
      </c>
      <c r="G29" s="5">
        <v>1</v>
      </c>
      <c r="H29" s="5" t="s">
        <v>127</v>
      </c>
      <c r="I29" s="5" t="s">
        <v>137</v>
      </c>
      <c r="J29" s="5">
        <v>1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3">
        <v>5</v>
      </c>
      <c r="S29" s="3">
        <v>5</v>
      </c>
      <c r="T29" s="3">
        <v>4</v>
      </c>
      <c r="U29" s="3">
        <v>4</v>
      </c>
      <c r="V29" s="3">
        <v>3</v>
      </c>
      <c r="W29" s="18">
        <v>4</v>
      </c>
      <c r="X29" s="4">
        <v>4</v>
      </c>
      <c r="Y29" s="14">
        <v>4</v>
      </c>
      <c r="Z29" s="17">
        <v>5</v>
      </c>
      <c r="AA29" s="17">
        <v>5</v>
      </c>
      <c r="AB29" s="17">
        <v>5</v>
      </c>
      <c r="AC29" s="17">
        <v>4</v>
      </c>
      <c r="AD29" s="20">
        <v>3</v>
      </c>
      <c r="AE29" s="19">
        <v>4</v>
      </c>
      <c r="AF29" s="19">
        <v>3</v>
      </c>
      <c r="AG29" s="19">
        <v>4</v>
      </c>
      <c r="AH29" s="19">
        <v>4</v>
      </c>
      <c r="AI29" s="19">
        <v>3</v>
      </c>
      <c r="AJ29" s="19">
        <v>4</v>
      </c>
      <c r="AK29" s="19">
        <v>4</v>
      </c>
      <c r="AL29" s="19">
        <v>4</v>
      </c>
      <c r="AM29" s="19">
        <v>4</v>
      </c>
      <c r="AN29" s="19">
        <v>4</v>
      </c>
      <c r="AO29" s="71">
        <v>5</v>
      </c>
      <c r="AP29" s="71">
        <v>4</v>
      </c>
      <c r="AQ29" s="71">
        <v>4</v>
      </c>
    </row>
    <row r="30" spans="1:43" ht="23.25">
      <c r="A30" s="1">
        <v>28</v>
      </c>
      <c r="B30" s="5" t="s">
        <v>52</v>
      </c>
      <c r="C30" s="5">
        <v>28</v>
      </c>
      <c r="D30" s="5" t="s">
        <v>50</v>
      </c>
      <c r="E30" s="5">
        <v>1</v>
      </c>
      <c r="F30" s="5">
        <v>1</v>
      </c>
      <c r="G30" s="5">
        <v>1</v>
      </c>
      <c r="H30" s="5" t="s">
        <v>16</v>
      </c>
      <c r="I30" s="5" t="s">
        <v>78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1</v>
      </c>
      <c r="R30" s="3">
        <v>3</v>
      </c>
      <c r="S30" s="3">
        <v>5</v>
      </c>
      <c r="T30" s="3">
        <v>5</v>
      </c>
      <c r="U30" s="3">
        <v>4</v>
      </c>
      <c r="V30" s="3">
        <v>4</v>
      </c>
      <c r="W30" s="18">
        <v>5</v>
      </c>
      <c r="X30" s="4">
        <v>5</v>
      </c>
      <c r="Y30" s="14">
        <v>5</v>
      </c>
      <c r="Z30" s="17">
        <v>3</v>
      </c>
      <c r="AA30" s="17">
        <v>4</v>
      </c>
      <c r="AB30" s="17">
        <v>3</v>
      </c>
      <c r="AC30" s="17">
        <v>4</v>
      </c>
      <c r="AD30" s="20">
        <v>5</v>
      </c>
      <c r="AE30" s="19">
        <v>5</v>
      </c>
      <c r="AF30" s="19">
        <v>5</v>
      </c>
      <c r="AG30" s="19">
        <v>5</v>
      </c>
      <c r="AH30" s="19">
        <v>5</v>
      </c>
      <c r="AI30" s="19">
        <v>5</v>
      </c>
      <c r="AJ30" s="19">
        <v>5</v>
      </c>
      <c r="AK30" s="19">
        <v>5</v>
      </c>
      <c r="AL30" s="19">
        <v>4</v>
      </c>
      <c r="AM30" s="19">
        <v>4</v>
      </c>
      <c r="AN30" s="19">
        <v>4</v>
      </c>
      <c r="AO30" s="71">
        <v>4</v>
      </c>
      <c r="AP30" s="71">
        <v>4</v>
      </c>
      <c r="AQ30" s="71">
        <v>4</v>
      </c>
    </row>
    <row r="31" spans="1:43" ht="23.25">
      <c r="A31" s="1">
        <v>29</v>
      </c>
      <c r="B31" s="5" t="s">
        <v>52</v>
      </c>
      <c r="C31" s="5">
        <v>29</v>
      </c>
      <c r="D31" s="5" t="s">
        <v>50</v>
      </c>
      <c r="E31" s="5">
        <v>1</v>
      </c>
      <c r="F31" s="5">
        <v>1</v>
      </c>
      <c r="G31" s="5">
        <v>2</v>
      </c>
      <c r="H31" s="5" t="s">
        <v>138</v>
      </c>
      <c r="I31" s="5" t="s">
        <v>78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3">
        <v>4</v>
      </c>
      <c r="S31" s="3">
        <v>5</v>
      </c>
      <c r="T31" s="3">
        <v>5</v>
      </c>
      <c r="U31" s="3">
        <v>2</v>
      </c>
      <c r="V31" s="3">
        <v>3</v>
      </c>
      <c r="W31" s="18">
        <v>5</v>
      </c>
      <c r="X31" s="4">
        <v>5</v>
      </c>
      <c r="Y31" s="14">
        <v>5</v>
      </c>
      <c r="Z31" s="17">
        <v>3</v>
      </c>
      <c r="AA31" s="17">
        <v>4</v>
      </c>
      <c r="AB31" s="17">
        <v>4</v>
      </c>
      <c r="AC31" s="17">
        <v>3</v>
      </c>
      <c r="AD31" s="20">
        <v>3</v>
      </c>
      <c r="AE31" s="19">
        <v>5</v>
      </c>
      <c r="AF31" s="19">
        <v>4</v>
      </c>
      <c r="AG31" s="19">
        <v>4</v>
      </c>
      <c r="AH31" s="19">
        <v>5</v>
      </c>
      <c r="AI31" s="19">
        <v>5</v>
      </c>
      <c r="AJ31" s="19">
        <v>5</v>
      </c>
      <c r="AK31" s="19">
        <v>4</v>
      </c>
      <c r="AL31" s="19">
        <v>4</v>
      </c>
      <c r="AM31" s="19">
        <v>4</v>
      </c>
      <c r="AN31" s="19">
        <v>4</v>
      </c>
      <c r="AO31" s="71">
        <v>4</v>
      </c>
      <c r="AP31" s="71">
        <v>4</v>
      </c>
      <c r="AQ31" s="71">
        <v>4</v>
      </c>
    </row>
    <row r="32" spans="1:43" ht="23.25">
      <c r="A32" s="1">
        <v>30</v>
      </c>
      <c r="B32" s="5" t="s">
        <v>52</v>
      </c>
      <c r="C32" s="5">
        <v>29</v>
      </c>
      <c r="D32" s="5" t="s">
        <v>49</v>
      </c>
      <c r="E32" s="5">
        <v>1</v>
      </c>
      <c r="F32" s="5">
        <v>1</v>
      </c>
      <c r="G32" s="5">
        <v>1</v>
      </c>
      <c r="H32" s="5" t="s">
        <v>131</v>
      </c>
      <c r="I32" s="5" t="s">
        <v>76</v>
      </c>
      <c r="J32" s="5">
        <v>1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3">
        <v>4</v>
      </c>
      <c r="S32" s="3">
        <v>4</v>
      </c>
      <c r="T32" s="3">
        <v>3</v>
      </c>
      <c r="U32" s="3">
        <v>4</v>
      </c>
      <c r="V32" s="3">
        <v>4</v>
      </c>
      <c r="W32" s="18">
        <v>5</v>
      </c>
      <c r="X32" s="4">
        <v>5</v>
      </c>
      <c r="Y32" s="14">
        <v>5</v>
      </c>
      <c r="Z32" s="17">
        <v>5</v>
      </c>
      <c r="AA32" s="17">
        <v>5</v>
      </c>
      <c r="AB32" s="17">
        <v>5</v>
      </c>
      <c r="AC32" s="17">
        <v>5</v>
      </c>
      <c r="AD32" s="20">
        <v>5</v>
      </c>
      <c r="AE32" s="19">
        <v>4</v>
      </c>
      <c r="AF32" s="19">
        <v>3</v>
      </c>
      <c r="AG32" s="19">
        <v>5</v>
      </c>
      <c r="AH32" s="19">
        <v>4</v>
      </c>
      <c r="AI32" s="19">
        <v>4</v>
      </c>
      <c r="AJ32" s="19">
        <v>5</v>
      </c>
      <c r="AK32" s="19">
        <v>3</v>
      </c>
      <c r="AL32" s="19">
        <v>5</v>
      </c>
      <c r="AM32" s="19">
        <v>4</v>
      </c>
      <c r="AN32" s="19">
        <v>3</v>
      </c>
      <c r="AO32" s="71">
        <v>5</v>
      </c>
      <c r="AP32" s="71">
        <v>4</v>
      </c>
      <c r="AQ32" s="71">
        <v>5</v>
      </c>
    </row>
    <row r="33" spans="1:43" ht="23.25">
      <c r="A33" s="1">
        <v>31</v>
      </c>
      <c r="B33" s="5" t="s">
        <v>52</v>
      </c>
      <c r="C33" s="5">
        <v>26</v>
      </c>
      <c r="D33" s="5" t="s">
        <v>50</v>
      </c>
      <c r="E33" s="5">
        <v>1</v>
      </c>
      <c r="F33" s="5">
        <v>1</v>
      </c>
      <c r="G33" s="5">
        <v>1</v>
      </c>
      <c r="H33" s="5" t="s">
        <v>16</v>
      </c>
      <c r="I33" s="5" t="s">
        <v>78</v>
      </c>
      <c r="J33" s="5">
        <v>1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3">
        <v>5</v>
      </c>
      <c r="S33" s="3">
        <v>5</v>
      </c>
      <c r="T33" s="3">
        <v>5</v>
      </c>
      <c r="U33" s="3">
        <v>4</v>
      </c>
      <c r="V33" s="3">
        <v>5</v>
      </c>
      <c r="W33" s="18">
        <v>5</v>
      </c>
      <c r="X33" s="4">
        <v>5</v>
      </c>
      <c r="Y33" s="14">
        <v>5</v>
      </c>
      <c r="Z33" s="17">
        <v>5</v>
      </c>
      <c r="AA33" s="17">
        <v>4</v>
      </c>
      <c r="AB33" s="17">
        <v>4</v>
      </c>
      <c r="AC33" s="17">
        <v>4</v>
      </c>
      <c r="AD33" s="20">
        <v>4</v>
      </c>
      <c r="AE33" s="19">
        <v>5</v>
      </c>
      <c r="AF33" s="19">
        <v>5</v>
      </c>
      <c r="AG33" s="19">
        <v>5</v>
      </c>
      <c r="AH33" s="19">
        <v>5</v>
      </c>
      <c r="AI33" s="19">
        <v>5</v>
      </c>
      <c r="AJ33" s="19">
        <v>5</v>
      </c>
      <c r="AK33" s="19">
        <v>5</v>
      </c>
      <c r="AL33" s="19">
        <v>5</v>
      </c>
      <c r="AM33" s="19">
        <v>5</v>
      </c>
      <c r="AN33" s="19">
        <v>5</v>
      </c>
      <c r="AO33" s="71">
        <v>5</v>
      </c>
      <c r="AP33" s="71">
        <v>5</v>
      </c>
      <c r="AQ33" s="71">
        <v>5</v>
      </c>
    </row>
    <row r="34" spans="1:43" ht="23.25">
      <c r="A34" s="1">
        <v>32</v>
      </c>
      <c r="B34" s="5" t="s">
        <v>52</v>
      </c>
      <c r="C34" s="5">
        <v>26</v>
      </c>
      <c r="D34" s="5" t="s">
        <v>50</v>
      </c>
      <c r="E34" s="5">
        <v>1</v>
      </c>
      <c r="F34" s="5">
        <v>1</v>
      </c>
      <c r="G34" s="5">
        <v>1</v>
      </c>
      <c r="H34" s="5" t="s">
        <v>16</v>
      </c>
      <c r="I34" s="5" t="s">
        <v>78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1</v>
      </c>
      <c r="R34" s="3">
        <v>4</v>
      </c>
      <c r="S34" s="3">
        <v>4</v>
      </c>
      <c r="T34" s="3">
        <v>5</v>
      </c>
      <c r="U34" s="3">
        <v>4</v>
      </c>
      <c r="V34" s="3">
        <v>4</v>
      </c>
      <c r="W34" s="18">
        <v>4</v>
      </c>
      <c r="X34" s="4">
        <v>4</v>
      </c>
      <c r="Y34" s="14">
        <v>4</v>
      </c>
      <c r="Z34" s="17">
        <v>4</v>
      </c>
      <c r="AA34" s="17">
        <v>4</v>
      </c>
      <c r="AB34" s="17">
        <v>4</v>
      </c>
      <c r="AC34" s="17">
        <v>4</v>
      </c>
      <c r="AD34" s="20">
        <v>4</v>
      </c>
      <c r="AE34" s="19">
        <v>4</v>
      </c>
      <c r="AF34" s="19">
        <v>4</v>
      </c>
      <c r="AG34" s="19">
        <v>4</v>
      </c>
      <c r="AH34" s="19">
        <v>4</v>
      </c>
      <c r="AI34" s="19">
        <v>4</v>
      </c>
      <c r="AJ34" s="19">
        <v>5</v>
      </c>
      <c r="AK34" s="19">
        <v>5</v>
      </c>
      <c r="AL34" s="19">
        <v>5</v>
      </c>
      <c r="AM34" s="19">
        <v>5</v>
      </c>
      <c r="AN34" s="19">
        <v>5</v>
      </c>
      <c r="AO34" s="71">
        <v>3</v>
      </c>
      <c r="AP34" s="71">
        <v>4</v>
      </c>
      <c r="AQ34" s="71">
        <v>4</v>
      </c>
    </row>
    <row r="35" spans="1:43" ht="23.25">
      <c r="A35" s="1">
        <v>33</v>
      </c>
      <c r="B35" s="5" t="s">
        <v>52</v>
      </c>
      <c r="C35" s="5">
        <v>24</v>
      </c>
      <c r="D35" s="5" t="s">
        <v>50</v>
      </c>
      <c r="E35" s="5">
        <v>1</v>
      </c>
      <c r="F35" s="5">
        <v>1</v>
      </c>
      <c r="G35" s="5">
        <v>1</v>
      </c>
      <c r="H35" s="5" t="s">
        <v>122</v>
      </c>
      <c r="I35" s="5" t="s">
        <v>78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3">
        <v>5</v>
      </c>
      <c r="S35" s="3">
        <v>4</v>
      </c>
      <c r="T35" s="3">
        <v>5</v>
      </c>
      <c r="U35" s="3">
        <v>5</v>
      </c>
      <c r="V35" s="3">
        <v>4</v>
      </c>
      <c r="W35" s="18">
        <v>4</v>
      </c>
      <c r="X35" s="4">
        <v>4</v>
      </c>
      <c r="Y35" s="14">
        <v>4</v>
      </c>
      <c r="Z35" s="17">
        <v>4</v>
      </c>
      <c r="AA35" s="17">
        <v>3</v>
      </c>
      <c r="AB35" s="17">
        <v>5</v>
      </c>
      <c r="AC35" s="17">
        <v>4</v>
      </c>
      <c r="AD35" s="20">
        <v>4</v>
      </c>
      <c r="AE35" s="19">
        <v>4</v>
      </c>
      <c r="AF35" s="19">
        <v>4</v>
      </c>
      <c r="AG35" s="19">
        <v>4</v>
      </c>
      <c r="AH35" s="19">
        <v>5</v>
      </c>
      <c r="AI35" s="19">
        <v>4</v>
      </c>
      <c r="AJ35" s="19">
        <v>5</v>
      </c>
      <c r="AK35" s="19">
        <v>5</v>
      </c>
      <c r="AL35" s="19">
        <v>5</v>
      </c>
      <c r="AM35" s="19">
        <v>5</v>
      </c>
      <c r="AN35" s="19">
        <v>5</v>
      </c>
      <c r="AO35" s="71">
        <v>5</v>
      </c>
      <c r="AP35" s="71">
        <v>5</v>
      </c>
      <c r="AQ35" s="71">
        <v>5</v>
      </c>
    </row>
    <row r="36" spans="1:43" ht="23.25">
      <c r="A36" s="1">
        <v>34</v>
      </c>
      <c r="B36" s="5" t="s">
        <v>52</v>
      </c>
      <c r="C36" s="5">
        <v>27</v>
      </c>
      <c r="D36" s="5" t="s">
        <v>50</v>
      </c>
      <c r="E36" s="5">
        <v>1</v>
      </c>
      <c r="F36" s="5">
        <v>1</v>
      </c>
      <c r="G36" s="5">
        <v>1</v>
      </c>
      <c r="H36" s="5" t="s">
        <v>122</v>
      </c>
      <c r="I36" s="5" t="s">
        <v>78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3">
        <v>3</v>
      </c>
      <c r="S36" s="3">
        <v>3</v>
      </c>
      <c r="T36" s="3">
        <v>2</v>
      </c>
      <c r="U36" s="3">
        <v>3</v>
      </c>
      <c r="V36" s="3">
        <v>3</v>
      </c>
      <c r="W36" s="18">
        <v>4</v>
      </c>
      <c r="X36" s="4">
        <v>2</v>
      </c>
      <c r="Y36" s="14">
        <v>3</v>
      </c>
      <c r="Z36" s="17">
        <v>2</v>
      </c>
      <c r="AA36" s="17">
        <v>3</v>
      </c>
      <c r="AB36" s="17">
        <v>3</v>
      </c>
      <c r="AC36" s="17">
        <v>4</v>
      </c>
      <c r="AD36" s="20">
        <v>1</v>
      </c>
      <c r="AE36" s="19">
        <v>2</v>
      </c>
      <c r="AF36" s="19">
        <v>3</v>
      </c>
      <c r="AG36" s="19">
        <v>4</v>
      </c>
      <c r="AH36" s="19">
        <v>3</v>
      </c>
      <c r="AI36" s="19">
        <v>3</v>
      </c>
      <c r="AJ36" s="19">
        <v>3</v>
      </c>
      <c r="AK36" s="19">
        <v>4</v>
      </c>
      <c r="AL36" s="19">
        <v>2</v>
      </c>
      <c r="AM36" s="19">
        <v>3</v>
      </c>
      <c r="AN36" s="19">
        <v>4</v>
      </c>
      <c r="AO36" s="71">
        <v>4</v>
      </c>
      <c r="AP36" s="71">
        <v>3</v>
      </c>
      <c r="AQ36" s="71">
        <v>3</v>
      </c>
    </row>
    <row r="37" spans="1:43" ht="23.25">
      <c r="A37" s="1">
        <v>35</v>
      </c>
      <c r="B37" s="5" t="s">
        <v>52</v>
      </c>
      <c r="C37" s="5">
        <v>28</v>
      </c>
      <c r="D37" s="5" t="s">
        <v>49</v>
      </c>
      <c r="E37" s="5">
        <v>1</v>
      </c>
      <c r="F37" s="5">
        <v>1</v>
      </c>
      <c r="G37" s="5">
        <v>2</v>
      </c>
      <c r="H37" s="5" t="s">
        <v>141</v>
      </c>
      <c r="I37" s="5" t="s">
        <v>142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3">
        <v>3</v>
      </c>
      <c r="S37" s="3">
        <v>5</v>
      </c>
      <c r="T37" s="3">
        <v>5</v>
      </c>
      <c r="U37" s="3">
        <v>2</v>
      </c>
      <c r="V37" s="3">
        <v>2</v>
      </c>
      <c r="W37" s="18">
        <v>5</v>
      </c>
      <c r="X37" s="4">
        <v>5</v>
      </c>
      <c r="Y37" s="14">
        <v>5</v>
      </c>
      <c r="Z37" s="17">
        <v>5</v>
      </c>
      <c r="AA37" s="17">
        <v>5</v>
      </c>
      <c r="AB37" s="17">
        <v>5</v>
      </c>
      <c r="AC37" s="17">
        <v>5</v>
      </c>
      <c r="AD37" s="20">
        <v>5</v>
      </c>
      <c r="AE37" s="19">
        <v>5</v>
      </c>
      <c r="AF37" s="19">
        <v>5</v>
      </c>
      <c r="AG37" s="19">
        <v>5</v>
      </c>
      <c r="AH37" s="19">
        <v>5</v>
      </c>
      <c r="AI37" s="19">
        <v>5</v>
      </c>
      <c r="AJ37" s="19">
        <v>5</v>
      </c>
      <c r="AK37" s="19">
        <v>5</v>
      </c>
      <c r="AL37" s="19">
        <v>5</v>
      </c>
      <c r="AM37" s="19">
        <v>5</v>
      </c>
      <c r="AN37" s="19">
        <v>5</v>
      </c>
      <c r="AO37" s="71">
        <v>5</v>
      </c>
      <c r="AP37" s="71">
        <v>5</v>
      </c>
      <c r="AQ37" s="71">
        <v>5</v>
      </c>
    </row>
    <row r="38" spans="1:43" ht="23.25">
      <c r="A38" s="1">
        <v>36</v>
      </c>
      <c r="B38" s="5" t="s">
        <v>52</v>
      </c>
      <c r="C38" s="5">
        <v>32</v>
      </c>
      <c r="D38" s="5" t="s">
        <v>50</v>
      </c>
      <c r="E38" s="5">
        <v>1</v>
      </c>
      <c r="F38" s="5">
        <v>1</v>
      </c>
      <c r="G38" s="5">
        <v>2</v>
      </c>
      <c r="H38" s="5" t="s">
        <v>163</v>
      </c>
      <c r="I38" s="5" t="s">
        <v>142</v>
      </c>
      <c r="J38" s="5">
        <v>1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3">
        <v>5</v>
      </c>
      <c r="S38" s="3">
        <v>5</v>
      </c>
      <c r="T38" s="3">
        <v>5</v>
      </c>
      <c r="U38" s="3">
        <v>5</v>
      </c>
      <c r="V38" s="3">
        <v>5</v>
      </c>
      <c r="W38" s="18">
        <v>5</v>
      </c>
      <c r="X38" s="4">
        <v>5</v>
      </c>
      <c r="Y38" s="14">
        <v>5</v>
      </c>
      <c r="Z38" s="17">
        <v>5</v>
      </c>
      <c r="AA38" s="17">
        <v>5</v>
      </c>
      <c r="AB38" s="17">
        <v>5</v>
      </c>
      <c r="AC38" s="17">
        <v>5</v>
      </c>
      <c r="AD38" s="20">
        <v>5</v>
      </c>
      <c r="AE38" s="19">
        <v>5</v>
      </c>
      <c r="AF38" s="19">
        <v>5</v>
      </c>
      <c r="AG38" s="19">
        <v>5</v>
      </c>
      <c r="AH38" s="19">
        <v>5</v>
      </c>
      <c r="AI38" s="19">
        <v>5</v>
      </c>
      <c r="AJ38" s="19">
        <v>5</v>
      </c>
      <c r="AK38" s="19">
        <v>5</v>
      </c>
      <c r="AL38" s="19">
        <v>5</v>
      </c>
      <c r="AM38" s="19">
        <v>5</v>
      </c>
      <c r="AN38" s="19">
        <v>5</v>
      </c>
      <c r="AO38" s="71">
        <v>5</v>
      </c>
      <c r="AP38" s="71">
        <v>5</v>
      </c>
      <c r="AQ38" s="71">
        <v>5</v>
      </c>
    </row>
    <row r="39" spans="1:43" ht="23.25">
      <c r="A39" s="1">
        <v>37</v>
      </c>
      <c r="B39" s="5" t="s">
        <v>53</v>
      </c>
      <c r="C39" s="5">
        <v>27</v>
      </c>
      <c r="D39" s="5" t="s">
        <v>49</v>
      </c>
      <c r="E39" s="5">
        <v>1</v>
      </c>
      <c r="F39" s="5">
        <v>1</v>
      </c>
      <c r="G39" s="5"/>
      <c r="H39" s="5" t="s">
        <v>147</v>
      </c>
      <c r="I39" s="5" t="s">
        <v>145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1</v>
      </c>
      <c r="P39" s="5">
        <v>0</v>
      </c>
      <c r="Q39" s="5">
        <v>0</v>
      </c>
      <c r="R39" s="3">
        <v>3</v>
      </c>
      <c r="S39" s="3">
        <v>3</v>
      </c>
      <c r="T39" s="3">
        <v>5</v>
      </c>
      <c r="U39" s="3">
        <v>5</v>
      </c>
      <c r="V39" s="3">
        <v>5</v>
      </c>
      <c r="W39" s="18">
        <v>5</v>
      </c>
      <c r="X39" s="4">
        <v>5</v>
      </c>
      <c r="Y39" s="14">
        <v>5</v>
      </c>
      <c r="Z39" s="17">
        <v>4</v>
      </c>
      <c r="AA39" s="17">
        <v>5</v>
      </c>
      <c r="AB39" s="17">
        <v>5</v>
      </c>
      <c r="AC39" s="17">
        <v>5</v>
      </c>
      <c r="AD39" s="20">
        <v>5</v>
      </c>
      <c r="AE39" s="19">
        <v>3</v>
      </c>
      <c r="AF39" s="19">
        <v>3</v>
      </c>
      <c r="AG39" s="19">
        <v>3</v>
      </c>
      <c r="AH39" s="19">
        <v>3</v>
      </c>
      <c r="AI39" s="19">
        <v>3</v>
      </c>
      <c r="AJ39" s="19">
        <v>3</v>
      </c>
      <c r="AK39" s="19">
        <v>4</v>
      </c>
      <c r="AL39" s="19">
        <v>3</v>
      </c>
      <c r="AM39" s="19">
        <v>3</v>
      </c>
      <c r="AN39" s="19">
        <v>5</v>
      </c>
      <c r="AO39" s="71">
        <v>4</v>
      </c>
      <c r="AP39" s="71">
        <v>4</v>
      </c>
      <c r="AQ39" s="71">
        <v>5</v>
      </c>
    </row>
    <row r="40" spans="1:43" ht="23.25">
      <c r="A40" s="1">
        <v>38</v>
      </c>
      <c r="B40" s="5" t="s">
        <v>52</v>
      </c>
      <c r="C40" s="5">
        <v>34</v>
      </c>
      <c r="D40" s="5" t="s">
        <v>50</v>
      </c>
      <c r="E40" s="5">
        <v>1</v>
      </c>
      <c r="F40" s="5">
        <v>1</v>
      </c>
      <c r="G40" s="5">
        <v>1</v>
      </c>
      <c r="H40" s="5" t="s">
        <v>147</v>
      </c>
      <c r="I40" s="5" t="s">
        <v>76</v>
      </c>
      <c r="J40" s="5">
        <v>1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3">
        <v>5</v>
      </c>
      <c r="S40" s="3">
        <v>5</v>
      </c>
      <c r="T40" s="3">
        <v>5</v>
      </c>
      <c r="U40" s="3">
        <v>5</v>
      </c>
      <c r="V40" s="3">
        <v>5</v>
      </c>
      <c r="W40" s="18">
        <v>5</v>
      </c>
      <c r="X40" s="4">
        <v>5</v>
      </c>
      <c r="Y40" s="14">
        <v>5</v>
      </c>
      <c r="Z40" s="17">
        <v>5</v>
      </c>
      <c r="AA40" s="17">
        <v>5</v>
      </c>
      <c r="AB40" s="17">
        <v>5</v>
      </c>
      <c r="AC40" s="17">
        <v>5</v>
      </c>
      <c r="AD40" s="20">
        <v>5</v>
      </c>
      <c r="AE40" s="19">
        <v>5</v>
      </c>
      <c r="AF40" s="19">
        <v>5</v>
      </c>
      <c r="AG40" s="19">
        <v>5</v>
      </c>
      <c r="AH40" s="19">
        <v>5</v>
      </c>
      <c r="AI40" s="19">
        <v>5</v>
      </c>
      <c r="AJ40" s="19">
        <v>5</v>
      </c>
      <c r="AK40" s="19">
        <v>5</v>
      </c>
      <c r="AL40" s="19">
        <v>5</v>
      </c>
      <c r="AM40" s="19">
        <v>5</v>
      </c>
      <c r="AN40" s="19">
        <v>5</v>
      </c>
      <c r="AO40" s="71">
        <v>5</v>
      </c>
      <c r="AP40" s="71">
        <v>5</v>
      </c>
      <c r="AQ40" s="71">
        <v>5</v>
      </c>
    </row>
    <row r="41" spans="1:43" ht="23.25">
      <c r="A41" s="1">
        <v>39</v>
      </c>
      <c r="B41" s="5" t="s">
        <v>52</v>
      </c>
      <c r="C41" s="5">
        <v>27</v>
      </c>
      <c r="D41" s="5" t="s">
        <v>50</v>
      </c>
      <c r="E41" s="5">
        <v>1</v>
      </c>
      <c r="F41" s="5">
        <v>1</v>
      </c>
      <c r="G41" s="5">
        <v>1</v>
      </c>
      <c r="H41" s="5" t="s">
        <v>147</v>
      </c>
      <c r="I41" s="5" t="s">
        <v>78</v>
      </c>
      <c r="J41" s="5">
        <v>1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3">
        <v>5</v>
      </c>
      <c r="S41" s="3">
        <v>5</v>
      </c>
      <c r="T41" s="3">
        <v>4</v>
      </c>
      <c r="U41" s="3">
        <v>5</v>
      </c>
      <c r="V41" s="3">
        <v>4</v>
      </c>
      <c r="W41" s="18">
        <v>5</v>
      </c>
      <c r="X41" s="4">
        <v>5</v>
      </c>
      <c r="Y41" s="14">
        <v>5</v>
      </c>
      <c r="Z41" s="17">
        <v>4</v>
      </c>
      <c r="AA41" s="17">
        <v>3</v>
      </c>
      <c r="AB41" s="17">
        <v>4</v>
      </c>
      <c r="AC41" s="17">
        <v>4</v>
      </c>
      <c r="AD41" s="20">
        <v>2</v>
      </c>
      <c r="AE41" s="19">
        <v>4</v>
      </c>
      <c r="AF41" s="19">
        <v>4</v>
      </c>
      <c r="AG41" s="19">
        <v>5</v>
      </c>
      <c r="AH41" s="19">
        <v>4</v>
      </c>
      <c r="AI41" s="19">
        <v>4</v>
      </c>
      <c r="AJ41" s="19">
        <v>5</v>
      </c>
      <c r="AK41" s="19">
        <v>4</v>
      </c>
      <c r="AL41" s="19">
        <v>4</v>
      </c>
      <c r="AM41" s="19">
        <v>4</v>
      </c>
      <c r="AN41" s="19">
        <v>4</v>
      </c>
      <c r="AO41" s="71">
        <v>5</v>
      </c>
      <c r="AP41" s="71">
        <v>5</v>
      </c>
      <c r="AQ41" s="71">
        <v>5</v>
      </c>
    </row>
    <row r="42" spans="1:43" ht="23.25">
      <c r="A42" s="1">
        <v>40</v>
      </c>
      <c r="B42" s="5" t="s">
        <v>52</v>
      </c>
      <c r="C42" s="5">
        <v>63</v>
      </c>
      <c r="D42" s="5" t="s">
        <v>50</v>
      </c>
      <c r="E42" s="5">
        <v>1</v>
      </c>
      <c r="F42" s="5">
        <v>1</v>
      </c>
      <c r="G42" s="5">
        <v>1</v>
      </c>
      <c r="H42" s="5" t="s">
        <v>24</v>
      </c>
      <c r="I42" s="5" t="s">
        <v>132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3">
        <v>4</v>
      </c>
      <c r="S42" s="3">
        <v>5</v>
      </c>
      <c r="T42" s="3">
        <v>5</v>
      </c>
      <c r="U42" s="3">
        <v>5</v>
      </c>
      <c r="V42" s="3">
        <v>5</v>
      </c>
      <c r="W42" s="18">
        <v>5</v>
      </c>
      <c r="X42" s="4">
        <v>5</v>
      </c>
      <c r="Y42" s="14">
        <v>5</v>
      </c>
      <c r="Z42" s="17">
        <v>5</v>
      </c>
      <c r="AA42" s="17">
        <v>5</v>
      </c>
      <c r="AB42" s="17">
        <v>4</v>
      </c>
      <c r="AC42" s="17">
        <v>3</v>
      </c>
      <c r="AD42" s="20">
        <v>4</v>
      </c>
      <c r="AE42" s="19">
        <v>4</v>
      </c>
      <c r="AF42" s="19">
        <v>4</v>
      </c>
      <c r="AG42" s="19">
        <v>4</v>
      </c>
      <c r="AH42" s="19">
        <v>4</v>
      </c>
      <c r="AI42" s="19">
        <v>4</v>
      </c>
      <c r="AJ42" s="19">
        <v>5</v>
      </c>
      <c r="AK42" s="19">
        <v>5</v>
      </c>
      <c r="AL42" s="19">
        <v>5</v>
      </c>
      <c r="AM42" s="19">
        <v>5</v>
      </c>
      <c r="AN42" s="19">
        <v>5</v>
      </c>
      <c r="AO42" s="71">
        <v>5</v>
      </c>
      <c r="AP42" s="71">
        <v>5</v>
      </c>
      <c r="AQ42" s="71">
        <v>5</v>
      </c>
    </row>
    <row r="43" spans="1:43" ht="23.25">
      <c r="A43" s="1">
        <v>41</v>
      </c>
      <c r="B43" s="5" t="s">
        <v>52</v>
      </c>
      <c r="C43" s="5" t="s">
        <v>60</v>
      </c>
      <c r="D43" s="5" t="s">
        <v>60</v>
      </c>
      <c r="E43" s="5">
        <v>1</v>
      </c>
      <c r="F43" s="5">
        <v>1</v>
      </c>
      <c r="G43" s="5">
        <v>1</v>
      </c>
      <c r="H43" s="5" t="s">
        <v>131</v>
      </c>
      <c r="I43" s="5" t="s">
        <v>27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3">
        <v>3</v>
      </c>
      <c r="S43" s="3">
        <v>4</v>
      </c>
      <c r="T43" s="3">
        <v>4</v>
      </c>
      <c r="U43" s="3">
        <v>4</v>
      </c>
      <c r="V43" s="3">
        <v>4</v>
      </c>
      <c r="W43" s="18">
        <v>4</v>
      </c>
      <c r="X43" s="4">
        <v>4</v>
      </c>
      <c r="Y43" s="14">
        <v>4</v>
      </c>
      <c r="Z43" s="17">
        <v>3</v>
      </c>
      <c r="AA43" s="17">
        <v>5</v>
      </c>
      <c r="AB43" s="17">
        <v>3</v>
      </c>
      <c r="AC43" s="17">
        <v>3</v>
      </c>
      <c r="AD43" s="20">
        <v>3</v>
      </c>
      <c r="AE43" s="19">
        <v>4</v>
      </c>
      <c r="AF43" s="19">
        <v>4</v>
      </c>
      <c r="AG43" s="19">
        <v>4</v>
      </c>
      <c r="AH43" s="19">
        <v>4</v>
      </c>
      <c r="AI43" s="19">
        <v>4</v>
      </c>
      <c r="AJ43" s="19">
        <v>4</v>
      </c>
      <c r="AK43" s="19">
        <v>4</v>
      </c>
      <c r="AL43" s="19">
        <v>4</v>
      </c>
      <c r="AM43" s="19">
        <v>4</v>
      </c>
      <c r="AN43" s="19">
        <v>4</v>
      </c>
      <c r="AO43" s="71">
        <v>4</v>
      </c>
      <c r="AP43" s="71">
        <v>5</v>
      </c>
      <c r="AQ43" s="71">
        <v>5</v>
      </c>
    </row>
    <row r="44" spans="1:43" ht="23.25">
      <c r="A44" s="1">
        <v>42</v>
      </c>
      <c r="B44" s="5" t="s">
        <v>52</v>
      </c>
      <c r="C44" s="5">
        <v>25</v>
      </c>
      <c r="D44" s="5" t="s">
        <v>50</v>
      </c>
      <c r="E44" s="5">
        <v>1</v>
      </c>
      <c r="F44" s="5">
        <v>1</v>
      </c>
      <c r="G44" s="5">
        <v>2</v>
      </c>
      <c r="H44" s="5" t="s">
        <v>146</v>
      </c>
      <c r="I44" s="5" t="s">
        <v>27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3">
        <v>5</v>
      </c>
      <c r="S44" s="3">
        <v>5</v>
      </c>
      <c r="T44" s="3">
        <v>5</v>
      </c>
      <c r="U44" s="3">
        <v>5</v>
      </c>
      <c r="V44" s="3">
        <v>5</v>
      </c>
      <c r="W44" s="18">
        <v>5</v>
      </c>
      <c r="X44" s="4">
        <v>5</v>
      </c>
      <c r="Y44" s="14">
        <v>5</v>
      </c>
      <c r="Z44" s="17">
        <v>4</v>
      </c>
      <c r="AA44" s="17">
        <v>3</v>
      </c>
      <c r="AB44" s="17">
        <v>3</v>
      </c>
      <c r="AC44" s="17">
        <v>3</v>
      </c>
      <c r="AD44" s="20">
        <v>3</v>
      </c>
      <c r="AE44" s="19">
        <v>5</v>
      </c>
      <c r="AF44" s="19">
        <v>5</v>
      </c>
      <c r="AG44" s="19">
        <v>5</v>
      </c>
      <c r="AH44" s="19">
        <v>5</v>
      </c>
      <c r="AI44" s="19">
        <v>4</v>
      </c>
      <c r="AJ44" s="19">
        <v>4</v>
      </c>
      <c r="AK44" s="19">
        <v>5</v>
      </c>
      <c r="AL44" s="19">
        <v>3</v>
      </c>
      <c r="AM44" s="19">
        <v>5</v>
      </c>
      <c r="AN44" s="19">
        <v>5</v>
      </c>
      <c r="AO44" s="71">
        <v>5</v>
      </c>
      <c r="AP44" s="71">
        <v>5</v>
      </c>
      <c r="AQ44" s="71">
        <v>5</v>
      </c>
    </row>
    <row r="45" spans="1:43" ht="23.25">
      <c r="A45" s="1">
        <v>43</v>
      </c>
      <c r="B45" s="5" t="s">
        <v>52</v>
      </c>
      <c r="C45" s="5">
        <v>35</v>
      </c>
      <c r="D45" s="5" t="s">
        <v>50</v>
      </c>
      <c r="E45" s="5">
        <v>1</v>
      </c>
      <c r="F45" s="5">
        <v>1</v>
      </c>
      <c r="G45" s="5">
        <v>2</v>
      </c>
      <c r="H45" s="5" t="s">
        <v>147</v>
      </c>
      <c r="I45" s="5" t="s">
        <v>148</v>
      </c>
      <c r="J45" s="5">
        <v>1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3">
        <v>4</v>
      </c>
      <c r="S45" s="3">
        <v>4</v>
      </c>
      <c r="T45" s="3">
        <v>5</v>
      </c>
      <c r="U45" s="3">
        <v>4</v>
      </c>
      <c r="V45" s="3">
        <v>4</v>
      </c>
      <c r="W45" s="18">
        <v>4</v>
      </c>
      <c r="X45" s="4">
        <v>4</v>
      </c>
      <c r="Y45" s="14">
        <v>5</v>
      </c>
      <c r="Z45" s="17">
        <v>4</v>
      </c>
      <c r="AA45" s="17">
        <v>4</v>
      </c>
      <c r="AB45" s="17">
        <v>4</v>
      </c>
      <c r="AC45" s="17">
        <v>4</v>
      </c>
      <c r="AD45" s="20">
        <v>4</v>
      </c>
      <c r="AE45" s="19">
        <v>4</v>
      </c>
      <c r="AF45" s="19">
        <v>4</v>
      </c>
      <c r="AG45" s="19">
        <v>4</v>
      </c>
      <c r="AH45" s="19">
        <v>5</v>
      </c>
      <c r="AI45" s="19">
        <v>4</v>
      </c>
      <c r="AJ45" s="19">
        <v>4</v>
      </c>
      <c r="AK45" s="19">
        <v>3</v>
      </c>
      <c r="AL45" s="19">
        <v>4</v>
      </c>
      <c r="AM45" s="19">
        <v>4</v>
      </c>
      <c r="AN45" s="19">
        <v>4</v>
      </c>
      <c r="AO45" s="71">
        <v>4</v>
      </c>
      <c r="AP45" s="71">
        <v>4</v>
      </c>
      <c r="AQ45" s="71">
        <v>4</v>
      </c>
    </row>
    <row r="46" spans="1:43" ht="23.25">
      <c r="A46" s="1">
        <v>44</v>
      </c>
      <c r="B46" s="5" t="s">
        <v>52</v>
      </c>
      <c r="C46" s="5">
        <v>25</v>
      </c>
      <c r="D46" s="5" t="s">
        <v>49</v>
      </c>
      <c r="E46" s="5">
        <v>1</v>
      </c>
      <c r="F46" s="5">
        <v>1</v>
      </c>
      <c r="G46" s="5">
        <v>2</v>
      </c>
      <c r="H46" s="5" t="s">
        <v>131</v>
      </c>
      <c r="I46" s="5" t="s">
        <v>149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3">
        <v>5</v>
      </c>
      <c r="S46" s="3">
        <v>5</v>
      </c>
      <c r="T46" s="3">
        <v>5</v>
      </c>
      <c r="U46" s="3">
        <v>5</v>
      </c>
      <c r="V46" s="3">
        <v>4</v>
      </c>
      <c r="W46" s="18">
        <v>5</v>
      </c>
      <c r="X46" s="4">
        <v>5</v>
      </c>
      <c r="Y46" s="14">
        <v>5</v>
      </c>
      <c r="Z46" s="17">
        <v>5</v>
      </c>
      <c r="AA46" s="17">
        <v>5</v>
      </c>
      <c r="AB46" s="17">
        <v>5</v>
      </c>
      <c r="AC46" s="17">
        <v>5</v>
      </c>
      <c r="AD46" s="20">
        <v>5</v>
      </c>
      <c r="AE46" s="19">
        <v>5</v>
      </c>
      <c r="AF46" s="19">
        <v>4</v>
      </c>
      <c r="AG46" s="19">
        <v>5</v>
      </c>
      <c r="AH46" s="19">
        <v>5</v>
      </c>
      <c r="AI46" s="19">
        <v>5</v>
      </c>
      <c r="AJ46" s="19">
        <v>5</v>
      </c>
      <c r="AK46" s="19">
        <v>5</v>
      </c>
      <c r="AL46" s="19">
        <v>5</v>
      </c>
      <c r="AM46" s="19">
        <v>5</v>
      </c>
      <c r="AN46" s="19">
        <v>4</v>
      </c>
      <c r="AO46" s="71">
        <v>4</v>
      </c>
      <c r="AP46" s="71">
        <v>4</v>
      </c>
      <c r="AQ46" s="71">
        <v>5</v>
      </c>
    </row>
    <row r="47" spans="1:43" ht="23.25">
      <c r="A47" s="1">
        <v>45</v>
      </c>
      <c r="B47" s="5" t="s">
        <v>52</v>
      </c>
      <c r="C47" s="5">
        <v>26</v>
      </c>
      <c r="D47" s="5" t="s">
        <v>49</v>
      </c>
      <c r="E47" s="5">
        <v>1</v>
      </c>
      <c r="F47" s="5">
        <v>1</v>
      </c>
      <c r="G47" s="5">
        <v>1</v>
      </c>
      <c r="H47" s="5" t="s">
        <v>131</v>
      </c>
      <c r="I47" s="5" t="s">
        <v>97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1</v>
      </c>
      <c r="P47" s="5">
        <v>0</v>
      </c>
      <c r="Q47" s="5">
        <v>0</v>
      </c>
      <c r="R47" s="3">
        <v>4</v>
      </c>
      <c r="S47" s="3">
        <v>2</v>
      </c>
      <c r="T47" s="3">
        <v>2</v>
      </c>
      <c r="U47" s="3">
        <v>5</v>
      </c>
      <c r="V47" s="3">
        <v>5</v>
      </c>
      <c r="W47" s="18">
        <v>5</v>
      </c>
      <c r="X47" s="4">
        <v>4</v>
      </c>
      <c r="Y47" s="14">
        <v>5</v>
      </c>
      <c r="Z47" s="17">
        <v>4</v>
      </c>
      <c r="AA47" s="17">
        <v>5</v>
      </c>
      <c r="AB47" s="17">
        <v>5</v>
      </c>
      <c r="AC47" s="17">
        <v>5</v>
      </c>
      <c r="AD47" s="20">
        <v>3</v>
      </c>
      <c r="AE47" s="19">
        <v>4</v>
      </c>
      <c r="AF47" s="19">
        <v>4</v>
      </c>
      <c r="AG47" s="19">
        <v>4</v>
      </c>
      <c r="AH47" s="19">
        <v>4</v>
      </c>
      <c r="AI47" s="19">
        <v>4</v>
      </c>
      <c r="AJ47" s="19">
        <v>4</v>
      </c>
      <c r="AK47" s="19">
        <v>3</v>
      </c>
      <c r="AL47" s="19">
        <v>4</v>
      </c>
      <c r="AM47" s="19">
        <v>4</v>
      </c>
      <c r="AN47" s="19">
        <v>3</v>
      </c>
      <c r="AO47" s="71">
        <v>5</v>
      </c>
      <c r="AP47" s="71">
        <v>4</v>
      </c>
      <c r="AQ47" s="71">
        <v>4</v>
      </c>
    </row>
    <row r="48" spans="1:43" ht="23.25">
      <c r="A48" s="1">
        <v>46</v>
      </c>
      <c r="B48" s="5" t="s">
        <v>52</v>
      </c>
      <c r="C48" s="5">
        <v>36</v>
      </c>
      <c r="D48" s="5" t="s">
        <v>50</v>
      </c>
      <c r="E48" s="5">
        <v>1</v>
      </c>
      <c r="F48" s="5">
        <v>1</v>
      </c>
      <c r="G48" s="5">
        <v>1</v>
      </c>
      <c r="H48" s="5" t="s">
        <v>40</v>
      </c>
      <c r="I48" s="5" t="s">
        <v>150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1</v>
      </c>
      <c r="Q48" s="5">
        <v>0</v>
      </c>
      <c r="R48" s="3">
        <v>4</v>
      </c>
      <c r="S48" s="3">
        <v>4</v>
      </c>
      <c r="T48" s="3">
        <v>4</v>
      </c>
      <c r="U48" s="3">
        <v>3</v>
      </c>
      <c r="V48" s="3">
        <v>3</v>
      </c>
      <c r="W48" s="18">
        <v>4</v>
      </c>
      <c r="X48" s="4">
        <v>4</v>
      </c>
      <c r="Y48" s="14">
        <v>4</v>
      </c>
      <c r="Z48" s="17">
        <v>5</v>
      </c>
      <c r="AA48" s="17">
        <v>5</v>
      </c>
      <c r="AB48" s="17">
        <v>5</v>
      </c>
      <c r="AC48" s="17">
        <v>4</v>
      </c>
      <c r="AD48" s="20">
        <v>4</v>
      </c>
      <c r="AE48" s="19">
        <v>5</v>
      </c>
      <c r="AF48" s="19">
        <v>4</v>
      </c>
      <c r="AG48" s="19">
        <v>4</v>
      </c>
      <c r="AH48" s="19">
        <v>4</v>
      </c>
      <c r="AI48" s="19">
        <v>5</v>
      </c>
      <c r="AJ48" s="19">
        <v>4</v>
      </c>
      <c r="AK48" s="19">
        <v>4</v>
      </c>
      <c r="AL48" s="19">
        <v>4</v>
      </c>
      <c r="AM48" s="19">
        <v>3</v>
      </c>
      <c r="AN48" s="19">
        <v>5</v>
      </c>
      <c r="AO48" s="71">
        <v>3</v>
      </c>
      <c r="AP48" s="71">
        <v>4</v>
      </c>
      <c r="AQ48" s="71">
        <v>4</v>
      </c>
    </row>
    <row r="49" spans="1:43" ht="23.25">
      <c r="A49" s="1">
        <v>47</v>
      </c>
      <c r="B49" s="5" t="s">
        <v>52</v>
      </c>
      <c r="C49" s="5">
        <v>25</v>
      </c>
      <c r="D49" s="5" t="s">
        <v>50</v>
      </c>
      <c r="E49" s="5">
        <v>1</v>
      </c>
      <c r="F49" s="5">
        <v>1</v>
      </c>
      <c r="G49" s="5">
        <v>1</v>
      </c>
      <c r="H49" s="5" t="s">
        <v>40</v>
      </c>
      <c r="I49" s="5" t="s">
        <v>150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3">
        <v>4</v>
      </c>
      <c r="S49" s="3">
        <v>4</v>
      </c>
      <c r="T49" s="3">
        <v>3</v>
      </c>
      <c r="U49" s="3">
        <v>5</v>
      </c>
      <c r="V49" s="3">
        <v>5</v>
      </c>
      <c r="W49" s="18">
        <v>5</v>
      </c>
      <c r="X49" s="4">
        <v>3</v>
      </c>
      <c r="Y49" s="14">
        <v>5</v>
      </c>
      <c r="Z49" s="17">
        <v>4</v>
      </c>
      <c r="AA49" s="17">
        <v>4</v>
      </c>
      <c r="AB49" s="17">
        <v>4</v>
      </c>
      <c r="AC49" s="17">
        <v>5</v>
      </c>
      <c r="AD49" s="20">
        <v>4</v>
      </c>
      <c r="AE49" s="19">
        <v>5</v>
      </c>
      <c r="AF49" s="19">
        <v>5</v>
      </c>
      <c r="AG49" s="19">
        <v>5</v>
      </c>
      <c r="AH49" s="19">
        <v>4</v>
      </c>
      <c r="AI49" s="19">
        <v>4</v>
      </c>
      <c r="AJ49" s="19">
        <v>4</v>
      </c>
      <c r="AK49" s="19">
        <v>4</v>
      </c>
      <c r="AL49" s="19">
        <v>5</v>
      </c>
      <c r="AM49" s="19">
        <v>4</v>
      </c>
      <c r="AN49" s="19">
        <v>3</v>
      </c>
      <c r="AO49" s="71">
        <v>4</v>
      </c>
      <c r="AP49" s="71">
        <v>4</v>
      </c>
      <c r="AQ49" s="71">
        <v>4</v>
      </c>
    </row>
    <row r="50" spans="1:43" ht="23.25">
      <c r="A50" s="1">
        <v>48</v>
      </c>
      <c r="B50" s="5" t="s">
        <v>52</v>
      </c>
      <c r="C50" s="5">
        <v>32</v>
      </c>
      <c r="D50" s="5" t="s">
        <v>50</v>
      </c>
      <c r="E50" s="5">
        <v>1</v>
      </c>
      <c r="F50" s="5">
        <v>1</v>
      </c>
      <c r="G50" s="5">
        <v>1</v>
      </c>
      <c r="H50" s="5" t="s">
        <v>147</v>
      </c>
      <c r="I50" s="5" t="s">
        <v>151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3">
        <v>3</v>
      </c>
      <c r="S50" s="3">
        <v>3</v>
      </c>
      <c r="T50" s="3">
        <v>4</v>
      </c>
      <c r="U50" s="3">
        <v>4</v>
      </c>
      <c r="V50" s="3">
        <v>4</v>
      </c>
      <c r="W50" s="18">
        <v>4</v>
      </c>
      <c r="X50" s="4">
        <v>4</v>
      </c>
      <c r="Y50" s="14">
        <v>4</v>
      </c>
      <c r="Z50" s="17">
        <v>4</v>
      </c>
      <c r="AA50" s="17">
        <v>4</v>
      </c>
      <c r="AB50" s="17">
        <v>4</v>
      </c>
      <c r="AC50" s="17">
        <v>4</v>
      </c>
      <c r="AD50" s="20">
        <v>3</v>
      </c>
      <c r="AE50" s="19">
        <v>4</v>
      </c>
      <c r="AF50" s="19">
        <v>4</v>
      </c>
      <c r="AG50" s="19">
        <v>4</v>
      </c>
      <c r="AH50" s="19">
        <v>4</v>
      </c>
      <c r="AI50" s="19">
        <v>4</v>
      </c>
      <c r="AJ50" s="19">
        <v>4</v>
      </c>
      <c r="AK50" s="19">
        <v>4</v>
      </c>
      <c r="AL50" s="19">
        <v>4</v>
      </c>
      <c r="AM50" s="19">
        <v>4</v>
      </c>
      <c r="AN50" s="19">
        <v>4</v>
      </c>
      <c r="AO50" s="71">
        <v>4</v>
      </c>
      <c r="AP50" s="71">
        <v>4</v>
      </c>
      <c r="AQ50" s="71">
        <v>4</v>
      </c>
    </row>
    <row r="51" spans="1:43" ht="23.25">
      <c r="A51" s="1">
        <v>49</v>
      </c>
      <c r="B51" s="5" t="s">
        <v>52</v>
      </c>
      <c r="C51" s="5">
        <v>34</v>
      </c>
      <c r="D51" s="5" t="s">
        <v>49</v>
      </c>
      <c r="E51" s="5">
        <v>1</v>
      </c>
      <c r="F51" s="5">
        <v>1</v>
      </c>
      <c r="G51" s="5">
        <v>2</v>
      </c>
      <c r="H51" s="5" t="s">
        <v>131</v>
      </c>
      <c r="I51" s="5" t="s">
        <v>130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3">
        <v>2</v>
      </c>
      <c r="S51" s="3">
        <v>4</v>
      </c>
      <c r="T51" s="3">
        <v>4</v>
      </c>
      <c r="U51" s="3">
        <v>4</v>
      </c>
      <c r="V51" s="3">
        <v>3</v>
      </c>
      <c r="W51" s="18">
        <v>4</v>
      </c>
      <c r="X51" s="4">
        <v>4</v>
      </c>
      <c r="Y51" s="14">
        <v>5</v>
      </c>
      <c r="Z51" s="17">
        <v>4</v>
      </c>
      <c r="AA51" s="17">
        <v>4</v>
      </c>
      <c r="AB51" s="17">
        <v>4</v>
      </c>
      <c r="AC51" s="17">
        <v>4</v>
      </c>
      <c r="AD51" s="20">
        <v>3</v>
      </c>
      <c r="AE51" s="19">
        <v>4</v>
      </c>
      <c r="AF51" s="19">
        <v>4</v>
      </c>
      <c r="AG51" s="19">
        <v>4</v>
      </c>
      <c r="AH51" s="19">
        <v>4</v>
      </c>
      <c r="AI51" s="19">
        <v>4</v>
      </c>
      <c r="AJ51" s="19">
        <v>5</v>
      </c>
      <c r="AK51" s="19">
        <v>4</v>
      </c>
      <c r="AL51" s="19">
        <v>4</v>
      </c>
      <c r="AM51" s="19">
        <v>4</v>
      </c>
      <c r="AN51" s="19">
        <v>4</v>
      </c>
      <c r="AO51" s="71">
        <v>3</v>
      </c>
      <c r="AP51" s="71">
        <v>4</v>
      </c>
      <c r="AQ51" s="71">
        <v>4</v>
      </c>
    </row>
    <row r="52" spans="1:43" ht="23.25">
      <c r="A52" s="1">
        <v>50</v>
      </c>
      <c r="B52" s="5" t="s">
        <v>52</v>
      </c>
      <c r="C52" s="5">
        <v>27</v>
      </c>
      <c r="D52" s="5" t="s">
        <v>50</v>
      </c>
      <c r="E52" s="5">
        <v>1</v>
      </c>
      <c r="F52" s="5">
        <v>1</v>
      </c>
      <c r="G52" s="5">
        <v>1</v>
      </c>
      <c r="H52" s="5" t="s">
        <v>152</v>
      </c>
      <c r="I52" s="5" t="s">
        <v>153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3">
        <v>4</v>
      </c>
      <c r="S52" s="3">
        <v>4</v>
      </c>
      <c r="T52" s="3">
        <v>4</v>
      </c>
      <c r="U52" s="3">
        <v>4</v>
      </c>
      <c r="V52" s="3">
        <v>4</v>
      </c>
      <c r="W52" s="18">
        <v>4</v>
      </c>
      <c r="X52" s="4">
        <v>4</v>
      </c>
      <c r="Y52" s="14">
        <v>4</v>
      </c>
      <c r="Z52" s="17">
        <v>4</v>
      </c>
      <c r="AA52" s="17">
        <v>4</v>
      </c>
      <c r="AB52" s="17">
        <v>4</v>
      </c>
      <c r="AC52" s="17">
        <v>4</v>
      </c>
      <c r="AD52" s="20">
        <v>4</v>
      </c>
      <c r="AE52" s="19">
        <v>3</v>
      </c>
      <c r="AF52" s="19">
        <v>4</v>
      </c>
      <c r="AG52" s="19">
        <v>4</v>
      </c>
      <c r="AH52" s="19">
        <v>4</v>
      </c>
      <c r="AI52" s="19">
        <v>4</v>
      </c>
      <c r="AJ52" s="19">
        <v>4</v>
      </c>
      <c r="AK52" s="19">
        <v>4</v>
      </c>
      <c r="AL52" s="19">
        <v>4</v>
      </c>
      <c r="AM52" s="19">
        <v>4</v>
      </c>
      <c r="AN52" s="19">
        <v>4</v>
      </c>
      <c r="AO52" s="71">
        <v>4</v>
      </c>
      <c r="AP52" s="71">
        <v>4</v>
      </c>
      <c r="AQ52" s="71">
        <v>4</v>
      </c>
    </row>
    <row r="53" spans="1:43" ht="23.25">
      <c r="A53" s="1">
        <v>51</v>
      </c>
      <c r="B53" s="5" t="s">
        <v>52</v>
      </c>
      <c r="C53" s="5">
        <v>26</v>
      </c>
      <c r="D53" s="5" t="s">
        <v>50</v>
      </c>
      <c r="E53" s="5">
        <v>1</v>
      </c>
      <c r="F53" s="5">
        <v>1</v>
      </c>
      <c r="G53" s="5">
        <v>1</v>
      </c>
      <c r="H53" s="5" t="s">
        <v>152</v>
      </c>
      <c r="I53" s="5" t="s">
        <v>153</v>
      </c>
      <c r="J53" s="5">
        <v>1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3">
        <v>4</v>
      </c>
      <c r="S53" s="3">
        <v>4</v>
      </c>
      <c r="T53" s="3">
        <v>4</v>
      </c>
      <c r="U53" s="3">
        <v>4</v>
      </c>
      <c r="V53" s="3">
        <v>4</v>
      </c>
      <c r="W53" s="18">
        <v>4</v>
      </c>
      <c r="X53" s="4">
        <v>4</v>
      </c>
      <c r="Y53" s="14">
        <v>4</v>
      </c>
      <c r="Z53" s="17">
        <v>4</v>
      </c>
      <c r="AA53" s="17">
        <v>4</v>
      </c>
      <c r="AB53" s="17">
        <v>4</v>
      </c>
      <c r="AC53" s="17">
        <v>4</v>
      </c>
      <c r="AD53" s="20">
        <v>4</v>
      </c>
      <c r="AE53" s="19">
        <v>4</v>
      </c>
      <c r="AF53" s="19">
        <v>4</v>
      </c>
      <c r="AG53" s="19">
        <v>4</v>
      </c>
      <c r="AH53" s="19">
        <v>4</v>
      </c>
      <c r="AI53" s="19">
        <v>4</v>
      </c>
      <c r="AJ53" s="19">
        <v>4</v>
      </c>
      <c r="AK53" s="19">
        <v>4</v>
      </c>
      <c r="AL53" s="19">
        <v>4</v>
      </c>
      <c r="AM53" s="19">
        <v>4</v>
      </c>
      <c r="AN53" s="19">
        <v>4</v>
      </c>
      <c r="AO53" s="71">
        <v>4</v>
      </c>
      <c r="AP53" s="71">
        <v>4</v>
      </c>
      <c r="AQ53" s="71">
        <v>4</v>
      </c>
    </row>
    <row r="54" spans="1:43" ht="23.25">
      <c r="A54" s="1">
        <v>52</v>
      </c>
      <c r="B54" s="5" t="s">
        <v>52</v>
      </c>
      <c r="C54" s="5" t="s">
        <v>60</v>
      </c>
      <c r="D54" s="5" t="s">
        <v>50</v>
      </c>
      <c r="E54" s="5">
        <v>2</v>
      </c>
      <c r="F54" s="5">
        <v>1</v>
      </c>
      <c r="G54" s="5">
        <v>1</v>
      </c>
      <c r="H54" s="5" t="s">
        <v>147</v>
      </c>
      <c r="I54" s="5" t="s">
        <v>151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3">
        <v>4</v>
      </c>
      <c r="S54" s="3">
        <v>4</v>
      </c>
      <c r="T54" s="3">
        <v>4</v>
      </c>
      <c r="U54" s="3">
        <v>4</v>
      </c>
      <c r="V54" s="3">
        <v>5</v>
      </c>
      <c r="W54" s="18">
        <v>5</v>
      </c>
      <c r="X54" s="4">
        <v>5</v>
      </c>
      <c r="Y54" s="14">
        <v>5</v>
      </c>
      <c r="Z54" s="17">
        <v>5</v>
      </c>
      <c r="AA54" s="17">
        <v>5</v>
      </c>
      <c r="AB54" s="17">
        <v>5</v>
      </c>
      <c r="AC54" s="17">
        <v>5</v>
      </c>
      <c r="AD54" s="20">
        <v>5</v>
      </c>
      <c r="AE54" s="19">
        <v>4</v>
      </c>
      <c r="AF54" s="19">
        <v>4</v>
      </c>
      <c r="AG54" s="19">
        <v>4</v>
      </c>
      <c r="AH54" s="19">
        <v>4</v>
      </c>
      <c r="AI54" s="19">
        <v>4</v>
      </c>
      <c r="AJ54" s="19">
        <v>4</v>
      </c>
      <c r="AK54" s="19">
        <v>5</v>
      </c>
      <c r="AL54" s="19">
        <v>5</v>
      </c>
      <c r="AM54" s="19">
        <v>5</v>
      </c>
      <c r="AN54" s="19">
        <v>5</v>
      </c>
      <c r="AO54" s="71">
        <v>4</v>
      </c>
      <c r="AP54" s="71">
        <v>4</v>
      </c>
      <c r="AQ54" s="71">
        <v>4</v>
      </c>
    </row>
    <row r="55" spans="1:43" ht="23.25">
      <c r="A55" s="1">
        <v>53</v>
      </c>
      <c r="B55" s="5" t="s">
        <v>52</v>
      </c>
      <c r="C55" s="5">
        <v>24</v>
      </c>
      <c r="D55" s="5" t="s">
        <v>50</v>
      </c>
      <c r="E55" s="5">
        <v>1</v>
      </c>
      <c r="F55" s="5">
        <v>1</v>
      </c>
      <c r="G55" s="5">
        <v>1</v>
      </c>
      <c r="H55" s="5" t="s">
        <v>154</v>
      </c>
      <c r="I55" s="5" t="s">
        <v>155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3">
        <v>4</v>
      </c>
      <c r="S55" s="3">
        <v>3</v>
      </c>
      <c r="T55" s="3">
        <v>4</v>
      </c>
      <c r="U55" s="3">
        <v>4</v>
      </c>
      <c r="V55" s="3">
        <v>3</v>
      </c>
      <c r="W55" s="18">
        <v>5</v>
      </c>
      <c r="X55" s="4">
        <v>4</v>
      </c>
      <c r="Y55" s="14">
        <v>5</v>
      </c>
      <c r="Z55" s="17">
        <v>4</v>
      </c>
      <c r="AA55" s="17">
        <v>4</v>
      </c>
      <c r="AB55" s="17">
        <v>4</v>
      </c>
      <c r="AC55" s="17">
        <v>4</v>
      </c>
      <c r="AD55" s="20">
        <v>4</v>
      </c>
      <c r="AE55" s="19">
        <v>4</v>
      </c>
      <c r="AF55" s="19">
        <v>4</v>
      </c>
      <c r="AG55" s="19">
        <v>4</v>
      </c>
      <c r="AH55" s="19">
        <v>4</v>
      </c>
      <c r="AI55" s="19">
        <v>4</v>
      </c>
      <c r="AJ55" s="19">
        <v>4</v>
      </c>
      <c r="AK55" s="19">
        <v>4</v>
      </c>
      <c r="AL55" s="19">
        <v>4</v>
      </c>
      <c r="AM55" s="19">
        <v>4</v>
      </c>
      <c r="AN55" s="19">
        <v>4</v>
      </c>
      <c r="AO55" s="71">
        <v>4</v>
      </c>
      <c r="AP55" s="71">
        <v>4</v>
      </c>
      <c r="AQ55" s="71">
        <v>4</v>
      </c>
    </row>
    <row r="56" spans="1:43" ht="23.25">
      <c r="A56" s="1">
        <v>54</v>
      </c>
      <c r="B56" s="5" t="s">
        <v>52</v>
      </c>
      <c r="C56" s="5">
        <v>25</v>
      </c>
      <c r="D56" s="5" t="s">
        <v>50</v>
      </c>
      <c r="E56" s="5">
        <v>1</v>
      </c>
      <c r="F56" s="5">
        <v>1</v>
      </c>
      <c r="G56" s="5">
        <v>2</v>
      </c>
      <c r="H56" s="5" t="s">
        <v>146</v>
      </c>
      <c r="I56" s="5" t="s">
        <v>27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1</v>
      </c>
      <c r="P56" s="5">
        <v>0</v>
      </c>
      <c r="Q56" s="5">
        <v>0</v>
      </c>
      <c r="R56" s="3">
        <v>4</v>
      </c>
      <c r="S56" s="3">
        <v>5</v>
      </c>
      <c r="T56" s="3">
        <v>5</v>
      </c>
      <c r="U56" s="3">
        <v>5</v>
      </c>
      <c r="V56" s="3">
        <v>5</v>
      </c>
      <c r="W56" s="18">
        <v>5</v>
      </c>
      <c r="X56" s="4">
        <v>4</v>
      </c>
      <c r="Y56" s="14">
        <v>5</v>
      </c>
      <c r="Z56" s="17">
        <v>5</v>
      </c>
      <c r="AA56" s="17">
        <v>5</v>
      </c>
      <c r="AB56" s="17">
        <v>5</v>
      </c>
      <c r="AC56" s="17">
        <v>5</v>
      </c>
      <c r="AD56" s="20">
        <v>5</v>
      </c>
      <c r="AE56" s="19">
        <v>5</v>
      </c>
      <c r="AF56" s="19">
        <v>4</v>
      </c>
      <c r="AG56" s="19">
        <v>4</v>
      </c>
      <c r="AH56" s="19">
        <v>4</v>
      </c>
      <c r="AI56" s="19">
        <v>4</v>
      </c>
      <c r="AJ56" s="19">
        <v>4</v>
      </c>
      <c r="AK56" s="19">
        <v>5</v>
      </c>
      <c r="AL56" s="19">
        <v>5</v>
      </c>
      <c r="AM56" s="19">
        <v>5</v>
      </c>
      <c r="AN56" s="19">
        <v>5</v>
      </c>
      <c r="AO56" s="71">
        <v>5</v>
      </c>
      <c r="AP56" s="71">
        <v>5</v>
      </c>
      <c r="AQ56" s="71">
        <v>5</v>
      </c>
    </row>
    <row r="57" spans="1:43" ht="23.25">
      <c r="A57" s="1">
        <v>55</v>
      </c>
      <c r="B57" s="5" t="s">
        <v>52</v>
      </c>
      <c r="C57" s="5" t="s">
        <v>60</v>
      </c>
      <c r="D57" s="5" t="s">
        <v>60</v>
      </c>
      <c r="E57" s="5">
        <v>1</v>
      </c>
      <c r="F57" s="5">
        <v>1</v>
      </c>
      <c r="G57" s="5">
        <v>1</v>
      </c>
      <c r="H57" s="5" t="s">
        <v>147</v>
      </c>
      <c r="I57" s="5" t="s">
        <v>151</v>
      </c>
      <c r="J57" s="5">
        <v>1</v>
      </c>
      <c r="K57" s="5">
        <v>0</v>
      </c>
      <c r="L57" s="5">
        <v>1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3">
        <v>4</v>
      </c>
      <c r="S57" s="3">
        <v>4</v>
      </c>
      <c r="T57" s="3">
        <v>5</v>
      </c>
      <c r="U57" s="3">
        <v>4</v>
      </c>
      <c r="V57" s="3">
        <v>4</v>
      </c>
      <c r="W57" s="18">
        <v>5</v>
      </c>
      <c r="X57" s="4">
        <v>5</v>
      </c>
      <c r="Y57" s="14">
        <v>5</v>
      </c>
      <c r="Z57" s="17">
        <v>4</v>
      </c>
      <c r="AA57" s="17">
        <v>4</v>
      </c>
      <c r="AB57" s="17">
        <v>4</v>
      </c>
      <c r="AC57" s="17">
        <v>4</v>
      </c>
      <c r="AD57" s="20">
        <v>4</v>
      </c>
      <c r="AE57" s="19">
        <v>5</v>
      </c>
      <c r="AF57" s="19">
        <v>5</v>
      </c>
      <c r="AG57" s="19">
        <v>4</v>
      </c>
      <c r="AH57" s="19">
        <v>5</v>
      </c>
      <c r="AI57" s="19">
        <v>4</v>
      </c>
      <c r="AJ57" s="19">
        <v>5</v>
      </c>
      <c r="AK57" s="19">
        <v>4</v>
      </c>
      <c r="AL57" s="19">
        <v>4</v>
      </c>
      <c r="AM57" s="19">
        <v>4</v>
      </c>
      <c r="AN57" s="19">
        <v>4</v>
      </c>
      <c r="AO57" s="71">
        <v>4</v>
      </c>
      <c r="AP57" s="71">
        <v>4</v>
      </c>
      <c r="AQ57" s="71">
        <v>4</v>
      </c>
    </row>
    <row r="58" spans="1:43" ht="23.25">
      <c r="A58" s="1">
        <v>56</v>
      </c>
      <c r="B58" s="5" t="s">
        <v>52</v>
      </c>
      <c r="C58" s="5">
        <v>23</v>
      </c>
      <c r="D58" s="5" t="s">
        <v>49</v>
      </c>
      <c r="E58" s="5">
        <v>1</v>
      </c>
      <c r="F58" s="5">
        <v>1</v>
      </c>
      <c r="G58" s="5">
        <v>1</v>
      </c>
      <c r="H58" s="5" t="s">
        <v>131</v>
      </c>
      <c r="I58" s="5" t="s">
        <v>156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3">
        <v>5</v>
      </c>
      <c r="S58" s="3">
        <v>3</v>
      </c>
      <c r="T58" s="3">
        <v>3</v>
      </c>
      <c r="U58" s="3">
        <v>2</v>
      </c>
      <c r="V58" s="3">
        <v>5</v>
      </c>
      <c r="W58" s="18">
        <v>5</v>
      </c>
      <c r="X58" s="4">
        <v>5</v>
      </c>
      <c r="Y58" s="14">
        <v>5</v>
      </c>
      <c r="Z58" s="17">
        <v>3</v>
      </c>
      <c r="AA58" s="17">
        <v>5</v>
      </c>
      <c r="AB58" s="17">
        <v>3</v>
      </c>
      <c r="AC58" s="17">
        <v>5</v>
      </c>
      <c r="AD58" s="20">
        <v>2</v>
      </c>
      <c r="AE58" s="19">
        <v>4</v>
      </c>
      <c r="AF58" s="19">
        <v>4</v>
      </c>
      <c r="AG58" s="19">
        <v>4</v>
      </c>
      <c r="AH58" s="19">
        <v>4</v>
      </c>
      <c r="AI58" s="19">
        <v>4</v>
      </c>
      <c r="AJ58" s="19">
        <v>4</v>
      </c>
      <c r="AK58" s="19">
        <v>4</v>
      </c>
      <c r="AL58" s="19">
        <v>5</v>
      </c>
      <c r="AM58" s="19">
        <v>4</v>
      </c>
      <c r="AN58" s="19">
        <v>5</v>
      </c>
      <c r="AO58" s="71">
        <v>5</v>
      </c>
      <c r="AP58" s="71">
        <v>5</v>
      </c>
      <c r="AQ58" s="71">
        <v>4</v>
      </c>
    </row>
    <row r="59" spans="1:43" ht="23.25">
      <c r="A59" s="1">
        <v>57</v>
      </c>
      <c r="B59" s="5" t="s">
        <v>52</v>
      </c>
      <c r="C59" s="5">
        <v>25</v>
      </c>
      <c r="D59" s="5" t="s">
        <v>49</v>
      </c>
      <c r="E59" s="5">
        <v>1</v>
      </c>
      <c r="F59" s="5">
        <v>1</v>
      </c>
      <c r="G59" s="5">
        <v>2</v>
      </c>
      <c r="H59" s="5" t="s">
        <v>40</v>
      </c>
      <c r="I59" s="5" t="s">
        <v>155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3">
        <v>5</v>
      </c>
      <c r="S59" s="3">
        <v>5</v>
      </c>
      <c r="T59" s="3">
        <v>5</v>
      </c>
      <c r="U59" s="3">
        <v>4</v>
      </c>
      <c r="V59" s="3">
        <v>5</v>
      </c>
      <c r="W59" s="18">
        <v>4</v>
      </c>
      <c r="X59" s="4">
        <v>4</v>
      </c>
      <c r="Y59" s="14">
        <v>4</v>
      </c>
      <c r="Z59" s="17">
        <v>5</v>
      </c>
      <c r="AA59" s="17">
        <v>5</v>
      </c>
      <c r="AB59" s="17">
        <v>5</v>
      </c>
      <c r="AC59" s="17">
        <v>5</v>
      </c>
      <c r="AD59" s="20">
        <v>4</v>
      </c>
      <c r="AE59" s="19">
        <v>4</v>
      </c>
      <c r="AF59" s="19">
        <v>4</v>
      </c>
      <c r="AG59" s="19">
        <v>4</v>
      </c>
      <c r="AH59" s="19">
        <v>4</v>
      </c>
      <c r="AI59" s="19">
        <v>4</v>
      </c>
      <c r="AJ59" s="19">
        <v>4</v>
      </c>
      <c r="AK59" s="19">
        <v>4</v>
      </c>
      <c r="AL59" s="19">
        <v>4</v>
      </c>
      <c r="AM59" s="19">
        <v>4</v>
      </c>
      <c r="AN59" s="19">
        <v>5</v>
      </c>
      <c r="AO59" s="71">
        <v>4</v>
      </c>
      <c r="AP59" s="71">
        <v>4</v>
      </c>
      <c r="AQ59" s="71">
        <v>4</v>
      </c>
    </row>
    <row r="60" spans="1:43" ht="23.25">
      <c r="A60" s="1">
        <v>58</v>
      </c>
      <c r="B60" s="5" t="s">
        <v>52</v>
      </c>
      <c r="C60" s="5">
        <v>25</v>
      </c>
      <c r="D60" s="5" t="s">
        <v>50</v>
      </c>
      <c r="E60" s="5">
        <v>1</v>
      </c>
      <c r="F60" s="5">
        <v>1</v>
      </c>
      <c r="G60" s="5">
        <v>2</v>
      </c>
      <c r="H60" s="5" t="s">
        <v>120</v>
      </c>
      <c r="I60" s="5" t="s">
        <v>78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3">
        <v>4</v>
      </c>
      <c r="S60" s="3">
        <v>3</v>
      </c>
      <c r="T60" s="3">
        <v>4</v>
      </c>
      <c r="U60" s="3">
        <v>3</v>
      </c>
      <c r="V60" s="3">
        <v>3</v>
      </c>
      <c r="W60" s="18">
        <v>5</v>
      </c>
      <c r="X60" s="4">
        <v>4</v>
      </c>
      <c r="Y60" s="14">
        <v>4</v>
      </c>
      <c r="Z60" s="17">
        <v>4</v>
      </c>
      <c r="AA60" s="17">
        <v>5</v>
      </c>
      <c r="AB60" s="17">
        <v>4</v>
      </c>
      <c r="AC60" s="17">
        <v>4</v>
      </c>
      <c r="AD60" s="20">
        <v>4</v>
      </c>
      <c r="AE60" s="19">
        <v>4</v>
      </c>
      <c r="AF60" s="19">
        <v>4</v>
      </c>
      <c r="AG60" s="19">
        <v>3</v>
      </c>
      <c r="AH60" s="19">
        <v>4</v>
      </c>
      <c r="AI60" s="19">
        <v>4</v>
      </c>
      <c r="AJ60" s="19">
        <v>4</v>
      </c>
      <c r="AK60" s="19">
        <v>4</v>
      </c>
      <c r="AL60" s="19">
        <v>4</v>
      </c>
      <c r="AM60" s="19">
        <v>4</v>
      </c>
      <c r="AN60" s="19">
        <v>4</v>
      </c>
      <c r="AO60" s="71">
        <v>3</v>
      </c>
      <c r="AP60" s="71">
        <v>4</v>
      </c>
      <c r="AQ60" s="71">
        <v>4</v>
      </c>
    </row>
    <row r="61" spans="1:43" ht="23.25">
      <c r="A61" s="1">
        <v>59</v>
      </c>
      <c r="B61" s="5" t="s">
        <v>52</v>
      </c>
      <c r="C61" s="5">
        <v>25</v>
      </c>
      <c r="D61" s="5" t="s">
        <v>50</v>
      </c>
      <c r="E61" s="5">
        <v>1</v>
      </c>
      <c r="F61" s="5">
        <v>1</v>
      </c>
      <c r="G61" s="5">
        <v>2</v>
      </c>
      <c r="H61" s="5" t="s">
        <v>120</v>
      </c>
      <c r="I61" s="5" t="s">
        <v>78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3">
        <v>4</v>
      </c>
      <c r="S61" s="3">
        <v>3</v>
      </c>
      <c r="T61" s="3">
        <v>5</v>
      </c>
      <c r="U61" s="3">
        <v>4</v>
      </c>
      <c r="V61" s="3">
        <v>5</v>
      </c>
      <c r="W61" s="18">
        <v>5</v>
      </c>
      <c r="X61" s="4">
        <v>5</v>
      </c>
      <c r="Y61" s="14">
        <v>5</v>
      </c>
      <c r="Z61" s="17">
        <v>4</v>
      </c>
      <c r="AA61" s="17">
        <v>4</v>
      </c>
      <c r="AB61" s="17">
        <v>4</v>
      </c>
      <c r="AC61" s="17">
        <v>5</v>
      </c>
      <c r="AD61" s="20">
        <v>4</v>
      </c>
      <c r="AE61" s="19">
        <v>4</v>
      </c>
      <c r="AF61" s="19">
        <v>4</v>
      </c>
      <c r="AG61" s="19">
        <v>4</v>
      </c>
      <c r="AH61" s="19">
        <v>5</v>
      </c>
      <c r="AI61" s="19">
        <v>5</v>
      </c>
      <c r="AJ61" s="19">
        <v>5</v>
      </c>
      <c r="AK61" s="19">
        <v>5</v>
      </c>
      <c r="AL61" s="19">
        <v>5</v>
      </c>
      <c r="AM61" s="19">
        <v>5</v>
      </c>
      <c r="AN61" s="19">
        <v>5</v>
      </c>
      <c r="AO61" s="71">
        <v>4</v>
      </c>
      <c r="AP61" s="71">
        <v>5</v>
      </c>
      <c r="AQ61" s="71">
        <v>5</v>
      </c>
    </row>
    <row r="62" spans="1:43" ht="23.25">
      <c r="A62" s="1">
        <v>60</v>
      </c>
      <c r="B62" s="5" t="s">
        <v>52</v>
      </c>
      <c r="C62" s="5">
        <v>26</v>
      </c>
      <c r="D62" s="5" t="s">
        <v>49</v>
      </c>
      <c r="E62" s="5">
        <v>1</v>
      </c>
      <c r="F62" s="5">
        <v>1</v>
      </c>
      <c r="G62" s="5">
        <v>1</v>
      </c>
      <c r="H62" s="5" t="s">
        <v>40</v>
      </c>
      <c r="I62" s="5" t="s">
        <v>75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3">
        <v>4</v>
      </c>
      <c r="S62" s="3">
        <v>4</v>
      </c>
      <c r="T62" s="3">
        <v>4</v>
      </c>
      <c r="U62" s="3">
        <v>4</v>
      </c>
      <c r="V62" s="3">
        <v>4</v>
      </c>
      <c r="W62" s="18">
        <v>4</v>
      </c>
      <c r="X62" s="4">
        <v>4</v>
      </c>
      <c r="Y62" s="14">
        <v>4</v>
      </c>
      <c r="Z62" s="17">
        <v>4</v>
      </c>
      <c r="AA62" s="17">
        <v>4</v>
      </c>
      <c r="AB62" s="17">
        <v>4</v>
      </c>
      <c r="AC62" s="17">
        <v>4</v>
      </c>
      <c r="AD62" s="20">
        <v>4</v>
      </c>
      <c r="AE62" s="19">
        <v>4</v>
      </c>
      <c r="AF62" s="19">
        <v>4</v>
      </c>
      <c r="AG62" s="19">
        <v>4</v>
      </c>
      <c r="AH62" s="19">
        <v>4</v>
      </c>
      <c r="AI62" s="19">
        <v>4</v>
      </c>
      <c r="AJ62" s="19">
        <v>4</v>
      </c>
      <c r="AK62" s="19">
        <v>4</v>
      </c>
      <c r="AL62" s="19">
        <v>4</v>
      </c>
      <c r="AM62" s="19">
        <v>4</v>
      </c>
      <c r="AN62" s="19">
        <v>4</v>
      </c>
      <c r="AO62" s="71">
        <v>4</v>
      </c>
      <c r="AP62" s="71">
        <v>4</v>
      </c>
      <c r="AQ62" s="71">
        <v>4</v>
      </c>
    </row>
    <row r="63" spans="1:43" ht="23.25">
      <c r="A63" s="1">
        <v>61</v>
      </c>
      <c r="B63" s="5" t="s">
        <v>52</v>
      </c>
      <c r="C63" s="5">
        <v>30</v>
      </c>
      <c r="D63" s="5" t="s">
        <v>50</v>
      </c>
      <c r="E63" s="5">
        <v>1</v>
      </c>
      <c r="F63" s="5">
        <v>1</v>
      </c>
      <c r="G63" s="5">
        <v>1</v>
      </c>
      <c r="H63" s="5" t="s">
        <v>147</v>
      </c>
      <c r="I63" s="5" t="s">
        <v>124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3">
        <v>5</v>
      </c>
      <c r="S63" s="3">
        <v>5</v>
      </c>
      <c r="T63" s="3">
        <v>5</v>
      </c>
      <c r="U63" s="3">
        <v>5</v>
      </c>
      <c r="V63" s="3">
        <v>5</v>
      </c>
      <c r="W63" s="18">
        <v>5</v>
      </c>
      <c r="X63" s="4">
        <v>5</v>
      </c>
      <c r="Y63" s="14">
        <v>5</v>
      </c>
      <c r="Z63" s="17">
        <v>4</v>
      </c>
      <c r="AA63" s="17">
        <v>5</v>
      </c>
      <c r="AB63" s="17">
        <v>4</v>
      </c>
      <c r="AC63" s="17">
        <v>4</v>
      </c>
      <c r="AD63" s="20">
        <v>4</v>
      </c>
      <c r="AE63" s="19">
        <v>4</v>
      </c>
      <c r="AF63" s="19">
        <v>4</v>
      </c>
      <c r="AG63" s="19">
        <v>4</v>
      </c>
      <c r="AH63" s="19">
        <v>4</v>
      </c>
      <c r="AI63" s="19">
        <v>4</v>
      </c>
      <c r="AJ63" s="19">
        <v>4</v>
      </c>
      <c r="AK63" s="19">
        <v>4</v>
      </c>
      <c r="AL63" s="19">
        <v>5</v>
      </c>
      <c r="AM63" s="19">
        <v>4</v>
      </c>
      <c r="AN63" s="19">
        <v>5</v>
      </c>
      <c r="AO63" s="71">
        <v>5</v>
      </c>
      <c r="AP63" s="71">
        <v>4</v>
      </c>
      <c r="AQ63" s="71">
        <v>4</v>
      </c>
    </row>
    <row r="64" spans="1:43" ht="23.25">
      <c r="A64" s="1">
        <v>62</v>
      </c>
      <c r="B64" s="5" t="s">
        <v>51</v>
      </c>
      <c r="C64" s="5">
        <v>39</v>
      </c>
      <c r="D64" s="5" t="s">
        <v>50</v>
      </c>
      <c r="E64" s="5">
        <v>2</v>
      </c>
      <c r="F64" s="5"/>
      <c r="G64" s="5"/>
      <c r="H64" s="5" t="s">
        <v>17</v>
      </c>
      <c r="I64" s="5" t="s">
        <v>130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3">
        <v>5</v>
      </c>
      <c r="S64" s="3">
        <v>5</v>
      </c>
      <c r="T64" s="3">
        <v>5</v>
      </c>
      <c r="U64" s="3">
        <v>5</v>
      </c>
      <c r="V64" s="3">
        <v>5</v>
      </c>
      <c r="W64" s="18">
        <v>5</v>
      </c>
      <c r="X64" s="4">
        <v>5</v>
      </c>
      <c r="Y64" s="14">
        <v>5</v>
      </c>
      <c r="Z64" s="17">
        <v>5</v>
      </c>
      <c r="AA64" s="17">
        <v>5</v>
      </c>
      <c r="AB64" s="17">
        <v>5</v>
      </c>
      <c r="AC64" s="17">
        <v>5</v>
      </c>
      <c r="AD64" s="20">
        <v>5</v>
      </c>
      <c r="AE64" s="19">
        <v>5</v>
      </c>
      <c r="AF64" s="19">
        <v>5</v>
      </c>
      <c r="AG64" s="19">
        <v>5</v>
      </c>
      <c r="AH64" s="19">
        <v>5</v>
      </c>
      <c r="AI64" s="19">
        <v>5</v>
      </c>
      <c r="AJ64" s="19">
        <v>5</v>
      </c>
      <c r="AK64" s="19">
        <v>5</v>
      </c>
      <c r="AL64" s="19">
        <v>5</v>
      </c>
      <c r="AM64" s="19">
        <v>5</v>
      </c>
      <c r="AN64" s="19">
        <v>5</v>
      </c>
      <c r="AO64" s="71">
        <v>5</v>
      </c>
      <c r="AP64" s="71">
        <v>5</v>
      </c>
      <c r="AQ64" s="71">
        <v>5</v>
      </c>
    </row>
    <row r="65" spans="1:43" ht="23.25">
      <c r="A65" s="1">
        <v>63</v>
      </c>
      <c r="B65" s="5" t="s">
        <v>52</v>
      </c>
      <c r="C65" s="5">
        <v>26</v>
      </c>
      <c r="D65" s="5" t="s">
        <v>50</v>
      </c>
      <c r="E65" s="5">
        <v>1</v>
      </c>
      <c r="F65" s="5">
        <v>1</v>
      </c>
      <c r="G65" s="5">
        <v>1</v>
      </c>
      <c r="H65" s="5" t="s">
        <v>37</v>
      </c>
      <c r="I65" s="5" t="s">
        <v>157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3">
        <v>4</v>
      </c>
      <c r="S65" s="3">
        <v>5</v>
      </c>
      <c r="T65" s="3">
        <v>5</v>
      </c>
      <c r="U65" s="3">
        <v>4</v>
      </c>
      <c r="V65" s="3">
        <v>5</v>
      </c>
      <c r="W65" s="18">
        <v>4</v>
      </c>
      <c r="X65" s="4">
        <v>5</v>
      </c>
      <c r="Y65" s="14">
        <v>5</v>
      </c>
      <c r="Z65" s="17">
        <v>5</v>
      </c>
      <c r="AA65" s="17">
        <v>5</v>
      </c>
      <c r="AB65" s="17">
        <v>5</v>
      </c>
      <c r="AC65" s="17">
        <v>5</v>
      </c>
      <c r="AD65" s="20">
        <v>5</v>
      </c>
      <c r="AE65" s="19">
        <v>4</v>
      </c>
      <c r="AF65" s="19">
        <v>4</v>
      </c>
      <c r="AG65" s="19">
        <v>4</v>
      </c>
      <c r="AH65" s="19">
        <v>4</v>
      </c>
      <c r="AI65" s="19">
        <v>4</v>
      </c>
      <c r="AJ65" s="19">
        <v>4</v>
      </c>
      <c r="AK65" s="19">
        <v>4</v>
      </c>
      <c r="AL65" s="19">
        <v>4</v>
      </c>
      <c r="AM65" s="19">
        <v>4</v>
      </c>
      <c r="AN65" s="19">
        <v>4</v>
      </c>
      <c r="AO65" s="71">
        <v>5</v>
      </c>
      <c r="AP65" s="71">
        <v>5</v>
      </c>
      <c r="AQ65" s="71">
        <v>5</v>
      </c>
    </row>
    <row r="66" spans="1:43" ht="23.25">
      <c r="A66" s="1">
        <v>64</v>
      </c>
      <c r="B66" s="5" t="s">
        <v>52</v>
      </c>
      <c r="C66" s="5">
        <v>25</v>
      </c>
      <c r="D66" s="5" t="s">
        <v>49</v>
      </c>
      <c r="E66" s="5">
        <v>1</v>
      </c>
      <c r="F66" s="5">
        <v>1</v>
      </c>
      <c r="G66" s="5">
        <v>1</v>
      </c>
      <c r="H66" s="5" t="s">
        <v>147</v>
      </c>
      <c r="I66" s="5" t="s">
        <v>97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3">
        <v>3</v>
      </c>
      <c r="S66" s="3">
        <v>4</v>
      </c>
      <c r="T66" s="3">
        <v>4</v>
      </c>
      <c r="U66" s="3">
        <v>4</v>
      </c>
      <c r="V66" s="3">
        <v>3</v>
      </c>
      <c r="W66" s="18">
        <v>4</v>
      </c>
      <c r="X66" s="4">
        <v>4</v>
      </c>
      <c r="Y66" s="14">
        <v>4</v>
      </c>
      <c r="Z66" s="17">
        <v>4</v>
      </c>
      <c r="AA66" s="17">
        <v>4</v>
      </c>
      <c r="AB66" s="17">
        <v>4</v>
      </c>
      <c r="AC66" s="17">
        <v>4</v>
      </c>
      <c r="AD66" s="20">
        <v>3</v>
      </c>
      <c r="AE66" s="19">
        <v>4</v>
      </c>
      <c r="AF66" s="19">
        <v>3</v>
      </c>
      <c r="AG66" s="19">
        <v>3</v>
      </c>
      <c r="AH66" s="19">
        <v>3</v>
      </c>
      <c r="AI66" s="19">
        <v>3</v>
      </c>
      <c r="AJ66" s="19">
        <v>3</v>
      </c>
      <c r="AK66" s="19">
        <v>4</v>
      </c>
      <c r="AL66" s="19">
        <v>4</v>
      </c>
      <c r="AM66" s="19">
        <v>4</v>
      </c>
      <c r="AN66" s="19">
        <v>4</v>
      </c>
      <c r="AO66" s="71">
        <v>5</v>
      </c>
      <c r="AP66" s="71">
        <v>5</v>
      </c>
      <c r="AQ66" s="71">
        <v>5</v>
      </c>
    </row>
    <row r="67" spans="1:43" ht="23.25">
      <c r="A67" s="1">
        <v>65</v>
      </c>
      <c r="B67" s="5" t="s">
        <v>51</v>
      </c>
      <c r="C67" s="5">
        <v>37</v>
      </c>
      <c r="D67" s="5" t="s">
        <v>60</v>
      </c>
      <c r="E67" s="5">
        <v>1</v>
      </c>
      <c r="F67" s="5">
        <v>1</v>
      </c>
      <c r="G67" s="5">
        <v>1</v>
      </c>
      <c r="H67" s="5" t="s">
        <v>127</v>
      </c>
      <c r="I67" s="5" t="s">
        <v>158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3">
        <v>4</v>
      </c>
      <c r="S67" s="3">
        <v>4</v>
      </c>
      <c r="T67" s="3">
        <v>5</v>
      </c>
      <c r="U67" s="3">
        <v>5</v>
      </c>
      <c r="V67" s="3">
        <v>4</v>
      </c>
      <c r="W67" s="18">
        <v>5</v>
      </c>
      <c r="X67" s="4">
        <v>5</v>
      </c>
      <c r="Y67" s="14">
        <v>5</v>
      </c>
      <c r="Z67" s="17">
        <v>4</v>
      </c>
      <c r="AA67" s="17">
        <v>3</v>
      </c>
      <c r="AB67" s="17">
        <v>3</v>
      </c>
      <c r="AC67" s="17">
        <v>3</v>
      </c>
      <c r="AD67" s="20">
        <v>2</v>
      </c>
      <c r="AE67" s="19">
        <v>5</v>
      </c>
      <c r="AF67" s="19">
        <v>3</v>
      </c>
      <c r="AG67" s="19">
        <v>4</v>
      </c>
      <c r="AH67" s="19">
        <v>5</v>
      </c>
      <c r="AI67" s="19">
        <v>3</v>
      </c>
      <c r="AJ67" s="19">
        <v>4</v>
      </c>
      <c r="AK67" s="19">
        <v>4</v>
      </c>
      <c r="AL67" s="19">
        <v>4</v>
      </c>
      <c r="AM67" s="19">
        <v>3</v>
      </c>
      <c r="AN67" s="19">
        <v>3</v>
      </c>
      <c r="AO67" s="71">
        <v>5</v>
      </c>
      <c r="AP67" s="71">
        <v>5</v>
      </c>
      <c r="AQ67" s="71">
        <v>5</v>
      </c>
    </row>
    <row r="68" spans="1:43" ht="23.25">
      <c r="A68" s="1">
        <v>66</v>
      </c>
      <c r="B68" s="5" t="s">
        <v>52</v>
      </c>
      <c r="C68" s="5" t="s">
        <v>60</v>
      </c>
      <c r="D68" s="5" t="s">
        <v>60</v>
      </c>
      <c r="E68" s="5">
        <v>1</v>
      </c>
      <c r="F68" s="5">
        <v>1</v>
      </c>
      <c r="G68" s="5">
        <v>1</v>
      </c>
      <c r="H68" s="5" t="s">
        <v>37</v>
      </c>
      <c r="I68" s="5" t="s">
        <v>151</v>
      </c>
      <c r="J68" s="5">
        <v>0</v>
      </c>
      <c r="K68" s="5">
        <v>0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3">
        <v>3</v>
      </c>
      <c r="S68" s="3">
        <v>3</v>
      </c>
      <c r="T68" s="3">
        <v>4</v>
      </c>
      <c r="U68" s="3">
        <v>4</v>
      </c>
      <c r="V68" s="3">
        <v>4</v>
      </c>
      <c r="W68" s="18">
        <v>3</v>
      </c>
      <c r="X68" s="4">
        <v>2</v>
      </c>
      <c r="Y68" s="14">
        <v>3</v>
      </c>
      <c r="Z68" s="17">
        <v>4</v>
      </c>
      <c r="AA68" s="17">
        <v>3</v>
      </c>
      <c r="AB68" s="17">
        <v>3</v>
      </c>
      <c r="AC68" s="17">
        <v>4</v>
      </c>
      <c r="AD68" s="20">
        <v>2</v>
      </c>
      <c r="AE68" s="19">
        <v>4</v>
      </c>
      <c r="AF68" s="19">
        <v>2</v>
      </c>
      <c r="AG68" s="19">
        <v>3</v>
      </c>
      <c r="AH68" s="19">
        <v>4</v>
      </c>
      <c r="AI68" s="19">
        <v>2</v>
      </c>
      <c r="AJ68" s="19">
        <v>3</v>
      </c>
      <c r="AK68" s="19">
        <v>3</v>
      </c>
      <c r="AL68" s="19">
        <v>3</v>
      </c>
      <c r="AM68" s="19">
        <v>3</v>
      </c>
      <c r="AN68" s="19">
        <v>4</v>
      </c>
      <c r="AO68" s="71">
        <v>4</v>
      </c>
      <c r="AP68" s="71">
        <v>4</v>
      </c>
      <c r="AQ68" s="71">
        <v>4</v>
      </c>
    </row>
    <row r="69" spans="1:43" ht="23.25">
      <c r="A69" s="1">
        <v>67</v>
      </c>
      <c r="B69" s="5" t="s">
        <v>52</v>
      </c>
      <c r="C69" s="5">
        <v>25</v>
      </c>
      <c r="D69" s="5" t="s">
        <v>50</v>
      </c>
      <c r="E69" s="5">
        <v>1</v>
      </c>
      <c r="F69" s="5">
        <v>1</v>
      </c>
      <c r="G69" s="5">
        <v>1</v>
      </c>
      <c r="H69" s="5" t="s">
        <v>147</v>
      </c>
      <c r="I69" s="5" t="s">
        <v>151</v>
      </c>
      <c r="J69" s="5">
        <v>1</v>
      </c>
      <c r="K69" s="5">
        <v>0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3">
        <v>3</v>
      </c>
      <c r="S69" s="3">
        <v>3</v>
      </c>
      <c r="T69" s="3">
        <v>3</v>
      </c>
      <c r="U69" s="3">
        <v>4</v>
      </c>
      <c r="V69" s="3">
        <v>4</v>
      </c>
      <c r="W69" s="18">
        <v>5</v>
      </c>
      <c r="X69" s="4">
        <v>5</v>
      </c>
      <c r="Y69" s="14">
        <v>5</v>
      </c>
      <c r="Z69" s="17">
        <v>4</v>
      </c>
      <c r="AA69" s="17">
        <v>4</v>
      </c>
      <c r="AB69" s="17">
        <v>4</v>
      </c>
      <c r="AC69" s="17">
        <v>4</v>
      </c>
      <c r="AD69" s="20">
        <v>3</v>
      </c>
      <c r="AE69" s="19">
        <v>4</v>
      </c>
      <c r="AF69" s="19">
        <v>3</v>
      </c>
      <c r="AG69" s="19">
        <v>3</v>
      </c>
      <c r="AH69" s="19">
        <v>4</v>
      </c>
      <c r="AI69" s="19">
        <v>4</v>
      </c>
      <c r="AJ69" s="19">
        <v>4</v>
      </c>
      <c r="AK69" s="19">
        <v>4</v>
      </c>
      <c r="AL69" s="19">
        <v>4</v>
      </c>
      <c r="AM69" s="19">
        <v>4</v>
      </c>
      <c r="AN69" s="19">
        <v>4</v>
      </c>
      <c r="AO69" s="71">
        <v>4</v>
      </c>
      <c r="AP69" s="71">
        <v>4</v>
      </c>
      <c r="AQ69" s="71">
        <v>4</v>
      </c>
    </row>
    <row r="70" spans="1:43" ht="23.25">
      <c r="A70" s="1">
        <v>68</v>
      </c>
      <c r="B70" s="5" t="s">
        <v>52</v>
      </c>
      <c r="C70" s="5" t="s">
        <v>60</v>
      </c>
      <c r="D70" s="5" t="s">
        <v>49</v>
      </c>
      <c r="E70" s="5">
        <v>1</v>
      </c>
      <c r="F70" s="5">
        <v>1</v>
      </c>
      <c r="G70" s="5">
        <v>1</v>
      </c>
      <c r="H70" s="5" t="s">
        <v>147</v>
      </c>
      <c r="I70" s="5" t="s">
        <v>151</v>
      </c>
      <c r="J70" s="5">
        <v>0</v>
      </c>
      <c r="K70" s="5">
        <v>0</v>
      </c>
      <c r="L70" s="5">
        <v>1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3">
        <v>3</v>
      </c>
      <c r="S70" s="3">
        <v>3</v>
      </c>
      <c r="T70" s="3">
        <v>4</v>
      </c>
      <c r="U70" s="3">
        <v>4</v>
      </c>
      <c r="V70" s="3">
        <v>4</v>
      </c>
      <c r="W70" s="18">
        <v>4</v>
      </c>
      <c r="X70" s="4">
        <v>4</v>
      </c>
      <c r="Y70" s="14">
        <v>5</v>
      </c>
      <c r="Z70" s="17">
        <v>4</v>
      </c>
      <c r="AA70" s="17">
        <v>4</v>
      </c>
      <c r="AB70" s="17">
        <v>4</v>
      </c>
      <c r="AC70" s="17">
        <v>4</v>
      </c>
      <c r="AD70" s="20">
        <v>4</v>
      </c>
      <c r="AE70" s="19">
        <v>4</v>
      </c>
      <c r="AF70" s="19">
        <v>3</v>
      </c>
      <c r="AG70" s="19">
        <v>4</v>
      </c>
      <c r="AH70" s="19">
        <v>4</v>
      </c>
      <c r="AI70" s="19">
        <v>3</v>
      </c>
      <c r="AJ70" s="19">
        <v>4</v>
      </c>
      <c r="AK70" s="19">
        <v>4</v>
      </c>
      <c r="AL70" s="19">
        <v>4</v>
      </c>
      <c r="AM70" s="19">
        <v>4</v>
      </c>
      <c r="AN70" s="19">
        <v>4</v>
      </c>
      <c r="AO70" s="71">
        <v>4</v>
      </c>
      <c r="AP70" s="71">
        <v>4</v>
      </c>
      <c r="AQ70" s="71">
        <v>4</v>
      </c>
    </row>
    <row r="71" spans="1:43" ht="23.25">
      <c r="A71" s="1">
        <v>69</v>
      </c>
      <c r="B71" s="5" t="s">
        <v>52</v>
      </c>
      <c r="C71" s="5" t="s">
        <v>60</v>
      </c>
      <c r="D71" s="5" t="s">
        <v>49</v>
      </c>
      <c r="E71" s="5">
        <v>1</v>
      </c>
      <c r="F71" s="5">
        <v>1</v>
      </c>
      <c r="G71" s="5">
        <v>1</v>
      </c>
      <c r="H71" s="5" t="s">
        <v>147</v>
      </c>
      <c r="I71" s="5" t="s">
        <v>151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3">
        <v>3</v>
      </c>
      <c r="S71" s="3">
        <v>3</v>
      </c>
      <c r="T71" s="3">
        <v>3</v>
      </c>
      <c r="U71" s="3">
        <v>3</v>
      </c>
      <c r="V71" s="3">
        <v>3</v>
      </c>
      <c r="W71" s="18">
        <v>4</v>
      </c>
      <c r="X71" s="4">
        <v>4</v>
      </c>
      <c r="Y71" s="14">
        <v>4</v>
      </c>
      <c r="Z71" s="17">
        <v>4</v>
      </c>
      <c r="AA71" s="17">
        <v>4</v>
      </c>
      <c r="AB71" s="17">
        <v>4</v>
      </c>
      <c r="AC71" s="17">
        <v>4</v>
      </c>
      <c r="AD71" s="20">
        <v>4</v>
      </c>
      <c r="AE71" s="19">
        <v>4</v>
      </c>
      <c r="AF71" s="19">
        <v>3</v>
      </c>
      <c r="AG71" s="19">
        <v>3</v>
      </c>
      <c r="AH71" s="19">
        <v>3</v>
      </c>
      <c r="AI71" s="19">
        <v>3</v>
      </c>
      <c r="AJ71" s="19">
        <v>4</v>
      </c>
      <c r="AK71" s="19">
        <v>4</v>
      </c>
      <c r="AL71" s="19">
        <v>4</v>
      </c>
      <c r="AM71" s="19">
        <v>4</v>
      </c>
      <c r="AN71" s="19">
        <v>4</v>
      </c>
      <c r="AO71" s="71">
        <v>4</v>
      </c>
      <c r="AP71" s="71">
        <v>4</v>
      </c>
      <c r="AQ71" s="71">
        <v>4</v>
      </c>
    </row>
    <row r="72" spans="1:43" ht="23.25">
      <c r="A72" s="1">
        <v>70</v>
      </c>
      <c r="B72" s="5" t="s">
        <v>52</v>
      </c>
      <c r="C72" s="5">
        <v>50</v>
      </c>
      <c r="D72" s="5" t="s">
        <v>49</v>
      </c>
      <c r="E72" s="5">
        <v>1</v>
      </c>
      <c r="F72" s="5">
        <v>1</v>
      </c>
      <c r="G72" s="5">
        <v>1</v>
      </c>
      <c r="H72" s="5" t="s">
        <v>147</v>
      </c>
      <c r="I72" s="5" t="s">
        <v>151</v>
      </c>
      <c r="J72" s="5">
        <v>0</v>
      </c>
      <c r="K72" s="5">
        <v>0</v>
      </c>
      <c r="L72" s="5">
        <v>1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3">
        <v>4</v>
      </c>
      <c r="S72" s="3">
        <v>4</v>
      </c>
      <c r="T72" s="3">
        <v>3</v>
      </c>
      <c r="U72" s="3">
        <v>4</v>
      </c>
      <c r="V72" s="3">
        <v>4</v>
      </c>
      <c r="W72" s="18">
        <v>4</v>
      </c>
      <c r="X72" s="4">
        <v>4</v>
      </c>
      <c r="Y72" s="14">
        <v>4</v>
      </c>
      <c r="Z72" s="17">
        <v>4</v>
      </c>
      <c r="AA72" s="17">
        <v>4</v>
      </c>
      <c r="AB72" s="17">
        <v>4</v>
      </c>
      <c r="AC72" s="17">
        <v>4</v>
      </c>
      <c r="AD72" s="20">
        <v>4</v>
      </c>
      <c r="AE72" s="19">
        <v>4</v>
      </c>
      <c r="AF72" s="19">
        <v>4</v>
      </c>
      <c r="AG72" s="19">
        <v>4</v>
      </c>
      <c r="AH72" s="19">
        <v>4</v>
      </c>
      <c r="AI72" s="19">
        <v>4</v>
      </c>
      <c r="AJ72" s="19">
        <v>4</v>
      </c>
      <c r="AK72" s="19">
        <v>4</v>
      </c>
      <c r="AL72" s="19">
        <v>4</v>
      </c>
      <c r="AM72" s="19">
        <v>4</v>
      </c>
      <c r="AN72" s="19">
        <v>4</v>
      </c>
      <c r="AO72" s="71">
        <v>3</v>
      </c>
      <c r="AP72" s="71">
        <v>4</v>
      </c>
      <c r="AQ72" s="71">
        <v>4</v>
      </c>
    </row>
    <row r="73" spans="1:43" ht="23.25">
      <c r="A73" s="1">
        <v>71</v>
      </c>
      <c r="B73" s="5" t="s">
        <v>52</v>
      </c>
      <c r="C73" s="5">
        <v>30</v>
      </c>
      <c r="D73" s="5" t="s">
        <v>49</v>
      </c>
      <c r="E73" s="5">
        <v>1</v>
      </c>
      <c r="F73" s="5">
        <v>1</v>
      </c>
      <c r="G73" s="5">
        <v>1</v>
      </c>
      <c r="H73" s="5" t="s">
        <v>147</v>
      </c>
      <c r="I73" s="5" t="s">
        <v>151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3">
        <v>4</v>
      </c>
      <c r="S73" s="3">
        <v>5</v>
      </c>
      <c r="T73" s="3">
        <v>4</v>
      </c>
      <c r="U73" s="3">
        <v>3</v>
      </c>
      <c r="V73" s="3">
        <v>3</v>
      </c>
      <c r="W73" s="18">
        <v>4</v>
      </c>
      <c r="X73" s="4">
        <v>4</v>
      </c>
      <c r="Y73" s="14">
        <v>4</v>
      </c>
      <c r="Z73" s="17">
        <v>5</v>
      </c>
      <c r="AA73" s="17">
        <v>5</v>
      </c>
      <c r="AB73" s="17">
        <v>4</v>
      </c>
      <c r="AC73" s="17">
        <v>4</v>
      </c>
      <c r="AD73" s="20">
        <v>3</v>
      </c>
      <c r="AE73" s="19">
        <v>5</v>
      </c>
      <c r="AF73" s="19">
        <v>5</v>
      </c>
      <c r="AG73" s="19">
        <v>5</v>
      </c>
      <c r="AH73" s="19">
        <v>5</v>
      </c>
      <c r="AI73" s="19">
        <v>4</v>
      </c>
      <c r="AJ73" s="19">
        <v>5</v>
      </c>
      <c r="AK73" s="19">
        <v>5</v>
      </c>
      <c r="AL73" s="19">
        <v>5</v>
      </c>
      <c r="AM73" s="19">
        <v>5</v>
      </c>
      <c r="AN73" s="19">
        <v>5</v>
      </c>
      <c r="AO73" s="71">
        <v>5</v>
      </c>
      <c r="AP73" s="71">
        <v>5</v>
      </c>
      <c r="AQ73" s="71">
        <v>5</v>
      </c>
    </row>
    <row r="74" spans="1:43" ht="23.25">
      <c r="A74" s="1">
        <v>72</v>
      </c>
      <c r="B74" s="5" t="s">
        <v>52</v>
      </c>
      <c r="C74" s="5" t="s">
        <v>60</v>
      </c>
      <c r="D74" s="5" t="s">
        <v>60</v>
      </c>
      <c r="E74" s="5">
        <v>1</v>
      </c>
      <c r="F74" s="5">
        <v>1</v>
      </c>
      <c r="G74" s="5">
        <v>1</v>
      </c>
      <c r="H74" s="5" t="s">
        <v>60</v>
      </c>
      <c r="I74" s="5" t="s">
        <v>60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3">
        <v>4</v>
      </c>
      <c r="S74" s="3">
        <v>4</v>
      </c>
      <c r="T74" s="3">
        <v>4</v>
      </c>
      <c r="U74" s="3">
        <v>4</v>
      </c>
      <c r="V74" s="3">
        <v>4</v>
      </c>
      <c r="W74" s="18">
        <v>4</v>
      </c>
      <c r="X74" s="4">
        <v>4</v>
      </c>
      <c r="Y74" s="14">
        <v>5</v>
      </c>
      <c r="Z74" s="17">
        <v>5</v>
      </c>
      <c r="AA74" s="17">
        <v>4</v>
      </c>
      <c r="AB74" s="17">
        <v>4</v>
      </c>
      <c r="AC74" s="17">
        <v>4</v>
      </c>
      <c r="AD74" s="20">
        <v>4</v>
      </c>
      <c r="AE74" s="19">
        <v>4</v>
      </c>
      <c r="AF74" s="19">
        <v>4</v>
      </c>
      <c r="AG74" s="19">
        <v>4</v>
      </c>
      <c r="AH74" s="19">
        <v>4</v>
      </c>
      <c r="AI74" s="19">
        <v>4</v>
      </c>
      <c r="AJ74" s="19">
        <v>4</v>
      </c>
      <c r="AK74" s="19">
        <v>4</v>
      </c>
      <c r="AL74" s="19">
        <v>4</v>
      </c>
      <c r="AM74" s="19">
        <v>4</v>
      </c>
      <c r="AN74" s="19">
        <v>4</v>
      </c>
      <c r="AO74" s="71">
        <v>4</v>
      </c>
      <c r="AP74" s="71">
        <v>4</v>
      </c>
      <c r="AQ74" s="71">
        <v>5</v>
      </c>
    </row>
    <row r="75" spans="1:43" ht="23.25">
      <c r="A75" s="1">
        <v>73</v>
      </c>
      <c r="B75" s="5" t="s">
        <v>52</v>
      </c>
      <c r="C75" s="5">
        <v>27</v>
      </c>
      <c r="D75" s="5" t="s">
        <v>60</v>
      </c>
      <c r="E75" s="5">
        <v>1</v>
      </c>
      <c r="F75" s="5">
        <v>1</v>
      </c>
      <c r="G75" s="5">
        <v>1</v>
      </c>
      <c r="H75" s="5" t="s">
        <v>147</v>
      </c>
      <c r="I75" s="5" t="s">
        <v>151</v>
      </c>
      <c r="J75" s="5">
        <v>1</v>
      </c>
      <c r="K75" s="5">
        <v>0</v>
      </c>
      <c r="L75" s="5">
        <v>1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3">
        <v>4</v>
      </c>
      <c r="S75" s="3">
        <v>3</v>
      </c>
      <c r="T75" s="3">
        <v>3</v>
      </c>
      <c r="U75" s="3">
        <v>4</v>
      </c>
      <c r="V75" s="3">
        <v>4</v>
      </c>
      <c r="W75" s="18">
        <v>4</v>
      </c>
      <c r="X75" s="4">
        <v>4</v>
      </c>
      <c r="Y75" s="14">
        <v>4</v>
      </c>
      <c r="Z75" s="17">
        <v>4</v>
      </c>
      <c r="AA75" s="17">
        <v>4</v>
      </c>
      <c r="AB75" s="17">
        <v>4</v>
      </c>
      <c r="AC75" s="17">
        <v>4</v>
      </c>
      <c r="AD75" s="20">
        <v>4</v>
      </c>
      <c r="AE75" s="19">
        <v>3</v>
      </c>
      <c r="AF75" s="19">
        <v>3</v>
      </c>
      <c r="AG75" s="19">
        <v>4</v>
      </c>
      <c r="AH75" s="19">
        <v>4</v>
      </c>
      <c r="AI75" s="19">
        <v>4</v>
      </c>
      <c r="AJ75" s="19">
        <v>4</v>
      </c>
      <c r="AK75" s="19">
        <v>4</v>
      </c>
      <c r="AL75" s="19">
        <v>4</v>
      </c>
      <c r="AM75" s="19">
        <v>4</v>
      </c>
      <c r="AN75" s="19">
        <v>4</v>
      </c>
      <c r="AO75" s="71">
        <v>4</v>
      </c>
      <c r="AP75" s="71">
        <v>4</v>
      </c>
      <c r="AQ75" s="71">
        <v>4</v>
      </c>
    </row>
    <row r="76" spans="1:43" ht="23.25">
      <c r="A76" s="1">
        <v>74</v>
      </c>
      <c r="B76" s="5" t="s">
        <v>52</v>
      </c>
      <c r="C76" s="5">
        <v>37</v>
      </c>
      <c r="D76" s="5" t="s">
        <v>49</v>
      </c>
      <c r="E76" s="5">
        <v>2</v>
      </c>
      <c r="F76" s="5"/>
      <c r="G76" s="5"/>
      <c r="H76" s="5" t="s">
        <v>60</v>
      </c>
      <c r="I76" s="5" t="s">
        <v>60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1</v>
      </c>
      <c r="P76" s="5">
        <v>0</v>
      </c>
      <c r="Q76" s="5">
        <v>0</v>
      </c>
      <c r="R76" s="3">
        <v>3</v>
      </c>
      <c r="S76" s="3">
        <v>4</v>
      </c>
      <c r="T76" s="3">
        <v>4</v>
      </c>
      <c r="U76" s="3">
        <v>4</v>
      </c>
      <c r="V76" s="3">
        <v>3</v>
      </c>
      <c r="W76" s="18">
        <v>5</v>
      </c>
      <c r="X76" s="4">
        <v>4</v>
      </c>
      <c r="Y76" s="14">
        <v>4</v>
      </c>
      <c r="Z76" s="17">
        <v>4</v>
      </c>
      <c r="AA76" s="17">
        <v>4</v>
      </c>
      <c r="AB76" s="17">
        <v>3</v>
      </c>
      <c r="AC76" s="17">
        <v>4</v>
      </c>
      <c r="AD76" s="20">
        <v>2</v>
      </c>
      <c r="AE76" s="19">
        <v>4</v>
      </c>
      <c r="AF76" s="19">
        <v>4</v>
      </c>
      <c r="AG76" s="19">
        <v>4</v>
      </c>
      <c r="AH76" s="19">
        <v>4</v>
      </c>
      <c r="AI76" s="19">
        <v>4</v>
      </c>
      <c r="AJ76" s="19">
        <v>4</v>
      </c>
      <c r="AK76" s="19">
        <v>4</v>
      </c>
      <c r="AL76" s="19">
        <v>4</v>
      </c>
      <c r="AM76" s="19">
        <v>4</v>
      </c>
      <c r="AN76" s="19">
        <v>4</v>
      </c>
      <c r="AO76" s="71">
        <v>4</v>
      </c>
      <c r="AP76" s="71">
        <v>4</v>
      </c>
      <c r="AQ76" s="71">
        <v>4</v>
      </c>
    </row>
    <row r="77" spans="1:43" ht="23.25">
      <c r="A77" s="1">
        <v>75</v>
      </c>
      <c r="B77" s="5" t="s">
        <v>52</v>
      </c>
      <c r="C77" s="5">
        <v>28</v>
      </c>
      <c r="D77" s="5" t="s">
        <v>50</v>
      </c>
      <c r="E77" s="5">
        <v>1</v>
      </c>
      <c r="F77" s="5">
        <v>1</v>
      </c>
      <c r="G77" s="5">
        <v>2</v>
      </c>
      <c r="H77" s="5" t="s">
        <v>131</v>
      </c>
      <c r="I77" s="5" t="s">
        <v>60</v>
      </c>
      <c r="J77" s="5">
        <v>1</v>
      </c>
      <c r="K77" s="5">
        <v>0</v>
      </c>
      <c r="L77" s="5">
        <v>1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3">
        <v>5</v>
      </c>
      <c r="S77" s="3">
        <v>5</v>
      </c>
      <c r="T77" s="3">
        <v>5</v>
      </c>
      <c r="U77" s="3">
        <v>5</v>
      </c>
      <c r="V77" s="3">
        <v>5</v>
      </c>
      <c r="W77" s="18">
        <v>5</v>
      </c>
      <c r="X77" s="4">
        <v>5</v>
      </c>
      <c r="Y77" s="14">
        <v>5</v>
      </c>
      <c r="Z77" s="17">
        <v>5</v>
      </c>
      <c r="AA77" s="17">
        <v>5</v>
      </c>
      <c r="AB77" s="17">
        <v>5</v>
      </c>
      <c r="AC77" s="17">
        <v>5</v>
      </c>
      <c r="AD77" s="20">
        <v>5</v>
      </c>
      <c r="AE77" s="19">
        <v>5</v>
      </c>
      <c r="AF77" s="19">
        <v>5</v>
      </c>
      <c r="AG77" s="19">
        <v>5</v>
      </c>
      <c r="AH77" s="19">
        <v>5</v>
      </c>
      <c r="AI77" s="19">
        <v>5</v>
      </c>
      <c r="AJ77" s="19">
        <v>5</v>
      </c>
      <c r="AK77" s="19">
        <v>5</v>
      </c>
      <c r="AL77" s="19">
        <v>4</v>
      </c>
      <c r="AM77" s="19">
        <v>5</v>
      </c>
      <c r="AN77" s="19">
        <v>5</v>
      </c>
      <c r="AO77" s="71">
        <v>5</v>
      </c>
      <c r="AP77" s="71">
        <v>5</v>
      </c>
      <c r="AQ77" s="71">
        <v>5</v>
      </c>
    </row>
    <row r="78" spans="1:43" ht="23.25">
      <c r="A78" s="1">
        <v>76</v>
      </c>
      <c r="B78" s="5" t="s">
        <v>52</v>
      </c>
      <c r="C78" s="5">
        <v>25</v>
      </c>
      <c r="D78" s="5" t="s">
        <v>50</v>
      </c>
      <c r="E78" s="5">
        <v>1</v>
      </c>
      <c r="F78" s="5">
        <v>1</v>
      </c>
      <c r="G78" s="5">
        <v>1</v>
      </c>
      <c r="H78" s="5" t="s">
        <v>40</v>
      </c>
      <c r="I78" s="5" t="s">
        <v>75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3">
        <v>3</v>
      </c>
      <c r="S78" s="3">
        <v>3</v>
      </c>
      <c r="T78" s="3">
        <v>4</v>
      </c>
      <c r="U78" s="3">
        <v>4</v>
      </c>
      <c r="V78" s="3">
        <v>4</v>
      </c>
      <c r="W78" s="18">
        <v>4</v>
      </c>
      <c r="X78" s="4">
        <v>4</v>
      </c>
      <c r="Y78" s="14">
        <v>4</v>
      </c>
      <c r="Z78" s="17">
        <v>4</v>
      </c>
      <c r="AA78" s="17">
        <v>4</v>
      </c>
      <c r="AB78" s="17">
        <v>4</v>
      </c>
      <c r="AC78" s="17">
        <v>4</v>
      </c>
      <c r="AD78" s="20">
        <v>3</v>
      </c>
      <c r="AE78" s="19">
        <v>4</v>
      </c>
      <c r="AF78" s="19">
        <v>4</v>
      </c>
      <c r="AG78" s="19">
        <v>4</v>
      </c>
      <c r="AH78" s="19">
        <v>4</v>
      </c>
      <c r="AI78" s="19">
        <v>4</v>
      </c>
      <c r="AJ78" s="19">
        <v>4</v>
      </c>
      <c r="AK78" s="19">
        <v>4</v>
      </c>
      <c r="AL78" s="19">
        <v>4</v>
      </c>
      <c r="AM78" s="19">
        <v>4</v>
      </c>
      <c r="AN78" s="19">
        <v>4</v>
      </c>
      <c r="AO78" s="71">
        <v>3</v>
      </c>
      <c r="AP78" s="71">
        <v>4</v>
      </c>
      <c r="AQ78" s="71">
        <v>4</v>
      </c>
    </row>
    <row r="79" spans="1:43" ht="23.25">
      <c r="A79" s="1">
        <v>77</v>
      </c>
      <c r="B79" s="5" t="s">
        <v>51</v>
      </c>
      <c r="C79" s="5">
        <v>41</v>
      </c>
      <c r="D79" s="5" t="s">
        <v>49</v>
      </c>
      <c r="E79" s="5"/>
      <c r="F79" s="5"/>
      <c r="G79" s="5"/>
      <c r="H79" s="5" t="s">
        <v>159</v>
      </c>
      <c r="I79" s="5" t="s">
        <v>75</v>
      </c>
      <c r="J79" s="5">
        <v>1</v>
      </c>
      <c r="K79" s="5">
        <v>0</v>
      </c>
      <c r="L79" s="5">
        <v>1</v>
      </c>
      <c r="M79" s="5">
        <v>1</v>
      </c>
      <c r="N79" s="5">
        <v>0</v>
      </c>
      <c r="O79" s="5">
        <v>0</v>
      </c>
      <c r="P79" s="5">
        <v>0</v>
      </c>
      <c r="Q79" s="5">
        <v>0</v>
      </c>
      <c r="R79" s="3">
        <v>4</v>
      </c>
      <c r="S79" s="3">
        <v>4</v>
      </c>
      <c r="T79" s="3">
        <v>4</v>
      </c>
      <c r="U79" s="3">
        <v>5</v>
      </c>
      <c r="V79" s="3">
        <v>5</v>
      </c>
      <c r="W79" s="18">
        <v>5</v>
      </c>
      <c r="X79" s="4">
        <v>5</v>
      </c>
      <c r="Y79" s="14">
        <v>5</v>
      </c>
      <c r="Z79" s="17">
        <v>4</v>
      </c>
      <c r="AA79" s="17">
        <v>5</v>
      </c>
      <c r="AB79" s="17">
        <v>4</v>
      </c>
      <c r="AC79" s="17">
        <v>3</v>
      </c>
      <c r="AD79" s="20">
        <v>5</v>
      </c>
      <c r="AE79" s="19">
        <v>4</v>
      </c>
      <c r="AF79" s="19">
        <v>4</v>
      </c>
      <c r="AG79" s="19">
        <v>5</v>
      </c>
      <c r="AH79" s="19">
        <v>5</v>
      </c>
      <c r="AI79" s="19">
        <v>5</v>
      </c>
      <c r="AJ79" s="19">
        <v>5</v>
      </c>
      <c r="AK79" s="19">
        <v>5</v>
      </c>
      <c r="AL79" s="19">
        <v>5</v>
      </c>
      <c r="AM79" s="19">
        <v>5</v>
      </c>
      <c r="AN79" s="19">
        <v>4</v>
      </c>
      <c r="AO79" s="71">
        <v>5</v>
      </c>
      <c r="AP79" s="71">
        <v>4</v>
      </c>
      <c r="AQ79" s="71">
        <v>4</v>
      </c>
    </row>
    <row r="80" spans="1:43" ht="23.25">
      <c r="A80" s="1">
        <v>78</v>
      </c>
      <c r="B80" s="5" t="s">
        <v>52</v>
      </c>
      <c r="C80" s="5">
        <v>33</v>
      </c>
      <c r="D80" s="5" t="s">
        <v>50</v>
      </c>
      <c r="E80" s="5">
        <v>1</v>
      </c>
      <c r="F80" s="5">
        <v>1</v>
      </c>
      <c r="G80" s="5">
        <v>1</v>
      </c>
      <c r="H80" s="5" t="s">
        <v>40</v>
      </c>
      <c r="I80" s="5" t="s">
        <v>73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3">
        <v>5</v>
      </c>
      <c r="S80" s="3">
        <v>5</v>
      </c>
      <c r="T80" s="3">
        <v>5</v>
      </c>
      <c r="U80" s="3">
        <v>5</v>
      </c>
      <c r="V80" s="3">
        <v>5</v>
      </c>
      <c r="W80" s="18">
        <v>5</v>
      </c>
      <c r="X80" s="4">
        <v>5</v>
      </c>
      <c r="Y80" s="14">
        <v>5</v>
      </c>
      <c r="Z80" s="17">
        <v>5</v>
      </c>
      <c r="AA80" s="17">
        <v>5</v>
      </c>
      <c r="AB80" s="17">
        <v>5</v>
      </c>
      <c r="AC80" s="17">
        <v>5</v>
      </c>
      <c r="AD80" s="20">
        <v>5</v>
      </c>
      <c r="AE80" s="19">
        <v>4</v>
      </c>
      <c r="AF80" s="19">
        <v>4</v>
      </c>
      <c r="AG80" s="19">
        <v>4</v>
      </c>
      <c r="AH80" s="19">
        <v>5</v>
      </c>
      <c r="AI80" s="19">
        <v>5</v>
      </c>
      <c r="AJ80" s="19">
        <v>5</v>
      </c>
      <c r="AK80" s="19">
        <v>5</v>
      </c>
      <c r="AL80" s="19">
        <v>4</v>
      </c>
      <c r="AM80" s="19">
        <v>4</v>
      </c>
      <c r="AN80" s="19">
        <v>5</v>
      </c>
      <c r="AO80" s="71">
        <v>5</v>
      </c>
      <c r="AP80" s="71">
        <v>5</v>
      </c>
      <c r="AQ80" s="71">
        <v>5</v>
      </c>
    </row>
    <row r="81" spans="1:43" ht="23.25">
      <c r="A81" s="1">
        <v>79</v>
      </c>
      <c r="B81" s="5" t="s">
        <v>52</v>
      </c>
      <c r="C81" s="5">
        <v>29</v>
      </c>
      <c r="D81" s="5" t="s">
        <v>50</v>
      </c>
      <c r="E81" s="5">
        <v>1</v>
      </c>
      <c r="F81" s="5">
        <v>1</v>
      </c>
      <c r="G81" s="5">
        <v>2</v>
      </c>
      <c r="H81" s="5" t="s">
        <v>24</v>
      </c>
      <c r="I81" s="5" t="s">
        <v>132</v>
      </c>
      <c r="J81" s="5">
        <v>1</v>
      </c>
      <c r="K81" s="5">
        <v>0</v>
      </c>
      <c r="L81" s="5">
        <v>1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3">
        <v>4</v>
      </c>
      <c r="S81" s="3">
        <v>4</v>
      </c>
      <c r="T81" s="3">
        <v>4</v>
      </c>
      <c r="U81" s="3">
        <v>4</v>
      </c>
      <c r="V81" s="3">
        <v>4</v>
      </c>
      <c r="W81" s="18">
        <v>4</v>
      </c>
      <c r="X81" s="4">
        <v>4</v>
      </c>
      <c r="Y81" s="14">
        <v>4</v>
      </c>
      <c r="Z81" s="17">
        <v>5</v>
      </c>
      <c r="AA81" s="17">
        <v>5</v>
      </c>
      <c r="AB81" s="17">
        <v>5</v>
      </c>
      <c r="AC81" s="17">
        <v>4</v>
      </c>
      <c r="AD81" s="20">
        <v>4</v>
      </c>
      <c r="AE81" s="19">
        <v>5</v>
      </c>
      <c r="AF81" s="19">
        <v>4</v>
      </c>
      <c r="AG81" s="19">
        <v>4</v>
      </c>
      <c r="AH81" s="19">
        <v>4</v>
      </c>
      <c r="AI81" s="19">
        <v>4</v>
      </c>
      <c r="AJ81" s="19">
        <v>5</v>
      </c>
      <c r="AK81" s="19">
        <v>3</v>
      </c>
      <c r="AL81" s="19">
        <v>4</v>
      </c>
      <c r="AM81" s="19">
        <v>4</v>
      </c>
      <c r="AN81" s="19">
        <v>5</v>
      </c>
      <c r="AO81" s="71">
        <v>5</v>
      </c>
      <c r="AP81" s="71">
        <v>4</v>
      </c>
      <c r="AQ81" s="71">
        <v>4</v>
      </c>
    </row>
    <row r="82" spans="1:43" ht="23.25">
      <c r="A82" s="1">
        <v>80</v>
      </c>
      <c r="B82" s="5" t="s">
        <v>52</v>
      </c>
      <c r="C82" s="5">
        <v>51</v>
      </c>
      <c r="D82" s="5" t="s">
        <v>50</v>
      </c>
      <c r="E82" s="5">
        <v>1</v>
      </c>
      <c r="F82" s="5">
        <v>1</v>
      </c>
      <c r="G82" s="5">
        <v>1</v>
      </c>
      <c r="H82" s="5" t="s">
        <v>16</v>
      </c>
      <c r="I82" s="5" t="s">
        <v>74</v>
      </c>
      <c r="J82" s="5">
        <v>1</v>
      </c>
      <c r="K82" s="5">
        <v>0</v>
      </c>
      <c r="L82" s="5">
        <v>1</v>
      </c>
      <c r="M82" s="5">
        <v>0</v>
      </c>
      <c r="N82" s="5">
        <v>1</v>
      </c>
      <c r="O82" s="5">
        <v>0</v>
      </c>
      <c r="P82" s="5">
        <v>0</v>
      </c>
      <c r="Q82" s="5">
        <v>0</v>
      </c>
      <c r="R82" s="3">
        <v>5</v>
      </c>
      <c r="S82" s="3">
        <v>4</v>
      </c>
      <c r="T82" s="3">
        <v>4</v>
      </c>
      <c r="U82" s="3">
        <v>4</v>
      </c>
      <c r="V82" s="3">
        <v>4</v>
      </c>
      <c r="W82" s="18">
        <v>5</v>
      </c>
      <c r="X82" s="4">
        <v>5</v>
      </c>
      <c r="Y82" s="14">
        <v>5</v>
      </c>
      <c r="Z82" s="17">
        <v>5</v>
      </c>
      <c r="AA82" s="17">
        <v>5</v>
      </c>
      <c r="AB82" s="17">
        <v>3</v>
      </c>
      <c r="AC82" s="17">
        <v>5</v>
      </c>
      <c r="AD82" s="20">
        <v>4</v>
      </c>
      <c r="AE82" s="19">
        <v>4</v>
      </c>
      <c r="AF82" s="19">
        <v>3</v>
      </c>
      <c r="AG82" s="19">
        <v>3</v>
      </c>
      <c r="AH82" s="19">
        <v>4</v>
      </c>
      <c r="AI82" s="19">
        <v>4</v>
      </c>
      <c r="AJ82" s="19">
        <v>4</v>
      </c>
      <c r="AK82" s="19">
        <v>4</v>
      </c>
      <c r="AL82" s="19">
        <v>4</v>
      </c>
      <c r="AM82" s="19">
        <v>4</v>
      </c>
      <c r="AN82" s="19">
        <v>4</v>
      </c>
      <c r="AO82" s="71">
        <v>4</v>
      </c>
      <c r="AP82" s="71">
        <v>4</v>
      </c>
      <c r="AQ82" s="71">
        <v>4</v>
      </c>
    </row>
    <row r="83" spans="1:43" ht="23.25">
      <c r="A83" s="1">
        <v>81</v>
      </c>
      <c r="B83" s="5" t="s">
        <v>52</v>
      </c>
      <c r="C83" s="5">
        <v>25</v>
      </c>
      <c r="D83" s="5" t="s">
        <v>49</v>
      </c>
      <c r="E83" s="5">
        <v>1</v>
      </c>
      <c r="F83" s="5">
        <v>1</v>
      </c>
      <c r="G83" s="5">
        <v>1</v>
      </c>
      <c r="H83" s="5" t="s">
        <v>131</v>
      </c>
      <c r="I83" s="5" t="s">
        <v>73</v>
      </c>
      <c r="J83" s="5">
        <v>0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3">
        <v>4</v>
      </c>
      <c r="S83" s="3">
        <v>4</v>
      </c>
      <c r="T83" s="3">
        <v>4</v>
      </c>
      <c r="U83" s="3">
        <v>4</v>
      </c>
      <c r="V83" s="66">
        <v>4</v>
      </c>
      <c r="W83" s="4">
        <v>4</v>
      </c>
      <c r="X83" s="4">
        <v>4</v>
      </c>
      <c r="Y83" s="14">
        <v>4</v>
      </c>
      <c r="Z83" s="17">
        <v>4</v>
      </c>
      <c r="AA83" s="17">
        <v>4</v>
      </c>
      <c r="AB83" s="17">
        <v>4</v>
      </c>
      <c r="AC83" s="17">
        <v>4</v>
      </c>
      <c r="AD83" s="20">
        <v>4</v>
      </c>
      <c r="AE83" s="19">
        <v>4</v>
      </c>
      <c r="AF83" s="19">
        <v>4</v>
      </c>
      <c r="AG83" s="19">
        <v>4</v>
      </c>
      <c r="AH83" s="19">
        <v>4</v>
      </c>
      <c r="AI83" s="19">
        <v>4</v>
      </c>
      <c r="AJ83" s="19">
        <v>4</v>
      </c>
      <c r="AK83" s="19">
        <v>4</v>
      </c>
      <c r="AL83" s="19">
        <v>4</v>
      </c>
      <c r="AM83" s="19">
        <v>4</v>
      </c>
      <c r="AN83" s="19">
        <v>4</v>
      </c>
      <c r="AO83" s="71">
        <v>4</v>
      </c>
      <c r="AP83" s="71">
        <v>4</v>
      </c>
      <c r="AQ83" s="71">
        <v>4</v>
      </c>
    </row>
    <row r="84" spans="1:43" ht="23.25">
      <c r="A84" s="1">
        <v>82</v>
      </c>
      <c r="B84" s="5" t="s">
        <v>52</v>
      </c>
      <c r="C84" s="5">
        <v>32</v>
      </c>
      <c r="D84" s="5" t="s">
        <v>50</v>
      </c>
      <c r="E84" s="5">
        <v>1</v>
      </c>
      <c r="F84" s="5">
        <v>1</v>
      </c>
      <c r="G84" s="5">
        <v>1</v>
      </c>
      <c r="H84" s="5" t="s">
        <v>147</v>
      </c>
      <c r="I84" s="5" t="s">
        <v>73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3">
        <v>4</v>
      </c>
      <c r="S84" s="3">
        <v>3</v>
      </c>
      <c r="T84" s="3">
        <v>4</v>
      </c>
      <c r="U84" s="3">
        <v>4</v>
      </c>
      <c r="V84" s="3">
        <v>4</v>
      </c>
      <c r="W84" s="18">
        <v>4</v>
      </c>
      <c r="X84" s="4">
        <v>4</v>
      </c>
      <c r="Y84" s="14">
        <v>4</v>
      </c>
      <c r="Z84" s="17">
        <v>4</v>
      </c>
      <c r="AA84" s="17">
        <v>4</v>
      </c>
      <c r="AB84" s="17">
        <v>4</v>
      </c>
      <c r="AC84" s="17">
        <v>4</v>
      </c>
      <c r="AD84" s="20">
        <v>4</v>
      </c>
      <c r="AE84" s="19">
        <v>4</v>
      </c>
      <c r="AF84" s="19">
        <v>4</v>
      </c>
      <c r="AG84" s="19">
        <v>4</v>
      </c>
      <c r="AH84" s="19">
        <v>4</v>
      </c>
      <c r="AI84" s="19">
        <v>4</v>
      </c>
      <c r="AJ84" s="19">
        <v>4</v>
      </c>
      <c r="AK84" s="19">
        <v>4</v>
      </c>
      <c r="AL84" s="19">
        <v>4</v>
      </c>
      <c r="AM84" s="19">
        <v>4</v>
      </c>
      <c r="AN84" s="19">
        <v>4</v>
      </c>
      <c r="AO84" s="71">
        <v>4</v>
      </c>
      <c r="AP84" s="71">
        <v>4</v>
      </c>
      <c r="AQ84" s="71">
        <v>4</v>
      </c>
    </row>
    <row r="85" spans="1:43" ht="23.25">
      <c r="A85" s="1">
        <v>83</v>
      </c>
      <c r="B85" s="5" t="s">
        <v>52</v>
      </c>
      <c r="C85" s="5">
        <v>25</v>
      </c>
      <c r="D85" s="5" t="s">
        <v>50</v>
      </c>
      <c r="E85" s="5">
        <f>คีย์ข้อมูล!H174</f>
        <v>0</v>
      </c>
      <c r="F85" s="5">
        <v>1</v>
      </c>
      <c r="G85" s="5">
        <v>1</v>
      </c>
      <c r="H85" s="5" t="s">
        <v>147</v>
      </c>
      <c r="I85" s="5" t="s">
        <v>78</v>
      </c>
      <c r="J85" s="5">
        <v>0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3">
        <v>4</v>
      </c>
      <c r="S85" s="3">
        <v>4</v>
      </c>
      <c r="T85" s="3">
        <v>4</v>
      </c>
      <c r="U85" s="3">
        <v>4</v>
      </c>
      <c r="V85" s="3">
        <v>4</v>
      </c>
      <c r="W85" s="18">
        <v>4</v>
      </c>
      <c r="X85" s="4">
        <v>4</v>
      </c>
      <c r="Y85" s="14">
        <v>4</v>
      </c>
      <c r="Z85" s="17">
        <v>4</v>
      </c>
      <c r="AA85" s="17">
        <v>4</v>
      </c>
      <c r="AB85" s="17">
        <v>4</v>
      </c>
      <c r="AC85" s="17">
        <v>3</v>
      </c>
      <c r="AD85" s="20">
        <v>3</v>
      </c>
      <c r="AE85" s="19">
        <v>3</v>
      </c>
      <c r="AF85" s="19">
        <v>3</v>
      </c>
      <c r="AG85" s="19">
        <v>3</v>
      </c>
      <c r="AH85" s="19">
        <v>3</v>
      </c>
      <c r="AI85" s="19">
        <v>3</v>
      </c>
      <c r="AJ85" s="19">
        <v>3</v>
      </c>
      <c r="AK85" s="19">
        <v>3</v>
      </c>
      <c r="AL85" s="19">
        <v>3</v>
      </c>
      <c r="AM85" s="19">
        <v>3</v>
      </c>
      <c r="AN85" s="19">
        <v>3</v>
      </c>
      <c r="AO85" s="71">
        <v>4</v>
      </c>
      <c r="AP85" s="71">
        <v>4</v>
      </c>
      <c r="AQ85" s="71">
        <v>4</v>
      </c>
    </row>
    <row r="86" spans="1:43" ht="23.25">
      <c r="A86" s="1">
        <v>84</v>
      </c>
      <c r="B86" s="5" t="s">
        <v>52</v>
      </c>
      <c r="C86" s="5">
        <v>26</v>
      </c>
      <c r="D86" s="5" t="s">
        <v>49</v>
      </c>
      <c r="E86" s="5">
        <v>1</v>
      </c>
      <c r="F86" s="5">
        <v>1</v>
      </c>
      <c r="G86" s="5">
        <v>1</v>
      </c>
      <c r="H86" s="5" t="s">
        <v>16</v>
      </c>
      <c r="I86" s="5" t="s">
        <v>78</v>
      </c>
      <c r="J86" s="5">
        <v>1</v>
      </c>
      <c r="K86" s="5">
        <v>1</v>
      </c>
      <c r="L86" s="5">
        <v>1</v>
      </c>
      <c r="M86" s="5">
        <v>1</v>
      </c>
      <c r="N86" s="5">
        <v>0</v>
      </c>
      <c r="O86" s="5">
        <v>0</v>
      </c>
      <c r="P86" s="5">
        <v>0</v>
      </c>
      <c r="Q86" s="5">
        <v>0</v>
      </c>
      <c r="R86" s="3">
        <v>4</v>
      </c>
      <c r="S86" s="3">
        <v>4</v>
      </c>
      <c r="T86" s="3">
        <v>3</v>
      </c>
      <c r="U86" s="3">
        <v>4</v>
      </c>
      <c r="V86" s="3">
        <v>4</v>
      </c>
      <c r="W86" s="18">
        <v>4</v>
      </c>
      <c r="X86" s="4">
        <v>4</v>
      </c>
      <c r="Y86" s="14">
        <v>4</v>
      </c>
      <c r="Z86" s="17">
        <v>3</v>
      </c>
      <c r="AA86" s="17">
        <v>4</v>
      </c>
      <c r="AB86" s="17">
        <v>3</v>
      </c>
      <c r="AC86" s="17">
        <v>4</v>
      </c>
      <c r="AD86" s="20">
        <v>3</v>
      </c>
      <c r="AE86" s="19">
        <v>4</v>
      </c>
      <c r="AF86" s="19">
        <v>4</v>
      </c>
      <c r="AG86" s="19">
        <v>4</v>
      </c>
      <c r="AH86" s="19">
        <v>4</v>
      </c>
      <c r="AI86" s="19">
        <v>3</v>
      </c>
      <c r="AJ86" s="19">
        <v>4</v>
      </c>
      <c r="AK86" s="19">
        <v>4</v>
      </c>
      <c r="AL86" s="19">
        <v>4</v>
      </c>
      <c r="AM86" s="19">
        <v>4</v>
      </c>
      <c r="AN86" s="19">
        <v>4</v>
      </c>
      <c r="AO86" s="71">
        <v>3</v>
      </c>
      <c r="AP86" s="71">
        <v>4</v>
      </c>
      <c r="AQ86" s="71">
        <v>4</v>
      </c>
    </row>
    <row r="87" spans="1:43" ht="23.25">
      <c r="A87" s="1">
        <v>85</v>
      </c>
      <c r="B87" s="5" t="s">
        <v>52</v>
      </c>
      <c r="C87" s="5">
        <v>29</v>
      </c>
      <c r="D87" s="5" t="s">
        <v>50</v>
      </c>
      <c r="E87" s="5">
        <v>1</v>
      </c>
      <c r="F87" s="5">
        <v>1</v>
      </c>
      <c r="G87" s="5">
        <v>1</v>
      </c>
      <c r="H87" s="5" t="s">
        <v>125</v>
      </c>
      <c r="I87" s="5" t="s">
        <v>78</v>
      </c>
      <c r="J87" s="5">
        <v>1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3">
        <v>3</v>
      </c>
      <c r="S87" s="3">
        <v>4</v>
      </c>
      <c r="T87" s="3">
        <v>4</v>
      </c>
      <c r="U87" s="3">
        <v>4</v>
      </c>
      <c r="V87" s="3">
        <v>4</v>
      </c>
      <c r="W87" s="18">
        <v>4</v>
      </c>
      <c r="X87" s="4">
        <v>4</v>
      </c>
      <c r="Y87" s="14">
        <v>4</v>
      </c>
      <c r="Z87" s="17">
        <v>4</v>
      </c>
      <c r="AA87" s="17">
        <v>4</v>
      </c>
      <c r="AB87" s="17">
        <v>4</v>
      </c>
      <c r="AC87" s="17">
        <v>4</v>
      </c>
      <c r="AD87" s="20">
        <v>4</v>
      </c>
      <c r="AE87" s="19">
        <v>4</v>
      </c>
      <c r="AF87" s="19">
        <v>4</v>
      </c>
      <c r="AG87" s="19">
        <v>4</v>
      </c>
      <c r="AH87" s="19">
        <v>4</v>
      </c>
      <c r="AI87" s="19">
        <v>3</v>
      </c>
      <c r="AJ87" s="19">
        <v>3</v>
      </c>
      <c r="AK87" s="19">
        <v>3</v>
      </c>
      <c r="AL87" s="19">
        <v>3</v>
      </c>
      <c r="AM87" s="19">
        <v>3</v>
      </c>
      <c r="AN87" s="19">
        <v>3</v>
      </c>
      <c r="AO87" s="71">
        <v>4</v>
      </c>
      <c r="AP87" s="71">
        <v>4</v>
      </c>
      <c r="AQ87" s="71">
        <v>4</v>
      </c>
    </row>
    <row r="88" spans="1:43" ht="23.25">
      <c r="A88" s="1">
        <v>86</v>
      </c>
      <c r="B88" s="5" t="s">
        <v>52</v>
      </c>
      <c r="C88" s="5">
        <v>26</v>
      </c>
      <c r="D88" s="5" t="s">
        <v>50</v>
      </c>
      <c r="E88" s="5">
        <v>1</v>
      </c>
      <c r="F88" s="5">
        <v>1</v>
      </c>
      <c r="G88" s="5">
        <v>1</v>
      </c>
      <c r="H88" s="5" t="s">
        <v>16</v>
      </c>
      <c r="I88" s="5" t="s">
        <v>78</v>
      </c>
      <c r="J88" s="5">
        <v>1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3">
        <v>3</v>
      </c>
      <c r="S88" s="3">
        <v>3</v>
      </c>
      <c r="T88" s="3">
        <v>3</v>
      </c>
      <c r="U88" s="3">
        <v>4</v>
      </c>
      <c r="V88" s="3">
        <v>4</v>
      </c>
      <c r="W88" s="18">
        <v>4</v>
      </c>
      <c r="X88" s="4">
        <v>4</v>
      </c>
      <c r="Y88" s="14">
        <v>4</v>
      </c>
      <c r="Z88" s="17">
        <v>4</v>
      </c>
      <c r="AA88" s="17">
        <v>4</v>
      </c>
      <c r="AB88" s="17">
        <v>4</v>
      </c>
      <c r="AC88" s="17">
        <v>4</v>
      </c>
      <c r="AD88" s="20">
        <v>4</v>
      </c>
      <c r="AE88" s="19">
        <v>4</v>
      </c>
      <c r="AF88" s="19">
        <v>4</v>
      </c>
      <c r="AG88" s="19">
        <v>4</v>
      </c>
      <c r="AH88" s="19">
        <v>4</v>
      </c>
      <c r="AI88" s="19">
        <v>4</v>
      </c>
      <c r="AJ88" s="19">
        <v>4</v>
      </c>
      <c r="AK88" s="19">
        <v>4</v>
      </c>
      <c r="AL88" s="19">
        <v>4</v>
      </c>
      <c r="AM88" s="19">
        <v>4</v>
      </c>
      <c r="AN88" s="19">
        <v>4</v>
      </c>
      <c r="AO88" s="71">
        <v>4</v>
      </c>
      <c r="AP88" s="71">
        <v>4</v>
      </c>
      <c r="AQ88" s="71">
        <v>4</v>
      </c>
    </row>
    <row r="89" spans="1:43" ht="23.25">
      <c r="A89" s="1">
        <v>87</v>
      </c>
      <c r="B89" s="5" t="s">
        <v>52</v>
      </c>
      <c r="C89" s="5" t="s">
        <v>60</v>
      </c>
      <c r="D89" s="5" t="s">
        <v>60</v>
      </c>
      <c r="E89" s="5">
        <v>1</v>
      </c>
      <c r="F89" s="5">
        <v>1</v>
      </c>
      <c r="G89" s="5">
        <v>1</v>
      </c>
      <c r="H89" s="5" t="s">
        <v>160</v>
      </c>
      <c r="I89" s="5" t="s">
        <v>75</v>
      </c>
      <c r="J89" s="5">
        <v>0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3">
        <v>3</v>
      </c>
      <c r="S89" s="3">
        <v>3</v>
      </c>
      <c r="T89" s="3">
        <v>4</v>
      </c>
      <c r="U89" s="3">
        <v>3</v>
      </c>
      <c r="V89" s="3">
        <v>3</v>
      </c>
      <c r="W89" s="18">
        <v>4</v>
      </c>
      <c r="X89" s="4">
        <v>4</v>
      </c>
      <c r="Y89" s="14">
        <v>4</v>
      </c>
      <c r="Z89" s="17">
        <v>3</v>
      </c>
      <c r="AA89" s="17">
        <v>4</v>
      </c>
      <c r="AB89" s="17">
        <v>3</v>
      </c>
      <c r="AC89" s="17">
        <v>3</v>
      </c>
      <c r="AD89" s="20">
        <v>2</v>
      </c>
      <c r="AE89" s="19">
        <v>4</v>
      </c>
      <c r="AF89" s="19">
        <v>3</v>
      </c>
      <c r="AG89" s="19">
        <v>3</v>
      </c>
      <c r="AH89" s="19">
        <v>3</v>
      </c>
      <c r="AI89" s="19">
        <v>3</v>
      </c>
      <c r="AJ89" s="19">
        <v>4</v>
      </c>
      <c r="AK89" s="19">
        <v>3</v>
      </c>
      <c r="AL89" s="19">
        <v>4</v>
      </c>
      <c r="AM89" s="19">
        <v>4</v>
      </c>
      <c r="AN89" s="19">
        <v>4</v>
      </c>
      <c r="AO89" s="71">
        <v>3</v>
      </c>
      <c r="AP89" s="71">
        <v>3</v>
      </c>
      <c r="AQ89" s="71">
        <v>3</v>
      </c>
    </row>
    <row r="90" spans="1:43" ht="23.25">
      <c r="A90" s="1">
        <v>88</v>
      </c>
      <c r="B90" s="5" t="s">
        <v>52</v>
      </c>
      <c r="C90" s="5">
        <v>25</v>
      </c>
      <c r="D90" s="5" t="s">
        <v>50</v>
      </c>
      <c r="E90" s="5">
        <v>1</v>
      </c>
      <c r="F90" s="5">
        <v>1</v>
      </c>
      <c r="G90" s="5">
        <v>2</v>
      </c>
      <c r="H90" s="5" t="s">
        <v>37</v>
      </c>
      <c r="I90" s="5" t="s">
        <v>73</v>
      </c>
      <c r="J90" s="5">
        <v>0</v>
      </c>
      <c r="K90" s="5">
        <v>0</v>
      </c>
      <c r="L90" s="5">
        <v>1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3">
        <v>4</v>
      </c>
      <c r="S90" s="3">
        <v>4</v>
      </c>
      <c r="T90" s="3">
        <v>5</v>
      </c>
      <c r="U90" s="3">
        <v>5</v>
      </c>
      <c r="V90" s="3">
        <v>5</v>
      </c>
      <c r="W90" s="18">
        <v>5</v>
      </c>
      <c r="X90" s="4">
        <v>5</v>
      </c>
      <c r="Y90" s="14">
        <v>5</v>
      </c>
      <c r="Z90" s="17">
        <v>4</v>
      </c>
      <c r="AA90" s="17">
        <v>4</v>
      </c>
      <c r="AB90" s="17">
        <v>4</v>
      </c>
      <c r="AC90" s="17">
        <v>4</v>
      </c>
      <c r="AD90" s="20">
        <v>4</v>
      </c>
      <c r="AE90" s="19">
        <v>4</v>
      </c>
      <c r="AF90" s="19">
        <v>3</v>
      </c>
      <c r="AG90" s="19">
        <v>3</v>
      </c>
      <c r="AH90" s="19">
        <v>4</v>
      </c>
      <c r="AI90" s="19">
        <v>4</v>
      </c>
      <c r="AJ90" s="19">
        <v>4</v>
      </c>
      <c r="AK90" s="19">
        <v>4</v>
      </c>
      <c r="AL90" s="19">
        <v>4</v>
      </c>
      <c r="AM90" s="19">
        <v>4</v>
      </c>
      <c r="AN90" s="19">
        <v>4</v>
      </c>
      <c r="AO90" s="71">
        <v>5</v>
      </c>
      <c r="AP90" s="71">
        <v>5</v>
      </c>
      <c r="AQ90" s="71">
        <v>5</v>
      </c>
    </row>
    <row r="91" spans="1:43" ht="23.25">
      <c r="A91" s="1">
        <v>89</v>
      </c>
      <c r="B91" s="5" t="s">
        <v>52</v>
      </c>
      <c r="C91" s="5" t="s">
        <v>60</v>
      </c>
      <c r="D91" s="5" t="s">
        <v>60</v>
      </c>
      <c r="E91" s="5"/>
      <c r="F91" s="5"/>
      <c r="G91" s="5"/>
      <c r="H91" s="5" t="s">
        <v>60</v>
      </c>
      <c r="I91" s="5" t="s">
        <v>60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3">
        <v>5</v>
      </c>
      <c r="S91" s="3">
        <v>5</v>
      </c>
      <c r="T91" s="3">
        <v>5</v>
      </c>
      <c r="U91" s="3">
        <v>5</v>
      </c>
      <c r="V91" s="3">
        <v>5</v>
      </c>
      <c r="W91" s="18">
        <v>5</v>
      </c>
      <c r="X91" s="4">
        <v>5</v>
      </c>
      <c r="Y91" s="14">
        <v>5</v>
      </c>
      <c r="Z91" s="17">
        <v>5</v>
      </c>
      <c r="AA91" s="17">
        <v>5</v>
      </c>
      <c r="AB91" s="17">
        <v>5</v>
      </c>
      <c r="AC91" s="17">
        <v>5</v>
      </c>
      <c r="AD91" s="20">
        <v>5</v>
      </c>
      <c r="AE91" s="19">
        <v>5</v>
      </c>
      <c r="AF91" s="19">
        <v>5</v>
      </c>
      <c r="AG91" s="19">
        <v>5</v>
      </c>
      <c r="AH91" s="19">
        <v>5</v>
      </c>
      <c r="AI91" s="19">
        <v>5</v>
      </c>
      <c r="AJ91" s="19">
        <v>5</v>
      </c>
      <c r="AK91" s="19">
        <v>5</v>
      </c>
      <c r="AL91" s="19">
        <v>5</v>
      </c>
      <c r="AM91" s="19">
        <v>5</v>
      </c>
      <c r="AN91" s="19">
        <v>5</v>
      </c>
      <c r="AO91" s="71">
        <v>5</v>
      </c>
      <c r="AP91" s="71">
        <v>5</v>
      </c>
      <c r="AQ91" s="71">
        <v>5</v>
      </c>
    </row>
    <row r="92" spans="1:43" ht="23.25">
      <c r="A92" s="1">
        <v>90</v>
      </c>
      <c r="B92" s="5" t="s">
        <v>52</v>
      </c>
      <c r="C92" s="5">
        <v>35</v>
      </c>
      <c r="D92" s="5" t="s">
        <v>50</v>
      </c>
      <c r="E92" s="5">
        <v>1</v>
      </c>
      <c r="F92" s="5">
        <v>1</v>
      </c>
      <c r="G92" s="5">
        <v>1</v>
      </c>
      <c r="H92" s="5" t="s">
        <v>24</v>
      </c>
      <c r="I92" s="5" t="s">
        <v>161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3">
        <v>4</v>
      </c>
      <c r="S92" s="3">
        <v>4</v>
      </c>
      <c r="T92" s="3">
        <v>5</v>
      </c>
      <c r="U92" s="3">
        <v>3</v>
      </c>
      <c r="V92" s="3">
        <v>4</v>
      </c>
      <c r="W92" s="18">
        <v>5</v>
      </c>
      <c r="X92" s="4">
        <v>5</v>
      </c>
      <c r="Y92" s="14">
        <v>5</v>
      </c>
      <c r="Z92" s="17">
        <v>5</v>
      </c>
      <c r="AA92" s="17">
        <v>5</v>
      </c>
      <c r="AB92" s="17">
        <v>5</v>
      </c>
      <c r="AC92" s="17">
        <v>4</v>
      </c>
      <c r="AD92" s="20">
        <v>3</v>
      </c>
      <c r="AE92" s="19">
        <v>5</v>
      </c>
      <c r="AF92" s="19">
        <v>5</v>
      </c>
      <c r="AG92" s="19">
        <v>5</v>
      </c>
      <c r="AH92" s="19">
        <v>5</v>
      </c>
      <c r="AI92" s="19">
        <v>5</v>
      </c>
      <c r="AJ92" s="19">
        <v>5</v>
      </c>
      <c r="AK92" s="19">
        <v>3</v>
      </c>
      <c r="AL92" s="19">
        <v>4</v>
      </c>
      <c r="AM92" s="19">
        <v>4</v>
      </c>
      <c r="AN92" s="19">
        <v>4</v>
      </c>
      <c r="AO92" s="71">
        <v>4</v>
      </c>
      <c r="AP92" s="71">
        <v>4</v>
      </c>
      <c r="AQ92" s="71">
        <v>4</v>
      </c>
    </row>
    <row r="93" spans="1:43" ht="23.25">
      <c r="A93" s="1">
        <v>91</v>
      </c>
      <c r="B93" s="5" t="s">
        <v>52</v>
      </c>
      <c r="C93" s="5">
        <v>28</v>
      </c>
      <c r="D93" s="5" t="s">
        <v>49</v>
      </c>
      <c r="E93" s="5">
        <v>1</v>
      </c>
      <c r="F93" s="5">
        <v>1</v>
      </c>
      <c r="G93" s="5">
        <v>2</v>
      </c>
      <c r="H93" s="5" t="s">
        <v>17</v>
      </c>
      <c r="I93" s="5" t="s">
        <v>130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3">
        <v>5</v>
      </c>
      <c r="S93" s="3">
        <v>5</v>
      </c>
      <c r="T93" s="3">
        <v>5</v>
      </c>
      <c r="U93" s="3">
        <v>4</v>
      </c>
      <c r="V93" s="3">
        <v>5</v>
      </c>
      <c r="W93" s="18">
        <v>5</v>
      </c>
      <c r="X93" s="4">
        <v>5</v>
      </c>
      <c r="Y93" s="14">
        <v>5</v>
      </c>
      <c r="Z93" s="17">
        <v>4</v>
      </c>
      <c r="AA93" s="17">
        <v>5</v>
      </c>
      <c r="AB93" s="17">
        <v>5</v>
      </c>
      <c r="AC93" s="17">
        <v>4</v>
      </c>
      <c r="AD93" s="20">
        <v>4</v>
      </c>
      <c r="AE93" s="19">
        <v>4</v>
      </c>
      <c r="AF93" s="19">
        <v>4</v>
      </c>
      <c r="AG93" s="19">
        <v>4</v>
      </c>
      <c r="AH93" s="19">
        <v>5</v>
      </c>
      <c r="AI93" s="19">
        <v>5</v>
      </c>
      <c r="AJ93" s="19">
        <v>5</v>
      </c>
      <c r="AK93" s="19">
        <v>4</v>
      </c>
      <c r="AL93" s="19">
        <v>4</v>
      </c>
      <c r="AM93" s="19">
        <v>4</v>
      </c>
      <c r="AN93" s="19">
        <v>5</v>
      </c>
      <c r="AO93" s="71">
        <v>5</v>
      </c>
      <c r="AP93" s="71">
        <v>5</v>
      </c>
      <c r="AQ93" s="71">
        <v>5</v>
      </c>
    </row>
    <row r="94" spans="1:43" ht="23.25">
      <c r="A94" s="1">
        <v>92</v>
      </c>
      <c r="B94" s="5" t="s">
        <v>52</v>
      </c>
      <c r="C94" s="5">
        <v>26</v>
      </c>
      <c r="D94" s="5" t="s">
        <v>49</v>
      </c>
      <c r="E94" s="5">
        <v>1</v>
      </c>
      <c r="F94" s="5">
        <v>1</v>
      </c>
      <c r="G94" s="5">
        <v>1</v>
      </c>
      <c r="H94" s="5" t="s">
        <v>125</v>
      </c>
      <c r="I94" s="5" t="s">
        <v>74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3">
        <v>3</v>
      </c>
      <c r="S94" s="3">
        <v>4</v>
      </c>
      <c r="T94" s="3">
        <v>4</v>
      </c>
      <c r="U94" s="3">
        <v>4</v>
      </c>
      <c r="V94" s="3">
        <v>4</v>
      </c>
      <c r="W94" s="18">
        <v>4</v>
      </c>
      <c r="X94" s="4">
        <v>4</v>
      </c>
      <c r="Y94" s="14">
        <v>4</v>
      </c>
      <c r="Z94" s="17">
        <v>3</v>
      </c>
      <c r="AA94" s="17">
        <v>4</v>
      </c>
      <c r="AB94" s="17">
        <v>3</v>
      </c>
      <c r="AC94" s="17">
        <v>3</v>
      </c>
      <c r="AD94" s="20">
        <v>3</v>
      </c>
      <c r="AE94" s="19">
        <v>4</v>
      </c>
      <c r="AF94" s="19">
        <v>3</v>
      </c>
      <c r="AG94" s="19">
        <v>3</v>
      </c>
      <c r="AH94" s="19">
        <v>4</v>
      </c>
      <c r="AI94" s="19">
        <v>4</v>
      </c>
      <c r="AJ94" s="19">
        <v>3</v>
      </c>
      <c r="AK94" s="19">
        <v>3</v>
      </c>
      <c r="AL94" s="19">
        <v>3</v>
      </c>
      <c r="AM94" s="19">
        <v>4</v>
      </c>
      <c r="AN94" s="19">
        <v>4</v>
      </c>
      <c r="AO94" s="71">
        <v>4</v>
      </c>
      <c r="AP94" s="71">
        <v>4</v>
      </c>
      <c r="AQ94" s="71">
        <v>4</v>
      </c>
    </row>
    <row r="95" spans="1:43" ht="23.25">
      <c r="A95" s="1">
        <v>93</v>
      </c>
      <c r="B95" s="5" t="s">
        <v>52</v>
      </c>
      <c r="C95" s="5">
        <v>30</v>
      </c>
      <c r="D95" s="5" t="s">
        <v>50</v>
      </c>
      <c r="E95" s="5">
        <v>1</v>
      </c>
      <c r="F95" s="5">
        <v>1</v>
      </c>
      <c r="G95" s="5">
        <v>1</v>
      </c>
      <c r="H95" s="5" t="s">
        <v>16</v>
      </c>
      <c r="I95" s="5" t="s">
        <v>78</v>
      </c>
      <c r="J95" s="5">
        <v>1</v>
      </c>
      <c r="K95" s="5">
        <v>0</v>
      </c>
      <c r="L95" s="5">
        <v>0</v>
      </c>
      <c r="M95" s="5">
        <v>1</v>
      </c>
      <c r="N95" s="5">
        <v>0</v>
      </c>
      <c r="O95" s="5">
        <v>0</v>
      </c>
      <c r="P95" s="5">
        <v>0</v>
      </c>
      <c r="Q95" s="5">
        <v>0</v>
      </c>
      <c r="R95" s="3">
        <v>5</v>
      </c>
      <c r="S95" s="3">
        <v>5</v>
      </c>
      <c r="T95" s="3">
        <v>5</v>
      </c>
      <c r="U95" s="3">
        <v>4</v>
      </c>
      <c r="V95" s="3">
        <v>4</v>
      </c>
      <c r="W95" s="18">
        <v>4</v>
      </c>
      <c r="X95" s="4">
        <v>5</v>
      </c>
      <c r="Y95" s="14">
        <v>5</v>
      </c>
      <c r="Z95" s="17">
        <v>4</v>
      </c>
      <c r="AA95" s="17">
        <v>4</v>
      </c>
      <c r="AB95" s="17">
        <v>3</v>
      </c>
      <c r="AC95" s="17">
        <v>4</v>
      </c>
      <c r="AD95" s="20">
        <v>3</v>
      </c>
      <c r="AE95" s="19">
        <v>4</v>
      </c>
      <c r="AF95" s="19">
        <v>4</v>
      </c>
      <c r="AG95" s="19">
        <v>4</v>
      </c>
      <c r="AH95" s="19">
        <v>4</v>
      </c>
      <c r="AI95" s="19">
        <v>4</v>
      </c>
      <c r="AJ95" s="19">
        <v>4</v>
      </c>
      <c r="AK95" s="19">
        <v>4</v>
      </c>
      <c r="AL95" s="19">
        <v>4</v>
      </c>
      <c r="AM95" s="19">
        <v>4</v>
      </c>
      <c r="AN95" s="19">
        <v>4</v>
      </c>
      <c r="AO95" s="71">
        <v>4</v>
      </c>
      <c r="AP95" s="71">
        <v>4</v>
      </c>
      <c r="AQ95" s="71">
        <v>5</v>
      </c>
    </row>
    <row r="96" spans="1:43" ht="23.25">
      <c r="A96" s="1">
        <v>94</v>
      </c>
      <c r="B96" s="5" t="s">
        <v>52</v>
      </c>
      <c r="C96" s="5">
        <v>27</v>
      </c>
      <c r="D96" s="5" t="s">
        <v>50</v>
      </c>
      <c r="E96" s="5">
        <v>1</v>
      </c>
      <c r="F96" s="5">
        <v>1</v>
      </c>
      <c r="G96" s="5">
        <v>1</v>
      </c>
      <c r="H96" s="5" t="s">
        <v>16</v>
      </c>
      <c r="I96" s="5" t="s">
        <v>78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3">
        <v>2</v>
      </c>
      <c r="S96" s="3">
        <v>3</v>
      </c>
      <c r="T96" s="3">
        <v>4</v>
      </c>
      <c r="U96" s="3">
        <v>3</v>
      </c>
      <c r="V96" s="3">
        <v>4</v>
      </c>
      <c r="W96" s="18">
        <v>4</v>
      </c>
      <c r="X96" s="4">
        <v>3</v>
      </c>
      <c r="Y96" s="14">
        <v>3</v>
      </c>
      <c r="Z96" s="17">
        <v>3</v>
      </c>
      <c r="AA96" s="17">
        <v>3</v>
      </c>
      <c r="AB96" s="17">
        <v>3</v>
      </c>
      <c r="AC96" s="17">
        <v>3</v>
      </c>
      <c r="AD96" s="20">
        <v>3</v>
      </c>
      <c r="AE96" s="19">
        <v>3</v>
      </c>
      <c r="AF96" s="19">
        <v>3</v>
      </c>
      <c r="AG96" s="19">
        <v>4</v>
      </c>
      <c r="AH96" s="19">
        <v>4</v>
      </c>
      <c r="AI96" s="19">
        <v>4</v>
      </c>
      <c r="AJ96" s="19">
        <v>4</v>
      </c>
      <c r="AK96" s="19">
        <v>3</v>
      </c>
      <c r="AL96" s="19">
        <v>3</v>
      </c>
      <c r="AM96" s="19">
        <v>3</v>
      </c>
      <c r="AN96" s="19">
        <v>3</v>
      </c>
      <c r="AO96" s="71">
        <v>3</v>
      </c>
      <c r="AP96" s="71">
        <v>3</v>
      </c>
      <c r="AQ96" s="71">
        <v>4</v>
      </c>
    </row>
    <row r="97" spans="1:43" ht="23.25">
      <c r="A97" s="1">
        <v>95</v>
      </c>
      <c r="B97" s="5" t="s">
        <v>52</v>
      </c>
      <c r="C97" s="5">
        <v>34</v>
      </c>
      <c r="D97" s="5" t="s">
        <v>49</v>
      </c>
      <c r="E97" s="5">
        <v>1</v>
      </c>
      <c r="F97" s="5">
        <v>1</v>
      </c>
      <c r="G97" s="5">
        <v>1</v>
      </c>
      <c r="H97" s="5" t="s">
        <v>147</v>
      </c>
      <c r="I97" s="5" t="s">
        <v>151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3">
        <v>4</v>
      </c>
      <c r="S97" s="3">
        <v>4</v>
      </c>
      <c r="T97" s="3">
        <v>4</v>
      </c>
      <c r="U97" s="3">
        <v>4</v>
      </c>
      <c r="V97" s="3">
        <v>4</v>
      </c>
      <c r="W97" s="18">
        <v>5</v>
      </c>
      <c r="X97" s="4">
        <v>5</v>
      </c>
      <c r="Y97" s="14">
        <v>4</v>
      </c>
      <c r="Z97" s="17">
        <v>5</v>
      </c>
      <c r="AA97" s="17">
        <v>5</v>
      </c>
      <c r="AB97" s="17">
        <v>5</v>
      </c>
      <c r="AC97" s="17">
        <v>5</v>
      </c>
      <c r="AD97" s="20">
        <v>4</v>
      </c>
      <c r="AE97" s="19">
        <v>5</v>
      </c>
      <c r="AF97" s="19">
        <v>5</v>
      </c>
      <c r="AG97" s="19">
        <v>5</v>
      </c>
      <c r="AH97" s="19">
        <v>4</v>
      </c>
      <c r="AI97" s="19">
        <v>4</v>
      </c>
      <c r="AJ97" s="19">
        <v>4</v>
      </c>
      <c r="AK97" s="19">
        <v>4</v>
      </c>
      <c r="AL97" s="19">
        <v>5</v>
      </c>
      <c r="AM97" s="19">
        <v>5</v>
      </c>
      <c r="AN97" s="19">
        <v>5</v>
      </c>
      <c r="AO97" s="71">
        <v>5</v>
      </c>
      <c r="AP97" s="71">
        <v>5</v>
      </c>
      <c r="AQ97" s="71">
        <v>5</v>
      </c>
    </row>
    <row r="98" spans="1:43" ht="23.25">
      <c r="A98" s="1">
        <v>96</v>
      </c>
      <c r="B98" s="5" t="s">
        <v>52</v>
      </c>
      <c r="C98" s="5">
        <v>30</v>
      </c>
      <c r="D98" s="5" t="s">
        <v>50</v>
      </c>
      <c r="E98" s="5">
        <v>1</v>
      </c>
      <c r="F98" s="5">
        <v>1</v>
      </c>
      <c r="G98" s="5">
        <v>2</v>
      </c>
      <c r="H98" s="5" t="s">
        <v>147</v>
      </c>
      <c r="I98" s="5" t="s">
        <v>124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3">
        <v>5</v>
      </c>
      <c r="S98" s="3">
        <v>5</v>
      </c>
      <c r="T98" s="3">
        <v>5</v>
      </c>
      <c r="U98" s="3">
        <v>5</v>
      </c>
      <c r="V98" s="3">
        <v>5</v>
      </c>
      <c r="W98" s="18">
        <v>5</v>
      </c>
      <c r="X98" s="4">
        <v>5</v>
      </c>
      <c r="Y98" s="14">
        <v>5</v>
      </c>
      <c r="Z98" s="17">
        <v>5</v>
      </c>
      <c r="AA98" s="17">
        <v>5</v>
      </c>
      <c r="AB98" s="17">
        <v>5</v>
      </c>
      <c r="AC98" s="17">
        <v>5</v>
      </c>
      <c r="AD98" s="20">
        <v>3</v>
      </c>
      <c r="AE98" s="19">
        <v>5</v>
      </c>
      <c r="AF98" s="19">
        <v>5</v>
      </c>
      <c r="AG98" s="19">
        <v>5</v>
      </c>
      <c r="AH98" s="19">
        <v>5</v>
      </c>
      <c r="AI98" s="19">
        <v>4</v>
      </c>
      <c r="AJ98" s="19">
        <v>5</v>
      </c>
      <c r="AK98" s="19">
        <v>5</v>
      </c>
      <c r="AL98" s="19">
        <v>5</v>
      </c>
      <c r="AM98" s="19">
        <v>5</v>
      </c>
      <c r="AN98" s="19">
        <v>5</v>
      </c>
      <c r="AO98" s="71">
        <v>5</v>
      </c>
      <c r="AP98" s="71">
        <v>5</v>
      </c>
      <c r="AQ98" s="71">
        <v>5</v>
      </c>
    </row>
    <row r="99" spans="1:43" ht="23.25">
      <c r="A99" s="1">
        <v>97</v>
      </c>
      <c r="B99" s="5" t="s">
        <v>52</v>
      </c>
      <c r="C99" s="5">
        <v>30</v>
      </c>
      <c r="D99" s="5" t="s">
        <v>50</v>
      </c>
      <c r="E99" s="5">
        <v>1</v>
      </c>
      <c r="F99" s="5">
        <v>1</v>
      </c>
      <c r="G99" s="5">
        <v>1</v>
      </c>
      <c r="H99" s="5" t="s">
        <v>120</v>
      </c>
      <c r="I99" s="5" t="s">
        <v>78</v>
      </c>
      <c r="J99" s="5">
        <v>0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3">
        <v>4</v>
      </c>
      <c r="S99" s="3">
        <v>4</v>
      </c>
      <c r="T99" s="3">
        <v>3</v>
      </c>
      <c r="U99" s="3">
        <v>3</v>
      </c>
      <c r="V99" s="3">
        <v>3</v>
      </c>
      <c r="W99" s="18">
        <v>4</v>
      </c>
      <c r="X99" s="4">
        <v>4</v>
      </c>
      <c r="Y99" s="14">
        <v>4</v>
      </c>
      <c r="Z99" s="17">
        <v>4</v>
      </c>
      <c r="AA99" s="17">
        <v>4</v>
      </c>
      <c r="AB99" s="17">
        <v>4</v>
      </c>
      <c r="AC99" s="17">
        <v>4</v>
      </c>
      <c r="AD99" s="20">
        <v>4</v>
      </c>
      <c r="AE99" s="19">
        <v>4</v>
      </c>
      <c r="AF99" s="19">
        <v>4</v>
      </c>
      <c r="AG99" s="19">
        <v>4</v>
      </c>
      <c r="AH99" s="19">
        <v>4</v>
      </c>
      <c r="AI99" s="19">
        <v>4</v>
      </c>
      <c r="AJ99" s="19">
        <v>4</v>
      </c>
      <c r="AK99" s="19">
        <v>3</v>
      </c>
      <c r="AL99" s="19">
        <v>4</v>
      </c>
      <c r="AM99" s="19">
        <v>4</v>
      </c>
      <c r="AN99" s="19">
        <v>3</v>
      </c>
      <c r="AO99" s="71">
        <v>4</v>
      </c>
      <c r="AP99" s="71">
        <v>4</v>
      </c>
      <c r="AQ99" s="71">
        <v>4</v>
      </c>
    </row>
    <row r="100" spans="1:43" ht="23.25">
      <c r="A100" s="1">
        <v>98</v>
      </c>
      <c r="B100" s="5" t="s">
        <v>52</v>
      </c>
      <c r="C100" s="5">
        <v>42</v>
      </c>
      <c r="D100" s="5" t="s">
        <v>50</v>
      </c>
      <c r="E100" s="5">
        <v>1</v>
      </c>
      <c r="F100" s="5">
        <v>1</v>
      </c>
      <c r="G100" s="5">
        <v>1</v>
      </c>
      <c r="H100" s="5" t="s">
        <v>37</v>
      </c>
      <c r="I100" s="5" t="s">
        <v>77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3">
        <v>4</v>
      </c>
      <c r="S100" s="3">
        <v>4</v>
      </c>
      <c r="T100" s="3">
        <v>4</v>
      </c>
      <c r="U100" s="3">
        <v>4</v>
      </c>
      <c r="V100" s="3">
        <v>4</v>
      </c>
      <c r="W100" s="18">
        <v>4</v>
      </c>
      <c r="X100" s="4">
        <v>4</v>
      </c>
      <c r="Y100" s="14">
        <v>4</v>
      </c>
      <c r="Z100" s="17">
        <v>4</v>
      </c>
      <c r="AA100" s="17">
        <v>4</v>
      </c>
      <c r="AB100" s="17">
        <v>4</v>
      </c>
      <c r="AC100" s="17">
        <v>4</v>
      </c>
      <c r="AD100" s="20">
        <v>4</v>
      </c>
      <c r="AE100" s="19">
        <v>4</v>
      </c>
      <c r="AF100" s="19">
        <v>4</v>
      </c>
      <c r="AG100" s="19">
        <v>4</v>
      </c>
      <c r="AH100" s="19">
        <v>4</v>
      </c>
      <c r="AI100" s="19">
        <v>4</v>
      </c>
      <c r="AJ100" s="19">
        <v>4</v>
      </c>
      <c r="AK100" s="19">
        <v>4</v>
      </c>
      <c r="AL100" s="19">
        <v>4</v>
      </c>
      <c r="AM100" s="19">
        <v>4</v>
      </c>
      <c r="AN100" s="19">
        <v>4</v>
      </c>
      <c r="AO100" s="71">
        <v>4</v>
      </c>
      <c r="AP100" s="71">
        <v>4</v>
      </c>
      <c r="AQ100" s="71">
        <v>4</v>
      </c>
    </row>
    <row r="101" spans="1:43" ht="23.25">
      <c r="A101" s="1">
        <v>99</v>
      </c>
      <c r="B101" s="5" t="s">
        <v>52</v>
      </c>
      <c r="C101" s="5">
        <v>40</v>
      </c>
      <c r="D101" s="5" t="s">
        <v>50</v>
      </c>
      <c r="E101" s="5">
        <v>1</v>
      </c>
      <c r="F101" s="5">
        <v>1</v>
      </c>
      <c r="G101" s="5">
        <v>1</v>
      </c>
      <c r="H101" s="5" t="s">
        <v>24</v>
      </c>
      <c r="I101" s="5" t="s">
        <v>162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3">
        <v>4</v>
      </c>
      <c r="S101" s="3">
        <v>4</v>
      </c>
      <c r="T101" s="3">
        <v>4</v>
      </c>
      <c r="U101" s="3">
        <v>5</v>
      </c>
      <c r="V101" s="3">
        <v>4</v>
      </c>
      <c r="W101" s="18">
        <v>4</v>
      </c>
      <c r="X101" s="4">
        <v>4</v>
      </c>
      <c r="Y101" s="14">
        <v>4</v>
      </c>
      <c r="Z101" s="17">
        <v>4</v>
      </c>
      <c r="AA101" s="17">
        <v>4</v>
      </c>
      <c r="AB101" s="17">
        <v>4</v>
      </c>
      <c r="AC101" s="17">
        <v>4</v>
      </c>
      <c r="AD101" s="20">
        <v>4</v>
      </c>
      <c r="AE101" s="19">
        <v>4</v>
      </c>
      <c r="AF101" s="19">
        <v>4</v>
      </c>
      <c r="AG101" s="19">
        <v>4</v>
      </c>
      <c r="AH101" s="19">
        <v>4</v>
      </c>
      <c r="AI101" s="19">
        <v>4</v>
      </c>
      <c r="AJ101" s="19">
        <v>4</v>
      </c>
      <c r="AK101" s="19">
        <v>4</v>
      </c>
      <c r="AL101" s="19">
        <v>4</v>
      </c>
      <c r="AM101" s="19">
        <v>4</v>
      </c>
      <c r="AN101" s="19">
        <v>4</v>
      </c>
      <c r="AO101" s="71">
        <v>4</v>
      </c>
      <c r="AP101" s="71">
        <v>4</v>
      </c>
      <c r="AQ101" s="71">
        <v>4</v>
      </c>
    </row>
    <row r="102" spans="1:43" ht="23.25">
      <c r="A102" s="1">
        <v>100</v>
      </c>
      <c r="B102" s="5" t="s">
        <v>52</v>
      </c>
      <c r="C102" s="5">
        <v>33</v>
      </c>
      <c r="D102" s="5" t="s">
        <v>50</v>
      </c>
      <c r="E102" s="5">
        <v>1</v>
      </c>
      <c r="F102" s="5">
        <v>1</v>
      </c>
      <c r="G102" s="5">
        <v>2</v>
      </c>
      <c r="H102" s="5" t="s">
        <v>163</v>
      </c>
      <c r="I102" s="5" t="s">
        <v>79</v>
      </c>
      <c r="J102" s="5">
        <v>1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3">
        <v>4</v>
      </c>
      <c r="S102" s="3">
        <v>4</v>
      </c>
      <c r="T102" s="3">
        <v>4</v>
      </c>
      <c r="U102" s="3">
        <v>4</v>
      </c>
      <c r="V102" s="3">
        <v>4</v>
      </c>
      <c r="W102" s="18">
        <v>4</v>
      </c>
      <c r="X102" s="4">
        <v>4</v>
      </c>
      <c r="Y102" s="14">
        <v>4</v>
      </c>
      <c r="Z102" s="17">
        <v>4</v>
      </c>
      <c r="AA102" s="17">
        <v>4</v>
      </c>
      <c r="AB102" s="17">
        <v>4</v>
      </c>
      <c r="AC102" s="17">
        <v>4</v>
      </c>
      <c r="AD102" s="20">
        <v>4</v>
      </c>
      <c r="AE102" s="19">
        <v>4</v>
      </c>
      <c r="AF102" s="19">
        <v>4</v>
      </c>
      <c r="AG102" s="19">
        <v>4</v>
      </c>
      <c r="AH102" s="19">
        <v>4</v>
      </c>
      <c r="AI102" s="19">
        <v>4</v>
      </c>
      <c r="AJ102" s="19">
        <v>4</v>
      </c>
      <c r="AK102" s="19">
        <v>5</v>
      </c>
      <c r="AL102" s="19">
        <v>5</v>
      </c>
      <c r="AM102" s="19">
        <v>5</v>
      </c>
      <c r="AN102" s="19">
        <v>4</v>
      </c>
      <c r="AO102" s="71">
        <v>4</v>
      </c>
      <c r="AP102" s="71">
        <v>4</v>
      </c>
      <c r="AQ102" s="71">
        <v>4</v>
      </c>
    </row>
    <row r="103" spans="1:43" ht="23.25">
      <c r="A103" s="1">
        <v>101</v>
      </c>
      <c r="B103" s="5" t="s">
        <v>52</v>
      </c>
      <c r="C103" s="5">
        <v>24</v>
      </c>
      <c r="D103" s="5" t="s">
        <v>50</v>
      </c>
      <c r="E103" s="5">
        <v>1</v>
      </c>
      <c r="F103" s="5">
        <v>1</v>
      </c>
      <c r="G103" s="5">
        <v>2</v>
      </c>
      <c r="H103" s="5" t="s">
        <v>131</v>
      </c>
      <c r="I103" s="5" t="s">
        <v>73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3">
        <v>4</v>
      </c>
      <c r="S103" s="3">
        <v>3</v>
      </c>
      <c r="T103" s="3">
        <v>5</v>
      </c>
      <c r="U103" s="3">
        <v>2</v>
      </c>
      <c r="V103" s="3">
        <v>4</v>
      </c>
      <c r="W103" s="18">
        <v>5</v>
      </c>
      <c r="X103" s="4">
        <v>5</v>
      </c>
      <c r="Y103" s="14">
        <v>5</v>
      </c>
      <c r="Z103" s="17">
        <v>5</v>
      </c>
      <c r="AA103" s="17">
        <v>5</v>
      </c>
      <c r="AB103" s="17">
        <v>5</v>
      </c>
      <c r="AC103" s="17">
        <v>5</v>
      </c>
      <c r="AD103" s="20">
        <v>5</v>
      </c>
      <c r="AE103" s="19">
        <v>4</v>
      </c>
      <c r="AF103" s="19">
        <v>4</v>
      </c>
      <c r="AG103" s="19">
        <v>4</v>
      </c>
      <c r="AH103" s="19">
        <v>4</v>
      </c>
      <c r="AI103" s="19">
        <v>4</v>
      </c>
      <c r="AJ103" s="19">
        <v>4</v>
      </c>
      <c r="AK103" s="19">
        <v>4</v>
      </c>
      <c r="AL103" s="19">
        <v>4</v>
      </c>
      <c r="AM103" s="19">
        <v>4</v>
      </c>
      <c r="AN103" s="19">
        <v>4</v>
      </c>
      <c r="AO103" s="71">
        <v>4</v>
      </c>
      <c r="AP103" s="71">
        <v>4</v>
      </c>
      <c r="AQ103" s="71">
        <v>4</v>
      </c>
    </row>
    <row r="104" spans="1:43" ht="23.25">
      <c r="A104" s="1">
        <v>102</v>
      </c>
      <c r="B104" s="5" t="s">
        <v>52</v>
      </c>
      <c r="C104" s="5">
        <v>42</v>
      </c>
      <c r="D104" s="5" t="s">
        <v>50</v>
      </c>
      <c r="E104" s="5">
        <v>1</v>
      </c>
      <c r="F104" s="5">
        <v>1</v>
      </c>
      <c r="G104" s="5">
        <v>1</v>
      </c>
      <c r="H104" s="5" t="s">
        <v>24</v>
      </c>
      <c r="I104" s="5" t="s">
        <v>132</v>
      </c>
      <c r="J104" s="5">
        <v>0</v>
      </c>
      <c r="K104" s="5">
        <v>0</v>
      </c>
      <c r="L104" s="5">
        <v>1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3">
        <v>4</v>
      </c>
      <c r="S104" s="3">
        <v>5</v>
      </c>
      <c r="T104" s="3">
        <v>4</v>
      </c>
      <c r="U104" s="3">
        <v>5</v>
      </c>
      <c r="V104" s="3">
        <v>5</v>
      </c>
      <c r="W104" s="18">
        <v>4</v>
      </c>
      <c r="X104" s="4">
        <v>5</v>
      </c>
      <c r="Y104" s="14">
        <v>4</v>
      </c>
      <c r="Z104" s="17">
        <v>4</v>
      </c>
      <c r="AA104" s="17">
        <v>4</v>
      </c>
      <c r="AB104" s="17">
        <v>4</v>
      </c>
      <c r="AC104" s="17">
        <v>4</v>
      </c>
      <c r="AD104" s="20">
        <v>4</v>
      </c>
      <c r="AE104" s="19">
        <v>4</v>
      </c>
      <c r="AF104" s="19">
        <v>5</v>
      </c>
      <c r="AG104" s="19">
        <v>4</v>
      </c>
      <c r="AH104" s="19">
        <v>4</v>
      </c>
      <c r="AI104" s="19">
        <v>4</v>
      </c>
      <c r="AJ104" s="19">
        <v>4</v>
      </c>
      <c r="AK104" s="19">
        <v>4</v>
      </c>
      <c r="AL104" s="19">
        <v>4</v>
      </c>
      <c r="AM104" s="19">
        <v>4</v>
      </c>
      <c r="AN104" s="19">
        <v>3</v>
      </c>
      <c r="AO104" s="71">
        <v>4</v>
      </c>
      <c r="AP104" s="71">
        <v>4</v>
      </c>
      <c r="AQ104" s="71">
        <v>4</v>
      </c>
    </row>
    <row r="105" spans="1:43" ht="23.25">
      <c r="A105" s="1">
        <v>103</v>
      </c>
      <c r="B105" s="5" t="s">
        <v>52</v>
      </c>
      <c r="C105" s="5">
        <v>35</v>
      </c>
      <c r="D105" s="5" t="s">
        <v>50</v>
      </c>
      <c r="E105" s="5">
        <v>1</v>
      </c>
      <c r="F105" s="5">
        <v>1</v>
      </c>
      <c r="G105" s="5">
        <v>1</v>
      </c>
      <c r="H105" s="5" t="s">
        <v>37</v>
      </c>
      <c r="I105" s="5" t="s">
        <v>164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3">
        <v>4</v>
      </c>
      <c r="S105" s="3">
        <v>4</v>
      </c>
      <c r="T105" s="3">
        <v>4</v>
      </c>
      <c r="U105" s="3">
        <v>4</v>
      </c>
      <c r="V105" s="3">
        <v>4</v>
      </c>
      <c r="W105" s="18">
        <v>4</v>
      </c>
      <c r="X105" s="4">
        <v>4</v>
      </c>
      <c r="Y105" s="14">
        <v>4</v>
      </c>
      <c r="Z105" s="17">
        <v>4</v>
      </c>
      <c r="AA105" s="17">
        <v>4</v>
      </c>
      <c r="AB105" s="17">
        <v>4</v>
      </c>
      <c r="AC105" s="17">
        <v>4</v>
      </c>
      <c r="AD105" s="20">
        <v>3</v>
      </c>
      <c r="AE105" s="19">
        <v>4</v>
      </c>
      <c r="AF105" s="19">
        <v>3</v>
      </c>
      <c r="AG105" s="19">
        <v>3</v>
      </c>
      <c r="AH105" s="19">
        <v>4</v>
      </c>
      <c r="AI105" s="19">
        <v>4</v>
      </c>
      <c r="AJ105" s="19">
        <v>4</v>
      </c>
      <c r="AK105" s="19">
        <v>4</v>
      </c>
      <c r="AL105" s="19">
        <v>4</v>
      </c>
      <c r="AM105" s="19">
        <v>4</v>
      </c>
      <c r="AN105" s="19">
        <v>4</v>
      </c>
      <c r="AO105" s="71">
        <v>4</v>
      </c>
      <c r="AP105" s="71">
        <v>4</v>
      </c>
      <c r="AQ105" s="71">
        <v>4</v>
      </c>
    </row>
    <row r="106" spans="1:43" ht="23.25">
      <c r="A106" s="1">
        <v>104</v>
      </c>
      <c r="B106" s="5" t="s">
        <v>52</v>
      </c>
      <c r="C106" s="5">
        <v>35</v>
      </c>
      <c r="D106" s="5" t="s">
        <v>50</v>
      </c>
      <c r="E106" s="5">
        <v>1</v>
      </c>
      <c r="F106" s="5">
        <v>1</v>
      </c>
      <c r="G106" s="5">
        <v>1</v>
      </c>
      <c r="H106" s="5" t="s">
        <v>37</v>
      </c>
      <c r="I106" s="5" t="s">
        <v>164</v>
      </c>
      <c r="J106" s="5">
        <v>1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3">
        <v>4</v>
      </c>
      <c r="S106" s="3">
        <v>4</v>
      </c>
      <c r="T106" s="3">
        <v>4</v>
      </c>
      <c r="U106" s="3">
        <v>4</v>
      </c>
      <c r="V106" s="3">
        <v>4</v>
      </c>
      <c r="W106" s="18">
        <v>4</v>
      </c>
      <c r="X106" s="4">
        <v>4</v>
      </c>
      <c r="Y106" s="14">
        <v>4</v>
      </c>
      <c r="Z106" s="17">
        <v>4</v>
      </c>
      <c r="AA106" s="17">
        <v>4</v>
      </c>
      <c r="AB106" s="17">
        <v>4</v>
      </c>
      <c r="AC106" s="17">
        <v>4</v>
      </c>
      <c r="AD106" s="20">
        <v>4</v>
      </c>
      <c r="AE106" s="19">
        <v>5</v>
      </c>
      <c r="AF106" s="19">
        <v>5</v>
      </c>
      <c r="AG106" s="19">
        <v>5</v>
      </c>
      <c r="AH106" s="19">
        <v>5</v>
      </c>
      <c r="AI106" s="19">
        <v>5</v>
      </c>
      <c r="AJ106" s="19">
        <v>5</v>
      </c>
      <c r="AK106" s="19">
        <v>5</v>
      </c>
      <c r="AL106" s="19">
        <v>5</v>
      </c>
      <c r="AM106" s="19">
        <v>5</v>
      </c>
      <c r="AN106" s="19">
        <v>5</v>
      </c>
      <c r="AO106" s="71">
        <v>4</v>
      </c>
      <c r="AP106" s="71">
        <v>5</v>
      </c>
      <c r="AQ106" s="71">
        <v>4</v>
      </c>
    </row>
    <row r="107" spans="1:43" ht="23.25">
      <c r="A107" s="1">
        <v>105</v>
      </c>
      <c r="B107" s="5" t="s">
        <v>52</v>
      </c>
      <c r="C107" s="5">
        <v>23</v>
      </c>
      <c r="D107" s="5" t="s">
        <v>49</v>
      </c>
      <c r="E107" s="5">
        <v>1</v>
      </c>
      <c r="F107" s="5">
        <v>1</v>
      </c>
      <c r="G107" s="5">
        <v>1</v>
      </c>
      <c r="H107" s="5" t="s">
        <v>141</v>
      </c>
      <c r="I107" s="5" t="s">
        <v>123</v>
      </c>
      <c r="J107" s="5">
        <v>1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3">
        <v>5</v>
      </c>
      <c r="S107" s="3">
        <v>5</v>
      </c>
      <c r="T107" s="3">
        <v>5</v>
      </c>
      <c r="U107" s="3">
        <v>5</v>
      </c>
      <c r="V107" s="3">
        <v>2</v>
      </c>
      <c r="W107" s="18">
        <v>4</v>
      </c>
      <c r="X107" s="4">
        <v>3</v>
      </c>
      <c r="Y107" s="14">
        <v>5</v>
      </c>
      <c r="Z107" s="17">
        <v>1</v>
      </c>
      <c r="AA107" s="17">
        <v>5</v>
      </c>
      <c r="AB107" s="17">
        <v>2</v>
      </c>
      <c r="AC107" s="17">
        <v>1</v>
      </c>
      <c r="AD107" s="20">
        <v>1</v>
      </c>
      <c r="AE107" s="19">
        <v>4</v>
      </c>
      <c r="AF107" s="19">
        <v>4</v>
      </c>
      <c r="AG107" s="19">
        <v>4</v>
      </c>
      <c r="AH107" s="19">
        <v>4</v>
      </c>
      <c r="AI107" s="19">
        <v>4</v>
      </c>
      <c r="AJ107" s="19">
        <v>4</v>
      </c>
      <c r="AK107" s="19">
        <v>4</v>
      </c>
      <c r="AL107" s="19">
        <v>4</v>
      </c>
      <c r="AM107" s="19">
        <v>4</v>
      </c>
      <c r="AN107" s="19">
        <v>4</v>
      </c>
      <c r="AO107" s="71">
        <v>4</v>
      </c>
      <c r="AP107" s="71">
        <v>4</v>
      </c>
      <c r="AQ107" s="71">
        <v>4</v>
      </c>
    </row>
    <row r="108" spans="1:43" ht="23.25">
      <c r="A108" s="1">
        <v>106</v>
      </c>
      <c r="B108" s="5" t="s">
        <v>52</v>
      </c>
      <c r="C108" s="5">
        <v>24</v>
      </c>
      <c r="D108" s="5" t="s">
        <v>50</v>
      </c>
      <c r="E108" s="5">
        <v>1</v>
      </c>
      <c r="F108" s="5">
        <v>1</v>
      </c>
      <c r="G108" s="5">
        <v>1</v>
      </c>
      <c r="H108" s="5" t="s">
        <v>141</v>
      </c>
      <c r="I108" s="5" t="s">
        <v>123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3">
        <v>3</v>
      </c>
      <c r="S108" s="3">
        <v>4</v>
      </c>
      <c r="T108" s="3">
        <v>4</v>
      </c>
      <c r="U108" s="3">
        <v>3</v>
      </c>
      <c r="V108" s="3">
        <v>3</v>
      </c>
      <c r="W108" s="18">
        <v>4</v>
      </c>
      <c r="X108" s="4">
        <v>4</v>
      </c>
      <c r="Y108" s="14">
        <v>4</v>
      </c>
      <c r="Z108" s="17">
        <v>3</v>
      </c>
      <c r="AA108" s="17">
        <v>3</v>
      </c>
      <c r="AB108" s="17">
        <v>2</v>
      </c>
      <c r="AC108" s="17">
        <v>3</v>
      </c>
      <c r="AD108" s="20">
        <v>2</v>
      </c>
      <c r="AE108" s="19">
        <v>3</v>
      </c>
      <c r="AF108" s="19">
        <v>3</v>
      </c>
      <c r="AG108" s="19">
        <v>3</v>
      </c>
      <c r="AH108" s="19">
        <v>3</v>
      </c>
      <c r="AI108" s="19">
        <v>3</v>
      </c>
      <c r="AJ108" s="19">
        <v>3</v>
      </c>
      <c r="AK108" s="19">
        <v>3</v>
      </c>
      <c r="AL108" s="19">
        <v>3</v>
      </c>
      <c r="AM108" s="19">
        <v>3</v>
      </c>
      <c r="AN108" s="19">
        <v>3</v>
      </c>
      <c r="AO108" s="71">
        <v>3</v>
      </c>
      <c r="AP108" s="71">
        <v>3</v>
      </c>
      <c r="AQ108" s="71">
        <v>3</v>
      </c>
    </row>
    <row r="109" spans="1:43" ht="23.25">
      <c r="A109" s="1">
        <v>107</v>
      </c>
      <c r="B109" s="5" t="s">
        <v>52</v>
      </c>
      <c r="C109" s="5">
        <v>39</v>
      </c>
      <c r="D109" s="5" t="s">
        <v>50</v>
      </c>
      <c r="E109" s="5">
        <v>1</v>
      </c>
      <c r="F109" s="5">
        <v>1</v>
      </c>
      <c r="G109" s="5">
        <v>2</v>
      </c>
      <c r="H109" s="5" t="s">
        <v>147</v>
      </c>
      <c r="I109" s="5" t="s">
        <v>124</v>
      </c>
      <c r="J109" s="5">
        <v>0</v>
      </c>
      <c r="K109" s="5">
        <v>1</v>
      </c>
      <c r="L109" s="5">
        <v>0</v>
      </c>
      <c r="M109" s="5">
        <v>0</v>
      </c>
      <c r="N109" s="5">
        <v>0</v>
      </c>
      <c r="O109" s="5"/>
      <c r="P109" s="5">
        <v>0</v>
      </c>
      <c r="Q109" s="5">
        <v>0</v>
      </c>
      <c r="R109" s="3">
        <v>4</v>
      </c>
      <c r="S109" s="3">
        <v>4</v>
      </c>
      <c r="T109" s="3">
        <v>4</v>
      </c>
      <c r="U109" s="3">
        <v>4</v>
      </c>
      <c r="V109" s="3">
        <v>4</v>
      </c>
      <c r="W109" s="18">
        <v>5</v>
      </c>
      <c r="X109" s="4">
        <v>5</v>
      </c>
      <c r="Y109" s="14">
        <v>5</v>
      </c>
      <c r="Z109" s="17">
        <v>5</v>
      </c>
      <c r="AA109" s="17">
        <v>3</v>
      </c>
      <c r="AB109" s="17">
        <v>3</v>
      </c>
      <c r="AC109" s="17">
        <v>2</v>
      </c>
      <c r="AD109" s="20">
        <v>2</v>
      </c>
      <c r="AE109" s="19">
        <v>3</v>
      </c>
      <c r="AF109" s="19">
        <v>4</v>
      </c>
      <c r="AG109" s="19">
        <v>3</v>
      </c>
      <c r="AH109" s="19">
        <v>4</v>
      </c>
      <c r="AI109" s="19">
        <v>3</v>
      </c>
      <c r="AJ109" s="19">
        <v>4</v>
      </c>
      <c r="AK109" s="19">
        <v>3</v>
      </c>
      <c r="AL109" s="19">
        <v>3</v>
      </c>
      <c r="AM109" s="19">
        <v>4</v>
      </c>
      <c r="AN109" s="19">
        <v>4</v>
      </c>
      <c r="AO109" s="71">
        <v>3</v>
      </c>
      <c r="AP109" s="71">
        <v>3</v>
      </c>
      <c r="AQ109" s="71">
        <v>4</v>
      </c>
    </row>
    <row r="110" spans="1:43" ht="23.25">
      <c r="A110" s="1">
        <v>108</v>
      </c>
      <c r="B110" s="5" t="s">
        <v>52</v>
      </c>
      <c r="C110" s="5">
        <v>31</v>
      </c>
      <c r="D110" s="5" t="s">
        <v>50</v>
      </c>
      <c r="E110" s="5">
        <v>1</v>
      </c>
      <c r="F110" s="5">
        <v>1</v>
      </c>
      <c r="G110" s="5">
        <v>1</v>
      </c>
      <c r="H110" s="5" t="s">
        <v>37</v>
      </c>
      <c r="I110" s="5" t="s">
        <v>164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3">
        <v>4</v>
      </c>
      <c r="S110" s="3">
        <v>4</v>
      </c>
      <c r="T110" s="3">
        <v>5</v>
      </c>
      <c r="U110" s="3">
        <v>5</v>
      </c>
      <c r="V110" s="3">
        <v>4</v>
      </c>
      <c r="W110" s="18">
        <v>5</v>
      </c>
      <c r="X110" s="4">
        <v>5</v>
      </c>
      <c r="Y110" s="14">
        <v>4</v>
      </c>
      <c r="Z110" s="17">
        <v>5</v>
      </c>
      <c r="AA110" s="17">
        <v>4</v>
      </c>
      <c r="AB110" s="17">
        <v>4</v>
      </c>
      <c r="AC110" s="17">
        <v>5</v>
      </c>
      <c r="AD110" s="20">
        <v>5</v>
      </c>
      <c r="AE110" s="19">
        <v>4</v>
      </c>
      <c r="AF110" s="19">
        <v>4</v>
      </c>
      <c r="AG110" s="19">
        <v>4</v>
      </c>
      <c r="AH110" s="19">
        <v>5</v>
      </c>
      <c r="AI110" s="19">
        <v>4</v>
      </c>
      <c r="AJ110" s="19">
        <v>5</v>
      </c>
      <c r="AK110" s="19">
        <v>5</v>
      </c>
      <c r="AL110" s="19">
        <v>5</v>
      </c>
      <c r="AM110" s="19">
        <v>5</v>
      </c>
      <c r="AN110" s="19">
        <v>4</v>
      </c>
      <c r="AO110" s="71">
        <v>5</v>
      </c>
      <c r="AP110" s="71">
        <v>4</v>
      </c>
      <c r="AQ110" s="71">
        <v>5</v>
      </c>
    </row>
    <row r="111" spans="1:43" ht="23.25">
      <c r="A111" s="1">
        <v>109</v>
      </c>
      <c r="B111" s="5" t="s">
        <v>52</v>
      </c>
      <c r="C111" s="5">
        <v>37</v>
      </c>
      <c r="D111" s="5" t="s">
        <v>60</v>
      </c>
      <c r="E111" s="5">
        <v>1</v>
      </c>
      <c r="F111" s="5">
        <v>1</v>
      </c>
      <c r="G111" s="5">
        <v>1</v>
      </c>
      <c r="H111" s="5" t="s">
        <v>141</v>
      </c>
      <c r="I111" s="5" t="s">
        <v>165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3">
        <v>4</v>
      </c>
      <c r="S111" s="3">
        <v>4</v>
      </c>
      <c r="T111" s="3">
        <v>5</v>
      </c>
      <c r="U111" s="3">
        <v>5</v>
      </c>
      <c r="V111" s="3">
        <v>4</v>
      </c>
      <c r="W111" s="18">
        <v>4</v>
      </c>
      <c r="X111" s="4">
        <v>4</v>
      </c>
      <c r="Y111" s="14">
        <v>4</v>
      </c>
      <c r="Z111" s="17">
        <v>4</v>
      </c>
      <c r="AA111" s="17">
        <v>4</v>
      </c>
      <c r="AB111" s="17">
        <v>4</v>
      </c>
      <c r="AC111" s="17">
        <v>3</v>
      </c>
      <c r="AD111" s="20">
        <v>4</v>
      </c>
      <c r="AE111" s="19">
        <v>4</v>
      </c>
      <c r="AF111" s="19">
        <v>4</v>
      </c>
      <c r="AG111" s="19">
        <v>4</v>
      </c>
      <c r="AH111" s="19">
        <v>4</v>
      </c>
      <c r="AI111" s="19">
        <v>4</v>
      </c>
      <c r="AJ111" s="19">
        <v>4</v>
      </c>
      <c r="AK111" s="19">
        <v>4</v>
      </c>
      <c r="AL111" s="19">
        <v>4</v>
      </c>
      <c r="AM111" s="19">
        <v>4</v>
      </c>
      <c r="AN111" s="19">
        <v>4</v>
      </c>
      <c r="AO111" s="71">
        <v>4</v>
      </c>
      <c r="AP111" s="71">
        <v>4</v>
      </c>
      <c r="AQ111" s="71">
        <v>5</v>
      </c>
    </row>
    <row r="112" spans="1:43" ht="23.25">
      <c r="A112" s="1">
        <v>110</v>
      </c>
      <c r="B112" s="5" t="s">
        <v>52</v>
      </c>
      <c r="C112" s="5">
        <v>35</v>
      </c>
      <c r="D112" s="5" t="s">
        <v>50</v>
      </c>
      <c r="E112" s="5">
        <v>1</v>
      </c>
      <c r="F112" s="5">
        <v>1</v>
      </c>
      <c r="G112" s="5">
        <v>2</v>
      </c>
      <c r="H112" s="5" t="s">
        <v>166</v>
      </c>
      <c r="I112" s="5" t="s">
        <v>79</v>
      </c>
      <c r="J112" s="5">
        <v>1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3">
        <v>4</v>
      </c>
      <c r="S112" s="3">
        <v>4</v>
      </c>
      <c r="T112" s="3">
        <v>4</v>
      </c>
      <c r="U112" s="3">
        <v>4</v>
      </c>
      <c r="V112" s="3">
        <v>4</v>
      </c>
      <c r="W112" s="18">
        <v>4</v>
      </c>
      <c r="X112" s="4">
        <v>4</v>
      </c>
      <c r="Y112" s="14">
        <v>4</v>
      </c>
      <c r="Z112" s="17">
        <v>4</v>
      </c>
      <c r="AA112" s="17">
        <v>4</v>
      </c>
      <c r="AB112" s="17">
        <v>4</v>
      </c>
      <c r="AC112" s="17">
        <v>4</v>
      </c>
      <c r="AD112" s="20">
        <v>4</v>
      </c>
      <c r="AE112" s="19">
        <v>4</v>
      </c>
      <c r="AF112" s="19">
        <v>3</v>
      </c>
      <c r="AG112" s="19">
        <v>5</v>
      </c>
      <c r="AH112" s="19">
        <v>4</v>
      </c>
      <c r="AI112" s="19">
        <v>4</v>
      </c>
      <c r="AJ112" s="19">
        <v>4</v>
      </c>
      <c r="AK112" s="19">
        <v>4</v>
      </c>
      <c r="AL112" s="19">
        <v>4</v>
      </c>
      <c r="AM112" s="19">
        <v>4</v>
      </c>
      <c r="AN112" s="19">
        <v>4</v>
      </c>
      <c r="AO112" s="71">
        <v>4</v>
      </c>
      <c r="AP112" s="71">
        <v>4</v>
      </c>
      <c r="AQ112" s="71">
        <v>4</v>
      </c>
    </row>
    <row r="113" spans="1:43" ht="23.25">
      <c r="A113" s="1">
        <v>111</v>
      </c>
      <c r="B113" s="5" t="s">
        <v>52</v>
      </c>
      <c r="C113" s="5" t="s">
        <v>60</v>
      </c>
      <c r="D113" s="5" t="s">
        <v>49</v>
      </c>
      <c r="E113" s="5">
        <v>1</v>
      </c>
      <c r="F113" s="5">
        <v>1</v>
      </c>
      <c r="G113" s="5">
        <v>1</v>
      </c>
      <c r="H113" s="5" t="s">
        <v>60</v>
      </c>
      <c r="I113" s="5" t="s">
        <v>60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3">
        <v>4</v>
      </c>
      <c r="S113" s="3">
        <v>3</v>
      </c>
      <c r="T113" s="3">
        <v>3</v>
      </c>
      <c r="U113" s="3">
        <v>3</v>
      </c>
      <c r="V113" s="3">
        <v>3</v>
      </c>
      <c r="W113" s="18">
        <v>4</v>
      </c>
      <c r="X113" s="4">
        <v>4</v>
      </c>
      <c r="Y113" s="14">
        <v>3</v>
      </c>
      <c r="Z113" s="17">
        <v>4</v>
      </c>
      <c r="AA113" s="17">
        <v>4</v>
      </c>
      <c r="AB113" s="17">
        <v>4</v>
      </c>
      <c r="AC113" s="17">
        <v>4</v>
      </c>
      <c r="AD113" s="20">
        <v>4</v>
      </c>
      <c r="AE113" s="19">
        <v>3</v>
      </c>
      <c r="AF113" s="19">
        <v>3</v>
      </c>
      <c r="AG113" s="19">
        <v>4</v>
      </c>
      <c r="AH113" s="19">
        <v>4</v>
      </c>
      <c r="AI113" s="19">
        <v>4</v>
      </c>
      <c r="AJ113" s="19">
        <v>4</v>
      </c>
      <c r="AK113" s="19">
        <v>3</v>
      </c>
      <c r="AL113" s="19">
        <v>3</v>
      </c>
      <c r="AM113" s="19">
        <v>4</v>
      </c>
      <c r="AN113" s="19">
        <v>4</v>
      </c>
      <c r="AO113" s="71">
        <v>4</v>
      </c>
      <c r="AP113" s="71">
        <v>4</v>
      </c>
      <c r="AQ113" s="71">
        <v>4</v>
      </c>
    </row>
    <row r="114" spans="1:43" ht="23.25">
      <c r="A114" s="1">
        <v>112</v>
      </c>
      <c r="B114" s="5" t="s">
        <v>52</v>
      </c>
      <c r="C114" s="5" t="s">
        <v>60</v>
      </c>
      <c r="D114" s="5" t="s">
        <v>50</v>
      </c>
      <c r="E114" s="5">
        <v>1</v>
      </c>
      <c r="F114" s="5">
        <v>1</v>
      </c>
      <c r="G114" s="5">
        <v>1</v>
      </c>
      <c r="H114" s="5" t="s">
        <v>60</v>
      </c>
      <c r="I114" s="5" t="s">
        <v>60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3">
        <v>4</v>
      </c>
      <c r="S114" s="3">
        <v>4</v>
      </c>
      <c r="T114" s="3">
        <v>4</v>
      </c>
      <c r="U114" s="3">
        <v>4</v>
      </c>
      <c r="V114" s="3">
        <v>4</v>
      </c>
      <c r="W114" s="18">
        <v>3</v>
      </c>
      <c r="X114" s="4">
        <v>3</v>
      </c>
      <c r="Y114" s="14">
        <v>3</v>
      </c>
      <c r="Z114" s="17">
        <v>4</v>
      </c>
      <c r="AA114" s="17">
        <v>4</v>
      </c>
      <c r="AB114" s="17">
        <v>4</v>
      </c>
      <c r="AC114" s="17">
        <v>4</v>
      </c>
      <c r="AD114" s="20">
        <v>4</v>
      </c>
      <c r="AE114" s="19">
        <v>3</v>
      </c>
      <c r="AF114" s="19">
        <v>3</v>
      </c>
      <c r="AG114" s="19">
        <v>3</v>
      </c>
      <c r="AH114" s="19">
        <v>3</v>
      </c>
      <c r="AI114" s="19">
        <v>3</v>
      </c>
      <c r="AJ114" s="19">
        <v>3</v>
      </c>
      <c r="AK114" s="19">
        <v>3</v>
      </c>
      <c r="AL114" s="19">
        <v>3</v>
      </c>
      <c r="AM114" s="19">
        <v>3</v>
      </c>
      <c r="AN114" s="19">
        <v>3</v>
      </c>
      <c r="AO114" s="71">
        <v>4</v>
      </c>
      <c r="AP114" s="71">
        <v>4</v>
      </c>
      <c r="AQ114" s="71">
        <v>4</v>
      </c>
    </row>
    <row r="115" spans="1:43" ht="23.25">
      <c r="A115" s="1">
        <v>113</v>
      </c>
      <c r="B115" s="5" t="s">
        <v>52</v>
      </c>
      <c r="C115" s="5">
        <v>37</v>
      </c>
      <c r="D115" s="5" t="s">
        <v>50</v>
      </c>
      <c r="E115" s="5">
        <v>1</v>
      </c>
      <c r="F115" s="5">
        <v>1</v>
      </c>
      <c r="G115" s="5">
        <v>1</v>
      </c>
      <c r="H115" s="5" t="s">
        <v>37</v>
      </c>
      <c r="I115" s="5" t="s">
        <v>164</v>
      </c>
      <c r="J115" s="5">
        <v>1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3">
        <v>4</v>
      </c>
      <c r="S115" s="3">
        <v>5</v>
      </c>
      <c r="T115" s="3">
        <v>5</v>
      </c>
      <c r="U115" s="3">
        <v>5</v>
      </c>
      <c r="V115" s="3">
        <v>5</v>
      </c>
      <c r="W115" s="18">
        <v>5</v>
      </c>
      <c r="X115" s="4">
        <v>5</v>
      </c>
      <c r="Y115" s="14">
        <v>5</v>
      </c>
      <c r="Z115" s="17">
        <v>4</v>
      </c>
      <c r="AA115" s="17">
        <v>4</v>
      </c>
      <c r="AB115" s="17">
        <v>4</v>
      </c>
      <c r="AC115" s="17">
        <v>5</v>
      </c>
      <c r="AD115" s="20">
        <v>4</v>
      </c>
      <c r="AE115" s="19">
        <v>4</v>
      </c>
      <c r="AF115" s="19">
        <v>4</v>
      </c>
      <c r="AG115" s="19">
        <v>5</v>
      </c>
      <c r="AH115" s="19">
        <v>4</v>
      </c>
      <c r="AI115" s="19">
        <v>4</v>
      </c>
      <c r="AJ115" s="19">
        <v>4</v>
      </c>
      <c r="AK115" s="19">
        <v>4</v>
      </c>
      <c r="AL115" s="19">
        <v>4</v>
      </c>
      <c r="AM115" s="19">
        <v>4</v>
      </c>
      <c r="AN115" s="19">
        <v>4</v>
      </c>
      <c r="AO115" s="71">
        <v>4</v>
      </c>
      <c r="AP115" s="71">
        <v>4</v>
      </c>
      <c r="AQ115" s="71">
        <v>4</v>
      </c>
    </row>
    <row r="116" spans="1:43" ht="23.25">
      <c r="A116" s="1">
        <v>114</v>
      </c>
      <c r="B116" s="5" t="s">
        <v>52</v>
      </c>
      <c r="C116" s="5" t="s">
        <v>60</v>
      </c>
      <c r="D116" s="5" t="s">
        <v>60</v>
      </c>
      <c r="E116" s="5">
        <v>1</v>
      </c>
      <c r="F116" s="5">
        <v>1</v>
      </c>
      <c r="G116" s="5">
        <v>2</v>
      </c>
      <c r="H116" s="5" t="s">
        <v>114</v>
      </c>
      <c r="I116" s="5" t="s">
        <v>75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3">
        <v>4</v>
      </c>
      <c r="S116" s="3">
        <v>4</v>
      </c>
      <c r="T116" s="3">
        <v>4</v>
      </c>
      <c r="U116" s="3">
        <v>4</v>
      </c>
      <c r="V116" s="3">
        <v>4</v>
      </c>
      <c r="W116" s="18">
        <v>4</v>
      </c>
      <c r="X116" s="4">
        <v>4</v>
      </c>
      <c r="Y116" s="14">
        <v>4</v>
      </c>
      <c r="Z116" s="17">
        <v>5</v>
      </c>
      <c r="AA116" s="17">
        <v>4</v>
      </c>
      <c r="AB116" s="17">
        <v>4</v>
      </c>
      <c r="AC116" s="17">
        <v>4</v>
      </c>
      <c r="AD116" s="20">
        <v>4</v>
      </c>
      <c r="AE116" s="19">
        <v>4</v>
      </c>
      <c r="AF116" s="19">
        <v>4</v>
      </c>
      <c r="AG116" s="19">
        <v>4</v>
      </c>
      <c r="AH116" s="19">
        <v>4</v>
      </c>
      <c r="AI116" s="19">
        <v>4</v>
      </c>
      <c r="AJ116" s="19">
        <v>4</v>
      </c>
      <c r="AK116" s="19">
        <v>5</v>
      </c>
      <c r="AL116" s="19">
        <v>5</v>
      </c>
      <c r="AM116" s="19">
        <v>5</v>
      </c>
      <c r="AN116" s="19">
        <v>5</v>
      </c>
      <c r="AO116" s="71">
        <v>5</v>
      </c>
      <c r="AP116" s="71">
        <v>4</v>
      </c>
      <c r="AQ116" s="71">
        <v>4</v>
      </c>
    </row>
    <row r="117" spans="1:43" ht="23.25">
      <c r="A117" s="1">
        <v>115</v>
      </c>
      <c r="B117" s="5" t="s">
        <v>52</v>
      </c>
      <c r="C117" s="5">
        <v>50</v>
      </c>
      <c r="D117" s="5" t="s">
        <v>50</v>
      </c>
      <c r="E117" s="5">
        <v>1</v>
      </c>
      <c r="F117" s="5">
        <v>1</v>
      </c>
      <c r="G117" s="5">
        <v>1</v>
      </c>
      <c r="H117" s="5" t="s">
        <v>147</v>
      </c>
      <c r="I117" s="5" t="s">
        <v>167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3">
        <v>3</v>
      </c>
      <c r="S117" s="3">
        <v>3</v>
      </c>
      <c r="T117" s="3">
        <v>3</v>
      </c>
      <c r="U117" s="3">
        <v>4</v>
      </c>
      <c r="V117" s="3">
        <v>4</v>
      </c>
      <c r="W117" s="18">
        <v>4</v>
      </c>
      <c r="X117" s="4">
        <v>4</v>
      </c>
      <c r="Y117" s="14">
        <v>4</v>
      </c>
      <c r="Z117" s="17">
        <v>4</v>
      </c>
      <c r="AA117" s="17">
        <v>4</v>
      </c>
      <c r="AB117" s="17">
        <v>4</v>
      </c>
      <c r="AC117" s="17">
        <v>4</v>
      </c>
      <c r="AD117" s="20">
        <v>4</v>
      </c>
      <c r="AE117" s="19">
        <v>5</v>
      </c>
      <c r="AF117" s="19">
        <v>4</v>
      </c>
      <c r="AG117" s="19">
        <v>4</v>
      </c>
      <c r="AH117" s="19">
        <v>4</v>
      </c>
      <c r="AI117" s="19">
        <v>4</v>
      </c>
      <c r="AJ117" s="19">
        <v>4</v>
      </c>
      <c r="AK117" s="19">
        <v>4</v>
      </c>
      <c r="AL117" s="19">
        <v>4</v>
      </c>
      <c r="AM117" s="19">
        <v>4</v>
      </c>
      <c r="AN117" s="19">
        <v>4</v>
      </c>
      <c r="AO117" s="71">
        <v>3</v>
      </c>
      <c r="AP117" s="71">
        <v>3</v>
      </c>
      <c r="AQ117" s="71">
        <v>4</v>
      </c>
    </row>
    <row r="118" spans="1:43" ht="23.25">
      <c r="A118" s="1">
        <v>116</v>
      </c>
      <c r="B118" s="5" t="s">
        <v>52</v>
      </c>
      <c r="C118" s="5">
        <v>30</v>
      </c>
      <c r="D118" s="5" t="s">
        <v>50</v>
      </c>
      <c r="E118" s="5">
        <v>1</v>
      </c>
      <c r="F118" s="5">
        <v>1</v>
      </c>
      <c r="G118" s="5">
        <v>2</v>
      </c>
      <c r="H118" s="5" t="s">
        <v>147</v>
      </c>
      <c r="I118" s="5" t="s">
        <v>124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1</v>
      </c>
      <c r="P118" s="5">
        <v>0</v>
      </c>
      <c r="Q118" s="5">
        <v>0</v>
      </c>
      <c r="R118" s="3">
        <v>5</v>
      </c>
      <c r="S118" s="3">
        <v>5</v>
      </c>
      <c r="T118" s="3">
        <v>5</v>
      </c>
      <c r="U118" s="3">
        <v>4</v>
      </c>
      <c r="V118" s="3">
        <v>5</v>
      </c>
      <c r="W118" s="18">
        <v>5</v>
      </c>
      <c r="X118" s="4">
        <v>5</v>
      </c>
      <c r="Y118" s="14">
        <v>5</v>
      </c>
      <c r="Z118" s="17">
        <v>5</v>
      </c>
      <c r="AA118" s="17">
        <v>5</v>
      </c>
      <c r="AB118" s="17">
        <v>5</v>
      </c>
      <c r="AC118" s="17">
        <v>5</v>
      </c>
      <c r="AD118" s="20">
        <v>4</v>
      </c>
      <c r="AE118" s="19">
        <v>5</v>
      </c>
      <c r="AF118" s="19">
        <v>5</v>
      </c>
      <c r="AG118" s="19">
        <v>5</v>
      </c>
      <c r="AH118" s="19">
        <v>5</v>
      </c>
      <c r="AI118" s="19">
        <v>5</v>
      </c>
      <c r="AJ118" s="19">
        <v>5</v>
      </c>
      <c r="AK118" s="19">
        <v>5</v>
      </c>
      <c r="AL118" s="19">
        <v>4</v>
      </c>
      <c r="AM118" s="19">
        <v>4</v>
      </c>
      <c r="AN118" s="19">
        <v>5</v>
      </c>
      <c r="AO118" s="71">
        <v>5</v>
      </c>
      <c r="AP118" s="71">
        <v>5</v>
      </c>
      <c r="AQ118" s="71">
        <v>5</v>
      </c>
    </row>
    <row r="119" spans="1:43" ht="23.25">
      <c r="A119" s="1">
        <v>117</v>
      </c>
      <c r="B119" s="5" t="s">
        <v>52</v>
      </c>
      <c r="C119" s="5">
        <v>32</v>
      </c>
      <c r="D119" s="5" t="s">
        <v>50</v>
      </c>
      <c r="E119" s="5">
        <v>1</v>
      </c>
      <c r="F119" s="5">
        <v>1</v>
      </c>
      <c r="G119" s="5">
        <v>2</v>
      </c>
      <c r="H119" s="5" t="s">
        <v>16</v>
      </c>
      <c r="I119" s="5" t="s">
        <v>128</v>
      </c>
      <c r="J119" s="5">
        <v>0</v>
      </c>
      <c r="K119" s="5">
        <v>0</v>
      </c>
      <c r="L119" s="5">
        <v>1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3">
        <v>4</v>
      </c>
      <c r="S119" s="3">
        <v>5</v>
      </c>
      <c r="T119" s="3">
        <v>5</v>
      </c>
      <c r="U119" s="3">
        <v>5</v>
      </c>
      <c r="V119" s="3">
        <v>5</v>
      </c>
      <c r="W119" s="18">
        <v>4</v>
      </c>
      <c r="X119" s="4">
        <v>4</v>
      </c>
      <c r="Y119" s="14">
        <v>4</v>
      </c>
      <c r="Z119" s="17">
        <v>4</v>
      </c>
      <c r="AA119" s="17">
        <v>4</v>
      </c>
      <c r="AB119" s="17">
        <v>4</v>
      </c>
      <c r="AC119" s="17">
        <v>4</v>
      </c>
      <c r="AD119" s="20">
        <v>4</v>
      </c>
      <c r="AE119" s="19">
        <v>4</v>
      </c>
      <c r="AF119" s="19">
        <v>4</v>
      </c>
      <c r="AG119" s="19">
        <v>4</v>
      </c>
      <c r="AH119" s="19">
        <v>4</v>
      </c>
      <c r="AI119" s="19">
        <v>4</v>
      </c>
      <c r="AJ119" s="19">
        <v>4</v>
      </c>
      <c r="AK119" s="19">
        <v>4</v>
      </c>
      <c r="AL119" s="19">
        <v>4</v>
      </c>
      <c r="AM119" s="19">
        <v>4</v>
      </c>
      <c r="AN119" s="19">
        <v>4</v>
      </c>
      <c r="AO119" s="71">
        <v>4</v>
      </c>
      <c r="AP119" s="71">
        <v>4</v>
      </c>
      <c r="AQ119" s="71">
        <v>4</v>
      </c>
    </row>
    <row r="120" spans="1:43" ht="23.25">
      <c r="A120" s="1">
        <v>118</v>
      </c>
      <c r="B120" s="5" t="s">
        <v>52</v>
      </c>
      <c r="C120" s="5">
        <v>28</v>
      </c>
      <c r="D120" s="5" t="s">
        <v>50</v>
      </c>
      <c r="E120" s="5">
        <v>1</v>
      </c>
      <c r="F120" s="5">
        <v>1</v>
      </c>
      <c r="G120" s="5">
        <v>2</v>
      </c>
      <c r="H120" s="5" t="s">
        <v>138</v>
      </c>
      <c r="I120" s="5" t="s">
        <v>78</v>
      </c>
      <c r="J120" s="5">
        <v>1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3">
        <v>4</v>
      </c>
      <c r="S120" s="3">
        <v>4</v>
      </c>
      <c r="T120" s="3">
        <v>4</v>
      </c>
      <c r="U120" s="3">
        <v>4</v>
      </c>
      <c r="V120" s="3">
        <v>4</v>
      </c>
      <c r="W120" s="18">
        <v>5</v>
      </c>
      <c r="X120" s="4">
        <v>5</v>
      </c>
      <c r="Y120" s="14">
        <v>5</v>
      </c>
      <c r="Z120" s="17">
        <v>4</v>
      </c>
      <c r="AA120" s="17">
        <v>4</v>
      </c>
      <c r="AB120" s="17">
        <v>4</v>
      </c>
      <c r="AC120" s="17">
        <v>5</v>
      </c>
      <c r="AD120" s="20">
        <v>5</v>
      </c>
      <c r="AE120" s="19">
        <v>5</v>
      </c>
      <c r="AF120" s="19">
        <v>5</v>
      </c>
      <c r="AG120" s="19">
        <v>5</v>
      </c>
      <c r="AH120" s="19">
        <v>5</v>
      </c>
      <c r="AI120" s="19">
        <v>5</v>
      </c>
      <c r="AJ120" s="19">
        <v>5</v>
      </c>
      <c r="AK120" s="19">
        <v>5</v>
      </c>
      <c r="AL120" s="19">
        <v>5</v>
      </c>
      <c r="AM120" s="19">
        <v>5</v>
      </c>
      <c r="AN120" s="19">
        <v>5</v>
      </c>
      <c r="AO120" s="71">
        <v>5</v>
      </c>
      <c r="AP120" s="71">
        <v>5</v>
      </c>
      <c r="AQ120" s="71">
        <v>5</v>
      </c>
    </row>
    <row r="121" spans="1:43" ht="23.25">
      <c r="A121" s="1">
        <v>119</v>
      </c>
      <c r="B121" s="5" t="s">
        <v>52</v>
      </c>
      <c r="C121" s="5">
        <v>39</v>
      </c>
      <c r="D121" s="5" t="s">
        <v>49</v>
      </c>
      <c r="E121" s="5">
        <v>1</v>
      </c>
      <c r="F121" s="5">
        <v>1</v>
      </c>
      <c r="G121" s="5">
        <v>2</v>
      </c>
      <c r="H121" s="5" t="s">
        <v>147</v>
      </c>
      <c r="I121" s="5" t="s">
        <v>76</v>
      </c>
      <c r="J121" s="5">
        <v>1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3">
        <v>4</v>
      </c>
      <c r="S121" s="3">
        <v>4</v>
      </c>
      <c r="T121" s="3">
        <v>5</v>
      </c>
      <c r="U121" s="3">
        <v>4</v>
      </c>
      <c r="V121" s="3">
        <v>4</v>
      </c>
      <c r="W121" s="18">
        <v>4</v>
      </c>
      <c r="X121" s="4">
        <v>4</v>
      </c>
      <c r="Y121" s="14">
        <v>4</v>
      </c>
      <c r="Z121" s="17">
        <v>4</v>
      </c>
      <c r="AA121" s="17">
        <v>4</v>
      </c>
      <c r="AB121" s="17">
        <v>4</v>
      </c>
      <c r="AC121" s="17">
        <v>4</v>
      </c>
      <c r="AD121" s="20">
        <v>3</v>
      </c>
      <c r="AE121" s="19">
        <v>4</v>
      </c>
      <c r="AF121" s="19">
        <v>4</v>
      </c>
      <c r="AG121" s="19">
        <v>4</v>
      </c>
      <c r="AH121" s="19">
        <v>4</v>
      </c>
      <c r="AI121" s="19">
        <v>4</v>
      </c>
      <c r="AJ121" s="19">
        <v>4</v>
      </c>
      <c r="AK121" s="19">
        <v>5</v>
      </c>
      <c r="AL121" s="19">
        <v>5</v>
      </c>
      <c r="AM121" s="19">
        <v>4</v>
      </c>
      <c r="AN121" s="19">
        <v>4</v>
      </c>
      <c r="AO121" s="71">
        <v>3</v>
      </c>
      <c r="AP121" s="71">
        <v>4</v>
      </c>
      <c r="AQ121" s="71">
        <v>4</v>
      </c>
    </row>
    <row r="122" spans="1:43" ht="23.25">
      <c r="A122" s="1">
        <v>120</v>
      </c>
      <c r="B122" s="5" t="s">
        <v>52</v>
      </c>
      <c r="C122" s="5">
        <v>49</v>
      </c>
      <c r="D122" s="5" t="s">
        <v>49</v>
      </c>
      <c r="E122" s="5">
        <v>1</v>
      </c>
      <c r="F122" s="5">
        <v>1</v>
      </c>
      <c r="G122" s="5">
        <v>1</v>
      </c>
      <c r="H122" s="5" t="s">
        <v>168</v>
      </c>
      <c r="I122" s="5" t="s">
        <v>169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3">
        <v>4</v>
      </c>
      <c r="S122" s="3">
        <v>4</v>
      </c>
      <c r="T122" s="3">
        <v>5</v>
      </c>
      <c r="U122" s="3">
        <v>4</v>
      </c>
      <c r="V122" s="3">
        <v>5</v>
      </c>
      <c r="W122" s="18">
        <v>5</v>
      </c>
      <c r="X122" s="4">
        <v>5</v>
      </c>
      <c r="Y122" s="14">
        <v>5</v>
      </c>
      <c r="Z122" s="17">
        <v>5</v>
      </c>
      <c r="AA122" s="17">
        <v>5</v>
      </c>
      <c r="AB122" s="17">
        <v>4</v>
      </c>
      <c r="AC122" s="17">
        <v>4</v>
      </c>
      <c r="AD122" s="20">
        <v>4</v>
      </c>
      <c r="AE122" s="19">
        <v>5</v>
      </c>
      <c r="AF122" s="19">
        <v>5</v>
      </c>
      <c r="AG122" s="19">
        <v>4</v>
      </c>
      <c r="AH122" s="19">
        <v>5</v>
      </c>
      <c r="AI122" s="19">
        <v>4</v>
      </c>
      <c r="AJ122" s="19">
        <v>5</v>
      </c>
      <c r="AK122" s="19">
        <v>5</v>
      </c>
      <c r="AL122" s="19">
        <v>5</v>
      </c>
      <c r="AM122" s="19">
        <v>5</v>
      </c>
      <c r="AN122" s="19">
        <v>5</v>
      </c>
      <c r="AO122" s="71">
        <v>5</v>
      </c>
      <c r="AP122" s="71">
        <v>5</v>
      </c>
      <c r="AQ122" s="71">
        <v>5</v>
      </c>
    </row>
    <row r="123" spans="1:43" ht="23.25">
      <c r="A123" s="1">
        <v>121</v>
      </c>
      <c r="B123" s="5" t="s">
        <v>52</v>
      </c>
      <c r="C123" s="5">
        <v>25</v>
      </c>
      <c r="D123" s="5" t="s">
        <v>50</v>
      </c>
      <c r="E123" s="5">
        <v>1</v>
      </c>
      <c r="F123" s="5">
        <v>1</v>
      </c>
      <c r="G123" s="5">
        <v>2</v>
      </c>
      <c r="H123" s="5" t="s">
        <v>160</v>
      </c>
      <c r="I123" s="5" t="s">
        <v>75</v>
      </c>
      <c r="J123" s="5">
        <v>1</v>
      </c>
      <c r="K123" s="5">
        <v>0</v>
      </c>
      <c r="L123" s="5">
        <v>1</v>
      </c>
      <c r="M123" s="5">
        <v>1</v>
      </c>
      <c r="N123" s="5">
        <v>0</v>
      </c>
      <c r="O123" s="5">
        <v>0</v>
      </c>
      <c r="P123" s="5">
        <v>0</v>
      </c>
      <c r="Q123" s="5">
        <v>0</v>
      </c>
      <c r="R123" s="3">
        <v>4</v>
      </c>
      <c r="S123" s="3">
        <v>4</v>
      </c>
      <c r="T123" s="3">
        <v>3</v>
      </c>
      <c r="U123" s="3">
        <v>3</v>
      </c>
      <c r="V123" s="3">
        <v>3</v>
      </c>
      <c r="W123" s="18">
        <v>3</v>
      </c>
      <c r="X123" s="4">
        <v>4</v>
      </c>
      <c r="Y123" s="14">
        <v>4</v>
      </c>
      <c r="Z123" s="17">
        <v>4</v>
      </c>
      <c r="AA123" s="17">
        <v>4</v>
      </c>
      <c r="AB123" s="17">
        <v>3</v>
      </c>
      <c r="AC123" s="17">
        <v>4</v>
      </c>
      <c r="AD123" s="20">
        <v>3</v>
      </c>
      <c r="AE123" s="19">
        <v>4</v>
      </c>
      <c r="AF123" s="19">
        <v>4</v>
      </c>
      <c r="AG123" s="19">
        <v>4</v>
      </c>
      <c r="AH123" s="19">
        <v>4</v>
      </c>
      <c r="AI123" s="19">
        <v>4</v>
      </c>
      <c r="AJ123" s="19">
        <v>5</v>
      </c>
      <c r="AK123" s="19">
        <v>5</v>
      </c>
      <c r="AL123" s="19">
        <v>4</v>
      </c>
      <c r="AM123" s="19">
        <v>4</v>
      </c>
      <c r="AN123" s="19">
        <v>4</v>
      </c>
      <c r="AO123" s="71">
        <v>5</v>
      </c>
      <c r="AP123" s="71">
        <v>5</v>
      </c>
      <c r="AQ123" s="71">
        <v>5</v>
      </c>
    </row>
    <row r="124" spans="1:43" ht="23.25">
      <c r="A124" s="1">
        <v>122</v>
      </c>
      <c r="B124" s="5" t="s">
        <v>52</v>
      </c>
      <c r="C124" s="5">
        <v>28</v>
      </c>
      <c r="D124" s="5" t="s">
        <v>49</v>
      </c>
      <c r="E124" s="5">
        <v>1</v>
      </c>
      <c r="F124" s="5">
        <v>1</v>
      </c>
      <c r="G124" s="5">
        <v>1</v>
      </c>
      <c r="H124" s="5" t="s">
        <v>131</v>
      </c>
      <c r="I124" s="5" t="s">
        <v>76</v>
      </c>
      <c r="J124" s="5">
        <v>1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3">
        <v>5</v>
      </c>
      <c r="S124" s="3">
        <v>5</v>
      </c>
      <c r="T124" s="3">
        <v>5</v>
      </c>
      <c r="U124" s="3">
        <v>5</v>
      </c>
      <c r="V124" s="3">
        <v>5</v>
      </c>
      <c r="W124" s="18">
        <v>5</v>
      </c>
      <c r="X124" s="4">
        <v>5</v>
      </c>
      <c r="Y124" s="14">
        <v>5</v>
      </c>
      <c r="Z124" s="17">
        <v>5</v>
      </c>
      <c r="AA124" s="17">
        <v>5</v>
      </c>
      <c r="AB124" s="17">
        <v>5</v>
      </c>
      <c r="AC124" s="17">
        <v>5</v>
      </c>
      <c r="AD124" s="20">
        <v>5</v>
      </c>
      <c r="AE124" s="19">
        <v>5</v>
      </c>
      <c r="AF124" s="19">
        <v>5</v>
      </c>
      <c r="AG124" s="19">
        <v>5</v>
      </c>
      <c r="AH124" s="19">
        <v>5</v>
      </c>
      <c r="AI124" s="19">
        <v>5</v>
      </c>
      <c r="AJ124" s="19">
        <v>5</v>
      </c>
      <c r="AK124" s="19">
        <v>5</v>
      </c>
      <c r="AL124" s="19">
        <v>5</v>
      </c>
      <c r="AM124" s="19">
        <v>5</v>
      </c>
      <c r="AN124" s="19">
        <v>5</v>
      </c>
      <c r="AO124" s="71">
        <v>4</v>
      </c>
      <c r="AP124" s="71">
        <v>5</v>
      </c>
      <c r="AQ124" s="71">
        <v>5</v>
      </c>
    </row>
    <row r="125" spans="1:43" ht="23.25">
      <c r="A125" s="1">
        <v>123</v>
      </c>
      <c r="B125" s="5" t="s">
        <v>52</v>
      </c>
      <c r="C125" s="5">
        <v>22</v>
      </c>
      <c r="D125" s="5" t="s">
        <v>49</v>
      </c>
      <c r="E125" s="5">
        <v>1</v>
      </c>
      <c r="F125" s="5">
        <v>1</v>
      </c>
      <c r="G125" s="5">
        <v>2</v>
      </c>
      <c r="H125" s="5" t="s">
        <v>147</v>
      </c>
      <c r="I125" s="5" t="s">
        <v>75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3">
        <v>4</v>
      </c>
      <c r="S125" s="3">
        <v>5</v>
      </c>
      <c r="T125" s="3">
        <v>5</v>
      </c>
      <c r="U125" s="3">
        <v>4</v>
      </c>
      <c r="V125" s="3">
        <v>4</v>
      </c>
      <c r="W125" s="18">
        <v>4</v>
      </c>
      <c r="X125" s="4">
        <v>4</v>
      </c>
      <c r="Y125" s="14">
        <v>4</v>
      </c>
      <c r="Z125" s="17">
        <v>5</v>
      </c>
      <c r="AA125" s="17">
        <v>4</v>
      </c>
      <c r="AB125" s="17">
        <v>5</v>
      </c>
      <c r="AC125" s="17">
        <v>4</v>
      </c>
      <c r="AD125" s="20">
        <v>5</v>
      </c>
      <c r="AE125" s="19">
        <v>5</v>
      </c>
      <c r="AF125" s="19">
        <v>5</v>
      </c>
      <c r="AG125" s="19">
        <v>5</v>
      </c>
      <c r="AH125" s="19">
        <v>4</v>
      </c>
      <c r="AI125" s="19">
        <v>5</v>
      </c>
      <c r="AJ125" s="19">
        <v>5</v>
      </c>
      <c r="AK125" s="19">
        <v>5</v>
      </c>
      <c r="AL125" s="19">
        <v>5</v>
      </c>
      <c r="AM125" s="19">
        <v>5</v>
      </c>
      <c r="AN125" s="19">
        <v>5</v>
      </c>
      <c r="AO125" s="71">
        <v>5</v>
      </c>
      <c r="AP125" s="71">
        <v>5</v>
      </c>
      <c r="AQ125" s="71">
        <v>5</v>
      </c>
    </row>
    <row r="126" spans="1:43" ht="23.25">
      <c r="A126" s="1">
        <v>124</v>
      </c>
      <c r="B126" s="5" t="s">
        <v>52</v>
      </c>
      <c r="C126" s="5">
        <v>22</v>
      </c>
      <c r="D126" s="5" t="s">
        <v>50</v>
      </c>
      <c r="E126" s="5">
        <v>1</v>
      </c>
      <c r="F126" s="5">
        <v>1</v>
      </c>
      <c r="G126" s="5">
        <v>2</v>
      </c>
      <c r="H126" s="5" t="s">
        <v>160</v>
      </c>
      <c r="I126" s="5" t="s">
        <v>73</v>
      </c>
      <c r="J126" s="5">
        <v>1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3">
        <v>4</v>
      </c>
      <c r="S126" s="3">
        <v>4</v>
      </c>
      <c r="T126" s="3">
        <v>4</v>
      </c>
      <c r="U126" s="3">
        <v>4</v>
      </c>
      <c r="V126" s="3">
        <v>4</v>
      </c>
      <c r="W126" s="18">
        <v>4</v>
      </c>
      <c r="X126" s="4">
        <v>5</v>
      </c>
      <c r="Y126" s="14">
        <v>5</v>
      </c>
      <c r="Z126" s="17">
        <v>5</v>
      </c>
      <c r="AA126" s="17">
        <v>5</v>
      </c>
      <c r="AB126" s="17">
        <v>5</v>
      </c>
      <c r="AC126" s="17">
        <v>5</v>
      </c>
      <c r="AD126" s="20">
        <v>5</v>
      </c>
      <c r="AE126" s="19">
        <v>4</v>
      </c>
      <c r="AF126" s="19">
        <v>4</v>
      </c>
      <c r="AG126" s="19">
        <v>4</v>
      </c>
      <c r="AH126" s="19">
        <v>5</v>
      </c>
      <c r="AI126" s="19">
        <v>5</v>
      </c>
      <c r="AJ126" s="19">
        <v>4</v>
      </c>
      <c r="AK126" s="19">
        <v>5</v>
      </c>
      <c r="AL126" s="19">
        <v>5</v>
      </c>
      <c r="AM126" s="19">
        <v>5</v>
      </c>
      <c r="AN126" s="19">
        <v>5</v>
      </c>
      <c r="AO126" s="71">
        <v>4</v>
      </c>
      <c r="AP126" s="71">
        <v>4</v>
      </c>
      <c r="AQ126" s="71">
        <v>5</v>
      </c>
    </row>
    <row r="127" spans="1:43" ht="23.25">
      <c r="A127" s="1">
        <v>125</v>
      </c>
      <c r="B127" s="5" t="s">
        <v>52</v>
      </c>
      <c r="C127" s="5">
        <v>23</v>
      </c>
      <c r="D127" s="5" t="s">
        <v>50</v>
      </c>
      <c r="E127" s="5">
        <v>1</v>
      </c>
      <c r="F127" s="5">
        <v>1</v>
      </c>
      <c r="G127" s="5">
        <v>2</v>
      </c>
      <c r="H127" s="5" t="s">
        <v>46</v>
      </c>
      <c r="I127" s="5" t="s">
        <v>73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3">
        <v>3</v>
      </c>
      <c r="S127" s="3">
        <v>3</v>
      </c>
      <c r="T127" s="3">
        <v>5</v>
      </c>
      <c r="U127" s="3">
        <v>5</v>
      </c>
      <c r="V127" s="3">
        <v>4</v>
      </c>
      <c r="W127" s="18">
        <v>5</v>
      </c>
      <c r="X127" s="4">
        <v>5</v>
      </c>
      <c r="Y127" s="14">
        <v>5</v>
      </c>
      <c r="Z127" s="17">
        <v>5</v>
      </c>
      <c r="AA127" s="17">
        <v>5</v>
      </c>
      <c r="AB127" s="17">
        <v>5</v>
      </c>
      <c r="AC127" s="17">
        <v>3</v>
      </c>
      <c r="AD127" s="20">
        <v>4</v>
      </c>
      <c r="AE127" s="19">
        <v>5</v>
      </c>
      <c r="AF127" s="19">
        <v>4</v>
      </c>
      <c r="AG127" s="19">
        <v>4</v>
      </c>
      <c r="AH127" s="19">
        <v>5</v>
      </c>
      <c r="AI127" s="19">
        <v>5</v>
      </c>
      <c r="AJ127" s="19">
        <v>5</v>
      </c>
      <c r="AK127" s="19">
        <v>5</v>
      </c>
      <c r="AL127" s="19">
        <v>5</v>
      </c>
      <c r="AM127" s="19">
        <v>5</v>
      </c>
      <c r="AN127" s="19">
        <v>4</v>
      </c>
      <c r="AO127" s="71">
        <v>5</v>
      </c>
      <c r="AP127" s="71">
        <v>4</v>
      </c>
      <c r="AQ127" s="71">
        <v>4</v>
      </c>
    </row>
    <row r="128" spans="1:43" ht="23.25">
      <c r="A128" s="1">
        <v>126</v>
      </c>
      <c r="B128" s="5" t="s">
        <v>52</v>
      </c>
      <c r="C128" s="5">
        <v>22</v>
      </c>
      <c r="D128" s="5" t="s">
        <v>50</v>
      </c>
      <c r="E128" s="5">
        <v>1</v>
      </c>
      <c r="F128" s="5">
        <v>1</v>
      </c>
      <c r="G128" s="5">
        <v>2</v>
      </c>
      <c r="H128" s="5" t="s">
        <v>127</v>
      </c>
      <c r="I128" s="5" t="s">
        <v>73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3">
        <v>3</v>
      </c>
      <c r="S128" s="3">
        <v>3</v>
      </c>
      <c r="T128" s="3">
        <v>4</v>
      </c>
      <c r="U128" s="3">
        <v>4</v>
      </c>
      <c r="V128" s="3">
        <v>4</v>
      </c>
      <c r="W128" s="18">
        <v>4</v>
      </c>
      <c r="X128" s="4">
        <v>4</v>
      </c>
      <c r="Y128" s="14">
        <v>4</v>
      </c>
      <c r="Z128" s="17">
        <v>4</v>
      </c>
      <c r="AA128" s="17">
        <v>4</v>
      </c>
      <c r="AB128" s="17">
        <v>4</v>
      </c>
      <c r="AC128" s="17">
        <v>3</v>
      </c>
      <c r="AD128" s="20">
        <v>3</v>
      </c>
      <c r="AE128" s="19">
        <v>4</v>
      </c>
      <c r="AF128" s="19">
        <v>4</v>
      </c>
      <c r="AG128" s="19">
        <v>4</v>
      </c>
      <c r="AH128" s="19">
        <v>4</v>
      </c>
      <c r="AI128" s="19">
        <v>4</v>
      </c>
      <c r="AJ128" s="19">
        <v>4</v>
      </c>
      <c r="AK128" s="19">
        <v>4</v>
      </c>
      <c r="AL128" s="19">
        <v>4</v>
      </c>
      <c r="AM128" s="19">
        <v>3</v>
      </c>
      <c r="AN128" s="19">
        <v>3</v>
      </c>
      <c r="AO128" s="71">
        <v>4</v>
      </c>
      <c r="AP128" s="71">
        <v>4</v>
      </c>
      <c r="AQ128" s="71">
        <v>4</v>
      </c>
    </row>
    <row r="129" spans="1:43" ht="23.25">
      <c r="A129" s="1">
        <v>127</v>
      </c>
      <c r="B129" s="5" t="s">
        <v>52</v>
      </c>
      <c r="C129" s="5">
        <v>22</v>
      </c>
      <c r="D129" s="5" t="s">
        <v>50</v>
      </c>
      <c r="E129" s="5">
        <v>1</v>
      </c>
      <c r="F129" s="5">
        <v>1</v>
      </c>
      <c r="G129" s="5">
        <v>2</v>
      </c>
      <c r="H129" s="5" t="s">
        <v>127</v>
      </c>
      <c r="I129" s="5" t="s">
        <v>73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3">
        <v>3</v>
      </c>
      <c r="S129" s="3">
        <v>3</v>
      </c>
      <c r="T129" s="3">
        <v>3</v>
      </c>
      <c r="U129" s="3">
        <v>3</v>
      </c>
      <c r="V129" s="3">
        <v>4</v>
      </c>
      <c r="W129" s="18">
        <v>4</v>
      </c>
      <c r="X129" s="4">
        <v>4</v>
      </c>
      <c r="Y129" s="14">
        <v>4</v>
      </c>
      <c r="Z129" s="17">
        <v>4</v>
      </c>
      <c r="AA129" s="17">
        <v>4</v>
      </c>
      <c r="AB129" s="17">
        <v>4</v>
      </c>
      <c r="AC129" s="17">
        <v>4</v>
      </c>
      <c r="AD129" s="20">
        <v>4</v>
      </c>
      <c r="AE129" s="19">
        <v>3</v>
      </c>
      <c r="AF129" s="19">
        <v>3</v>
      </c>
      <c r="AG129" s="19">
        <v>3</v>
      </c>
      <c r="AH129" s="19">
        <v>3</v>
      </c>
      <c r="AI129" s="19">
        <v>3</v>
      </c>
      <c r="AJ129" s="19">
        <v>3</v>
      </c>
      <c r="AK129" s="19">
        <v>4</v>
      </c>
      <c r="AL129" s="19">
        <v>4</v>
      </c>
      <c r="AM129" s="19">
        <v>4</v>
      </c>
      <c r="AN129" s="19">
        <v>4</v>
      </c>
      <c r="AO129" s="71">
        <v>4</v>
      </c>
      <c r="AP129" s="71">
        <v>4</v>
      </c>
      <c r="AQ129" s="71">
        <v>4</v>
      </c>
    </row>
    <row r="130" spans="1:43" ht="23.25">
      <c r="A130" s="1">
        <v>128</v>
      </c>
      <c r="B130" s="5" t="s">
        <v>52</v>
      </c>
      <c r="C130" s="5" t="s">
        <v>60</v>
      </c>
      <c r="D130" s="5" t="s">
        <v>60</v>
      </c>
      <c r="E130" s="5">
        <v>1</v>
      </c>
      <c r="F130" s="5">
        <v>1</v>
      </c>
      <c r="G130" s="5">
        <v>2</v>
      </c>
      <c r="H130" s="5" t="s">
        <v>147</v>
      </c>
      <c r="I130" s="5" t="s">
        <v>74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3">
        <v>4</v>
      </c>
      <c r="S130" s="3">
        <v>5</v>
      </c>
      <c r="T130" s="3">
        <v>5</v>
      </c>
      <c r="U130" s="3">
        <v>5</v>
      </c>
      <c r="V130" s="3">
        <v>4</v>
      </c>
      <c r="W130" s="18">
        <v>3</v>
      </c>
      <c r="X130" s="4">
        <v>2</v>
      </c>
      <c r="Y130" s="14">
        <v>3</v>
      </c>
      <c r="Z130" s="17">
        <v>5</v>
      </c>
      <c r="AA130" s="17">
        <v>5</v>
      </c>
      <c r="AB130" s="17">
        <v>5</v>
      </c>
      <c r="AC130" s="17">
        <v>5</v>
      </c>
      <c r="AD130" s="20">
        <v>5</v>
      </c>
      <c r="AE130" s="19">
        <v>5</v>
      </c>
      <c r="AF130" s="19">
        <v>5</v>
      </c>
      <c r="AG130" s="19">
        <v>5</v>
      </c>
      <c r="AH130" s="19">
        <v>5</v>
      </c>
      <c r="AI130" s="19">
        <v>5</v>
      </c>
      <c r="AJ130" s="19">
        <v>5</v>
      </c>
      <c r="AK130" s="19">
        <v>5</v>
      </c>
      <c r="AL130" s="19">
        <v>5</v>
      </c>
      <c r="AM130" s="19">
        <v>5</v>
      </c>
      <c r="AN130" s="19">
        <v>5</v>
      </c>
      <c r="AO130" s="71">
        <v>5</v>
      </c>
      <c r="AP130" s="71">
        <v>5</v>
      </c>
      <c r="AQ130" s="71">
        <v>5</v>
      </c>
    </row>
    <row r="131" spans="1:43" ht="23.25">
      <c r="A131" s="1">
        <v>129</v>
      </c>
      <c r="B131" s="5" t="s">
        <v>52</v>
      </c>
      <c r="C131" s="5" t="s">
        <v>60</v>
      </c>
      <c r="D131" s="5" t="s">
        <v>50</v>
      </c>
      <c r="E131" s="5">
        <v>1</v>
      </c>
      <c r="F131" s="5">
        <v>1</v>
      </c>
      <c r="G131" s="5">
        <v>2</v>
      </c>
      <c r="H131" s="5" t="s">
        <v>141</v>
      </c>
      <c r="I131" s="5" t="s">
        <v>165</v>
      </c>
      <c r="J131" s="5">
        <v>1</v>
      </c>
      <c r="K131" s="5">
        <v>0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3">
        <v>4</v>
      </c>
      <c r="S131" s="3">
        <v>4</v>
      </c>
      <c r="T131" s="3">
        <v>4</v>
      </c>
      <c r="U131" s="3">
        <v>5</v>
      </c>
      <c r="V131" s="3">
        <v>5</v>
      </c>
      <c r="W131" s="18">
        <v>5</v>
      </c>
      <c r="X131" s="4">
        <v>5</v>
      </c>
      <c r="Y131" s="14">
        <v>5</v>
      </c>
      <c r="Z131" s="17">
        <v>5</v>
      </c>
      <c r="AA131" s="17">
        <v>5</v>
      </c>
      <c r="AB131" s="17">
        <v>5</v>
      </c>
      <c r="AC131" s="17">
        <v>5</v>
      </c>
      <c r="AD131" s="20">
        <v>5</v>
      </c>
      <c r="AE131" s="19">
        <v>4</v>
      </c>
      <c r="AF131" s="19">
        <v>4</v>
      </c>
      <c r="AG131" s="19">
        <v>5</v>
      </c>
      <c r="AH131" s="19">
        <v>5</v>
      </c>
      <c r="AI131" s="19">
        <v>4</v>
      </c>
      <c r="AJ131" s="19">
        <v>4</v>
      </c>
      <c r="AK131" s="19">
        <v>4</v>
      </c>
      <c r="AL131" s="19">
        <v>4</v>
      </c>
      <c r="AM131" s="19">
        <v>4</v>
      </c>
      <c r="AN131" s="19">
        <v>4</v>
      </c>
      <c r="AO131" s="71">
        <v>4</v>
      </c>
      <c r="AP131" s="71">
        <v>4</v>
      </c>
      <c r="AQ131" s="71">
        <v>5</v>
      </c>
    </row>
    <row r="132" spans="1:43" ht="23.25">
      <c r="A132" s="1">
        <v>130</v>
      </c>
      <c r="B132" s="5" t="s">
        <v>52</v>
      </c>
      <c r="C132" s="5">
        <v>25</v>
      </c>
      <c r="D132" s="5" t="s">
        <v>50</v>
      </c>
      <c r="E132" s="5">
        <v>1</v>
      </c>
      <c r="F132" s="5">
        <v>1</v>
      </c>
      <c r="G132" s="5">
        <v>2</v>
      </c>
      <c r="H132" s="5" t="s">
        <v>170</v>
      </c>
      <c r="I132" s="5" t="s">
        <v>171</v>
      </c>
      <c r="J132" s="5">
        <v>0</v>
      </c>
      <c r="K132" s="5">
        <v>0</v>
      </c>
      <c r="L132" s="5">
        <v>0</v>
      </c>
      <c r="M132" s="5">
        <v>0</v>
      </c>
      <c r="N132" s="5">
        <v>1</v>
      </c>
      <c r="O132" s="5">
        <v>0</v>
      </c>
      <c r="P132" s="5">
        <v>0</v>
      </c>
      <c r="Q132" s="5">
        <v>0</v>
      </c>
      <c r="R132" s="3">
        <v>4</v>
      </c>
      <c r="S132" s="3">
        <v>4</v>
      </c>
      <c r="T132" s="3">
        <v>4</v>
      </c>
      <c r="U132" s="3">
        <v>5</v>
      </c>
      <c r="V132" s="3">
        <v>4</v>
      </c>
      <c r="W132" s="18">
        <v>5</v>
      </c>
      <c r="X132" s="4">
        <v>5</v>
      </c>
      <c r="Y132" s="14">
        <v>5</v>
      </c>
      <c r="Z132" s="17">
        <v>5</v>
      </c>
      <c r="AA132" s="17">
        <v>5</v>
      </c>
      <c r="AB132" s="17">
        <v>5</v>
      </c>
      <c r="AC132" s="17">
        <v>5</v>
      </c>
      <c r="AD132" s="20">
        <v>4</v>
      </c>
      <c r="AE132" s="19">
        <v>4</v>
      </c>
      <c r="AF132" s="19">
        <v>4</v>
      </c>
      <c r="AG132" s="19">
        <v>4</v>
      </c>
      <c r="AH132" s="19">
        <v>4</v>
      </c>
      <c r="AI132" s="19">
        <v>4</v>
      </c>
      <c r="AJ132" s="19">
        <v>4</v>
      </c>
      <c r="AK132" s="19">
        <v>4</v>
      </c>
      <c r="AL132" s="19">
        <v>4</v>
      </c>
      <c r="AM132" s="19">
        <v>4</v>
      </c>
      <c r="AN132" s="19">
        <v>4</v>
      </c>
      <c r="AO132" s="71">
        <v>5</v>
      </c>
      <c r="AP132" s="71">
        <v>5</v>
      </c>
      <c r="AQ132" s="71">
        <v>5</v>
      </c>
    </row>
    <row r="133" spans="1:43" ht="23.25">
      <c r="A133" s="1">
        <v>131</v>
      </c>
      <c r="B133" s="5" t="s">
        <v>52</v>
      </c>
      <c r="C133" s="5">
        <v>26</v>
      </c>
      <c r="D133" s="5" t="s">
        <v>50</v>
      </c>
      <c r="E133" s="5">
        <v>1</v>
      </c>
      <c r="F133" s="5">
        <v>1</v>
      </c>
      <c r="G133" s="5">
        <v>2</v>
      </c>
      <c r="H133" s="5" t="s">
        <v>147</v>
      </c>
      <c r="I133" s="5" t="s">
        <v>97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3">
        <v>3</v>
      </c>
      <c r="S133" s="3">
        <v>3</v>
      </c>
      <c r="T133" s="3">
        <v>4</v>
      </c>
      <c r="U133" s="3">
        <v>3</v>
      </c>
      <c r="V133" s="3">
        <v>3</v>
      </c>
      <c r="W133" s="18">
        <v>4</v>
      </c>
      <c r="X133" s="4">
        <v>4</v>
      </c>
      <c r="Y133" s="14">
        <v>4</v>
      </c>
      <c r="Z133" s="17">
        <v>3</v>
      </c>
      <c r="AA133" s="17">
        <v>3</v>
      </c>
      <c r="AB133" s="17">
        <v>3</v>
      </c>
      <c r="AC133" s="17">
        <v>3</v>
      </c>
      <c r="AD133" s="20">
        <v>3</v>
      </c>
      <c r="AE133" s="19">
        <v>4</v>
      </c>
      <c r="AF133" s="19">
        <v>4</v>
      </c>
      <c r="AG133" s="19">
        <v>4</v>
      </c>
      <c r="AH133" s="19">
        <v>4</v>
      </c>
      <c r="AI133" s="19">
        <v>4</v>
      </c>
      <c r="AJ133" s="19">
        <v>4</v>
      </c>
      <c r="AK133" s="19">
        <v>4</v>
      </c>
      <c r="AL133" s="19">
        <v>4</v>
      </c>
      <c r="AM133" s="19">
        <v>4</v>
      </c>
      <c r="AN133" s="19">
        <v>4</v>
      </c>
      <c r="AO133" s="71">
        <v>3</v>
      </c>
      <c r="AP133" s="71">
        <v>3</v>
      </c>
      <c r="AQ133" s="71">
        <v>3</v>
      </c>
    </row>
    <row r="134" spans="1:43" ht="23.25">
      <c r="A134" s="1">
        <v>132</v>
      </c>
      <c r="B134" s="5" t="s">
        <v>52</v>
      </c>
      <c r="C134" s="5">
        <v>35</v>
      </c>
      <c r="D134" s="5" t="s">
        <v>49</v>
      </c>
      <c r="E134" s="5">
        <v>1</v>
      </c>
      <c r="F134" s="5">
        <v>1</v>
      </c>
      <c r="G134" s="5">
        <v>2</v>
      </c>
      <c r="H134" s="5" t="s">
        <v>172</v>
      </c>
      <c r="I134" s="5" t="s">
        <v>173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3">
        <v>4</v>
      </c>
      <c r="S134" s="3">
        <v>4</v>
      </c>
      <c r="T134" s="3">
        <v>5</v>
      </c>
      <c r="U134" s="3">
        <v>4</v>
      </c>
      <c r="V134" s="3">
        <v>4</v>
      </c>
      <c r="W134" s="18">
        <v>4</v>
      </c>
      <c r="X134" s="4">
        <v>4</v>
      </c>
      <c r="Y134" s="14">
        <v>5</v>
      </c>
      <c r="Z134" s="17">
        <v>4</v>
      </c>
      <c r="AA134" s="17">
        <v>4</v>
      </c>
      <c r="AB134" s="17">
        <v>3</v>
      </c>
      <c r="AC134" s="17">
        <v>4</v>
      </c>
      <c r="AD134" s="20">
        <v>3</v>
      </c>
      <c r="AE134" s="19">
        <v>5</v>
      </c>
      <c r="AF134" s="19">
        <v>3</v>
      </c>
      <c r="AG134" s="19">
        <v>4</v>
      </c>
      <c r="AH134" s="19">
        <v>5</v>
      </c>
      <c r="AI134" s="19">
        <v>3</v>
      </c>
      <c r="AJ134" s="19">
        <v>5</v>
      </c>
      <c r="AK134" s="19">
        <v>5</v>
      </c>
      <c r="AL134" s="19">
        <v>3</v>
      </c>
      <c r="AM134" s="19">
        <v>5</v>
      </c>
      <c r="AN134" s="19">
        <v>4</v>
      </c>
      <c r="AO134" s="71">
        <v>4</v>
      </c>
      <c r="AP134" s="71">
        <v>4</v>
      </c>
      <c r="AQ134" s="71">
        <v>3</v>
      </c>
    </row>
    <row r="135" spans="1:43" ht="23.25">
      <c r="A135" s="1">
        <v>133</v>
      </c>
      <c r="B135" s="5" t="s">
        <v>52</v>
      </c>
      <c r="C135" s="5">
        <v>26</v>
      </c>
      <c r="D135" s="5" t="s">
        <v>50</v>
      </c>
      <c r="E135" s="5">
        <v>1</v>
      </c>
      <c r="F135" s="5">
        <v>1</v>
      </c>
      <c r="G135" s="5">
        <v>2</v>
      </c>
      <c r="H135" s="5" t="s">
        <v>152</v>
      </c>
      <c r="I135" s="5" t="s">
        <v>153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3">
        <v>5</v>
      </c>
      <c r="S135" s="3">
        <v>3</v>
      </c>
      <c r="T135" s="3">
        <v>5</v>
      </c>
      <c r="U135" s="3">
        <v>4</v>
      </c>
      <c r="V135" s="3">
        <v>4</v>
      </c>
      <c r="W135" s="18">
        <v>5</v>
      </c>
      <c r="X135" s="4">
        <v>5</v>
      </c>
      <c r="Y135" s="14">
        <v>5</v>
      </c>
      <c r="Z135" s="17">
        <v>5</v>
      </c>
      <c r="AA135" s="17">
        <v>5</v>
      </c>
      <c r="AB135" s="17">
        <v>5</v>
      </c>
      <c r="AC135" s="17">
        <v>5</v>
      </c>
      <c r="AD135" s="20">
        <v>5</v>
      </c>
      <c r="AE135" s="19">
        <v>5</v>
      </c>
      <c r="AF135" s="19">
        <v>5</v>
      </c>
      <c r="AG135" s="19">
        <v>5</v>
      </c>
      <c r="AH135" s="19">
        <v>5</v>
      </c>
      <c r="AI135" s="19">
        <v>5</v>
      </c>
      <c r="AJ135" s="19">
        <v>5</v>
      </c>
      <c r="AK135" s="19">
        <v>5</v>
      </c>
      <c r="AL135" s="19">
        <v>5</v>
      </c>
      <c r="AM135" s="19">
        <v>5</v>
      </c>
      <c r="AN135" s="19">
        <v>5</v>
      </c>
      <c r="AO135" s="71">
        <v>5</v>
      </c>
      <c r="AP135" s="71">
        <v>5</v>
      </c>
      <c r="AQ135" s="71">
        <v>5</v>
      </c>
    </row>
    <row r="136" spans="1:43" ht="23.25">
      <c r="A136" s="1">
        <v>134</v>
      </c>
      <c r="B136" s="5" t="s">
        <v>52</v>
      </c>
      <c r="C136" s="5">
        <v>25</v>
      </c>
      <c r="D136" s="5" t="s">
        <v>49</v>
      </c>
      <c r="E136" s="5">
        <v>1</v>
      </c>
      <c r="F136" s="5">
        <v>1</v>
      </c>
      <c r="G136" s="5">
        <v>2</v>
      </c>
      <c r="H136" s="5" t="s">
        <v>46</v>
      </c>
      <c r="I136" s="5" t="s">
        <v>73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3">
        <v>4</v>
      </c>
      <c r="S136" s="3">
        <v>4</v>
      </c>
      <c r="T136" s="3">
        <v>4</v>
      </c>
      <c r="U136" s="3">
        <v>4</v>
      </c>
      <c r="V136" s="3">
        <v>5</v>
      </c>
      <c r="W136" s="18">
        <v>5</v>
      </c>
      <c r="X136" s="4">
        <v>5</v>
      </c>
      <c r="Y136" s="14">
        <v>5</v>
      </c>
      <c r="Z136" s="17">
        <v>5</v>
      </c>
      <c r="AA136" s="17">
        <v>5</v>
      </c>
      <c r="AB136" s="17">
        <v>4</v>
      </c>
      <c r="AC136" s="17">
        <v>4</v>
      </c>
      <c r="AD136" s="20">
        <v>4</v>
      </c>
      <c r="AE136" s="19">
        <v>4</v>
      </c>
      <c r="AF136" s="19">
        <v>3</v>
      </c>
      <c r="AG136" s="19">
        <v>3</v>
      </c>
      <c r="AH136" s="19">
        <v>5</v>
      </c>
      <c r="AI136" s="19">
        <v>5</v>
      </c>
      <c r="AJ136" s="19">
        <v>4</v>
      </c>
      <c r="AK136" s="19">
        <v>4</v>
      </c>
      <c r="AL136" s="19">
        <v>4</v>
      </c>
      <c r="AM136" s="19">
        <v>4</v>
      </c>
      <c r="AN136" s="19">
        <v>5</v>
      </c>
      <c r="AO136" s="71">
        <v>5</v>
      </c>
      <c r="AP136" s="71">
        <v>4</v>
      </c>
      <c r="AQ136" s="71">
        <v>5</v>
      </c>
    </row>
    <row r="137" spans="1:43" ht="23.25">
      <c r="A137" s="1">
        <v>135</v>
      </c>
      <c r="B137" s="5" t="s">
        <v>52</v>
      </c>
      <c r="C137" s="5">
        <v>24</v>
      </c>
      <c r="D137" s="5" t="s">
        <v>50</v>
      </c>
      <c r="E137" s="5">
        <v>1</v>
      </c>
      <c r="F137" s="5">
        <v>1</v>
      </c>
      <c r="G137" s="5">
        <v>2</v>
      </c>
      <c r="H137" s="5" t="s">
        <v>46</v>
      </c>
      <c r="I137" s="5" t="s">
        <v>73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3">
        <v>4</v>
      </c>
      <c r="S137" s="3">
        <v>4</v>
      </c>
      <c r="T137" s="3">
        <v>4</v>
      </c>
      <c r="U137" s="3">
        <v>4</v>
      </c>
      <c r="V137" s="3">
        <v>4</v>
      </c>
      <c r="W137" s="18">
        <v>5</v>
      </c>
      <c r="X137" s="4">
        <v>5</v>
      </c>
      <c r="Y137" s="14">
        <v>5</v>
      </c>
      <c r="Z137" s="17">
        <v>5</v>
      </c>
      <c r="AA137" s="17">
        <v>5</v>
      </c>
      <c r="AB137" s="17">
        <v>5</v>
      </c>
      <c r="AC137" s="17">
        <v>3</v>
      </c>
      <c r="AD137" s="20">
        <v>3</v>
      </c>
      <c r="AE137" s="19">
        <v>4</v>
      </c>
      <c r="AF137" s="19">
        <v>4</v>
      </c>
      <c r="AG137" s="19">
        <v>4</v>
      </c>
      <c r="AH137" s="19">
        <v>4</v>
      </c>
      <c r="AI137" s="19">
        <v>4</v>
      </c>
      <c r="AJ137" s="19">
        <v>4</v>
      </c>
      <c r="AK137" s="19">
        <v>4</v>
      </c>
      <c r="AL137" s="19">
        <v>4</v>
      </c>
      <c r="AM137" s="19">
        <v>4</v>
      </c>
      <c r="AN137" s="19">
        <v>4</v>
      </c>
      <c r="AO137" s="71">
        <v>4</v>
      </c>
      <c r="AP137" s="71">
        <v>4</v>
      </c>
      <c r="AQ137" s="71">
        <v>4</v>
      </c>
    </row>
    <row r="138" spans="1:43" ht="23.25">
      <c r="A138" s="1">
        <v>136</v>
      </c>
      <c r="B138" s="5" t="s">
        <v>52</v>
      </c>
      <c r="C138" s="5">
        <v>27</v>
      </c>
      <c r="D138" s="5" t="s">
        <v>49</v>
      </c>
      <c r="E138" s="5">
        <v>1</v>
      </c>
      <c r="F138" s="5">
        <v>1</v>
      </c>
      <c r="G138" s="5">
        <v>2</v>
      </c>
      <c r="H138" s="5" t="s">
        <v>24</v>
      </c>
      <c r="I138" s="5" t="s">
        <v>132</v>
      </c>
      <c r="J138" s="5">
        <v>1</v>
      </c>
      <c r="K138" s="5">
        <v>0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3">
        <v>4</v>
      </c>
      <c r="S138" s="3">
        <v>4</v>
      </c>
      <c r="T138" s="3">
        <v>5</v>
      </c>
      <c r="U138" s="3">
        <v>5</v>
      </c>
      <c r="V138" s="3">
        <v>5</v>
      </c>
      <c r="W138" s="18">
        <v>5</v>
      </c>
      <c r="X138" s="4">
        <v>5</v>
      </c>
      <c r="Y138" s="14">
        <v>3</v>
      </c>
      <c r="Z138" s="17">
        <v>4</v>
      </c>
      <c r="AA138" s="17">
        <v>4</v>
      </c>
      <c r="AB138" s="17">
        <v>5</v>
      </c>
      <c r="AC138" s="17">
        <v>5</v>
      </c>
      <c r="AD138" s="20">
        <v>3</v>
      </c>
      <c r="AE138" s="19">
        <v>4</v>
      </c>
      <c r="AF138" s="19">
        <v>4</v>
      </c>
      <c r="AG138" s="19">
        <v>4</v>
      </c>
      <c r="AH138" s="19">
        <v>4</v>
      </c>
      <c r="AI138" s="19">
        <v>4</v>
      </c>
      <c r="AJ138" s="19">
        <v>4</v>
      </c>
      <c r="AK138" s="19">
        <v>5</v>
      </c>
      <c r="AL138" s="19">
        <v>4</v>
      </c>
      <c r="AM138" s="19">
        <v>4</v>
      </c>
      <c r="AN138" s="19">
        <v>5</v>
      </c>
      <c r="AO138" s="71">
        <v>5</v>
      </c>
      <c r="AP138" s="71">
        <v>5</v>
      </c>
      <c r="AQ138" s="71">
        <v>5</v>
      </c>
    </row>
    <row r="139" spans="1:43" ht="23.25">
      <c r="A139" s="1">
        <v>137</v>
      </c>
      <c r="B139" s="5" t="s">
        <v>52</v>
      </c>
      <c r="C139" s="5">
        <v>34</v>
      </c>
      <c r="D139" s="5" t="s">
        <v>50</v>
      </c>
      <c r="E139" s="5">
        <v>1</v>
      </c>
      <c r="F139" s="5">
        <v>1</v>
      </c>
      <c r="G139" s="5">
        <v>2</v>
      </c>
      <c r="H139" s="5" t="s">
        <v>24</v>
      </c>
      <c r="I139" s="5" t="s">
        <v>132</v>
      </c>
      <c r="J139" s="5">
        <v>0</v>
      </c>
      <c r="K139" s="5">
        <v>0</v>
      </c>
      <c r="L139" s="5">
        <v>1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3">
        <v>5</v>
      </c>
      <c r="S139" s="3">
        <v>5</v>
      </c>
      <c r="T139" s="3">
        <v>5</v>
      </c>
      <c r="U139" s="3">
        <v>4</v>
      </c>
      <c r="V139" s="3">
        <v>5</v>
      </c>
      <c r="W139" s="18">
        <v>5</v>
      </c>
      <c r="X139" s="4">
        <v>5</v>
      </c>
      <c r="Y139" s="14">
        <v>5</v>
      </c>
      <c r="Z139" s="17">
        <v>4</v>
      </c>
      <c r="AA139" s="17">
        <v>5</v>
      </c>
      <c r="AB139" s="17">
        <v>4</v>
      </c>
      <c r="AC139" s="17">
        <v>4</v>
      </c>
      <c r="AD139" s="20">
        <v>4</v>
      </c>
      <c r="AE139" s="19">
        <v>5</v>
      </c>
      <c r="AF139" s="19">
        <v>4</v>
      </c>
      <c r="AG139" s="19">
        <v>4</v>
      </c>
      <c r="AH139" s="19">
        <v>5</v>
      </c>
      <c r="AI139" s="19">
        <v>4</v>
      </c>
      <c r="AJ139" s="19">
        <v>5</v>
      </c>
      <c r="AK139" s="19">
        <v>5</v>
      </c>
      <c r="AL139" s="19">
        <v>4</v>
      </c>
      <c r="AM139" s="19">
        <v>4</v>
      </c>
      <c r="AN139" s="19">
        <v>4</v>
      </c>
      <c r="AO139" s="71">
        <v>5</v>
      </c>
      <c r="AP139" s="71">
        <v>5</v>
      </c>
      <c r="AQ139" s="71">
        <v>5</v>
      </c>
    </row>
    <row r="140" spans="1:43" ht="23.25">
      <c r="A140" s="1">
        <v>138</v>
      </c>
      <c r="B140" s="5" t="s">
        <v>52</v>
      </c>
      <c r="C140" s="5">
        <v>40</v>
      </c>
      <c r="D140" s="5" t="s">
        <v>50</v>
      </c>
      <c r="E140" s="5">
        <v>1</v>
      </c>
      <c r="F140" s="5">
        <v>1</v>
      </c>
      <c r="G140" s="5">
        <v>2</v>
      </c>
      <c r="H140" s="5" t="s">
        <v>24</v>
      </c>
      <c r="I140" s="5" t="s">
        <v>132</v>
      </c>
      <c r="J140" s="5">
        <v>0</v>
      </c>
      <c r="K140" s="5">
        <v>0</v>
      </c>
      <c r="L140" s="5">
        <v>1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3">
        <v>3</v>
      </c>
      <c r="S140" s="3">
        <v>4</v>
      </c>
      <c r="T140" s="3">
        <v>5</v>
      </c>
      <c r="U140" s="3">
        <v>5</v>
      </c>
      <c r="V140" s="3">
        <v>5</v>
      </c>
      <c r="W140" s="18">
        <v>5</v>
      </c>
      <c r="X140" s="4">
        <v>5</v>
      </c>
      <c r="Y140" s="14">
        <v>5</v>
      </c>
      <c r="Z140" s="17">
        <v>4</v>
      </c>
      <c r="AA140" s="17">
        <v>5</v>
      </c>
      <c r="AB140" s="17">
        <v>4</v>
      </c>
      <c r="AC140" s="17">
        <v>4</v>
      </c>
      <c r="AD140" s="20">
        <v>3</v>
      </c>
      <c r="AE140" s="19">
        <v>5</v>
      </c>
      <c r="AF140" s="19">
        <v>5</v>
      </c>
      <c r="AG140" s="19">
        <v>5</v>
      </c>
      <c r="AH140" s="19">
        <v>5</v>
      </c>
      <c r="AI140" s="19">
        <v>2</v>
      </c>
      <c r="AJ140" s="19">
        <v>5</v>
      </c>
      <c r="AK140" s="19">
        <v>5</v>
      </c>
      <c r="AL140" s="19">
        <v>4</v>
      </c>
      <c r="AM140" s="19">
        <v>4</v>
      </c>
      <c r="AN140" s="19">
        <v>5</v>
      </c>
      <c r="AO140" s="71">
        <v>5</v>
      </c>
      <c r="AP140" s="71">
        <v>5</v>
      </c>
      <c r="AQ140" s="71">
        <v>5</v>
      </c>
    </row>
    <row r="141" spans="1:43" ht="23.25">
      <c r="A141" s="1">
        <v>139</v>
      </c>
      <c r="B141" s="5" t="s">
        <v>52</v>
      </c>
      <c r="C141" s="5">
        <v>28</v>
      </c>
      <c r="D141" s="5" t="s">
        <v>50</v>
      </c>
      <c r="E141" s="5">
        <v>1</v>
      </c>
      <c r="F141" s="5">
        <v>1</v>
      </c>
      <c r="G141" s="5">
        <v>2</v>
      </c>
      <c r="H141" s="5" t="s">
        <v>37</v>
      </c>
      <c r="I141" s="5" t="s">
        <v>75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1</v>
      </c>
      <c r="R141" s="3">
        <v>4</v>
      </c>
      <c r="S141" s="3">
        <v>3</v>
      </c>
      <c r="T141" s="3">
        <v>4</v>
      </c>
      <c r="U141" s="3">
        <v>4</v>
      </c>
      <c r="V141" s="3">
        <v>3</v>
      </c>
      <c r="W141" s="18">
        <v>4</v>
      </c>
      <c r="X141" s="4">
        <v>4</v>
      </c>
      <c r="Y141" s="14">
        <v>4</v>
      </c>
      <c r="Z141" s="17">
        <v>4</v>
      </c>
      <c r="AA141" s="17">
        <v>4</v>
      </c>
      <c r="AB141" s="17">
        <v>4</v>
      </c>
      <c r="AC141" s="17">
        <v>4</v>
      </c>
      <c r="AD141" s="20">
        <v>4</v>
      </c>
      <c r="AE141" s="19">
        <v>5</v>
      </c>
      <c r="AF141" s="19">
        <v>4</v>
      </c>
      <c r="AG141" s="19">
        <v>4</v>
      </c>
      <c r="AH141" s="19">
        <v>4</v>
      </c>
      <c r="AI141" s="19">
        <v>4</v>
      </c>
      <c r="AJ141" s="19">
        <v>4</v>
      </c>
      <c r="AK141" s="19">
        <v>5</v>
      </c>
      <c r="AL141" s="19">
        <v>4</v>
      </c>
      <c r="AM141" s="19">
        <v>5</v>
      </c>
      <c r="AN141" s="19">
        <v>4</v>
      </c>
      <c r="AO141" s="71">
        <v>4</v>
      </c>
      <c r="AP141" s="71">
        <v>5</v>
      </c>
      <c r="AQ141" s="71">
        <v>5</v>
      </c>
    </row>
    <row r="143" spans="10:44" s="6" customFormat="1" ht="24">
      <c r="J143" s="118">
        <f>COUNTIF(J2:J142,1)</f>
        <v>102</v>
      </c>
      <c r="K143" s="118">
        <f aca="true" t="shared" si="0" ref="K143:Q143">COUNTIF(K2:K142,1)</f>
        <v>10</v>
      </c>
      <c r="L143" s="118">
        <f t="shared" si="0"/>
        <v>49</v>
      </c>
      <c r="M143" s="118">
        <f t="shared" si="0"/>
        <v>6</v>
      </c>
      <c r="N143" s="118">
        <f t="shared" si="0"/>
        <v>4</v>
      </c>
      <c r="O143" s="118">
        <f t="shared" si="0"/>
        <v>7</v>
      </c>
      <c r="P143" s="118">
        <f t="shared" si="0"/>
        <v>2</v>
      </c>
      <c r="Q143" s="118">
        <f t="shared" si="0"/>
        <v>5</v>
      </c>
      <c r="R143" s="7">
        <f aca="true" t="shared" si="1" ref="R143:AQ143">AVERAGE(R3:R141)</f>
        <v>4.0071942446043165</v>
      </c>
      <c r="S143" s="7">
        <f t="shared" si="1"/>
        <v>4.0359712230215825</v>
      </c>
      <c r="T143" s="7">
        <f t="shared" si="1"/>
        <v>4.273381294964029</v>
      </c>
      <c r="U143" s="7">
        <f t="shared" si="1"/>
        <v>4.100719424460432</v>
      </c>
      <c r="V143" s="7">
        <f t="shared" si="1"/>
        <v>4.107913669064748</v>
      </c>
      <c r="W143" s="7">
        <f t="shared" si="1"/>
        <v>4.424460431654676</v>
      </c>
      <c r="X143" s="7">
        <f t="shared" si="1"/>
        <v>4.381294964028777</v>
      </c>
      <c r="Y143" s="7">
        <f t="shared" si="1"/>
        <v>4.446043165467626</v>
      </c>
      <c r="Z143" s="7">
        <f t="shared" si="1"/>
        <v>4.172661870503597</v>
      </c>
      <c r="AA143" s="7">
        <f t="shared" si="1"/>
        <v>4.294964028776978</v>
      </c>
      <c r="AB143" s="7">
        <f t="shared" si="1"/>
        <v>4.107913669064748</v>
      </c>
      <c r="AC143" s="7">
        <f t="shared" si="1"/>
        <v>4.100719424460432</v>
      </c>
      <c r="AD143" s="7">
        <f t="shared" si="1"/>
        <v>3.697841726618705</v>
      </c>
      <c r="AE143" s="7">
        <f t="shared" si="1"/>
        <v>4.18705035971223</v>
      </c>
      <c r="AF143" s="7">
        <f t="shared" si="1"/>
        <v>3.9568345323741005</v>
      </c>
      <c r="AG143" s="7">
        <f t="shared" si="1"/>
        <v>4.129496402877698</v>
      </c>
      <c r="AH143" s="7">
        <f t="shared" si="1"/>
        <v>4.215827338129497</v>
      </c>
      <c r="AI143" s="7">
        <f t="shared" si="1"/>
        <v>4.071942446043166</v>
      </c>
      <c r="AJ143" s="7">
        <f t="shared" si="1"/>
        <v>4.280575539568345</v>
      </c>
      <c r="AK143" s="7">
        <f t="shared" si="1"/>
        <v>4.2086330935251794</v>
      </c>
      <c r="AL143" s="7">
        <f t="shared" si="1"/>
        <v>4.179856115107913</v>
      </c>
      <c r="AM143" s="7">
        <f t="shared" si="1"/>
        <v>4.18705035971223</v>
      </c>
      <c r="AN143" s="7">
        <f t="shared" si="1"/>
        <v>4.223021582733813</v>
      </c>
      <c r="AO143" s="85">
        <f t="shared" si="1"/>
        <v>4.280575539568345</v>
      </c>
      <c r="AP143" s="85">
        <f t="shared" si="1"/>
        <v>4.287769784172662</v>
      </c>
      <c r="AQ143" s="85">
        <f t="shared" si="1"/>
        <v>4.35251798561151</v>
      </c>
      <c r="AR143" s="97">
        <f>AVERAGE(R2:AQ141)</f>
        <v>4.176064852981589</v>
      </c>
    </row>
    <row r="144" spans="10:44" s="6" customFormat="1" ht="24">
      <c r="J144" s="119">
        <f>STDEV(J2:J142)</f>
        <v>0.44356166455846285</v>
      </c>
      <c r="K144" s="119">
        <f aca="true" t="shared" si="2" ref="K144:Q144">STDEV(K2:K142)</f>
        <v>0.2593271050009551</v>
      </c>
      <c r="L144" s="119">
        <f t="shared" si="2"/>
        <v>0.47948204772907144</v>
      </c>
      <c r="M144" s="119">
        <f t="shared" si="2"/>
        <v>0.20396446113862482</v>
      </c>
      <c r="N144" s="119">
        <f t="shared" si="2"/>
        <v>0.16778376539443354</v>
      </c>
      <c r="O144" s="119">
        <f t="shared" si="2"/>
        <v>0.2202342405313545</v>
      </c>
      <c r="P144" s="119">
        <f t="shared" si="2"/>
        <v>0.11951662978045265</v>
      </c>
      <c r="Q144" s="119">
        <f t="shared" si="2"/>
        <v>0.1868918908782016</v>
      </c>
      <c r="R144" s="8">
        <f aca="true" t="shared" si="3" ref="R144:AQ144">STDEV(R3:R141)</f>
        <v>0.7272780589562009</v>
      </c>
      <c r="S144" s="8">
        <f t="shared" si="3"/>
        <v>0.7839889819401573</v>
      </c>
      <c r="T144" s="8">
        <f t="shared" si="3"/>
        <v>0.7783832686928208</v>
      </c>
      <c r="U144" s="8">
        <f t="shared" si="3"/>
        <v>0.7921257771300402</v>
      </c>
      <c r="V144" s="8">
        <f t="shared" si="3"/>
        <v>0.7584370607385015</v>
      </c>
      <c r="W144" s="8">
        <f t="shared" si="3"/>
        <v>0.6367764978433248</v>
      </c>
      <c r="X144" s="8">
        <f t="shared" si="3"/>
        <v>0.7262738279983133</v>
      </c>
      <c r="Y144" s="8">
        <f t="shared" si="3"/>
        <v>0.6612752487769216</v>
      </c>
      <c r="Z144" s="8">
        <f t="shared" si="3"/>
        <v>0.7607019789523256</v>
      </c>
      <c r="AA144" s="8">
        <f t="shared" si="3"/>
        <v>0.6858110337833699</v>
      </c>
      <c r="AB144" s="8">
        <f t="shared" si="3"/>
        <v>0.7679319818348795</v>
      </c>
      <c r="AC144" s="8">
        <f t="shared" si="3"/>
        <v>0.7641891035105806</v>
      </c>
      <c r="AD144" s="8">
        <f t="shared" si="3"/>
        <v>0.9902032894704788</v>
      </c>
      <c r="AE144" s="8">
        <f t="shared" si="3"/>
        <v>0.7279945186501413</v>
      </c>
      <c r="AF144" s="8">
        <f t="shared" si="3"/>
        <v>0.7696272728332386</v>
      </c>
      <c r="AG144" s="8">
        <f t="shared" si="3"/>
        <v>0.7002539122729937</v>
      </c>
      <c r="AH144" s="8">
        <f t="shared" si="3"/>
        <v>0.7097926817960793</v>
      </c>
      <c r="AI144" s="8">
        <f t="shared" si="3"/>
        <v>0.7579557534577933</v>
      </c>
      <c r="AJ144" s="8">
        <f t="shared" si="3"/>
        <v>0.6596966472204273</v>
      </c>
      <c r="AK144" s="8">
        <f t="shared" si="3"/>
        <v>0.675393821173611</v>
      </c>
      <c r="AL144" s="8">
        <f t="shared" si="3"/>
        <v>0.7147696351420028</v>
      </c>
      <c r="AM144" s="8">
        <f t="shared" si="3"/>
        <v>0.6655970984353226</v>
      </c>
      <c r="AN144" s="8">
        <f t="shared" si="3"/>
        <v>0.6920162252812779</v>
      </c>
      <c r="AO144" s="85">
        <f t="shared" si="3"/>
        <v>0.6813113631815116</v>
      </c>
      <c r="AP144" s="85">
        <f t="shared" si="3"/>
        <v>0.6283703827528523</v>
      </c>
      <c r="AQ144" s="85">
        <f t="shared" si="3"/>
        <v>0.6354652449762488</v>
      </c>
      <c r="AR144" s="97">
        <f>STDEV(R2:AQ141)</f>
        <v>0.7514371879004456</v>
      </c>
    </row>
    <row r="145" spans="2:43" ht="24">
      <c r="B145" s="9"/>
      <c r="C145" s="9"/>
      <c r="D145" s="9" t="s">
        <v>49</v>
      </c>
      <c r="E145" s="82">
        <f>COUNTIF(D3:D141,"ชาย")</f>
        <v>39</v>
      </c>
      <c r="V145" s="98">
        <f>STDEV(R2:V141)</f>
        <v>0.8045760575184303</v>
      </c>
      <c r="Y145" s="98">
        <f>STDEV(W2:Y141)</f>
        <v>0.6978643569898879</v>
      </c>
      <c r="Z145" s="16"/>
      <c r="AA145" s="16"/>
      <c r="AB145" s="16"/>
      <c r="AC145" s="16"/>
      <c r="AD145" s="98">
        <f>STDEV(Z2:AD14)</f>
        <v>0.8519632305175183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98">
        <f>STDEV(AE2:AN141)</f>
        <v>0.7097375008027189</v>
      </c>
      <c r="AO145" s="70"/>
      <c r="AP145" s="70"/>
      <c r="AQ145" s="98">
        <f>STDEV(AO2:AQ141)</f>
        <v>0.6501428764090451</v>
      </c>
    </row>
    <row r="146" spans="4:43" s="9" customFormat="1" ht="24">
      <c r="D146" s="9" t="s">
        <v>50</v>
      </c>
      <c r="E146" s="82">
        <f>COUNTIF(D3:D141,"หญิง")</f>
        <v>86</v>
      </c>
      <c r="R146" s="10"/>
      <c r="S146" s="10"/>
      <c r="T146" s="25"/>
      <c r="U146" s="25"/>
      <c r="V146" s="99">
        <f>AVERAGE(R2:V139)</f>
        <v>4.086231884057971</v>
      </c>
      <c r="W146" s="10"/>
      <c r="X146" s="10"/>
      <c r="Y146" s="99">
        <f>AVERAGE(W2:Y141)</f>
        <v>4.401428571428571</v>
      </c>
      <c r="Z146" s="16"/>
      <c r="AA146" s="16"/>
      <c r="AB146" s="16"/>
      <c r="AC146" s="16"/>
      <c r="AD146" s="99">
        <f>AVERAGE(Z2:AD141)</f>
        <v>4.069285714285714</v>
      </c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99">
        <f>AVERAGE(AE2:AN141)</f>
        <v>4.166190135811294</v>
      </c>
      <c r="AO146" s="70"/>
      <c r="AP146" s="70"/>
      <c r="AQ146" s="99">
        <f>AVERAGE(AO2:AQ141)</f>
        <v>4.3133333333333335</v>
      </c>
    </row>
    <row r="147" spans="4:43" s="9" customFormat="1" ht="24">
      <c r="D147" s="9" t="s">
        <v>60</v>
      </c>
      <c r="E147" s="82">
        <f>COUNTIF(D3:D141,"ไม่ระบุ")</f>
        <v>14</v>
      </c>
      <c r="R147" s="10"/>
      <c r="S147" s="10"/>
      <c r="T147" s="25"/>
      <c r="U147" s="25"/>
      <c r="V147" s="25"/>
      <c r="W147" s="10"/>
      <c r="X147" s="10"/>
      <c r="Y147" s="10"/>
      <c r="Z147" s="10"/>
      <c r="AA147" s="10"/>
      <c r="AB147" s="10"/>
      <c r="AC147" s="10"/>
      <c r="AO147" s="71"/>
      <c r="AP147" s="71"/>
      <c r="AQ147" s="71"/>
    </row>
    <row r="148" spans="5:43" s="9" customFormat="1" ht="23.25">
      <c r="E148" s="83">
        <f>SUM(E145:E147)</f>
        <v>139</v>
      </c>
      <c r="R148" s="10"/>
      <c r="S148" s="10"/>
      <c r="T148" s="25"/>
      <c r="U148" s="25"/>
      <c r="V148" s="25"/>
      <c r="W148" s="10"/>
      <c r="X148" s="10"/>
      <c r="Y148" s="10"/>
      <c r="Z148" s="10"/>
      <c r="AA148" s="10"/>
      <c r="AB148" s="10"/>
      <c r="AC148" s="10"/>
      <c r="AO148" s="71"/>
      <c r="AP148" s="71"/>
      <c r="AQ148" s="71"/>
    </row>
    <row r="149" spans="18:43" s="9" customFormat="1" ht="23.25">
      <c r="R149" s="16"/>
      <c r="S149" s="16"/>
      <c r="T149" s="26"/>
      <c r="U149" s="26"/>
      <c r="V149" s="26"/>
      <c r="W149" s="10"/>
      <c r="X149" s="10"/>
      <c r="Y149" s="10"/>
      <c r="Z149" s="10"/>
      <c r="AA149" s="10"/>
      <c r="AB149" s="10"/>
      <c r="AC149" s="10"/>
      <c r="AD149" s="2"/>
      <c r="AE149" s="13"/>
      <c r="AF149" s="13"/>
      <c r="AG149" s="13"/>
      <c r="AH149" s="13"/>
      <c r="AI149" s="13"/>
      <c r="AJ149" s="12"/>
      <c r="AK149" s="12"/>
      <c r="AL149" s="12"/>
      <c r="AM149" s="12"/>
      <c r="AN149" s="12"/>
      <c r="AO149" s="71"/>
      <c r="AP149" s="71"/>
      <c r="AQ149" s="71"/>
    </row>
    <row r="150" spans="4:43" s="9" customFormat="1" ht="24">
      <c r="D150" s="9" t="s">
        <v>52</v>
      </c>
      <c r="E150" s="82">
        <f>COUNTIF(B3:B141,"ปริญญาโท")</f>
        <v>132</v>
      </c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2"/>
      <c r="AE150" s="13"/>
      <c r="AF150" s="13"/>
      <c r="AG150" s="13"/>
      <c r="AH150" s="13"/>
      <c r="AI150" s="13"/>
      <c r="AJ150" s="12"/>
      <c r="AK150" s="12"/>
      <c r="AL150" s="12"/>
      <c r="AM150" s="12"/>
      <c r="AN150" s="12"/>
      <c r="AO150" s="71"/>
      <c r="AP150" s="71"/>
      <c r="AQ150" s="71"/>
    </row>
    <row r="151" spans="4:43" s="9" customFormat="1" ht="24">
      <c r="D151" s="9" t="s">
        <v>53</v>
      </c>
      <c r="E151" s="82">
        <f>COUNTIF(B4:B142,"ปริญญาเอก")</f>
        <v>3</v>
      </c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2"/>
      <c r="AE151" s="13"/>
      <c r="AF151" s="13"/>
      <c r="AG151" s="13"/>
      <c r="AH151" s="13"/>
      <c r="AI151" s="13"/>
      <c r="AJ151" s="12"/>
      <c r="AK151" s="12"/>
      <c r="AL151" s="12"/>
      <c r="AM151" s="12"/>
      <c r="AN151" s="12"/>
      <c r="AO151" s="71"/>
      <c r="AP151" s="71"/>
      <c r="AQ151" s="71"/>
    </row>
    <row r="152" spans="1:43" s="9" customFormat="1" ht="24">
      <c r="A152" s="11"/>
      <c r="D152" s="5" t="s">
        <v>51</v>
      </c>
      <c r="E152" s="82">
        <f>COUNTIF(B3:B141,"คณาจารย์บัณฑิตศึกษา")</f>
        <v>4</v>
      </c>
      <c r="R152" s="21"/>
      <c r="S152" s="21"/>
      <c r="T152" s="22"/>
      <c r="U152" s="22"/>
      <c r="V152" s="22"/>
      <c r="W152" s="22"/>
      <c r="X152" s="22"/>
      <c r="Y152" s="22"/>
      <c r="Z152" s="22"/>
      <c r="AA152" s="22"/>
      <c r="AB152" s="10"/>
      <c r="AC152" s="10"/>
      <c r="AD152" s="2"/>
      <c r="AE152" s="13"/>
      <c r="AF152" s="13"/>
      <c r="AG152" s="13"/>
      <c r="AH152" s="13"/>
      <c r="AI152" s="13"/>
      <c r="AJ152" s="12"/>
      <c r="AK152" s="12"/>
      <c r="AL152" s="12"/>
      <c r="AM152" s="12"/>
      <c r="AN152" s="12"/>
      <c r="AO152" s="71"/>
      <c r="AP152" s="71"/>
      <c r="AQ152" s="71"/>
    </row>
    <row r="153" spans="1:43" s="9" customFormat="1" ht="24">
      <c r="A153" s="11"/>
      <c r="E153" s="84">
        <f>SUM(E150:E152)</f>
        <v>139</v>
      </c>
      <c r="R153" s="21"/>
      <c r="S153" s="21"/>
      <c r="T153" s="22"/>
      <c r="U153" s="22"/>
      <c r="V153" s="22"/>
      <c r="W153" s="22"/>
      <c r="X153" s="22"/>
      <c r="Y153" s="22"/>
      <c r="Z153" s="22"/>
      <c r="AA153" s="22"/>
      <c r="AB153" s="10"/>
      <c r="AC153" s="10"/>
      <c r="AD153" s="2"/>
      <c r="AE153" s="13"/>
      <c r="AF153" s="13"/>
      <c r="AG153" s="13"/>
      <c r="AH153" s="13"/>
      <c r="AI153" s="13"/>
      <c r="AJ153" s="12"/>
      <c r="AK153" s="12"/>
      <c r="AL153" s="12"/>
      <c r="AM153" s="12"/>
      <c r="AN153" s="12"/>
      <c r="AO153" s="71"/>
      <c r="AP153" s="71"/>
      <c r="AQ153" s="71"/>
    </row>
    <row r="154" spans="1:43" s="9" customFormat="1" ht="24">
      <c r="A154" s="11"/>
      <c r="E154" s="84"/>
      <c r="R154" s="21"/>
      <c r="S154" s="21"/>
      <c r="T154" s="22"/>
      <c r="U154" s="22"/>
      <c r="V154" s="22"/>
      <c r="W154" s="22"/>
      <c r="X154" s="22"/>
      <c r="Y154" s="22"/>
      <c r="Z154" s="22"/>
      <c r="AA154" s="22"/>
      <c r="AB154" s="10"/>
      <c r="AC154" s="10"/>
      <c r="AD154" s="2"/>
      <c r="AE154" s="13"/>
      <c r="AF154" s="13"/>
      <c r="AG154" s="13"/>
      <c r="AH154" s="13"/>
      <c r="AI154" s="13"/>
      <c r="AJ154" s="12"/>
      <c r="AK154" s="12"/>
      <c r="AL154" s="12"/>
      <c r="AM154" s="12"/>
      <c r="AN154" s="12"/>
      <c r="AO154" s="71"/>
      <c r="AP154" s="71"/>
      <c r="AQ154" s="71"/>
    </row>
    <row r="155" spans="1:43" s="9" customFormat="1" ht="24">
      <c r="A155" s="11"/>
      <c r="C155" s="83" t="s">
        <v>182</v>
      </c>
      <c r="E155" s="84"/>
      <c r="R155" s="21"/>
      <c r="S155" s="21"/>
      <c r="T155" s="22"/>
      <c r="U155" s="22"/>
      <c r="V155" s="22"/>
      <c r="W155" s="22"/>
      <c r="X155" s="22"/>
      <c r="Y155" s="22"/>
      <c r="Z155" s="22"/>
      <c r="AA155" s="22"/>
      <c r="AB155" s="10"/>
      <c r="AC155" s="10"/>
      <c r="AD155" s="2"/>
      <c r="AE155" s="13"/>
      <c r="AF155" s="13"/>
      <c r="AG155" s="13"/>
      <c r="AH155" s="13"/>
      <c r="AI155" s="13"/>
      <c r="AJ155" s="12"/>
      <c r="AK155" s="12"/>
      <c r="AL155" s="12"/>
      <c r="AM155" s="12"/>
      <c r="AN155" s="12"/>
      <c r="AO155" s="71"/>
      <c r="AP155" s="71"/>
      <c r="AQ155" s="71"/>
    </row>
    <row r="156" spans="1:43" s="9" customFormat="1" ht="24">
      <c r="A156" s="11"/>
      <c r="D156" s="9" t="s">
        <v>183</v>
      </c>
      <c r="E156" s="82">
        <v>130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28"/>
      <c r="AB156" s="10"/>
      <c r="AC156" s="10"/>
      <c r="AE156" s="22"/>
      <c r="AF156" s="22"/>
      <c r="AG156" s="22"/>
      <c r="AH156" s="22"/>
      <c r="AI156" s="22"/>
      <c r="AJ156" s="24"/>
      <c r="AK156" s="24"/>
      <c r="AL156" s="24"/>
      <c r="AM156" s="24"/>
      <c r="AN156" s="24"/>
      <c r="AO156" s="71"/>
      <c r="AP156" s="71"/>
      <c r="AQ156" s="71"/>
    </row>
    <row r="157" spans="2:27" ht="24">
      <c r="B157" s="9"/>
      <c r="C157" s="9"/>
      <c r="D157" s="9" t="s">
        <v>188</v>
      </c>
      <c r="E157" s="82">
        <v>3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2"/>
    </row>
    <row r="158" spans="2:27" ht="24">
      <c r="B158" s="9"/>
      <c r="C158" s="9"/>
      <c r="D158" s="9" t="s">
        <v>51</v>
      </c>
      <c r="E158" s="82">
        <v>2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2"/>
    </row>
    <row r="159" spans="2:27" ht="23.25">
      <c r="B159" s="9"/>
      <c r="C159" s="83" t="s">
        <v>54</v>
      </c>
      <c r="D159" s="9"/>
      <c r="E159" s="9"/>
      <c r="R159" s="13"/>
      <c r="S159" s="13"/>
      <c r="T159" s="13"/>
      <c r="U159" s="13"/>
      <c r="V159" s="13"/>
      <c r="W159" s="13"/>
      <c r="X159" s="13"/>
      <c r="Y159" s="13"/>
      <c r="Z159" s="13"/>
      <c r="AA159" s="12"/>
    </row>
    <row r="160" spans="2:27" ht="24">
      <c r="B160" s="9"/>
      <c r="C160" s="9"/>
      <c r="D160" s="9" t="s">
        <v>183</v>
      </c>
      <c r="E160" s="82">
        <v>2</v>
      </c>
      <c r="R160" s="13"/>
      <c r="S160" s="13"/>
      <c r="T160" s="13"/>
      <c r="U160" s="13"/>
      <c r="V160" s="13"/>
      <c r="W160" s="13"/>
      <c r="X160" s="13"/>
      <c r="Y160" s="13"/>
      <c r="Z160" s="13"/>
      <c r="AA160" s="12"/>
    </row>
    <row r="161" spans="2:27" ht="24">
      <c r="B161" s="9"/>
      <c r="C161" s="9"/>
      <c r="D161" s="9" t="s">
        <v>51</v>
      </c>
      <c r="E161" s="82">
        <v>2</v>
      </c>
      <c r="R161" s="13"/>
      <c r="S161" s="13"/>
      <c r="T161" s="13"/>
      <c r="U161" s="13"/>
      <c r="V161" s="13"/>
      <c r="W161" s="13"/>
      <c r="X161" s="13"/>
      <c r="Y161" s="13"/>
      <c r="Z161" s="13"/>
      <c r="AA161" s="12"/>
    </row>
    <row r="162" spans="2:27" ht="24">
      <c r="B162" s="9"/>
      <c r="C162" s="9"/>
      <c r="D162" s="83" t="s">
        <v>184</v>
      </c>
      <c r="E162" s="84">
        <v>139</v>
      </c>
      <c r="R162" s="13"/>
      <c r="S162" s="13"/>
      <c r="T162" s="13"/>
      <c r="U162" s="13"/>
      <c r="V162" s="13"/>
      <c r="W162" s="13"/>
      <c r="X162" s="13"/>
      <c r="Y162" s="13"/>
      <c r="Z162" s="13"/>
      <c r="AA162" s="12"/>
    </row>
    <row r="163" spans="2:27" ht="24">
      <c r="B163" s="9"/>
      <c r="C163" s="9"/>
      <c r="D163" s="9"/>
      <c r="E163" s="82"/>
      <c r="R163" s="13"/>
      <c r="S163" s="13"/>
      <c r="T163" s="13"/>
      <c r="U163" s="13"/>
      <c r="V163" s="13"/>
      <c r="W163" s="13"/>
      <c r="X163" s="13"/>
      <c r="Y163" s="13"/>
      <c r="Z163" s="13"/>
      <c r="AA163" s="12"/>
    </row>
    <row r="164" spans="2:31" ht="24">
      <c r="B164" s="9"/>
      <c r="C164" s="9"/>
      <c r="D164" s="9" t="s">
        <v>55</v>
      </c>
      <c r="E164" s="82">
        <f>COUNTIF(G3:G141,"2")</f>
        <v>46</v>
      </c>
      <c r="R164" s="13"/>
      <c r="S164" s="13"/>
      <c r="T164" s="13"/>
      <c r="U164" s="13"/>
      <c r="V164" s="13"/>
      <c r="W164" s="13"/>
      <c r="X164" s="13"/>
      <c r="Y164" s="13"/>
      <c r="Z164" s="13"/>
      <c r="AA164" s="12"/>
      <c r="AD164" s="15"/>
      <c r="AE164" s="15"/>
    </row>
    <row r="165" spans="2:31" ht="24">
      <c r="B165" s="9"/>
      <c r="C165" s="9"/>
      <c r="D165" s="9" t="s">
        <v>56</v>
      </c>
      <c r="E165" s="82">
        <f>COUNTIF(G3:G141,"1")</f>
        <v>87</v>
      </c>
      <c r="R165" s="11"/>
      <c r="S165" s="13"/>
      <c r="T165" s="13"/>
      <c r="U165" s="13"/>
      <c r="V165" s="13"/>
      <c r="W165" s="13"/>
      <c r="X165" s="13"/>
      <c r="Y165" s="13"/>
      <c r="Z165" s="13"/>
      <c r="AD165" s="15"/>
      <c r="AE165" s="15"/>
    </row>
    <row r="166" spans="4:27" ht="24">
      <c r="D166" s="9" t="s">
        <v>60</v>
      </c>
      <c r="E166" s="82">
        <f>COUNTIF(G3:G141,"")</f>
        <v>6</v>
      </c>
      <c r="R166" s="2"/>
      <c r="S166" s="13"/>
      <c r="T166" s="13"/>
      <c r="U166" s="13"/>
      <c r="V166" s="13"/>
      <c r="W166" s="13"/>
      <c r="X166" s="13"/>
      <c r="Y166" s="13"/>
      <c r="Z166" s="13"/>
      <c r="AA166" s="12"/>
    </row>
    <row r="167" spans="5:27" ht="23.25">
      <c r="E167" s="83">
        <f>SUM(E164:E166)</f>
        <v>139</v>
      </c>
      <c r="R167" s="2"/>
      <c r="S167" s="13"/>
      <c r="T167" s="13"/>
      <c r="U167" s="13"/>
      <c r="V167" s="13"/>
      <c r="W167" s="13"/>
      <c r="X167" s="13"/>
      <c r="Y167" s="13"/>
      <c r="Z167" s="13"/>
      <c r="AA167" s="12"/>
    </row>
    <row r="168" spans="18:27" ht="23.25">
      <c r="R168" s="2"/>
      <c r="S168" s="13"/>
      <c r="T168" s="13"/>
      <c r="U168" s="13"/>
      <c r="V168" s="13"/>
      <c r="W168" s="13"/>
      <c r="X168" s="13"/>
      <c r="Y168" s="13"/>
      <c r="Z168" s="13"/>
      <c r="AA168" s="12"/>
    </row>
    <row r="169" spans="18:27" ht="23.25">
      <c r="R169" s="23"/>
      <c r="AA169" s="9"/>
    </row>
    <row r="170" spans="18:27" ht="23.25"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2" spans="18:27" ht="23.25">
      <c r="R172" s="45"/>
      <c r="S172" s="48"/>
      <c r="T172"/>
      <c r="U172"/>
      <c r="V172"/>
      <c r="W172"/>
      <c r="X172"/>
      <c r="Y172"/>
      <c r="Z172"/>
      <c r="AA172"/>
    </row>
    <row r="173" spans="18:27" ht="23.25">
      <c r="R173" s="45"/>
      <c r="S173" s="48"/>
      <c r="T173"/>
      <c r="U173"/>
      <c r="V173"/>
      <c r="W173"/>
      <c r="X173"/>
      <c r="Y173"/>
      <c r="Z173"/>
      <c r="AA173"/>
    </row>
    <row r="174" spans="18:27" ht="23.25">
      <c r="R174" s="45"/>
      <c r="S174" s="49"/>
      <c r="T174"/>
      <c r="U174"/>
      <c r="V174"/>
      <c r="W174"/>
      <c r="X174"/>
      <c r="Y174"/>
      <c r="Z174"/>
      <c r="AA174"/>
    </row>
    <row r="175" spans="18:27" ht="23.25">
      <c r="R175" s="46"/>
      <c r="S175" s="50"/>
      <c r="T175"/>
      <c r="U175"/>
      <c r="V175"/>
      <c r="W175"/>
      <c r="X175"/>
      <c r="Y175"/>
      <c r="Z175"/>
      <c r="AA175"/>
    </row>
    <row r="176" spans="18:27" ht="23.25">
      <c r="R176" s="46"/>
      <c r="S176" s="50"/>
      <c r="T176"/>
      <c r="U176"/>
      <c r="V176"/>
      <c r="W176"/>
      <c r="X176"/>
      <c r="Y176"/>
      <c r="Z176"/>
      <c r="AA176"/>
    </row>
    <row r="177" spans="18:27" ht="23.25">
      <c r="R177" s="46"/>
      <c r="S177" s="50"/>
      <c r="T177"/>
      <c r="U177"/>
      <c r="V177"/>
      <c r="W177"/>
      <c r="X177"/>
      <c r="Y177"/>
      <c r="Z177"/>
      <c r="AA177"/>
    </row>
    <row r="178" spans="18:27" ht="23.25">
      <c r="R178" s="46"/>
      <c r="S178" s="50"/>
      <c r="T178"/>
      <c r="U178"/>
      <c r="V178"/>
      <c r="W178"/>
      <c r="X178"/>
      <c r="Y178"/>
      <c r="Z178"/>
      <c r="AA178"/>
    </row>
    <row r="179" spans="18:27" ht="23.25">
      <c r="R179" s="46"/>
      <c r="S179" s="50"/>
      <c r="T179"/>
      <c r="U179"/>
      <c r="V179"/>
      <c r="W179"/>
      <c r="X179"/>
      <c r="Y179"/>
      <c r="Z179"/>
      <c r="AA179"/>
    </row>
    <row r="180" spans="18:27" ht="23.25">
      <c r="R180" s="46"/>
      <c r="S180" s="50"/>
      <c r="T180"/>
      <c r="U180"/>
      <c r="V180"/>
      <c r="W180"/>
      <c r="X180"/>
      <c r="Y180"/>
      <c r="Z180"/>
      <c r="AA180"/>
    </row>
    <row r="181" spans="18:27" ht="23.25">
      <c r="R181" s="46"/>
      <c r="S181" s="50"/>
      <c r="T181"/>
      <c r="U181"/>
      <c r="V181"/>
      <c r="W181"/>
      <c r="X181"/>
      <c r="Y181"/>
      <c r="Z181"/>
      <c r="AA181"/>
    </row>
    <row r="182" spans="18:27" ht="23.25">
      <c r="R182" s="46"/>
      <c r="S182" s="50"/>
      <c r="T182"/>
      <c r="U182"/>
      <c r="V182"/>
      <c r="W182"/>
      <c r="X182"/>
      <c r="Y182"/>
      <c r="Z182"/>
      <c r="AA182"/>
    </row>
    <row r="183" spans="18:27" ht="23.25">
      <c r="R183" s="46"/>
      <c r="S183" s="50"/>
      <c r="T183"/>
      <c r="U183"/>
      <c r="V183"/>
      <c r="W183"/>
      <c r="X183"/>
      <c r="Y183"/>
      <c r="Z183"/>
      <c r="AA183"/>
    </row>
    <row r="184" spans="18:27" ht="23.25">
      <c r="R184" s="46"/>
      <c r="S184" s="50"/>
      <c r="T184"/>
      <c r="U184"/>
      <c r="V184"/>
      <c r="W184"/>
      <c r="X184"/>
      <c r="Y184"/>
      <c r="Z184"/>
      <c r="AA184"/>
    </row>
    <row r="185" spans="18:27" ht="23.25">
      <c r="R185" s="46"/>
      <c r="S185" s="50"/>
      <c r="T185"/>
      <c r="U185"/>
      <c r="V185"/>
      <c r="W185"/>
      <c r="X185"/>
      <c r="Y185"/>
      <c r="Z185"/>
      <c r="AA185"/>
    </row>
    <row r="186" spans="18:27" ht="23.25">
      <c r="R186" s="46"/>
      <c r="S186" s="50"/>
      <c r="T186"/>
      <c r="U186"/>
      <c r="V186"/>
      <c r="W186"/>
      <c r="X186"/>
      <c r="Y186"/>
      <c r="Z186"/>
      <c r="AA186"/>
    </row>
    <row r="187" spans="18:27" ht="23.25">
      <c r="R187" s="46"/>
      <c r="S187" s="50"/>
      <c r="T187"/>
      <c r="U187"/>
      <c r="V187"/>
      <c r="W187"/>
      <c r="X187"/>
      <c r="Y187"/>
      <c r="Z187"/>
      <c r="AA187"/>
    </row>
    <row r="188" spans="18:27" ht="23.25">
      <c r="R188" s="47"/>
      <c r="S188" s="51"/>
      <c r="T188"/>
      <c r="U188"/>
      <c r="V188"/>
      <c r="W188"/>
      <c r="X188"/>
      <c r="Y188"/>
      <c r="Z188"/>
      <c r="AA188"/>
    </row>
  </sheetData>
  <sheetProtection/>
  <mergeCells count="2">
    <mergeCell ref="R1:Z1"/>
    <mergeCell ref="AD1:A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4"/>
  <sheetViews>
    <sheetView tabSelected="1" zoomScale="140" zoomScaleNormal="140" zoomScalePageLayoutView="0" workbookViewId="0" topLeftCell="A25">
      <selection activeCell="D30" sqref="D30"/>
    </sheetView>
  </sheetViews>
  <sheetFormatPr defaultColWidth="9.140625" defaultRowHeight="21.75"/>
  <cols>
    <col min="1" max="1" width="6.140625" style="29" customWidth="1"/>
    <col min="2" max="2" width="9.421875" style="29" customWidth="1"/>
    <col min="3" max="3" width="11.57421875" style="29" customWidth="1"/>
    <col min="4" max="4" width="11.7109375" style="29" customWidth="1"/>
    <col min="5" max="8" width="9.140625" style="29" customWidth="1"/>
    <col min="9" max="9" width="8.00390625" style="29" customWidth="1"/>
    <col min="10" max="10" width="7.8515625" style="29" customWidth="1"/>
    <col min="11" max="11" width="14.140625" style="29" customWidth="1"/>
    <col min="12" max="16384" width="9.140625" style="29" customWidth="1"/>
  </cols>
  <sheetData>
    <row r="2" spans="2:11" ht="26.25">
      <c r="B2" s="142" t="s">
        <v>8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2:11" ht="21">
      <c r="B3" s="143" t="s">
        <v>102</v>
      </c>
      <c r="C3" s="143"/>
      <c r="D3" s="143"/>
      <c r="E3" s="143"/>
      <c r="F3" s="143"/>
      <c r="G3" s="143"/>
      <c r="H3" s="143"/>
      <c r="I3" s="143"/>
      <c r="J3" s="143"/>
      <c r="K3" s="143"/>
    </row>
    <row r="4" spans="2:11" ht="21">
      <c r="B4" s="143" t="s">
        <v>103</v>
      </c>
      <c r="C4" s="143"/>
      <c r="D4" s="143"/>
      <c r="E4" s="143"/>
      <c r="F4" s="143"/>
      <c r="G4" s="143"/>
      <c r="H4" s="143"/>
      <c r="I4" s="143"/>
      <c r="J4" s="143"/>
      <c r="K4" s="143"/>
    </row>
    <row r="5" spans="2:11" ht="23.25" customHeight="1">
      <c r="B5" s="143" t="s">
        <v>104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2:11" ht="21">
      <c r="B6" s="143" t="s">
        <v>105</v>
      </c>
      <c r="C6" s="143"/>
      <c r="D6" s="143"/>
      <c r="E6" s="143"/>
      <c r="F6" s="143"/>
      <c r="G6" s="143"/>
      <c r="H6" s="143"/>
      <c r="I6" s="143"/>
      <c r="J6" s="143"/>
      <c r="K6" s="143"/>
    </row>
    <row r="8" spans="2:11" ht="21">
      <c r="B8" s="29" t="s">
        <v>9</v>
      </c>
      <c r="C8" s="144" t="s">
        <v>285</v>
      </c>
      <c r="D8" s="144"/>
      <c r="E8" s="144"/>
      <c r="F8" s="144"/>
      <c r="G8" s="144"/>
      <c r="H8" s="144"/>
      <c r="I8" s="144"/>
      <c r="J8" s="144"/>
      <c r="K8" s="144"/>
    </row>
    <row r="9" ht="21">
      <c r="B9" s="29" t="s">
        <v>286</v>
      </c>
    </row>
    <row r="10" ht="21">
      <c r="B10" s="29" t="s">
        <v>287</v>
      </c>
    </row>
    <row r="11" ht="21">
      <c r="B11" s="29" t="s">
        <v>288</v>
      </c>
    </row>
    <row r="12" ht="21">
      <c r="B12" s="29" t="s">
        <v>289</v>
      </c>
    </row>
    <row r="13" ht="21">
      <c r="B13" s="29" t="s">
        <v>290</v>
      </c>
    </row>
    <row r="14" ht="21">
      <c r="B14" s="29" t="s">
        <v>291</v>
      </c>
    </row>
    <row r="15" ht="21">
      <c r="B15" s="29" t="s">
        <v>292</v>
      </c>
    </row>
    <row r="16" ht="21">
      <c r="B16" s="29" t="s">
        <v>293</v>
      </c>
    </row>
    <row r="17" ht="21">
      <c r="B17" s="29" t="s">
        <v>294</v>
      </c>
    </row>
    <row r="18" ht="21">
      <c r="B18" s="29" t="s">
        <v>295</v>
      </c>
    </row>
    <row r="19" ht="21">
      <c r="B19" s="29" t="s">
        <v>296</v>
      </c>
    </row>
    <row r="20" ht="21">
      <c r="B20" s="29" t="s">
        <v>297</v>
      </c>
    </row>
    <row r="21" ht="21">
      <c r="B21" s="29" t="s">
        <v>298</v>
      </c>
    </row>
    <row r="22" ht="21">
      <c r="B22" s="29" t="s">
        <v>299</v>
      </c>
    </row>
    <row r="23" ht="21">
      <c r="B23" s="29" t="s">
        <v>300</v>
      </c>
    </row>
    <row r="24" ht="21">
      <c r="C24" s="29" t="s">
        <v>228</v>
      </c>
    </row>
    <row r="25" ht="21">
      <c r="B25" s="29" t="s">
        <v>229</v>
      </c>
    </row>
    <row r="26" ht="21">
      <c r="B26" s="29" t="s">
        <v>240</v>
      </c>
    </row>
    <row r="27" ht="21">
      <c r="B27" s="29" t="s">
        <v>230</v>
      </c>
    </row>
    <row r="28" ht="21">
      <c r="B28" s="29" t="s">
        <v>254</v>
      </c>
    </row>
    <row r="29" spans="2:8" ht="21">
      <c r="B29" s="29" t="s">
        <v>231</v>
      </c>
      <c r="F29" s="101"/>
      <c r="G29" s="101"/>
      <c r="H29" s="101"/>
    </row>
    <row r="30" spans="2:8" ht="21">
      <c r="B30" s="29" t="s">
        <v>232</v>
      </c>
      <c r="F30" s="101"/>
      <c r="G30" s="101"/>
      <c r="H30" s="101"/>
    </row>
    <row r="31" spans="2:8" ht="21">
      <c r="B31" s="29" t="s">
        <v>223</v>
      </c>
      <c r="F31" s="101"/>
      <c r="G31" s="101"/>
      <c r="H31" s="101"/>
    </row>
    <row r="32" ht="21">
      <c r="C32" s="29" t="s">
        <v>282</v>
      </c>
    </row>
    <row r="33" ht="21">
      <c r="B33" s="29" t="s">
        <v>283</v>
      </c>
    </row>
    <row r="34" ht="21">
      <c r="B34" s="29" t="s">
        <v>284</v>
      </c>
    </row>
  </sheetData>
  <sheetProtection/>
  <mergeCells count="6">
    <mergeCell ref="B2:K2"/>
    <mergeCell ref="B3:K3"/>
    <mergeCell ref="B6:K6"/>
    <mergeCell ref="B4:K4"/>
    <mergeCell ref="B5:K5"/>
    <mergeCell ref="C8:K8"/>
  </mergeCells>
  <printOptions/>
  <pageMargins left="0.5" right="0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0"/>
  <sheetViews>
    <sheetView zoomScale="170" zoomScaleNormal="170" zoomScalePageLayoutView="0" workbookViewId="0" topLeftCell="A10">
      <selection activeCell="A30" sqref="A30"/>
    </sheetView>
  </sheetViews>
  <sheetFormatPr defaultColWidth="9.140625" defaultRowHeight="21.75"/>
  <cols>
    <col min="1" max="1" width="12.421875" style="30" customWidth="1"/>
    <col min="2" max="2" width="9.140625" style="30" customWidth="1"/>
    <col min="3" max="3" width="17.7109375" style="30" customWidth="1"/>
    <col min="4" max="4" width="31.00390625" style="30" customWidth="1"/>
    <col min="5" max="5" width="7.00390625" style="36" customWidth="1"/>
    <col min="6" max="6" width="7.421875" style="36" customWidth="1"/>
    <col min="7" max="7" width="16.28125" style="36" customWidth="1"/>
    <col min="8" max="16384" width="9.140625" style="30" customWidth="1"/>
  </cols>
  <sheetData>
    <row r="1" spans="1:7" ht="19.5">
      <c r="A1" s="151" t="s">
        <v>11</v>
      </c>
      <c r="B1" s="151"/>
      <c r="C1" s="151"/>
      <c r="D1" s="151"/>
      <c r="E1" s="151"/>
      <c r="F1" s="151"/>
      <c r="G1" s="151"/>
    </row>
    <row r="2" spans="1:7" ht="19.5">
      <c r="A2" s="44"/>
      <c r="B2" s="44"/>
      <c r="C2" s="44"/>
      <c r="D2" s="44"/>
      <c r="E2" s="44"/>
      <c r="F2" s="44"/>
      <c r="G2" s="44"/>
    </row>
    <row r="3" spans="1:8" ht="23.25">
      <c r="A3" s="167" t="s">
        <v>102</v>
      </c>
      <c r="B3" s="167"/>
      <c r="C3" s="167"/>
      <c r="D3" s="167"/>
      <c r="E3" s="167"/>
      <c r="F3" s="167"/>
      <c r="G3" s="167"/>
      <c r="H3" s="35"/>
    </row>
    <row r="4" spans="1:8" ht="23.25">
      <c r="A4" s="167" t="s">
        <v>103</v>
      </c>
      <c r="B4" s="167"/>
      <c r="C4" s="167"/>
      <c r="D4" s="167"/>
      <c r="E4" s="167"/>
      <c r="F4" s="167"/>
      <c r="G4" s="167"/>
      <c r="H4" s="35"/>
    </row>
    <row r="5" spans="1:8" ht="23.25">
      <c r="A5" s="167" t="s">
        <v>104</v>
      </c>
      <c r="B5" s="167"/>
      <c r="C5" s="167"/>
      <c r="D5" s="167"/>
      <c r="E5" s="167"/>
      <c r="F5" s="167"/>
      <c r="G5" s="167"/>
      <c r="H5" s="35"/>
    </row>
    <row r="6" spans="1:8" ht="23.25">
      <c r="A6" s="167" t="s">
        <v>105</v>
      </c>
      <c r="B6" s="167"/>
      <c r="C6" s="167"/>
      <c r="D6" s="167"/>
      <c r="E6" s="167"/>
      <c r="F6" s="167"/>
      <c r="G6" s="167"/>
      <c r="H6" s="35"/>
    </row>
    <row r="7" spans="1:7" ht="15" customHeight="1">
      <c r="A7" s="168"/>
      <c r="B7" s="168"/>
      <c r="C7" s="168"/>
      <c r="D7" s="168"/>
      <c r="E7" s="168"/>
      <c r="F7" s="168"/>
      <c r="G7" s="168"/>
    </row>
    <row r="8" ht="19.5">
      <c r="A8" s="33" t="s">
        <v>57</v>
      </c>
    </row>
    <row r="10" ht="19.5">
      <c r="A10" s="37" t="s">
        <v>58</v>
      </c>
    </row>
    <row r="11" ht="20.25" thickBot="1">
      <c r="A11" s="37"/>
    </row>
    <row r="12" spans="1:6" ht="21" thickBot="1" thickTop="1">
      <c r="A12" s="37"/>
      <c r="B12" s="166" t="s">
        <v>18</v>
      </c>
      <c r="C12" s="166"/>
      <c r="D12" s="166"/>
      <c r="E12" s="34" t="s">
        <v>6</v>
      </c>
      <c r="F12" s="34" t="s">
        <v>5</v>
      </c>
    </row>
    <row r="13" spans="1:6" ht="20.25" thickTop="1">
      <c r="A13" s="37"/>
      <c r="B13" s="38" t="s">
        <v>50</v>
      </c>
      <c r="C13" s="38"/>
      <c r="D13" s="38"/>
      <c r="E13" s="39">
        <f>คีย์ข้อมูล!E146</f>
        <v>86</v>
      </c>
      <c r="F13" s="40">
        <f>E13*100/E16</f>
        <v>61.8705035971223</v>
      </c>
    </row>
    <row r="14" spans="1:6" ht="19.5">
      <c r="A14" s="37"/>
      <c r="B14" s="38" t="s">
        <v>49</v>
      </c>
      <c r="C14" s="38"/>
      <c r="D14" s="38"/>
      <c r="E14" s="39">
        <f>คีย์ข้อมูล!E145</f>
        <v>39</v>
      </c>
      <c r="F14" s="40">
        <f>E14*100/E16</f>
        <v>28.057553956834532</v>
      </c>
    </row>
    <row r="15" spans="1:6" ht="20.25" thickBot="1">
      <c r="A15" s="37"/>
      <c r="B15" s="38" t="s">
        <v>60</v>
      </c>
      <c r="C15" s="38"/>
      <c r="D15" s="38"/>
      <c r="E15" s="39">
        <f>คีย์ข้อมูล!E147</f>
        <v>14</v>
      </c>
      <c r="F15" s="40">
        <f>E15*100/E16</f>
        <v>10.071942446043165</v>
      </c>
    </row>
    <row r="16" spans="1:6" ht="21" thickBot="1" thickTop="1">
      <c r="A16" s="37"/>
      <c r="B16" s="166" t="s">
        <v>2</v>
      </c>
      <c r="C16" s="166"/>
      <c r="D16" s="166"/>
      <c r="E16" s="41">
        <f>SUM(E13:E15)</f>
        <v>139</v>
      </c>
      <c r="F16" s="42">
        <f>SUM(F13:F15)</f>
        <v>100</v>
      </c>
    </row>
    <row r="17" ht="20.25" thickTop="1">
      <c r="A17" s="37"/>
    </row>
    <row r="18" spans="1:2" ht="19.5">
      <c r="A18" s="37"/>
      <c r="B18" s="30" t="s">
        <v>185</v>
      </c>
    </row>
    <row r="20" ht="19.5">
      <c r="A20" s="37" t="s">
        <v>59</v>
      </c>
    </row>
    <row r="21" ht="20.25" thickBot="1">
      <c r="A21" s="37"/>
    </row>
    <row r="22" spans="1:6" ht="21" thickBot="1" thickTop="1">
      <c r="A22" s="37"/>
      <c r="B22" s="166" t="s">
        <v>7</v>
      </c>
      <c r="C22" s="166"/>
      <c r="D22" s="166"/>
      <c r="E22" s="34" t="s">
        <v>6</v>
      </c>
      <c r="F22" s="34" t="s">
        <v>5</v>
      </c>
    </row>
    <row r="23" spans="1:6" ht="20.25" thickTop="1">
      <c r="A23" s="37"/>
      <c r="B23" s="38" t="s">
        <v>186</v>
      </c>
      <c r="C23" s="38"/>
      <c r="D23" s="38"/>
      <c r="E23" s="39">
        <f>คีย์ข้อมูล!E150</f>
        <v>132</v>
      </c>
      <c r="F23" s="40">
        <f>E23*100/E26</f>
        <v>94.96402877697842</v>
      </c>
    </row>
    <row r="24" spans="1:6" ht="19.5">
      <c r="A24" s="37"/>
      <c r="B24" s="38" t="s">
        <v>51</v>
      </c>
      <c r="C24" s="38"/>
      <c r="D24" s="38"/>
      <c r="E24" s="39">
        <f>คีย์ข้อมูล!E152</f>
        <v>4</v>
      </c>
      <c r="F24" s="40">
        <f>E24*100/E26</f>
        <v>2.8776978417266186</v>
      </c>
    </row>
    <row r="25" spans="1:6" ht="20.25" thickBot="1">
      <c r="A25" s="37"/>
      <c r="B25" s="38" t="s">
        <v>53</v>
      </c>
      <c r="C25" s="38"/>
      <c r="D25" s="38"/>
      <c r="E25" s="39">
        <f>คีย์ข้อมูล!E151</f>
        <v>3</v>
      </c>
      <c r="F25" s="40">
        <f>E25*100/E26</f>
        <v>2.158273381294964</v>
      </c>
    </row>
    <row r="26" spans="1:6" ht="21" thickBot="1" thickTop="1">
      <c r="A26" s="37"/>
      <c r="B26" s="166" t="s">
        <v>2</v>
      </c>
      <c r="C26" s="166"/>
      <c r="D26" s="166"/>
      <c r="E26" s="41">
        <f>SUM(E23:E25)</f>
        <v>139</v>
      </c>
      <c r="F26" s="42">
        <f>SUM(F23:F25)</f>
        <v>100</v>
      </c>
    </row>
    <row r="27" ht="20.25" thickTop="1">
      <c r="A27" s="37"/>
    </row>
    <row r="28" spans="1:2" ht="19.5">
      <c r="A28" s="37"/>
      <c r="B28" s="30" t="s">
        <v>226</v>
      </c>
    </row>
    <row r="29" spans="1:5" ht="19.5">
      <c r="A29" s="30" t="s">
        <v>271</v>
      </c>
      <c r="C29" s="32"/>
      <c r="D29" s="32"/>
      <c r="E29" s="31"/>
    </row>
    <row r="30" spans="3:5" ht="19.5">
      <c r="C30" s="32"/>
      <c r="D30" s="32"/>
      <c r="E30" s="31"/>
    </row>
    <row r="31" spans="3:5" ht="19.5">
      <c r="C31" s="32"/>
      <c r="D31" s="32"/>
      <c r="E31" s="31"/>
    </row>
    <row r="32" spans="3:5" ht="19.5">
      <c r="C32" s="32"/>
      <c r="D32" s="32"/>
      <c r="E32" s="31"/>
    </row>
    <row r="33" spans="3:5" ht="19.5">
      <c r="C33" s="32"/>
      <c r="D33" s="32"/>
      <c r="E33" s="31"/>
    </row>
    <row r="34" spans="3:5" ht="19.5">
      <c r="C34" s="32"/>
      <c r="D34" s="32"/>
      <c r="E34" s="31"/>
    </row>
    <row r="35" spans="3:5" ht="19.5">
      <c r="C35" s="32"/>
      <c r="D35" s="32"/>
      <c r="E35" s="31"/>
    </row>
    <row r="36" spans="3:5" ht="19.5">
      <c r="C36" s="32"/>
      <c r="D36" s="32"/>
      <c r="E36" s="31"/>
    </row>
    <row r="37" spans="3:5" ht="19.5">
      <c r="C37" s="32"/>
      <c r="D37" s="32"/>
      <c r="E37" s="31"/>
    </row>
    <row r="38" spans="3:5" ht="19.5">
      <c r="C38" s="32"/>
      <c r="D38" s="32"/>
      <c r="E38" s="31"/>
    </row>
    <row r="39" spans="3:5" ht="19.5">
      <c r="C39" s="32"/>
      <c r="D39" s="32"/>
      <c r="E39" s="31"/>
    </row>
    <row r="40" spans="1:7" ht="19.5">
      <c r="A40" s="151" t="s">
        <v>12</v>
      </c>
      <c r="B40" s="151"/>
      <c r="C40" s="151"/>
      <c r="D40" s="151"/>
      <c r="E40" s="151"/>
      <c r="F40" s="151"/>
      <c r="G40" s="151"/>
    </row>
    <row r="42" ht="19.5">
      <c r="A42" s="37" t="s">
        <v>270</v>
      </c>
    </row>
    <row r="43" ht="15" customHeight="1" thickBot="1"/>
    <row r="44" spans="2:6" ht="21" thickBot="1" thickTop="1">
      <c r="B44" s="166" t="s">
        <v>93</v>
      </c>
      <c r="C44" s="166"/>
      <c r="D44" s="166"/>
      <c r="E44" s="34" t="s">
        <v>6</v>
      </c>
      <c r="F44" s="34" t="s">
        <v>5</v>
      </c>
    </row>
    <row r="45" spans="2:6" ht="20.25" thickTop="1">
      <c r="B45" s="65" t="s">
        <v>182</v>
      </c>
      <c r="C45" s="38"/>
      <c r="D45" s="38"/>
      <c r="E45" s="63">
        <v>135</v>
      </c>
      <c r="F45" s="64">
        <f>E45*100/E52</f>
        <v>97.12230215827338</v>
      </c>
    </row>
    <row r="46" spans="2:6" ht="19.5">
      <c r="B46" s="38" t="s">
        <v>99</v>
      </c>
      <c r="C46" s="38"/>
      <c r="D46" s="38"/>
      <c r="E46" s="39">
        <v>130</v>
      </c>
      <c r="F46" s="40">
        <f>E46*100/E52</f>
        <v>93.5251798561151</v>
      </c>
    </row>
    <row r="47" spans="2:6" ht="19.5">
      <c r="B47" s="38" t="s">
        <v>100</v>
      </c>
      <c r="C47" s="38"/>
      <c r="D47" s="38"/>
      <c r="E47" s="39">
        <f>คีย์ข้อมูล!E157</f>
        <v>3</v>
      </c>
      <c r="F47" s="40">
        <f>E47*100/E52</f>
        <v>2.158273381294964</v>
      </c>
    </row>
    <row r="48" spans="2:6" ht="19.5">
      <c r="B48" s="38" t="s">
        <v>187</v>
      </c>
      <c r="C48" s="38"/>
      <c r="D48" s="38"/>
      <c r="E48" s="39">
        <v>2</v>
      </c>
      <c r="F48" s="40">
        <f>E48*100/E52</f>
        <v>1.4388489208633093</v>
      </c>
    </row>
    <row r="49" spans="2:6" ht="19.5">
      <c r="B49" s="65" t="s">
        <v>54</v>
      </c>
      <c r="C49" s="65"/>
      <c r="D49" s="65"/>
      <c r="E49" s="63">
        <v>4</v>
      </c>
      <c r="F49" s="64">
        <f>E49*100/E52</f>
        <v>2.8776978417266186</v>
      </c>
    </row>
    <row r="50" spans="2:6" ht="19.5">
      <c r="B50" s="38" t="s">
        <v>99</v>
      </c>
      <c r="C50" s="38"/>
      <c r="D50" s="38"/>
      <c r="E50" s="39">
        <v>2</v>
      </c>
      <c r="F50" s="40">
        <f>E50*100/E52</f>
        <v>1.4388489208633093</v>
      </c>
    </row>
    <row r="51" spans="2:6" ht="20.25" thickBot="1">
      <c r="B51" s="38" t="s">
        <v>187</v>
      </c>
      <c r="C51" s="38"/>
      <c r="D51" s="38"/>
      <c r="E51" s="52">
        <v>2</v>
      </c>
      <c r="F51" s="86">
        <f>E51*100/E52</f>
        <v>1.4388489208633093</v>
      </c>
    </row>
    <row r="52" spans="2:6" ht="21" thickBot="1" thickTop="1">
      <c r="B52" s="166" t="s">
        <v>2</v>
      </c>
      <c r="C52" s="166"/>
      <c r="D52" s="166"/>
      <c r="E52" s="41">
        <v>139</v>
      </c>
      <c r="F52" s="87">
        <f>E52*100/139</f>
        <v>100</v>
      </c>
    </row>
    <row r="53" ht="20.25" thickTop="1"/>
    <row r="54" spans="1:2" ht="19.5">
      <c r="A54" s="43"/>
      <c r="B54" s="30" t="s">
        <v>259</v>
      </c>
    </row>
    <row r="55" ht="19.5">
      <c r="A55" s="30" t="s">
        <v>255</v>
      </c>
    </row>
    <row r="56" ht="19.5">
      <c r="A56" s="30" t="s">
        <v>256</v>
      </c>
    </row>
    <row r="58" ht="19.5">
      <c r="A58" s="37" t="s">
        <v>98</v>
      </c>
    </row>
    <row r="59" ht="15" customHeight="1" thickBot="1"/>
    <row r="60" spans="2:6" ht="21" thickBot="1" thickTop="1">
      <c r="B60" s="166" t="s">
        <v>94</v>
      </c>
      <c r="C60" s="166"/>
      <c r="D60" s="166"/>
      <c r="E60" s="34" t="s">
        <v>6</v>
      </c>
      <c r="F60" s="34" t="s">
        <v>5</v>
      </c>
    </row>
    <row r="61" spans="2:6" ht="20.25" thickTop="1">
      <c r="B61" s="36" t="s">
        <v>224</v>
      </c>
      <c r="C61" s="38"/>
      <c r="D61" s="38"/>
      <c r="E61" s="39">
        <f>คีย์ข้อมูล!E165</f>
        <v>87</v>
      </c>
      <c r="F61" s="40">
        <f>E61*100/$E$64</f>
        <v>62.589928057553955</v>
      </c>
    </row>
    <row r="62" spans="2:6" ht="19.5">
      <c r="B62" s="36" t="s">
        <v>55</v>
      </c>
      <c r="C62" s="38"/>
      <c r="D62" s="38"/>
      <c r="E62" s="39">
        <f>คีย์ข้อมูล!E164</f>
        <v>46</v>
      </c>
      <c r="F62" s="40">
        <f>E62*100/$E$64</f>
        <v>33.093525179856115</v>
      </c>
    </row>
    <row r="63" spans="1:6" ht="23.25" customHeight="1" thickBot="1">
      <c r="A63" s="169" t="s">
        <v>225</v>
      </c>
      <c r="B63" s="169"/>
      <c r="C63" s="38"/>
      <c r="D63" s="38"/>
      <c r="E63" s="52">
        <f>คีย์ข้อมูล!E166</f>
        <v>6</v>
      </c>
      <c r="F63" s="40">
        <f>E63*100/E64</f>
        <v>4.316546762589928</v>
      </c>
    </row>
    <row r="64" spans="2:6" ht="21" thickBot="1" thickTop="1">
      <c r="B64" s="166" t="s">
        <v>2</v>
      </c>
      <c r="C64" s="166"/>
      <c r="D64" s="166"/>
      <c r="E64" s="41">
        <f>SUM(E61:E63)</f>
        <v>139</v>
      </c>
      <c r="F64" s="42">
        <f>SUM(F61:F63)</f>
        <v>100</v>
      </c>
    </row>
    <row r="65" ht="20.25" thickTop="1"/>
    <row r="66" spans="1:2" ht="19.5">
      <c r="A66" s="43"/>
      <c r="B66" s="30" t="s">
        <v>257</v>
      </c>
    </row>
    <row r="67" ht="19.5">
      <c r="A67" s="43" t="s">
        <v>258</v>
      </c>
    </row>
    <row r="68" ht="19.5">
      <c r="A68" s="43"/>
    </row>
    <row r="69" ht="19.5">
      <c r="A69" s="43"/>
    </row>
    <row r="70" ht="19.5">
      <c r="A70" s="43"/>
    </row>
    <row r="71" ht="19.5">
      <c r="A71" s="43"/>
    </row>
    <row r="72" ht="19.5">
      <c r="A72" s="43"/>
    </row>
    <row r="73" ht="19.5">
      <c r="A73" s="43"/>
    </row>
    <row r="74" ht="19.5">
      <c r="A74" s="43"/>
    </row>
    <row r="75" ht="19.5">
      <c r="A75" s="43"/>
    </row>
    <row r="76" ht="19.5">
      <c r="A76" s="43"/>
    </row>
    <row r="77" ht="19.5">
      <c r="A77" s="43"/>
    </row>
    <row r="78" ht="19.5">
      <c r="A78" s="43"/>
    </row>
    <row r="79" ht="19.5">
      <c r="A79" s="43"/>
    </row>
    <row r="80" spans="1:7" ht="19.5">
      <c r="A80" s="151" t="s">
        <v>13</v>
      </c>
      <c r="B80" s="151"/>
      <c r="C80" s="151"/>
      <c r="D80" s="151"/>
      <c r="E80" s="151"/>
      <c r="F80" s="151"/>
      <c r="G80" s="151"/>
    </row>
    <row r="81" spans="1:7" ht="19.5">
      <c r="A81" s="44"/>
      <c r="B81" s="44"/>
      <c r="C81" s="44"/>
      <c r="D81" s="44"/>
      <c r="E81" s="44"/>
      <c r="F81" s="44"/>
      <c r="G81" s="44"/>
    </row>
    <row r="82" spans="1:7" ht="19.5">
      <c r="A82" s="122" t="s">
        <v>249</v>
      </c>
      <c r="B82" s="122"/>
      <c r="C82" s="122"/>
      <c r="D82" s="122"/>
      <c r="E82" s="122"/>
      <c r="F82" s="122"/>
      <c r="G82" s="122"/>
    </row>
    <row r="83" spans="1:6" ht="19.5">
      <c r="A83" s="43" t="s">
        <v>241</v>
      </c>
      <c r="B83" s="43"/>
      <c r="C83" s="43"/>
      <c r="D83" s="43"/>
      <c r="E83" s="43"/>
      <c r="F83" s="43"/>
    </row>
    <row r="84" spans="1:6" ht="20.25" thickBot="1">
      <c r="A84" s="43"/>
      <c r="B84" s="43"/>
      <c r="C84" s="43"/>
      <c r="D84" s="43"/>
      <c r="E84" s="43"/>
      <c r="F84" s="43"/>
    </row>
    <row r="85" spans="1:6" ht="20.25" thickTop="1">
      <c r="A85" s="43"/>
      <c r="B85" s="152" t="s">
        <v>242</v>
      </c>
      <c r="C85" s="152"/>
      <c r="D85" s="152"/>
      <c r="E85" s="123" t="s">
        <v>6</v>
      </c>
      <c r="F85" s="123" t="s">
        <v>5</v>
      </c>
    </row>
    <row r="86" spans="1:6" ht="21">
      <c r="A86" s="43"/>
      <c r="B86" s="153" t="s">
        <v>244</v>
      </c>
      <c r="C86" s="154"/>
      <c r="D86" s="155"/>
      <c r="E86" s="124">
        <f>คีย์ข้อมูล!J143</f>
        <v>102</v>
      </c>
      <c r="F86" s="120">
        <f>E86*100/E$94</f>
        <v>55.13513513513514</v>
      </c>
    </row>
    <row r="87" spans="1:6" ht="21">
      <c r="A87" s="43"/>
      <c r="B87" s="153" t="s">
        <v>243</v>
      </c>
      <c r="C87" s="154"/>
      <c r="D87" s="155"/>
      <c r="E87" s="124">
        <f>คีย์ข้อมูล!L143</f>
        <v>49</v>
      </c>
      <c r="F87" s="120">
        <f aca="true" t="shared" si="0" ref="F87:F94">E87*100/E$94</f>
        <v>26.486486486486488</v>
      </c>
    </row>
    <row r="88" spans="1:6" ht="21">
      <c r="A88" s="43"/>
      <c r="B88" s="153" t="s">
        <v>247</v>
      </c>
      <c r="C88" s="154"/>
      <c r="D88" s="155"/>
      <c r="E88" s="124">
        <f>คีย์ข้อมูล!K143</f>
        <v>10</v>
      </c>
      <c r="F88" s="120">
        <f t="shared" si="0"/>
        <v>5.405405405405405</v>
      </c>
    </row>
    <row r="89" spans="1:6" ht="21">
      <c r="A89" s="43"/>
      <c r="B89" s="156" t="s">
        <v>121</v>
      </c>
      <c r="C89" s="156"/>
      <c r="D89" s="156"/>
      <c r="E89" s="124">
        <f>คีย์ข้อมูล!O143</f>
        <v>7</v>
      </c>
      <c r="F89" s="120">
        <f t="shared" si="0"/>
        <v>3.7837837837837838</v>
      </c>
    </row>
    <row r="90" spans="1:6" ht="21">
      <c r="A90" s="43"/>
      <c r="B90" s="156" t="s">
        <v>248</v>
      </c>
      <c r="C90" s="156"/>
      <c r="D90" s="156"/>
      <c r="E90" s="124">
        <f>คีย์ข้อมูล!M143</f>
        <v>6</v>
      </c>
      <c r="F90" s="120">
        <f t="shared" si="0"/>
        <v>3.2432432432432434</v>
      </c>
    </row>
    <row r="91" spans="1:6" ht="21">
      <c r="A91" s="43"/>
      <c r="B91" s="126" t="s">
        <v>129</v>
      </c>
      <c r="C91" s="127"/>
      <c r="D91" s="127"/>
      <c r="E91" s="128">
        <f>คีย์ข้อมูล!Q143</f>
        <v>5</v>
      </c>
      <c r="F91" s="120">
        <f t="shared" si="0"/>
        <v>2.7027027027027026</v>
      </c>
    </row>
    <row r="92" spans="1:6" ht="21">
      <c r="A92" s="43"/>
      <c r="B92" s="126" t="s">
        <v>246</v>
      </c>
      <c r="C92" s="127"/>
      <c r="D92" s="127"/>
      <c r="E92" s="128">
        <f>คีย์ข้อมูล!N143</f>
        <v>4</v>
      </c>
      <c r="F92" s="120">
        <f t="shared" si="0"/>
        <v>2.1621621621621623</v>
      </c>
    </row>
    <row r="93" spans="1:6" ht="21">
      <c r="A93" s="43"/>
      <c r="B93" s="126" t="s">
        <v>245</v>
      </c>
      <c r="C93" s="127"/>
      <c r="D93" s="127"/>
      <c r="E93" s="128">
        <f>คีย์ข้อมูล!P143</f>
        <v>2</v>
      </c>
      <c r="F93" s="120">
        <f t="shared" si="0"/>
        <v>1.0810810810810811</v>
      </c>
    </row>
    <row r="94" spans="1:6" ht="21.75" thickBot="1">
      <c r="A94" s="43"/>
      <c r="B94" s="148" t="s">
        <v>2</v>
      </c>
      <c r="C94" s="149"/>
      <c r="D94" s="150"/>
      <c r="E94" s="125">
        <f>SUM(E86:E93)</f>
        <v>185</v>
      </c>
      <c r="F94" s="121">
        <f t="shared" si="0"/>
        <v>100</v>
      </c>
    </row>
    <row r="95" spans="1:6" ht="20.25" thickTop="1">
      <c r="A95" s="43"/>
      <c r="B95" s="43"/>
      <c r="C95" s="43"/>
      <c r="D95" s="43"/>
      <c r="E95" s="43"/>
      <c r="F95" s="43"/>
    </row>
    <row r="96" spans="2:8" ht="22.5" customHeight="1">
      <c r="B96" s="43" t="s">
        <v>262</v>
      </c>
      <c r="C96" s="43"/>
      <c r="D96" s="43"/>
      <c r="E96" s="43"/>
      <c r="F96" s="43"/>
      <c r="H96" s="36"/>
    </row>
    <row r="97" spans="1:8" ht="22.5" customHeight="1">
      <c r="A97" s="43" t="s">
        <v>263</v>
      </c>
      <c r="B97" s="43"/>
      <c r="C97" s="43"/>
      <c r="D97" s="43"/>
      <c r="E97" s="43"/>
      <c r="F97" s="43"/>
      <c r="H97" s="36"/>
    </row>
    <row r="98" spans="1:8" ht="22.5" customHeight="1">
      <c r="A98" s="43"/>
      <c r="B98" s="43"/>
      <c r="C98" s="43"/>
      <c r="D98" s="43"/>
      <c r="E98" s="43"/>
      <c r="F98" s="43"/>
      <c r="H98" s="36"/>
    </row>
    <row r="99" spans="1:8" ht="22.5" customHeight="1">
      <c r="A99" s="43"/>
      <c r="B99" s="43"/>
      <c r="C99" s="43"/>
      <c r="D99" s="43"/>
      <c r="E99" s="43"/>
      <c r="F99" s="43"/>
      <c r="H99" s="36"/>
    </row>
    <row r="100" spans="1:8" ht="22.5" customHeight="1">
      <c r="A100" s="43"/>
      <c r="B100" s="43"/>
      <c r="C100" s="43"/>
      <c r="D100" s="43"/>
      <c r="E100" s="43"/>
      <c r="F100" s="43"/>
      <c r="H100" s="36"/>
    </row>
    <row r="101" spans="1:8" ht="22.5" customHeight="1">
      <c r="A101" s="43"/>
      <c r="B101" s="43"/>
      <c r="C101" s="43"/>
      <c r="D101" s="43"/>
      <c r="E101" s="43"/>
      <c r="F101" s="43"/>
      <c r="H101" s="36"/>
    </row>
    <row r="102" spans="1:8" ht="22.5" customHeight="1">
      <c r="A102" s="43"/>
      <c r="B102" s="43"/>
      <c r="C102" s="43"/>
      <c r="D102" s="43"/>
      <c r="E102" s="43"/>
      <c r="F102" s="43"/>
      <c r="H102" s="36"/>
    </row>
    <row r="103" spans="1:8" ht="22.5" customHeight="1">
      <c r="A103" s="43"/>
      <c r="B103" s="43"/>
      <c r="C103" s="43"/>
      <c r="D103" s="43"/>
      <c r="E103" s="43"/>
      <c r="F103" s="43"/>
      <c r="H103" s="36"/>
    </row>
    <row r="104" spans="1:8" ht="22.5" customHeight="1">
      <c r="A104" s="43"/>
      <c r="B104" s="43"/>
      <c r="C104" s="43"/>
      <c r="D104" s="43"/>
      <c r="E104" s="43"/>
      <c r="F104" s="43"/>
      <c r="H104" s="36"/>
    </row>
    <row r="105" spans="1:8" ht="22.5" customHeight="1">
      <c r="A105" s="43"/>
      <c r="B105" s="43"/>
      <c r="C105" s="43"/>
      <c r="D105" s="43"/>
      <c r="E105" s="43"/>
      <c r="F105" s="43"/>
      <c r="H105" s="36"/>
    </row>
    <row r="106" spans="1:8" ht="22.5" customHeight="1">
      <c r="A106" s="43"/>
      <c r="B106" s="43"/>
      <c r="C106" s="43"/>
      <c r="D106" s="43"/>
      <c r="E106" s="43"/>
      <c r="F106" s="43"/>
      <c r="H106" s="36"/>
    </row>
    <row r="107" spans="1:8" ht="22.5" customHeight="1">
      <c r="A107" s="43"/>
      <c r="B107" s="43"/>
      <c r="C107" s="43"/>
      <c r="D107" s="43"/>
      <c r="E107" s="43"/>
      <c r="F107" s="43"/>
      <c r="H107" s="36"/>
    </row>
    <row r="108" spans="1:8" ht="22.5" customHeight="1">
      <c r="A108" s="43"/>
      <c r="B108" s="43"/>
      <c r="C108" s="43"/>
      <c r="D108" s="43"/>
      <c r="E108" s="43"/>
      <c r="F108" s="43"/>
      <c r="H108" s="36"/>
    </row>
    <row r="109" spans="1:8" ht="22.5" customHeight="1">
      <c r="A109" s="43"/>
      <c r="B109" s="43"/>
      <c r="C109" s="43"/>
      <c r="D109" s="43"/>
      <c r="E109" s="43"/>
      <c r="F109" s="43"/>
      <c r="H109" s="36"/>
    </row>
    <row r="110" spans="1:8" ht="22.5" customHeight="1">
      <c r="A110" s="43"/>
      <c r="B110" s="43"/>
      <c r="C110" s="43"/>
      <c r="D110" s="43"/>
      <c r="E110" s="43"/>
      <c r="F110" s="43"/>
      <c r="H110" s="36"/>
    </row>
    <row r="111" spans="1:8" ht="22.5" customHeight="1">
      <c r="A111" s="43"/>
      <c r="B111" s="43"/>
      <c r="C111" s="43"/>
      <c r="D111" s="43"/>
      <c r="E111" s="43"/>
      <c r="F111" s="43"/>
      <c r="H111" s="36"/>
    </row>
    <row r="112" spans="1:8" ht="22.5" customHeight="1">
      <c r="A112" s="43"/>
      <c r="B112" s="43"/>
      <c r="C112" s="43"/>
      <c r="D112" s="43"/>
      <c r="E112" s="43"/>
      <c r="F112" s="43"/>
      <c r="H112" s="36"/>
    </row>
    <row r="113" spans="1:8" ht="22.5" customHeight="1">
      <c r="A113" s="43"/>
      <c r="B113" s="43"/>
      <c r="C113" s="43"/>
      <c r="D113" s="43"/>
      <c r="E113" s="43"/>
      <c r="F113" s="43"/>
      <c r="H113" s="36"/>
    </row>
    <row r="114" spans="1:8" ht="22.5" customHeight="1">
      <c r="A114" s="43"/>
      <c r="B114" s="43"/>
      <c r="C114" s="43"/>
      <c r="D114" s="43"/>
      <c r="E114" s="43"/>
      <c r="F114" s="43"/>
      <c r="H114" s="36"/>
    </row>
    <row r="115" spans="1:8" ht="22.5" customHeight="1">
      <c r="A115" s="43"/>
      <c r="B115" s="43"/>
      <c r="C115" s="43"/>
      <c r="D115" s="43"/>
      <c r="E115" s="43"/>
      <c r="F115" s="43"/>
      <c r="H115" s="36"/>
    </row>
    <row r="116" spans="1:7" ht="19.5">
      <c r="A116" s="151" t="s">
        <v>14</v>
      </c>
      <c r="B116" s="151"/>
      <c r="C116" s="151"/>
      <c r="D116" s="151"/>
      <c r="E116" s="151"/>
      <c r="F116" s="151"/>
      <c r="G116" s="151"/>
    </row>
    <row r="117" spans="1:7" ht="19.5">
      <c r="A117" s="44"/>
      <c r="B117" s="44"/>
      <c r="C117" s="44"/>
      <c r="D117" s="44"/>
      <c r="E117" s="44"/>
      <c r="F117" s="44"/>
      <c r="G117" s="44"/>
    </row>
    <row r="118" ht="19.5">
      <c r="A118" s="37" t="s">
        <v>250</v>
      </c>
    </row>
    <row r="119" ht="20.25" thickBot="1"/>
    <row r="120" spans="2:6" ht="21" thickBot="1" thickTop="1">
      <c r="B120" s="166" t="s">
        <v>96</v>
      </c>
      <c r="C120" s="166"/>
      <c r="D120" s="166"/>
      <c r="E120" s="34" t="s">
        <v>6</v>
      </c>
      <c r="F120" s="34" t="s">
        <v>5</v>
      </c>
    </row>
    <row r="121" spans="2:6" ht="20.25" thickTop="1">
      <c r="B121" s="38" t="s">
        <v>198</v>
      </c>
      <c r="C121" s="38"/>
      <c r="D121" s="38"/>
      <c r="E121" s="39">
        <v>27</v>
      </c>
      <c r="F121" s="40">
        <f aca="true" t="shared" si="1" ref="F121:F148">E121*100/$E$149</f>
        <v>19.424460431654676</v>
      </c>
    </row>
    <row r="122" spans="2:6" ht="19.5">
      <c r="B122" s="38" t="s">
        <v>67</v>
      </c>
      <c r="C122" s="38"/>
      <c r="D122" s="38"/>
      <c r="E122" s="39">
        <v>17</v>
      </c>
      <c r="F122" s="40">
        <f t="shared" si="1"/>
        <v>12.23021582733813</v>
      </c>
    </row>
    <row r="123" spans="2:6" ht="19.5">
      <c r="B123" s="38" t="s">
        <v>201</v>
      </c>
      <c r="C123" s="38"/>
      <c r="D123" s="38"/>
      <c r="E123" s="39">
        <v>11</v>
      </c>
      <c r="F123" s="40">
        <f t="shared" si="1"/>
        <v>7.913669064748201</v>
      </c>
    </row>
    <row r="124" spans="2:6" ht="19.5">
      <c r="B124" s="38" t="s">
        <v>70</v>
      </c>
      <c r="C124" s="38"/>
      <c r="D124" s="38"/>
      <c r="E124" s="39">
        <v>11</v>
      </c>
      <c r="F124" s="40">
        <f t="shared" si="1"/>
        <v>7.913669064748201</v>
      </c>
    </row>
    <row r="125" spans="2:6" ht="19.5">
      <c r="B125" s="38" t="s">
        <v>68</v>
      </c>
      <c r="C125" s="38"/>
      <c r="D125" s="38"/>
      <c r="E125" s="39">
        <v>9</v>
      </c>
      <c r="F125" s="40">
        <f t="shared" si="1"/>
        <v>6.474820143884892</v>
      </c>
    </row>
    <row r="126" spans="2:6" ht="19.5">
      <c r="B126" s="38" t="s">
        <v>65</v>
      </c>
      <c r="C126" s="38"/>
      <c r="D126" s="38"/>
      <c r="E126" s="39">
        <v>6</v>
      </c>
      <c r="F126" s="40">
        <f t="shared" si="1"/>
        <v>4.316546762589928</v>
      </c>
    </row>
    <row r="127" spans="2:6" ht="19.5">
      <c r="B127" s="38" t="s">
        <v>205</v>
      </c>
      <c r="C127" s="38"/>
      <c r="D127" s="38"/>
      <c r="E127" s="39">
        <v>6</v>
      </c>
      <c r="F127" s="40">
        <f t="shared" si="1"/>
        <v>4.316546762589928</v>
      </c>
    </row>
    <row r="128" spans="2:6" ht="19.5">
      <c r="B128" s="38" t="s">
        <v>195</v>
      </c>
      <c r="C128" s="38"/>
      <c r="D128" s="38"/>
      <c r="E128" s="39">
        <v>5</v>
      </c>
      <c r="F128" s="40">
        <f t="shared" si="1"/>
        <v>3.597122302158273</v>
      </c>
    </row>
    <row r="129" spans="2:6" ht="19.5">
      <c r="B129" s="38" t="s">
        <v>202</v>
      </c>
      <c r="C129" s="38"/>
      <c r="D129" s="38"/>
      <c r="E129" s="39">
        <v>5</v>
      </c>
      <c r="F129" s="40">
        <f t="shared" si="1"/>
        <v>3.597122302158273</v>
      </c>
    </row>
    <row r="130" spans="2:6" ht="19.5">
      <c r="B130" s="38" t="s">
        <v>120</v>
      </c>
      <c r="C130" s="38"/>
      <c r="D130" s="38"/>
      <c r="E130" s="39">
        <v>4</v>
      </c>
      <c r="F130" s="40">
        <f t="shared" si="1"/>
        <v>2.8776978417266186</v>
      </c>
    </row>
    <row r="131" spans="2:6" ht="19.5">
      <c r="B131" s="38" t="s">
        <v>69</v>
      </c>
      <c r="C131" s="38"/>
      <c r="D131" s="38"/>
      <c r="E131" s="39">
        <v>3</v>
      </c>
      <c r="F131" s="40">
        <f t="shared" si="1"/>
        <v>2.158273381294964</v>
      </c>
    </row>
    <row r="132" spans="2:6" ht="19.5">
      <c r="B132" s="38" t="s">
        <v>199</v>
      </c>
      <c r="C132" s="38"/>
      <c r="D132" s="38"/>
      <c r="E132" s="39">
        <v>3</v>
      </c>
      <c r="F132" s="40">
        <f t="shared" si="1"/>
        <v>2.158273381294964</v>
      </c>
    </row>
    <row r="133" spans="2:6" ht="19.5">
      <c r="B133" s="38" t="s">
        <v>200</v>
      </c>
      <c r="C133" s="38"/>
      <c r="D133" s="38"/>
      <c r="E133" s="39">
        <v>3</v>
      </c>
      <c r="F133" s="40">
        <f t="shared" si="1"/>
        <v>2.158273381294964</v>
      </c>
    </row>
    <row r="134" spans="2:6" ht="19.5">
      <c r="B134" s="38" t="s">
        <v>204</v>
      </c>
      <c r="C134" s="38"/>
      <c r="D134" s="38"/>
      <c r="E134" s="39">
        <v>3</v>
      </c>
      <c r="F134" s="40">
        <f t="shared" si="1"/>
        <v>2.158273381294964</v>
      </c>
    </row>
    <row r="135" spans="2:6" ht="19.5">
      <c r="B135" s="38" t="s">
        <v>206</v>
      </c>
      <c r="C135" s="38"/>
      <c r="D135" s="38"/>
      <c r="E135" s="39">
        <v>3</v>
      </c>
      <c r="F135" s="40">
        <f t="shared" si="1"/>
        <v>2.158273381294964</v>
      </c>
    </row>
    <row r="136" spans="2:6" ht="19.5">
      <c r="B136" s="38" t="s">
        <v>71</v>
      </c>
      <c r="C136" s="38"/>
      <c r="D136" s="38"/>
      <c r="E136" s="39">
        <v>3</v>
      </c>
      <c r="F136" s="40">
        <f t="shared" si="1"/>
        <v>2.158273381294964</v>
      </c>
    </row>
    <row r="137" spans="2:6" ht="19.5">
      <c r="B137" s="38" t="s">
        <v>192</v>
      </c>
      <c r="C137" s="38"/>
      <c r="D137" s="38"/>
      <c r="E137" s="39">
        <v>2</v>
      </c>
      <c r="F137" s="40">
        <f t="shared" si="1"/>
        <v>1.4388489208633093</v>
      </c>
    </row>
    <row r="138" spans="2:6" ht="19.5">
      <c r="B138" s="38" t="s">
        <v>193</v>
      </c>
      <c r="C138" s="38"/>
      <c r="D138" s="38"/>
      <c r="E138" s="39">
        <v>2</v>
      </c>
      <c r="F138" s="40">
        <f t="shared" si="1"/>
        <v>1.4388489208633093</v>
      </c>
    </row>
    <row r="139" spans="2:6" ht="19.5">
      <c r="B139" s="38" t="s">
        <v>194</v>
      </c>
      <c r="C139" s="38"/>
      <c r="D139" s="38"/>
      <c r="E139" s="39">
        <v>2</v>
      </c>
      <c r="F139" s="40">
        <f t="shared" si="1"/>
        <v>1.4388489208633093</v>
      </c>
    </row>
    <row r="140" spans="2:6" ht="19.5">
      <c r="B140" s="38" t="s">
        <v>189</v>
      </c>
      <c r="C140" s="38"/>
      <c r="D140" s="38"/>
      <c r="E140" s="39">
        <v>1</v>
      </c>
      <c r="F140" s="40">
        <f t="shared" si="1"/>
        <v>0.7194244604316546</v>
      </c>
    </row>
    <row r="141" spans="2:6" ht="19.5">
      <c r="B141" s="38" t="s">
        <v>190</v>
      </c>
      <c r="C141" s="38"/>
      <c r="D141" s="38"/>
      <c r="E141" s="39">
        <v>1</v>
      </c>
      <c r="F141" s="40">
        <f t="shared" si="1"/>
        <v>0.7194244604316546</v>
      </c>
    </row>
    <row r="142" spans="2:6" ht="19.5">
      <c r="B142" s="38" t="s">
        <v>191</v>
      </c>
      <c r="C142" s="38"/>
      <c r="D142" s="38"/>
      <c r="E142" s="39">
        <v>1</v>
      </c>
      <c r="F142" s="40">
        <f t="shared" si="1"/>
        <v>0.7194244604316546</v>
      </c>
    </row>
    <row r="143" spans="2:6" ht="19.5">
      <c r="B143" s="38" t="s">
        <v>66</v>
      </c>
      <c r="C143" s="38"/>
      <c r="D143" s="38"/>
      <c r="E143" s="39">
        <v>1</v>
      </c>
      <c r="F143" s="40">
        <f t="shared" si="1"/>
        <v>0.7194244604316546</v>
      </c>
    </row>
    <row r="144" spans="2:6" ht="19.5">
      <c r="B144" s="38" t="s">
        <v>196</v>
      </c>
      <c r="C144" s="38"/>
      <c r="D144" s="38"/>
      <c r="E144" s="39">
        <v>1</v>
      </c>
      <c r="F144" s="40">
        <f t="shared" si="1"/>
        <v>0.7194244604316546</v>
      </c>
    </row>
    <row r="145" spans="2:6" ht="19.5">
      <c r="B145" s="38" t="s">
        <v>197</v>
      </c>
      <c r="C145" s="38"/>
      <c r="D145" s="38"/>
      <c r="E145" s="39">
        <v>1</v>
      </c>
      <c r="F145" s="40">
        <f t="shared" si="1"/>
        <v>0.7194244604316546</v>
      </c>
    </row>
    <row r="146" spans="2:6" ht="19.5">
      <c r="B146" s="38" t="s">
        <v>166</v>
      </c>
      <c r="C146" s="38"/>
      <c r="D146" s="38"/>
      <c r="E146" s="39">
        <v>1</v>
      </c>
      <c r="F146" s="40">
        <f t="shared" si="1"/>
        <v>0.7194244604316546</v>
      </c>
    </row>
    <row r="147" spans="2:6" ht="19.5">
      <c r="B147" s="38" t="s">
        <v>203</v>
      </c>
      <c r="C147" s="38"/>
      <c r="D147" s="38"/>
      <c r="E147" s="39">
        <v>1</v>
      </c>
      <c r="F147" s="40">
        <f t="shared" si="1"/>
        <v>0.7194244604316546</v>
      </c>
    </row>
    <row r="148" spans="2:6" ht="20.25" thickBot="1">
      <c r="B148" s="38" t="s">
        <v>60</v>
      </c>
      <c r="C148" s="38"/>
      <c r="D148" s="38"/>
      <c r="E148" s="39">
        <v>6</v>
      </c>
      <c r="F148" s="40">
        <f t="shared" si="1"/>
        <v>4.316546762589928</v>
      </c>
    </row>
    <row r="149" spans="2:6" ht="21" thickBot="1" thickTop="1">
      <c r="B149" s="166" t="s">
        <v>2</v>
      </c>
      <c r="C149" s="166"/>
      <c r="D149" s="166"/>
      <c r="E149" s="41">
        <f>SUM(E121:E148)</f>
        <v>139</v>
      </c>
      <c r="F149" s="42">
        <f>SUM(F121:F148)</f>
        <v>99.99999999999996</v>
      </c>
    </row>
    <row r="150" ht="20.25" thickTop="1"/>
    <row r="151" spans="1:2" ht="19.5">
      <c r="A151" s="43"/>
      <c r="B151" s="30" t="s">
        <v>251</v>
      </c>
    </row>
    <row r="152" ht="19.5">
      <c r="A152" s="43" t="s">
        <v>260</v>
      </c>
    </row>
    <row r="153" ht="19.5">
      <c r="A153" s="43"/>
    </row>
    <row r="154" ht="19.5">
      <c r="A154" s="43"/>
    </row>
    <row r="155" ht="19.5">
      <c r="A155" s="43"/>
    </row>
    <row r="156" spans="1:7" ht="19.5">
      <c r="A156" s="151" t="s">
        <v>15</v>
      </c>
      <c r="B156" s="151"/>
      <c r="C156" s="151"/>
      <c r="D156" s="151"/>
      <c r="E156" s="151"/>
      <c r="F156" s="151"/>
      <c r="G156" s="151"/>
    </row>
    <row r="157" spans="1:4" ht="6.75" customHeight="1">
      <c r="A157" s="36"/>
      <c r="B157" s="36"/>
      <c r="C157" s="36"/>
      <c r="D157" s="36"/>
    </row>
    <row r="158" ht="19.5">
      <c r="A158" s="37" t="s">
        <v>72</v>
      </c>
    </row>
    <row r="159" ht="7.5" customHeight="1" thickBot="1"/>
    <row r="160" spans="2:7" s="94" customFormat="1" ht="18" customHeight="1" thickBot="1" thickTop="1">
      <c r="B160" s="165" t="s">
        <v>95</v>
      </c>
      <c r="C160" s="165"/>
      <c r="D160" s="165"/>
      <c r="E160" s="95" t="s">
        <v>6</v>
      </c>
      <c r="F160" s="95" t="s">
        <v>5</v>
      </c>
      <c r="G160" s="96"/>
    </row>
    <row r="161" spans="2:7" s="88" customFormat="1" ht="19.5" thickTop="1">
      <c r="B161" s="89" t="s">
        <v>78</v>
      </c>
      <c r="C161" s="89"/>
      <c r="D161" s="89"/>
      <c r="E161" s="90">
        <v>27</v>
      </c>
      <c r="F161" s="91">
        <f aca="true" t="shared" si="2" ref="F161:F195">E161*100/$E$195</f>
        <v>19.424460431654676</v>
      </c>
      <c r="G161" s="92"/>
    </row>
    <row r="162" spans="2:7" s="88" customFormat="1" ht="18.75">
      <c r="B162" s="89" t="s">
        <v>73</v>
      </c>
      <c r="C162" s="89"/>
      <c r="D162" s="89"/>
      <c r="E162" s="90">
        <v>13</v>
      </c>
      <c r="F162" s="91">
        <f t="shared" si="2"/>
        <v>9.352517985611511</v>
      </c>
      <c r="G162" s="92"/>
    </row>
    <row r="163" spans="2:7" s="88" customFormat="1" ht="18.75">
      <c r="B163" s="89" t="s">
        <v>75</v>
      </c>
      <c r="C163" s="89"/>
      <c r="D163" s="89"/>
      <c r="E163" s="90">
        <v>11</v>
      </c>
      <c r="F163" s="91">
        <f t="shared" si="2"/>
        <v>7.913669064748201</v>
      </c>
      <c r="G163" s="92"/>
    </row>
    <row r="164" spans="2:7" s="88" customFormat="1" ht="18.75">
      <c r="B164" s="89" t="s">
        <v>151</v>
      </c>
      <c r="C164" s="89"/>
      <c r="D164" s="89"/>
      <c r="E164" s="90">
        <v>11</v>
      </c>
      <c r="F164" s="91">
        <f t="shared" si="2"/>
        <v>7.913669064748201</v>
      </c>
      <c r="G164" s="92"/>
    </row>
    <row r="165" spans="2:7" s="88" customFormat="1" ht="18.75">
      <c r="B165" s="89" t="s">
        <v>74</v>
      </c>
      <c r="C165" s="89"/>
      <c r="D165" s="89"/>
      <c r="E165" s="90">
        <v>7</v>
      </c>
      <c r="F165" s="91">
        <f t="shared" si="2"/>
        <v>5.0359712230215825</v>
      </c>
      <c r="G165" s="92"/>
    </row>
    <row r="166" spans="2:7" s="88" customFormat="1" ht="18.75">
      <c r="B166" s="89" t="s">
        <v>132</v>
      </c>
      <c r="C166" s="89"/>
      <c r="D166" s="89"/>
      <c r="E166" s="90">
        <v>7</v>
      </c>
      <c r="F166" s="91">
        <f t="shared" si="2"/>
        <v>5.0359712230215825</v>
      </c>
      <c r="G166" s="92"/>
    </row>
    <row r="167" spans="2:7" s="88" customFormat="1" ht="18.75">
      <c r="B167" s="89" t="s">
        <v>124</v>
      </c>
      <c r="C167" s="89"/>
      <c r="D167" s="89"/>
      <c r="E167" s="90">
        <v>6</v>
      </c>
      <c r="F167" s="91">
        <f t="shared" si="2"/>
        <v>4.316546762589928</v>
      </c>
      <c r="G167" s="92"/>
    </row>
    <row r="168" spans="2:7" s="88" customFormat="1" ht="18.75">
      <c r="B168" s="89" t="s">
        <v>76</v>
      </c>
      <c r="C168" s="89"/>
      <c r="D168" s="89"/>
      <c r="E168" s="90">
        <v>4</v>
      </c>
      <c r="F168" s="91">
        <f t="shared" si="2"/>
        <v>2.8776978417266186</v>
      </c>
      <c r="G168" s="92"/>
    </row>
    <row r="169" spans="2:7" s="88" customFormat="1" ht="18.75">
      <c r="B169" s="89" t="s">
        <v>27</v>
      </c>
      <c r="C169" s="89"/>
      <c r="D169" s="89"/>
      <c r="E169" s="90">
        <v>4</v>
      </c>
      <c r="F169" s="91">
        <f t="shared" si="2"/>
        <v>2.8776978417266186</v>
      </c>
      <c r="G169" s="92"/>
    </row>
    <row r="170" spans="2:7" s="88" customFormat="1" ht="18.75">
      <c r="B170" s="89" t="s">
        <v>130</v>
      </c>
      <c r="C170" s="89"/>
      <c r="D170" s="89"/>
      <c r="E170" s="90">
        <v>4</v>
      </c>
      <c r="F170" s="91">
        <f t="shared" si="2"/>
        <v>2.8776978417266186</v>
      </c>
      <c r="G170" s="92"/>
    </row>
    <row r="171" spans="2:7" s="88" customFormat="1" ht="18.75">
      <c r="B171" s="89" t="s">
        <v>164</v>
      </c>
      <c r="C171" s="89"/>
      <c r="D171" s="89"/>
      <c r="E171" s="90">
        <v>4</v>
      </c>
      <c r="F171" s="91">
        <f t="shared" si="2"/>
        <v>2.8776978417266186</v>
      </c>
      <c r="G171" s="92"/>
    </row>
    <row r="172" spans="2:7" s="88" customFormat="1" ht="18.75">
      <c r="B172" s="89" t="s">
        <v>97</v>
      </c>
      <c r="C172" s="89"/>
      <c r="D172" s="89"/>
      <c r="E172" s="90">
        <v>3</v>
      </c>
      <c r="F172" s="91">
        <f t="shared" si="2"/>
        <v>2.158273381294964</v>
      </c>
      <c r="G172" s="92"/>
    </row>
    <row r="173" spans="2:7" s="88" customFormat="1" ht="18.75">
      <c r="B173" s="89" t="s">
        <v>153</v>
      </c>
      <c r="C173" s="89"/>
      <c r="D173" s="89"/>
      <c r="E173" s="90">
        <v>3</v>
      </c>
      <c r="F173" s="91">
        <f t="shared" si="2"/>
        <v>2.158273381294964</v>
      </c>
      <c r="G173" s="92"/>
    </row>
    <row r="174" spans="2:7" s="88" customFormat="1" ht="18.75">
      <c r="B174" s="89" t="s">
        <v>123</v>
      </c>
      <c r="C174" s="89"/>
      <c r="D174" s="89"/>
      <c r="E174" s="90">
        <v>3</v>
      </c>
      <c r="F174" s="91">
        <f t="shared" si="2"/>
        <v>2.158273381294964</v>
      </c>
      <c r="G174" s="92"/>
    </row>
    <row r="175" spans="2:7" s="88" customFormat="1" ht="18.75">
      <c r="B175" s="89" t="s">
        <v>79</v>
      </c>
      <c r="C175" s="89"/>
      <c r="D175" s="89"/>
      <c r="E175" s="90">
        <v>3</v>
      </c>
      <c r="F175" s="91">
        <f t="shared" si="2"/>
        <v>2.158273381294964</v>
      </c>
      <c r="G175" s="92"/>
    </row>
    <row r="176" spans="2:7" s="88" customFormat="1" ht="18.75">
      <c r="B176" s="89" t="s">
        <v>142</v>
      </c>
      <c r="C176" s="89"/>
      <c r="D176" s="89"/>
      <c r="E176" s="90">
        <v>2</v>
      </c>
      <c r="F176" s="91">
        <f t="shared" si="2"/>
        <v>1.4388489208633093</v>
      </c>
      <c r="G176" s="92"/>
    </row>
    <row r="177" spans="2:7" s="88" customFormat="1" ht="18.75">
      <c r="B177" s="89" t="s">
        <v>128</v>
      </c>
      <c r="C177" s="89"/>
      <c r="D177" s="89"/>
      <c r="E177" s="90">
        <v>2</v>
      </c>
      <c r="F177" s="91">
        <f t="shared" si="2"/>
        <v>1.4388489208633093</v>
      </c>
      <c r="G177" s="92"/>
    </row>
    <row r="178" spans="2:7" s="88" customFormat="1" ht="18.75">
      <c r="B178" s="89" t="s">
        <v>150</v>
      </c>
      <c r="C178" s="89"/>
      <c r="D178" s="89"/>
      <c r="E178" s="90">
        <v>2</v>
      </c>
      <c r="F178" s="91">
        <f t="shared" si="2"/>
        <v>1.4388489208633093</v>
      </c>
      <c r="G178" s="92"/>
    </row>
    <row r="179" spans="2:7" s="88" customFormat="1" ht="18.75">
      <c r="B179" s="89" t="s">
        <v>165</v>
      </c>
      <c r="C179" s="89"/>
      <c r="D179" s="89"/>
      <c r="E179" s="90">
        <v>2</v>
      </c>
      <c r="F179" s="91">
        <f t="shared" si="2"/>
        <v>1.4388489208633093</v>
      </c>
      <c r="G179" s="92"/>
    </row>
    <row r="180" spans="2:7" s="88" customFormat="1" ht="18.75">
      <c r="B180" s="89" t="s">
        <v>158</v>
      </c>
      <c r="C180" s="89"/>
      <c r="D180" s="89"/>
      <c r="E180" s="90">
        <v>1</v>
      </c>
      <c r="F180" s="91">
        <f t="shared" si="2"/>
        <v>0.7194244604316546</v>
      </c>
      <c r="G180" s="92"/>
    </row>
    <row r="181" spans="2:7" s="88" customFormat="1" ht="18.75">
      <c r="B181" s="89" t="s">
        <v>145</v>
      </c>
      <c r="C181" s="89"/>
      <c r="D181" s="89"/>
      <c r="E181" s="90">
        <v>1</v>
      </c>
      <c r="F181" s="91">
        <f t="shared" si="2"/>
        <v>0.7194244604316546</v>
      </c>
      <c r="G181" s="92"/>
    </row>
    <row r="182" spans="2:7" s="88" customFormat="1" ht="18.75">
      <c r="B182" s="89" t="s">
        <v>171</v>
      </c>
      <c r="C182" s="89"/>
      <c r="D182" s="89"/>
      <c r="E182" s="90">
        <v>1</v>
      </c>
      <c r="F182" s="91">
        <f t="shared" si="2"/>
        <v>0.7194244604316546</v>
      </c>
      <c r="G182" s="92"/>
    </row>
    <row r="183" spans="2:7" s="88" customFormat="1" ht="18.75">
      <c r="B183" s="89" t="s">
        <v>156</v>
      </c>
      <c r="C183" s="89"/>
      <c r="D183" s="89"/>
      <c r="E183" s="90">
        <v>1</v>
      </c>
      <c r="F183" s="91">
        <f t="shared" si="2"/>
        <v>0.7194244604316546</v>
      </c>
      <c r="G183" s="92"/>
    </row>
    <row r="184" spans="2:7" s="88" customFormat="1" ht="18.75">
      <c r="B184" s="89" t="s">
        <v>169</v>
      </c>
      <c r="C184" s="89"/>
      <c r="D184" s="89"/>
      <c r="E184" s="90">
        <v>1</v>
      </c>
      <c r="F184" s="91">
        <f t="shared" si="2"/>
        <v>0.7194244604316546</v>
      </c>
      <c r="G184" s="92"/>
    </row>
    <row r="185" spans="2:7" s="88" customFormat="1" ht="18.75">
      <c r="B185" s="89" t="s">
        <v>173</v>
      </c>
      <c r="C185" s="89"/>
      <c r="D185" s="89"/>
      <c r="E185" s="90">
        <v>1</v>
      </c>
      <c r="F185" s="91">
        <f t="shared" si="2"/>
        <v>0.7194244604316546</v>
      </c>
      <c r="G185" s="92"/>
    </row>
    <row r="186" spans="2:7" s="88" customFormat="1" ht="18.75">
      <c r="B186" s="89" t="s">
        <v>167</v>
      </c>
      <c r="C186" s="89"/>
      <c r="D186" s="89"/>
      <c r="E186" s="90">
        <v>1</v>
      </c>
      <c r="F186" s="91">
        <f t="shared" si="2"/>
        <v>0.7194244604316546</v>
      </c>
      <c r="G186" s="92"/>
    </row>
    <row r="187" spans="2:7" s="88" customFormat="1" ht="18.75">
      <c r="B187" s="89" t="s">
        <v>157</v>
      </c>
      <c r="C187" s="89"/>
      <c r="D187" s="89"/>
      <c r="E187" s="90">
        <v>1</v>
      </c>
      <c r="F187" s="91">
        <f t="shared" si="2"/>
        <v>0.7194244604316546</v>
      </c>
      <c r="G187" s="92"/>
    </row>
    <row r="188" spans="2:7" s="88" customFormat="1" ht="18.75">
      <c r="B188" s="89" t="s">
        <v>137</v>
      </c>
      <c r="C188" s="89"/>
      <c r="D188" s="89"/>
      <c r="E188" s="90">
        <v>1</v>
      </c>
      <c r="F188" s="91">
        <f t="shared" si="2"/>
        <v>0.7194244604316546</v>
      </c>
      <c r="G188" s="92"/>
    </row>
    <row r="189" spans="2:7" s="88" customFormat="1" ht="18.75">
      <c r="B189" s="89" t="s">
        <v>77</v>
      </c>
      <c r="C189" s="89"/>
      <c r="D189" s="89"/>
      <c r="E189" s="90">
        <v>1</v>
      </c>
      <c r="F189" s="91">
        <f t="shared" si="2"/>
        <v>0.7194244604316546</v>
      </c>
      <c r="G189" s="92"/>
    </row>
    <row r="190" spans="2:7" s="88" customFormat="1" ht="18.75">
      <c r="B190" s="89" t="s">
        <v>148</v>
      </c>
      <c r="C190" s="89"/>
      <c r="D190" s="89"/>
      <c r="E190" s="90">
        <v>1</v>
      </c>
      <c r="F190" s="91">
        <f t="shared" si="2"/>
        <v>0.7194244604316546</v>
      </c>
      <c r="G190" s="92"/>
    </row>
    <row r="191" spans="2:7" s="88" customFormat="1" ht="18.75">
      <c r="B191" s="89" t="s">
        <v>162</v>
      </c>
      <c r="C191" s="89"/>
      <c r="D191" s="89"/>
      <c r="E191" s="90">
        <v>1</v>
      </c>
      <c r="F191" s="91">
        <f t="shared" si="2"/>
        <v>0.7194244604316546</v>
      </c>
      <c r="G191" s="92"/>
    </row>
    <row r="192" spans="2:7" s="88" customFormat="1" ht="18.75">
      <c r="B192" s="89" t="s">
        <v>161</v>
      </c>
      <c r="C192" s="89"/>
      <c r="D192" s="89"/>
      <c r="E192" s="90">
        <v>1</v>
      </c>
      <c r="F192" s="91">
        <f t="shared" si="2"/>
        <v>0.7194244604316546</v>
      </c>
      <c r="G192" s="92"/>
    </row>
    <row r="193" spans="2:7" s="88" customFormat="1" ht="18.75">
      <c r="B193" s="89" t="s">
        <v>149</v>
      </c>
      <c r="C193" s="89"/>
      <c r="D193" s="89"/>
      <c r="E193" s="90">
        <v>1</v>
      </c>
      <c r="F193" s="91">
        <f t="shared" si="2"/>
        <v>0.7194244604316546</v>
      </c>
      <c r="G193" s="92"/>
    </row>
    <row r="194" spans="2:7" s="88" customFormat="1" ht="19.5" thickBot="1">
      <c r="B194" s="89" t="s">
        <v>60</v>
      </c>
      <c r="C194" s="89"/>
      <c r="D194" s="89"/>
      <c r="E194" s="90">
        <v>7</v>
      </c>
      <c r="F194" s="138">
        <f t="shared" si="2"/>
        <v>5.0359712230215825</v>
      </c>
      <c r="G194" s="92"/>
    </row>
    <row r="195" spans="2:6" ht="17.25" customHeight="1" thickBot="1" thickTop="1">
      <c r="B195" s="166" t="s">
        <v>2</v>
      </c>
      <c r="C195" s="166"/>
      <c r="D195" s="166"/>
      <c r="E195" s="41">
        <f>SUM(E161:E194)</f>
        <v>139</v>
      </c>
      <c r="F195" s="139">
        <f t="shared" si="2"/>
        <v>100</v>
      </c>
    </row>
    <row r="196" ht="9.75" customHeight="1" thickTop="1"/>
    <row r="197" spans="1:7" s="88" customFormat="1" ht="18.75">
      <c r="A197" s="93"/>
      <c r="B197" s="88" t="s">
        <v>227</v>
      </c>
      <c r="E197" s="92"/>
      <c r="F197" s="92"/>
      <c r="G197" s="92"/>
    </row>
    <row r="198" spans="1:7" s="88" customFormat="1" ht="16.5" customHeight="1">
      <c r="A198" s="93" t="s">
        <v>261</v>
      </c>
      <c r="E198" s="92"/>
      <c r="F198" s="92"/>
      <c r="G198" s="92"/>
    </row>
    <row r="199" spans="1:7" s="88" customFormat="1" ht="16.5" customHeight="1">
      <c r="A199" s="93"/>
      <c r="E199" s="92"/>
      <c r="F199" s="92"/>
      <c r="G199" s="92"/>
    </row>
    <row r="200" spans="1:7" ht="19.5">
      <c r="A200" s="151" t="s">
        <v>207</v>
      </c>
      <c r="B200" s="151"/>
      <c r="C200" s="151"/>
      <c r="D200" s="151"/>
      <c r="E200" s="151"/>
      <c r="F200" s="151"/>
      <c r="G200" s="151"/>
    </row>
    <row r="201" spans="1:7" ht="14.25" customHeight="1">
      <c r="A201" s="44"/>
      <c r="B201" s="44"/>
      <c r="C201" s="44"/>
      <c r="D201" s="44"/>
      <c r="E201" s="44"/>
      <c r="F201" s="44"/>
      <c r="G201" s="44"/>
    </row>
    <row r="202" spans="1:7" s="88" customFormat="1" ht="18.75">
      <c r="A202" s="114" t="s">
        <v>235</v>
      </c>
      <c r="E202" s="92"/>
      <c r="F202" s="92"/>
      <c r="G202" s="92"/>
    </row>
    <row r="203" spans="1:7" s="88" customFormat="1" ht="17.25" customHeight="1" thickBot="1">
      <c r="A203" s="102" t="s">
        <v>234</v>
      </c>
      <c r="E203" s="103"/>
      <c r="F203" s="103"/>
      <c r="G203" s="103"/>
    </row>
    <row r="204" spans="1:7" s="88" customFormat="1" ht="15.75" customHeight="1" thickTop="1">
      <c r="A204" s="178" t="s">
        <v>3</v>
      </c>
      <c r="B204" s="179"/>
      <c r="C204" s="179"/>
      <c r="D204" s="180"/>
      <c r="E204" s="174"/>
      <c r="F204" s="176" t="s">
        <v>1</v>
      </c>
      <c r="G204" s="176" t="s">
        <v>80</v>
      </c>
    </row>
    <row r="205" spans="1:7" s="88" customFormat="1" ht="1.5" customHeight="1" thickBot="1">
      <c r="A205" s="181"/>
      <c r="B205" s="182"/>
      <c r="C205" s="182"/>
      <c r="D205" s="183"/>
      <c r="E205" s="175"/>
      <c r="F205" s="177"/>
      <c r="G205" s="177"/>
    </row>
    <row r="206" spans="1:7" s="88" customFormat="1" ht="19.5" thickTop="1">
      <c r="A206" s="161" t="s">
        <v>81</v>
      </c>
      <c r="B206" s="162"/>
      <c r="C206" s="162"/>
      <c r="D206" s="163"/>
      <c r="E206" s="104">
        <f>คีย์ข้อมูล!V146</f>
        <v>4.086231884057971</v>
      </c>
      <c r="F206" s="104">
        <f>คีย์ข้อมูล!V145</f>
        <v>0.8045760575184303</v>
      </c>
      <c r="G206" s="105" t="str">
        <f>IF(E206&gt;4.5,"มากที่สุด",IF(E206&gt;3.5,"มาก",IF(E206&gt;2.5,"ปานกลาง",IF(E206&gt;1.5,"น้อย",IF(E206&lt;=1.5,"น้อยที่สุด")))))</f>
        <v>มาก</v>
      </c>
    </row>
    <row r="207" spans="1:7" s="88" customFormat="1" ht="18.75">
      <c r="A207" s="158" t="s">
        <v>82</v>
      </c>
      <c r="B207" s="159"/>
      <c r="C207" s="159"/>
      <c r="D207" s="160"/>
      <c r="E207" s="106">
        <f>คีย์ข้อมูล!R143</f>
        <v>4.0071942446043165</v>
      </c>
      <c r="F207" s="106">
        <f>คีย์ข้อมูล!R144</f>
        <v>0.7272780589562009</v>
      </c>
      <c r="G207" s="107" t="str">
        <f>IF(E207&gt;4.5,"มากที่สุด",IF(E207&gt;3.5,"มาก",IF(E207&gt;2.5,"ปานกลาง",IF(E207&gt;1.5,"น้อย",IF(E207&lt;=1.5,"น้อยที่สุด")))))</f>
        <v>มาก</v>
      </c>
    </row>
    <row r="208" spans="1:7" s="88" customFormat="1" ht="18.75">
      <c r="A208" s="108" t="s">
        <v>83</v>
      </c>
      <c r="B208" s="108"/>
      <c r="C208" s="108"/>
      <c r="D208" s="108"/>
      <c r="E208" s="106">
        <f>คีย์ข้อมูล!S143</f>
        <v>4.0359712230215825</v>
      </c>
      <c r="F208" s="106">
        <f>คีย์ข้อมูล!S144</f>
        <v>0.7839889819401573</v>
      </c>
      <c r="G208" s="107" t="str">
        <f aca="true" t="shared" si="3" ref="G208:G232">IF(E208&gt;4.5,"มากที่สุด",IF(E208&gt;3.5,"มาก",IF(E208&gt;2.5,"ปานกลาง",IF(E208&gt;1.5,"น้อย",IF(E208&lt;=1.5,"น้อยที่สุด")))))</f>
        <v>มาก</v>
      </c>
    </row>
    <row r="209" spans="1:7" s="88" customFormat="1" ht="18.75">
      <c r="A209" s="158" t="s">
        <v>84</v>
      </c>
      <c r="B209" s="159"/>
      <c r="C209" s="159"/>
      <c r="D209" s="160"/>
      <c r="E209" s="106">
        <f>คีย์ข้อมูล!T143</f>
        <v>4.273381294964029</v>
      </c>
      <c r="F209" s="106">
        <f>คีย์ข้อมูล!T144</f>
        <v>0.7783832686928208</v>
      </c>
      <c r="G209" s="107" t="str">
        <f>IF(E209&gt;4.5,"มากที่สุด",IF(E209&gt;3.5,"มาก",IF(E209&gt;2.5,"ปานกลาง",IF(E209&gt;1.5,"น้อย",IF(E209&lt;=1.5,"น้อยที่สุด")))))</f>
        <v>มาก</v>
      </c>
    </row>
    <row r="210" spans="1:7" s="88" customFormat="1" ht="18.75">
      <c r="A210" s="164" t="s">
        <v>106</v>
      </c>
      <c r="B210" s="164"/>
      <c r="C210" s="164"/>
      <c r="D210" s="164"/>
      <c r="E210" s="106">
        <f>คีย์ข้อมูล!U143</f>
        <v>4.100719424460432</v>
      </c>
      <c r="F210" s="106">
        <f>คีย์ข้อมูล!U144</f>
        <v>0.7921257771300402</v>
      </c>
      <c r="G210" s="107" t="str">
        <f>IF(E210&gt;4.5,"มากที่สุด",IF(E210&gt;3.5,"มาก",IF(E210&gt;2.5,"ปานกลาง",IF(E210&gt;1.5,"น้อย",IF(E210&lt;=1.5,"น้อยที่สุด")))))</f>
        <v>มาก</v>
      </c>
    </row>
    <row r="211" spans="1:7" s="88" customFormat="1" ht="18.75">
      <c r="A211" s="108" t="s">
        <v>107</v>
      </c>
      <c r="B211" s="108"/>
      <c r="C211" s="108"/>
      <c r="D211" s="108"/>
      <c r="E211" s="106">
        <f>คีย์ข้อมูล!V143</f>
        <v>4.107913669064748</v>
      </c>
      <c r="F211" s="106">
        <f>คีย์ข้อมูล!V144</f>
        <v>0.7584370607385015</v>
      </c>
      <c r="G211" s="107" t="str">
        <f t="shared" si="3"/>
        <v>มาก</v>
      </c>
    </row>
    <row r="212" spans="1:7" s="88" customFormat="1" ht="18.75">
      <c r="A212" s="145" t="s">
        <v>85</v>
      </c>
      <c r="B212" s="146"/>
      <c r="C212" s="146"/>
      <c r="D212" s="147"/>
      <c r="E212" s="109">
        <f>คีย์ข้อมูล!Y146</f>
        <v>4.401428571428571</v>
      </c>
      <c r="F212" s="109">
        <f>คีย์ข้อมูล!Y145</f>
        <v>0.6978643569898879</v>
      </c>
      <c r="G212" s="110" t="str">
        <f t="shared" si="3"/>
        <v>มาก</v>
      </c>
    </row>
    <row r="213" spans="1:7" s="88" customFormat="1" ht="18.75">
      <c r="A213" s="158" t="s">
        <v>108</v>
      </c>
      <c r="B213" s="159"/>
      <c r="C213" s="159"/>
      <c r="D213" s="160"/>
      <c r="E213" s="106">
        <f>คีย์ข้อมูล!W143</f>
        <v>4.424460431654676</v>
      </c>
      <c r="F213" s="106">
        <f>คีย์ข้อมูล!W144</f>
        <v>0.6367764978433248</v>
      </c>
      <c r="G213" s="107" t="str">
        <f t="shared" si="3"/>
        <v>มาก</v>
      </c>
    </row>
    <row r="214" spans="1:7" s="88" customFormat="1" ht="18.75">
      <c r="A214" s="158" t="s">
        <v>109</v>
      </c>
      <c r="B214" s="159"/>
      <c r="C214" s="159"/>
      <c r="D214" s="160"/>
      <c r="E214" s="106">
        <f>คีย์ข้อมูล!X143</f>
        <v>4.381294964028777</v>
      </c>
      <c r="F214" s="106">
        <f>คีย์ข้อมูล!X144</f>
        <v>0.7262738279983133</v>
      </c>
      <c r="G214" s="107" t="str">
        <f t="shared" si="3"/>
        <v>มาก</v>
      </c>
    </row>
    <row r="215" spans="1:7" s="88" customFormat="1" ht="18.75">
      <c r="A215" s="108" t="s">
        <v>110</v>
      </c>
      <c r="B215" s="108"/>
      <c r="C215" s="108"/>
      <c r="D215" s="108"/>
      <c r="E215" s="106">
        <f>คีย์ข้อมูล!Y143</f>
        <v>4.446043165467626</v>
      </c>
      <c r="F215" s="106">
        <f>คีย์ข้อมูล!Y144</f>
        <v>0.6612752487769216</v>
      </c>
      <c r="G215" s="107" t="str">
        <f t="shared" si="3"/>
        <v>มาก</v>
      </c>
    </row>
    <row r="216" spans="1:7" s="88" customFormat="1" ht="18.75">
      <c r="A216" s="145" t="s">
        <v>86</v>
      </c>
      <c r="B216" s="146"/>
      <c r="C216" s="146"/>
      <c r="D216" s="147"/>
      <c r="E216" s="109">
        <f>คีย์ข้อมูล!AD146</f>
        <v>4.069285714285714</v>
      </c>
      <c r="F216" s="109">
        <f>คีย์ข้อมูล!AD145</f>
        <v>0.8519632305175183</v>
      </c>
      <c r="G216" s="110" t="str">
        <f t="shared" si="3"/>
        <v>มาก</v>
      </c>
    </row>
    <row r="217" spans="1:7" s="88" customFormat="1" ht="18.75">
      <c r="A217" s="158" t="s">
        <v>87</v>
      </c>
      <c r="B217" s="159"/>
      <c r="C217" s="159"/>
      <c r="D217" s="160"/>
      <c r="E217" s="106">
        <f>คีย์ข้อมูล!Z143</f>
        <v>4.172661870503597</v>
      </c>
      <c r="F217" s="106">
        <f>คีย์ข้อมูล!Z144</f>
        <v>0.7607019789523256</v>
      </c>
      <c r="G217" s="107" t="str">
        <f t="shared" si="3"/>
        <v>มาก</v>
      </c>
    </row>
    <row r="218" spans="1:7" s="88" customFormat="1" ht="18.75">
      <c r="A218" s="158" t="s">
        <v>88</v>
      </c>
      <c r="B218" s="159"/>
      <c r="C218" s="159"/>
      <c r="D218" s="160"/>
      <c r="E218" s="106">
        <f>คีย์ข้อมูล!AA143</f>
        <v>4.294964028776978</v>
      </c>
      <c r="F218" s="106">
        <f>คีย์ข้อมูล!AA144</f>
        <v>0.6858110337833699</v>
      </c>
      <c r="G218" s="107" t="str">
        <f t="shared" si="3"/>
        <v>มาก</v>
      </c>
    </row>
    <row r="219" spans="1:7" s="88" customFormat="1" ht="18.75">
      <c r="A219" s="158" t="s">
        <v>89</v>
      </c>
      <c r="B219" s="159"/>
      <c r="C219" s="159"/>
      <c r="D219" s="160"/>
      <c r="E219" s="106">
        <f>คีย์ข้อมูล!AB143</f>
        <v>4.107913669064748</v>
      </c>
      <c r="F219" s="106">
        <f>คีย์ข้อมูล!AB144</f>
        <v>0.7679319818348795</v>
      </c>
      <c r="G219" s="107" t="str">
        <f t="shared" si="3"/>
        <v>มาก</v>
      </c>
    </row>
    <row r="220" spans="1:7" s="88" customFormat="1" ht="18.75">
      <c r="A220" s="158" t="s">
        <v>90</v>
      </c>
      <c r="B220" s="159"/>
      <c r="C220" s="159"/>
      <c r="D220" s="160"/>
      <c r="E220" s="106">
        <f>คีย์ข้อมูล!AC143</f>
        <v>4.100719424460432</v>
      </c>
      <c r="F220" s="106">
        <f>คีย์ข้อมูล!AC144</f>
        <v>0.7641891035105806</v>
      </c>
      <c r="G220" s="107" t="str">
        <f t="shared" si="3"/>
        <v>มาก</v>
      </c>
    </row>
    <row r="221" spans="1:7" s="88" customFormat="1" ht="18.75">
      <c r="A221" s="158" t="s">
        <v>91</v>
      </c>
      <c r="B221" s="159"/>
      <c r="C221" s="159"/>
      <c r="D221" s="160"/>
      <c r="E221" s="106">
        <f>คีย์ข้อมูล!AD143</f>
        <v>3.697841726618705</v>
      </c>
      <c r="F221" s="106">
        <f>คีย์ข้อมูล!AD144</f>
        <v>0.9902032894704788</v>
      </c>
      <c r="G221" s="107" t="str">
        <f t="shared" si="3"/>
        <v>มาก</v>
      </c>
    </row>
    <row r="222" spans="1:7" s="88" customFormat="1" ht="18.75">
      <c r="A222" s="145" t="s">
        <v>92</v>
      </c>
      <c r="B222" s="146"/>
      <c r="C222" s="146"/>
      <c r="D222" s="147"/>
      <c r="E222" s="109">
        <f>คีย์ข้อมูล!AN146</f>
        <v>4.166190135811294</v>
      </c>
      <c r="F222" s="109">
        <f>คีย์ข้อมูล!AN145</f>
        <v>0.7097375008027189</v>
      </c>
      <c r="G222" s="110" t="str">
        <f t="shared" si="3"/>
        <v>มาก</v>
      </c>
    </row>
    <row r="223" spans="1:7" s="88" customFormat="1" ht="18.75">
      <c r="A223" s="108" t="s">
        <v>208</v>
      </c>
      <c r="B223" s="108"/>
      <c r="C223" s="108"/>
      <c r="D223" s="108"/>
      <c r="E223" s="106">
        <f>คีย์ข้อมูล!AE143</f>
        <v>4.18705035971223</v>
      </c>
      <c r="F223" s="106">
        <f>คีย์ข้อมูล!AE144</f>
        <v>0.7279945186501413</v>
      </c>
      <c r="G223" s="107" t="str">
        <f t="shared" si="3"/>
        <v>มาก</v>
      </c>
    </row>
    <row r="224" spans="1:7" s="88" customFormat="1" ht="18.75">
      <c r="A224" s="108" t="s">
        <v>209</v>
      </c>
      <c r="B224" s="108"/>
      <c r="C224" s="108"/>
      <c r="D224" s="108"/>
      <c r="E224" s="106">
        <f>คีย์ข้อมูล!AF143</f>
        <v>3.9568345323741005</v>
      </c>
      <c r="F224" s="106">
        <f>คีย์ข้อมูล!AF144</f>
        <v>0.7696272728332386</v>
      </c>
      <c r="G224" s="107" t="str">
        <f t="shared" si="3"/>
        <v>มาก</v>
      </c>
    </row>
    <row r="225" spans="1:7" s="88" customFormat="1" ht="18.75">
      <c r="A225" s="164" t="s">
        <v>212</v>
      </c>
      <c r="B225" s="164"/>
      <c r="C225" s="164"/>
      <c r="D225" s="164"/>
      <c r="E225" s="106"/>
      <c r="F225" s="106"/>
      <c r="G225" s="107"/>
    </row>
    <row r="226" spans="1:7" s="88" customFormat="1" ht="18.75">
      <c r="A226" s="108" t="s">
        <v>210</v>
      </c>
      <c r="B226" s="108"/>
      <c r="C226" s="108"/>
      <c r="D226" s="108"/>
      <c r="E226" s="106">
        <f>คีย์ข้อมูล!AG143</f>
        <v>4.129496402877698</v>
      </c>
      <c r="F226" s="106">
        <f>คีย์ข้อมูล!AG144</f>
        <v>0.7002539122729937</v>
      </c>
      <c r="G226" s="107" t="str">
        <f t="shared" si="3"/>
        <v>มาก</v>
      </c>
    </row>
    <row r="227" spans="1:7" s="88" customFormat="1" ht="18.75">
      <c r="A227" s="115" t="s">
        <v>213</v>
      </c>
      <c r="B227" s="116"/>
      <c r="C227" s="116"/>
      <c r="D227" s="117"/>
      <c r="E227" s="106"/>
      <c r="F227" s="106"/>
      <c r="G227" s="107"/>
    </row>
    <row r="228" spans="1:7" s="88" customFormat="1" ht="18.75">
      <c r="A228" s="108" t="s">
        <v>211</v>
      </c>
      <c r="B228" s="108"/>
      <c r="C228" s="108"/>
      <c r="D228" s="108"/>
      <c r="E228" s="106">
        <f>คีย์ข้อมูล!AH143</f>
        <v>4.215827338129497</v>
      </c>
      <c r="F228" s="106">
        <f>คีย์ข้อมูล!AH144</f>
        <v>0.7097926817960793</v>
      </c>
      <c r="G228" s="107" t="str">
        <f t="shared" si="3"/>
        <v>มาก</v>
      </c>
    </row>
    <row r="229" spans="1:7" s="88" customFormat="1" ht="18.75">
      <c r="A229" s="164" t="s">
        <v>214</v>
      </c>
      <c r="B229" s="164"/>
      <c r="C229" s="164"/>
      <c r="D229" s="164"/>
      <c r="E229" s="106"/>
      <c r="F229" s="106"/>
      <c r="G229" s="107"/>
    </row>
    <row r="230" spans="1:7" s="88" customFormat="1" ht="18.75">
      <c r="A230" s="108" t="s">
        <v>215</v>
      </c>
      <c r="B230" s="108"/>
      <c r="C230" s="108"/>
      <c r="D230" s="108"/>
      <c r="E230" s="106">
        <f>คีย์ข้อมูล!AI143</f>
        <v>4.071942446043166</v>
      </c>
      <c r="F230" s="106">
        <f>คีย์ข้อมูล!AI144</f>
        <v>0.7579557534577933</v>
      </c>
      <c r="G230" s="107" t="str">
        <f t="shared" si="3"/>
        <v>มาก</v>
      </c>
    </row>
    <row r="231" spans="1:7" s="88" customFormat="1" ht="18.75">
      <c r="A231" s="164" t="s">
        <v>218</v>
      </c>
      <c r="B231" s="164"/>
      <c r="C231" s="164"/>
      <c r="D231" s="164"/>
      <c r="E231" s="106"/>
      <c r="F231" s="106"/>
      <c r="G231" s="106"/>
    </row>
    <row r="232" spans="1:7" s="88" customFormat="1" ht="18.75">
      <c r="A232" s="108" t="s">
        <v>216</v>
      </c>
      <c r="B232" s="108"/>
      <c r="C232" s="108"/>
      <c r="D232" s="108"/>
      <c r="E232" s="106">
        <f>คีย์ข้อมูล!AJ143</f>
        <v>4.280575539568345</v>
      </c>
      <c r="F232" s="106">
        <f>คีย์ข้อมูล!AJ144</f>
        <v>0.6596966472204273</v>
      </c>
      <c r="G232" s="107" t="str">
        <f t="shared" si="3"/>
        <v>มาก</v>
      </c>
    </row>
    <row r="233" spans="1:7" s="88" customFormat="1" ht="18.75">
      <c r="A233" s="164" t="s">
        <v>233</v>
      </c>
      <c r="B233" s="164"/>
      <c r="C233" s="164"/>
      <c r="D233" s="164"/>
      <c r="E233" s="106"/>
      <c r="F233" s="106"/>
      <c r="G233" s="107"/>
    </row>
    <row r="234" spans="1:7" s="88" customFormat="1" ht="18.75">
      <c r="A234" s="164" t="s">
        <v>217</v>
      </c>
      <c r="B234" s="164"/>
      <c r="C234" s="164"/>
      <c r="D234" s="164"/>
      <c r="E234" s="106">
        <f>คีย์ข้อมูล!AK143</f>
        <v>4.2086330935251794</v>
      </c>
      <c r="F234" s="106">
        <f>คีย์ข้อมูล!AK144</f>
        <v>0.675393821173611</v>
      </c>
      <c r="G234" s="107" t="str">
        <f aca="true" t="shared" si="4" ref="G234:G242">IF(E234&gt;4.5,"มากที่สุด",IF(E234&gt;3.5,"มาก",IF(E234&gt;2.5,"ปานกลาง",IF(E234&gt;1.5,"น้อย",IF(E234&lt;=1.5,"น้อยที่สุด")))))</f>
        <v>มาก</v>
      </c>
    </row>
    <row r="235" spans="1:7" s="88" customFormat="1" ht="18.75">
      <c r="A235" s="157" t="s">
        <v>219</v>
      </c>
      <c r="B235" s="157"/>
      <c r="C235" s="157"/>
      <c r="D235" s="157"/>
      <c r="E235" s="106">
        <f>คีย์ข้อมูล!AL143</f>
        <v>4.179856115107913</v>
      </c>
      <c r="F235" s="106">
        <f>คีย์ข้อมูล!AL144</f>
        <v>0.7147696351420028</v>
      </c>
      <c r="G235" s="107" t="str">
        <f t="shared" si="4"/>
        <v>มาก</v>
      </c>
    </row>
    <row r="236" spans="1:7" s="88" customFormat="1" ht="18.75">
      <c r="A236" s="157" t="s">
        <v>220</v>
      </c>
      <c r="B236" s="157"/>
      <c r="C236" s="157"/>
      <c r="D236" s="157"/>
      <c r="E236" s="106">
        <f>คีย์ข้อมูล!AM143</f>
        <v>4.18705035971223</v>
      </c>
      <c r="F236" s="106">
        <f>คีย์ข้อมูล!AM144</f>
        <v>0.6655970984353226</v>
      </c>
      <c r="G236" s="107" t="str">
        <f t="shared" si="4"/>
        <v>มาก</v>
      </c>
    </row>
    <row r="237" spans="1:7" s="88" customFormat="1" ht="18.75">
      <c r="A237" s="157" t="s">
        <v>221</v>
      </c>
      <c r="B237" s="157"/>
      <c r="C237" s="157"/>
      <c r="D237" s="157"/>
      <c r="E237" s="106">
        <f>คีย์ข้อมูล!AN143</f>
        <v>4.223021582733813</v>
      </c>
      <c r="F237" s="106">
        <f>คีย์ข้อมูล!AN144</f>
        <v>0.6920162252812779</v>
      </c>
      <c r="G237" s="107" t="str">
        <f t="shared" si="4"/>
        <v>มาก</v>
      </c>
    </row>
    <row r="238" spans="1:7" s="88" customFormat="1" ht="18.75">
      <c r="A238" s="145" t="s">
        <v>239</v>
      </c>
      <c r="B238" s="146"/>
      <c r="C238" s="146"/>
      <c r="D238" s="147"/>
      <c r="E238" s="109">
        <f>คีย์ข้อมูล!AQ146</f>
        <v>4.3133333333333335</v>
      </c>
      <c r="F238" s="109">
        <f>คีย์ข้อมูล!AQ145</f>
        <v>0.6501428764090451</v>
      </c>
      <c r="G238" s="110" t="str">
        <f t="shared" si="4"/>
        <v>มาก</v>
      </c>
    </row>
    <row r="239" spans="1:7" s="88" customFormat="1" ht="18.75">
      <c r="A239" s="108" t="s">
        <v>236</v>
      </c>
      <c r="B239" s="108"/>
      <c r="C239" s="108"/>
      <c r="D239" s="108"/>
      <c r="E239" s="106">
        <f>คีย์ข้อมูล!AO143</f>
        <v>4.280575539568345</v>
      </c>
      <c r="F239" s="106">
        <f>คีย์ข้อมูล!AO144</f>
        <v>0.6813113631815116</v>
      </c>
      <c r="G239" s="107" t="str">
        <f t="shared" si="4"/>
        <v>มาก</v>
      </c>
    </row>
    <row r="240" spans="1:7" s="88" customFormat="1" ht="18.75">
      <c r="A240" s="108" t="s">
        <v>237</v>
      </c>
      <c r="B240" s="108"/>
      <c r="C240" s="108"/>
      <c r="D240" s="108"/>
      <c r="E240" s="106">
        <f>คีย์ข้อมูล!AP143</f>
        <v>4.287769784172662</v>
      </c>
      <c r="F240" s="106">
        <f>คีย์ข้อมูล!AP144</f>
        <v>0.6283703827528523</v>
      </c>
      <c r="G240" s="107" t="str">
        <f t="shared" si="4"/>
        <v>มาก</v>
      </c>
    </row>
    <row r="241" spans="1:7" s="88" customFormat="1" ht="18.75">
      <c r="A241" s="115" t="s">
        <v>238</v>
      </c>
      <c r="B241" s="116"/>
      <c r="C241" s="116"/>
      <c r="D241" s="117"/>
      <c r="E241" s="106">
        <f>คีย์ข้อมูล!AQ143</f>
        <v>4.35251798561151</v>
      </c>
      <c r="F241" s="106">
        <f>คีย์ข้อมูล!AQ144</f>
        <v>0.6354652449762488</v>
      </c>
      <c r="G241" s="107" t="str">
        <f t="shared" si="4"/>
        <v>มาก</v>
      </c>
    </row>
    <row r="242" spans="1:9" s="88" customFormat="1" ht="18.75">
      <c r="A242" s="170" t="s">
        <v>10</v>
      </c>
      <c r="B242" s="171"/>
      <c r="C242" s="171"/>
      <c r="D242" s="172"/>
      <c r="E242" s="111">
        <f>คีย์ข้อมูล!AR143</f>
        <v>4.176064852981589</v>
      </c>
      <c r="F242" s="111">
        <f>คีย์ข้อมูล!AR144</f>
        <v>0.7514371879004456</v>
      </c>
      <c r="G242" s="112" t="str">
        <f t="shared" si="4"/>
        <v>มาก</v>
      </c>
      <c r="I242" s="113"/>
    </row>
    <row r="243" spans="1:7" ht="19.5">
      <c r="A243" s="173" t="s">
        <v>252</v>
      </c>
      <c r="B243" s="173"/>
      <c r="C243" s="173"/>
      <c r="D243" s="173"/>
      <c r="E243" s="173"/>
      <c r="F243" s="173"/>
      <c r="G243" s="173"/>
    </row>
    <row r="244" ht="19.5">
      <c r="A244" s="33"/>
    </row>
    <row r="245" spans="1:2" ht="19.5">
      <c r="A245" s="33"/>
      <c r="B245" s="30" t="s">
        <v>111</v>
      </c>
    </row>
    <row r="246" ht="19.5">
      <c r="A246" s="30" t="s">
        <v>264</v>
      </c>
    </row>
    <row r="247" ht="19.5">
      <c r="A247" s="30" t="s">
        <v>265</v>
      </c>
    </row>
    <row r="248" ht="19.5">
      <c r="A248" s="30" t="s">
        <v>266</v>
      </c>
    </row>
    <row r="249" ht="19.5">
      <c r="A249" s="30" t="s">
        <v>267</v>
      </c>
    </row>
    <row r="250" ht="19.5">
      <c r="A250" s="30" t="s">
        <v>268</v>
      </c>
    </row>
    <row r="251" ht="19.5">
      <c r="A251" s="30" t="s">
        <v>269</v>
      </c>
    </row>
    <row r="258" spans="1:7" ht="19.5">
      <c r="A258" s="32"/>
      <c r="B258" s="32"/>
      <c r="C258" s="32"/>
      <c r="D258" s="32"/>
      <c r="E258" s="31"/>
      <c r="F258" s="31"/>
      <c r="G258" s="31"/>
    </row>
    <row r="259" spans="1:7" ht="19.5">
      <c r="A259" s="32"/>
      <c r="B259" s="32"/>
      <c r="C259" s="32"/>
      <c r="D259" s="32"/>
      <c r="E259" s="31"/>
      <c r="F259" s="31"/>
      <c r="G259" s="31"/>
    </row>
    <row r="260" spans="1:7" ht="19.5">
      <c r="A260" s="32"/>
      <c r="B260" s="32"/>
      <c r="C260" s="32"/>
      <c r="D260" s="32"/>
      <c r="E260" s="31"/>
      <c r="F260" s="31"/>
      <c r="G260" s="31"/>
    </row>
    <row r="261" spans="1:7" ht="19.5">
      <c r="A261" s="32"/>
      <c r="B261" s="32"/>
      <c r="C261" s="32"/>
      <c r="D261" s="32"/>
      <c r="E261" s="31"/>
      <c r="F261" s="31"/>
      <c r="G261" s="31"/>
    </row>
    <row r="262" spans="1:7" ht="19.5">
      <c r="A262" s="32"/>
      <c r="B262" s="32"/>
      <c r="C262" s="32"/>
      <c r="D262" s="32"/>
      <c r="E262" s="31"/>
      <c r="F262" s="31"/>
      <c r="G262" s="31"/>
    </row>
    <row r="263" spans="1:7" ht="19.5">
      <c r="A263" s="32"/>
      <c r="B263" s="32"/>
      <c r="C263" s="32"/>
      <c r="D263" s="32"/>
      <c r="E263" s="31"/>
      <c r="F263" s="31"/>
      <c r="G263" s="31"/>
    </row>
    <row r="264" spans="1:7" ht="19.5">
      <c r="A264" s="32"/>
      <c r="B264" s="32"/>
      <c r="C264" s="32"/>
      <c r="D264" s="32"/>
      <c r="E264" s="31"/>
      <c r="F264" s="31"/>
      <c r="G264" s="31"/>
    </row>
    <row r="265" spans="1:7" ht="19.5">
      <c r="A265" s="32"/>
      <c r="B265" s="32"/>
      <c r="C265" s="32"/>
      <c r="D265" s="32"/>
      <c r="E265" s="31"/>
      <c r="F265" s="31"/>
      <c r="G265" s="31"/>
    </row>
    <row r="266" spans="1:7" ht="19.5">
      <c r="A266" s="32"/>
      <c r="B266" s="32"/>
      <c r="C266" s="32"/>
      <c r="D266" s="32"/>
      <c r="E266" s="31"/>
      <c r="F266" s="31"/>
      <c r="G266" s="31"/>
    </row>
    <row r="267" spans="1:7" ht="19.5">
      <c r="A267" s="32"/>
      <c r="B267" s="32"/>
      <c r="C267" s="32"/>
      <c r="D267" s="32"/>
      <c r="E267" s="31"/>
      <c r="F267" s="31"/>
      <c r="G267" s="31"/>
    </row>
    <row r="268" spans="1:7" ht="19.5">
      <c r="A268" s="32"/>
      <c r="B268" s="32"/>
      <c r="C268" s="32"/>
      <c r="D268" s="32"/>
      <c r="E268" s="31"/>
      <c r="F268" s="31"/>
      <c r="G268" s="31"/>
    </row>
    <row r="269" spans="1:7" ht="19.5">
      <c r="A269" s="32"/>
      <c r="B269" s="32"/>
      <c r="C269" s="32"/>
      <c r="D269" s="32"/>
      <c r="E269" s="31"/>
      <c r="F269" s="31"/>
      <c r="G269" s="31"/>
    </row>
    <row r="270" spans="1:7" ht="19.5">
      <c r="A270" s="32"/>
      <c r="B270" s="32"/>
      <c r="C270" s="32"/>
      <c r="D270" s="32"/>
      <c r="E270" s="31"/>
      <c r="F270" s="31"/>
      <c r="G270" s="31"/>
    </row>
    <row r="271" spans="1:7" ht="19.5">
      <c r="A271" s="32"/>
      <c r="B271" s="32"/>
      <c r="C271" s="32"/>
      <c r="D271" s="32"/>
      <c r="E271" s="31"/>
      <c r="F271" s="31"/>
      <c r="G271" s="31"/>
    </row>
    <row r="272" spans="1:7" ht="19.5">
      <c r="A272" s="32"/>
      <c r="B272" s="32"/>
      <c r="C272" s="32"/>
      <c r="D272" s="32"/>
      <c r="E272" s="31"/>
      <c r="F272" s="31"/>
      <c r="G272" s="31"/>
    </row>
    <row r="273" spans="1:7" ht="19.5">
      <c r="A273" s="32"/>
      <c r="B273" s="32"/>
      <c r="C273" s="32"/>
      <c r="D273" s="32"/>
      <c r="E273" s="31"/>
      <c r="F273" s="31"/>
      <c r="G273" s="31"/>
    </row>
    <row r="274" spans="1:7" ht="19.5">
      <c r="A274" s="32"/>
      <c r="B274" s="32"/>
      <c r="C274" s="32"/>
      <c r="D274" s="32"/>
      <c r="E274" s="31"/>
      <c r="F274" s="31"/>
      <c r="G274" s="31"/>
    </row>
    <row r="275" spans="1:7" ht="19.5">
      <c r="A275" s="32"/>
      <c r="B275" s="32"/>
      <c r="C275" s="32"/>
      <c r="D275" s="32"/>
      <c r="E275" s="31"/>
      <c r="F275" s="31"/>
      <c r="G275" s="31"/>
    </row>
    <row r="276" spans="1:7" ht="19.5">
      <c r="A276" s="32"/>
      <c r="B276" s="32"/>
      <c r="C276" s="32"/>
      <c r="D276" s="32"/>
      <c r="E276" s="31"/>
      <c r="F276" s="31"/>
      <c r="G276" s="31"/>
    </row>
    <row r="277" spans="1:7" ht="19.5">
      <c r="A277" s="32"/>
      <c r="B277" s="32"/>
      <c r="C277" s="32"/>
      <c r="D277" s="32"/>
      <c r="E277" s="31"/>
      <c r="F277" s="31"/>
      <c r="G277" s="31"/>
    </row>
    <row r="278" spans="1:7" ht="19.5">
      <c r="A278" s="32"/>
      <c r="B278" s="32"/>
      <c r="C278" s="32"/>
      <c r="D278" s="32"/>
      <c r="E278" s="31"/>
      <c r="F278" s="31"/>
      <c r="G278" s="31"/>
    </row>
    <row r="279" spans="1:7" ht="19.5">
      <c r="A279" s="32"/>
      <c r="B279" s="32"/>
      <c r="C279" s="32"/>
      <c r="D279" s="32"/>
      <c r="E279" s="31"/>
      <c r="F279" s="31"/>
      <c r="G279" s="31"/>
    </row>
    <row r="280" spans="1:7" ht="19.5">
      <c r="A280" s="32"/>
      <c r="B280" s="32"/>
      <c r="C280" s="32"/>
      <c r="D280" s="32"/>
      <c r="E280" s="31"/>
      <c r="F280" s="31"/>
      <c r="G280" s="31"/>
    </row>
    <row r="281" spans="1:7" ht="19.5">
      <c r="A281" s="32"/>
      <c r="B281" s="32"/>
      <c r="C281" s="32"/>
      <c r="D281" s="32"/>
      <c r="E281" s="31"/>
      <c r="F281" s="31"/>
      <c r="G281" s="31"/>
    </row>
    <row r="282" spans="1:7" ht="19.5">
      <c r="A282" s="32"/>
      <c r="B282" s="32"/>
      <c r="C282" s="32"/>
      <c r="D282" s="32"/>
      <c r="E282" s="31"/>
      <c r="F282" s="31"/>
      <c r="G282" s="31"/>
    </row>
    <row r="283" spans="1:7" ht="19.5">
      <c r="A283" s="32"/>
      <c r="B283" s="32"/>
      <c r="C283" s="32"/>
      <c r="D283" s="32"/>
      <c r="E283" s="31"/>
      <c r="F283" s="31"/>
      <c r="G283" s="31"/>
    </row>
    <row r="284" spans="1:7" ht="19.5">
      <c r="A284" s="32"/>
      <c r="B284" s="32"/>
      <c r="C284" s="32"/>
      <c r="D284" s="32"/>
      <c r="E284" s="31"/>
      <c r="F284" s="31"/>
      <c r="G284" s="31"/>
    </row>
    <row r="285" spans="1:7" ht="19.5">
      <c r="A285" s="32"/>
      <c r="B285" s="32"/>
      <c r="C285" s="32"/>
      <c r="D285" s="32"/>
      <c r="E285" s="31"/>
      <c r="F285" s="31"/>
      <c r="G285" s="31"/>
    </row>
    <row r="286" spans="1:7" ht="19.5">
      <c r="A286" s="32"/>
      <c r="B286" s="32"/>
      <c r="C286" s="32"/>
      <c r="D286" s="32"/>
      <c r="E286" s="31"/>
      <c r="F286" s="31"/>
      <c r="G286" s="31"/>
    </row>
    <row r="287" spans="1:7" ht="19.5">
      <c r="A287" s="32"/>
      <c r="B287" s="32"/>
      <c r="C287" s="32"/>
      <c r="D287" s="32"/>
      <c r="E287" s="31"/>
      <c r="F287" s="31"/>
      <c r="G287" s="31"/>
    </row>
    <row r="288" spans="1:7" ht="19.5">
      <c r="A288" s="32"/>
      <c r="B288" s="32"/>
      <c r="C288" s="32"/>
      <c r="D288" s="32"/>
      <c r="E288" s="31"/>
      <c r="F288" s="31"/>
      <c r="G288" s="31"/>
    </row>
    <row r="289" spans="1:7" ht="19.5">
      <c r="A289" s="32"/>
      <c r="B289" s="32"/>
      <c r="C289" s="32"/>
      <c r="D289" s="32"/>
      <c r="E289" s="31"/>
      <c r="F289" s="31"/>
      <c r="G289" s="31"/>
    </row>
    <row r="290" spans="1:7" ht="19.5">
      <c r="A290" s="32"/>
      <c r="B290" s="32"/>
      <c r="C290" s="32"/>
      <c r="D290" s="32"/>
      <c r="E290" s="31"/>
      <c r="F290" s="31"/>
      <c r="G290" s="31"/>
    </row>
  </sheetData>
  <sheetProtection/>
  <mergeCells count="60">
    <mergeCell ref="A238:D238"/>
    <mergeCell ref="A242:D242"/>
    <mergeCell ref="A243:G243"/>
    <mergeCell ref="A1:G1"/>
    <mergeCell ref="B12:D12"/>
    <mergeCell ref="B16:D16"/>
    <mergeCell ref="E204:E205"/>
    <mergeCell ref="F204:F205"/>
    <mergeCell ref="G204:G205"/>
    <mergeCell ref="A204:D205"/>
    <mergeCell ref="A3:G3"/>
    <mergeCell ref="A5:G5"/>
    <mergeCell ref="A6:G6"/>
    <mergeCell ref="A7:G7"/>
    <mergeCell ref="A4:G4"/>
    <mergeCell ref="A63:B63"/>
    <mergeCell ref="B22:D22"/>
    <mergeCell ref="B26:D26"/>
    <mergeCell ref="A40:G40"/>
    <mergeCell ref="B44:D44"/>
    <mergeCell ref="B160:D160"/>
    <mergeCell ref="B195:D195"/>
    <mergeCell ref="B52:D52"/>
    <mergeCell ref="B60:D60"/>
    <mergeCell ref="B64:D64"/>
    <mergeCell ref="A234:D234"/>
    <mergeCell ref="B120:D120"/>
    <mergeCell ref="B149:D149"/>
    <mergeCell ref="A217:D217"/>
    <mergeCell ref="A219:D219"/>
    <mergeCell ref="A235:D235"/>
    <mergeCell ref="A221:D221"/>
    <mergeCell ref="A222:D222"/>
    <mergeCell ref="A200:G200"/>
    <mergeCell ref="A233:D233"/>
    <mergeCell ref="A210:D210"/>
    <mergeCell ref="A220:D220"/>
    <mergeCell ref="A225:D225"/>
    <mergeCell ref="A229:D229"/>
    <mergeCell ref="A231:D231"/>
    <mergeCell ref="A156:G156"/>
    <mergeCell ref="A236:D236"/>
    <mergeCell ref="A237:D237"/>
    <mergeCell ref="A213:D213"/>
    <mergeCell ref="A209:D209"/>
    <mergeCell ref="A218:D218"/>
    <mergeCell ref="A206:D206"/>
    <mergeCell ref="A207:D207"/>
    <mergeCell ref="A212:D212"/>
    <mergeCell ref="A214:D214"/>
    <mergeCell ref="A216:D216"/>
    <mergeCell ref="B94:D94"/>
    <mergeCell ref="A80:G80"/>
    <mergeCell ref="A116:G116"/>
    <mergeCell ref="B85:D85"/>
    <mergeCell ref="B86:D86"/>
    <mergeCell ref="B87:D87"/>
    <mergeCell ref="B88:D88"/>
    <mergeCell ref="B89:D89"/>
    <mergeCell ref="B90:D90"/>
  </mergeCells>
  <printOptions/>
  <pageMargins left="0.5" right="0.5" top="0.78740157480315" bottom="0.590551181102362" header="0.511811023622047" footer="0.511811023622047"/>
  <pageSetup horizontalDpi="600" verticalDpi="600" orientation="portrait" paperSize="9" r:id="rId5"/>
  <legacyDrawing r:id="rId4"/>
  <oleObjects>
    <oleObject progId="Equation.3" shapeId="1495936" r:id="rId1"/>
    <oleObject progId="Equation.3" shapeId="1558346" r:id="rId2"/>
    <oleObject progId="Equation.3" shapeId="1208592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zoomScale="150" zoomScaleNormal="150" zoomScalePageLayoutView="0" workbookViewId="0" topLeftCell="A1">
      <selection activeCell="C38" sqref="C38"/>
    </sheetView>
  </sheetViews>
  <sheetFormatPr defaultColWidth="9.140625" defaultRowHeight="21.75"/>
  <cols>
    <col min="1" max="1" width="6.7109375" style="29" customWidth="1"/>
    <col min="2" max="2" width="6.421875" style="29" customWidth="1"/>
    <col min="3" max="3" width="81.7109375" style="29" customWidth="1"/>
    <col min="4" max="4" width="8.421875" style="29" customWidth="1"/>
    <col min="5" max="16384" width="9.140625" style="29" customWidth="1"/>
  </cols>
  <sheetData>
    <row r="1" spans="1:4" ht="21" customHeight="1">
      <c r="A1" s="184" t="s">
        <v>253</v>
      </c>
      <c r="B1" s="184"/>
      <c r="C1" s="184"/>
      <c r="D1" s="184"/>
    </row>
    <row r="2" ht="21">
      <c r="A2" s="75" t="s">
        <v>222</v>
      </c>
    </row>
    <row r="3" spans="1:2" ht="21">
      <c r="A3" s="75"/>
      <c r="B3" s="29" t="s">
        <v>272</v>
      </c>
    </row>
    <row r="4" spans="1:2" ht="21">
      <c r="A4" s="75"/>
      <c r="B4" s="29" t="s">
        <v>273</v>
      </c>
    </row>
    <row r="5" ht="13.5" customHeight="1" thickBot="1"/>
    <row r="6" spans="2:4" ht="22.5" thickBot="1" thickTop="1">
      <c r="B6" s="76" t="s">
        <v>0</v>
      </c>
      <c r="C6" s="76" t="s">
        <v>3</v>
      </c>
      <c r="D6" s="77" t="s">
        <v>4</v>
      </c>
    </row>
    <row r="7" spans="2:4" ht="21.75" thickTop="1">
      <c r="B7" s="72">
        <v>1</v>
      </c>
      <c r="C7" s="78" t="s">
        <v>126</v>
      </c>
      <c r="D7" s="79">
        <v>15</v>
      </c>
    </row>
    <row r="8" spans="2:4" ht="21">
      <c r="B8" s="72">
        <v>2</v>
      </c>
      <c r="C8" s="78" t="s">
        <v>134</v>
      </c>
      <c r="D8" s="79">
        <v>5</v>
      </c>
    </row>
    <row r="9" spans="2:4" ht="21">
      <c r="B9" s="72">
        <v>3</v>
      </c>
      <c r="C9" s="78" t="s">
        <v>175</v>
      </c>
      <c r="D9" s="79">
        <v>4</v>
      </c>
    </row>
    <row r="10" spans="2:4" ht="21">
      <c r="B10" s="72">
        <v>4</v>
      </c>
      <c r="C10" s="73" t="s">
        <v>45</v>
      </c>
      <c r="D10" s="74">
        <v>3</v>
      </c>
    </row>
    <row r="11" spans="2:4" ht="21">
      <c r="B11" s="72">
        <v>5</v>
      </c>
      <c r="C11" s="78" t="s">
        <v>174</v>
      </c>
      <c r="D11" s="79">
        <v>2</v>
      </c>
    </row>
    <row r="12" spans="2:4" ht="21">
      <c r="B12" s="72">
        <v>6</v>
      </c>
      <c r="C12" s="78" t="s">
        <v>135</v>
      </c>
      <c r="D12" s="79">
        <v>2</v>
      </c>
    </row>
    <row r="13" spans="2:4" ht="21">
      <c r="B13" s="72">
        <v>7</v>
      </c>
      <c r="C13" s="73" t="s">
        <v>39</v>
      </c>
      <c r="D13" s="74">
        <v>2</v>
      </c>
    </row>
    <row r="14" spans="2:4" ht="21">
      <c r="B14" s="72">
        <v>8</v>
      </c>
      <c r="C14" s="78" t="s">
        <v>176</v>
      </c>
      <c r="D14" s="79">
        <v>1</v>
      </c>
    </row>
    <row r="15" spans="2:4" ht="21">
      <c r="B15" s="72">
        <v>9</v>
      </c>
      <c r="C15" s="78" t="s">
        <v>177</v>
      </c>
      <c r="D15" s="79">
        <v>1</v>
      </c>
    </row>
    <row r="16" spans="2:4" ht="21">
      <c r="B16" s="72">
        <v>10</v>
      </c>
      <c r="C16" s="78" t="s">
        <v>143</v>
      </c>
      <c r="D16" s="79">
        <v>1</v>
      </c>
    </row>
    <row r="17" spans="2:4" ht="21">
      <c r="B17" s="72">
        <v>11</v>
      </c>
      <c r="C17" s="78" t="s">
        <v>178</v>
      </c>
      <c r="D17" s="79">
        <v>1</v>
      </c>
    </row>
    <row r="18" spans="2:4" ht="21">
      <c r="B18" s="72">
        <v>12</v>
      </c>
      <c r="C18" s="78" t="s">
        <v>180</v>
      </c>
      <c r="D18" s="79">
        <v>1</v>
      </c>
    </row>
    <row r="19" spans="2:4" ht="21">
      <c r="B19" s="72">
        <v>13</v>
      </c>
      <c r="C19" s="73" t="s">
        <v>136</v>
      </c>
      <c r="D19" s="74">
        <v>1</v>
      </c>
    </row>
    <row r="20" spans="2:4" ht="21">
      <c r="B20" s="72">
        <v>14</v>
      </c>
      <c r="C20" s="78" t="s">
        <v>139</v>
      </c>
      <c r="D20" s="79">
        <v>1</v>
      </c>
    </row>
    <row r="21" spans="2:4" ht="21">
      <c r="B21" s="72">
        <v>15</v>
      </c>
      <c r="C21" s="78" t="s">
        <v>144</v>
      </c>
      <c r="D21" s="79">
        <v>1</v>
      </c>
    </row>
    <row r="22" spans="2:4" ht="21">
      <c r="B22" s="72">
        <v>16</v>
      </c>
      <c r="C22" s="73" t="s">
        <v>48</v>
      </c>
      <c r="D22" s="74">
        <v>1</v>
      </c>
    </row>
    <row r="23" spans="2:4" ht="20.25" customHeight="1" thickBot="1">
      <c r="B23" s="80"/>
      <c r="C23" s="81" t="s">
        <v>2</v>
      </c>
      <c r="D23" s="81">
        <f>SUM(D7:D22)</f>
        <v>42</v>
      </c>
    </row>
    <row r="24" spans="2:4" ht="20.25" customHeight="1" thickTop="1">
      <c r="B24" s="72"/>
      <c r="C24" s="74"/>
      <c r="D24" s="74"/>
    </row>
    <row r="25" spans="2:4" ht="20.25" customHeight="1">
      <c r="B25" s="78" t="s">
        <v>274</v>
      </c>
      <c r="C25" s="74"/>
      <c r="D25" s="74"/>
    </row>
    <row r="26" spans="2:4" ht="10.5" customHeight="1" thickBot="1">
      <c r="B26" s="78"/>
      <c r="C26" s="74"/>
      <c r="D26" s="74"/>
    </row>
    <row r="27" spans="2:4" ht="22.5" thickBot="1" thickTop="1">
      <c r="B27" s="76" t="s">
        <v>0</v>
      </c>
      <c r="C27" s="76" t="s">
        <v>3</v>
      </c>
      <c r="D27" s="77" t="s">
        <v>4</v>
      </c>
    </row>
    <row r="28" spans="2:4" s="73" customFormat="1" ht="21.75" thickTop="1">
      <c r="B28" s="72">
        <v>1</v>
      </c>
      <c r="C28" s="78" t="s">
        <v>181</v>
      </c>
      <c r="D28" s="79">
        <v>2</v>
      </c>
    </row>
    <row r="29" spans="2:4" ht="21">
      <c r="B29" s="72">
        <v>2</v>
      </c>
      <c r="C29" s="78" t="s">
        <v>179</v>
      </c>
      <c r="D29" s="79">
        <v>2</v>
      </c>
    </row>
    <row r="30" spans="2:4" ht="21">
      <c r="B30" s="72"/>
      <c r="C30" s="78" t="s">
        <v>275</v>
      </c>
      <c r="D30" s="79">
        <v>1</v>
      </c>
    </row>
    <row r="31" spans="2:4" ht="21">
      <c r="B31" s="72"/>
      <c r="C31" s="78" t="s">
        <v>276</v>
      </c>
      <c r="D31" s="79">
        <v>1</v>
      </c>
    </row>
    <row r="32" spans="2:4" ht="21">
      <c r="B32" s="72"/>
      <c r="C32" s="78" t="s">
        <v>277</v>
      </c>
      <c r="D32" s="79">
        <v>1</v>
      </c>
    </row>
    <row r="33" spans="2:4" ht="21">
      <c r="B33" s="72"/>
      <c r="C33" s="78" t="s">
        <v>278</v>
      </c>
      <c r="D33" s="79">
        <v>1</v>
      </c>
    </row>
    <row r="34" spans="2:4" ht="21">
      <c r="B34" s="72"/>
      <c r="C34" s="78" t="s">
        <v>279</v>
      </c>
      <c r="D34" s="79">
        <v>1</v>
      </c>
    </row>
    <row r="35" spans="2:4" ht="21">
      <c r="B35" s="72"/>
      <c r="C35" s="78" t="s">
        <v>280</v>
      </c>
      <c r="D35" s="79">
        <v>1</v>
      </c>
    </row>
    <row r="36" spans="2:4" ht="21">
      <c r="B36" s="72"/>
      <c r="C36" s="78" t="s">
        <v>281</v>
      </c>
      <c r="D36" s="79">
        <v>1</v>
      </c>
    </row>
    <row r="37" spans="2:4" ht="20.25" customHeight="1" thickBot="1">
      <c r="B37" s="80"/>
      <c r="C37" s="81" t="s">
        <v>2</v>
      </c>
      <c r="D37" s="81">
        <f>SUM(D28:D36)</f>
        <v>11</v>
      </c>
    </row>
    <row r="38" ht="21.75" thickTop="1"/>
  </sheetData>
  <sheetProtection/>
  <mergeCells count="1">
    <mergeCell ref="A1:D1"/>
  </mergeCells>
  <printOptions/>
  <pageMargins left="0.5" right="0.3" top="0.78740157480315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monta charewan</cp:lastModifiedBy>
  <cp:lastPrinted>2016-03-02T06:15:12Z</cp:lastPrinted>
  <dcterms:created xsi:type="dcterms:W3CDTF">2002-09-01T05:31:45Z</dcterms:created>
  <dcterms:modified xsi:type="dcterms:W3CDTF">2016-03-02T06:19:28Z</dcterms:modified>
  <cp:category/>
  <cp:version/>
  <cp:contentType/>
  <cp:contentStatus/>
</cp:coreProperties>
</file>