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2"/>
  </bookViews>
  <sheets>
    <sheet name="Sheet2" sheetId="1" r:id="rId1"/>
    <sheet name="คีย์" sheetId="2" r:id="rId2"/>
    <sheet name="สรุป" sheetId="3" r:id="rId3"/>
    <sheet name="ตาราง1" sheetId="4" r:id="rId4"/>
    <sheet name="ตาราง2" sheetId="5" r:id="rId5"/>
    <sheet name="ตาราง3" sheetId="6" r:id="rId6"/>
    <sheet name="ตาราง4" sheetId="7" r:id="rId7"/>
    <sheet name="ข้อเสนอแนะ" sheetId="8" r:id="rId8"/>
  </sheets>
  <definedNames>
    <definedName name="_xlnm._FilterDatabase" localSheetId="4" hidden="1">'ตาราง2'!$A$26:$B$32</definedName>
  </definedNames>
  <calcPr fullCalcOnLoad="1"/>
</workbook>
</file>

<file path=xl/sharedStrings.xml><?xml version="1.0" encoding="utf-8"?>
<sst xmlns="http://schemas.openxmlformats.org/spreadsheetml/2006/main" count="406" uniqueCount="193">
  <si>
    <t>ลำดับที่</t>
  </si>
  <si>
    <t>รายการ</t>
  </si>
  <si>
    <t>ความถี่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</si>
  <si>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</si>
  <si>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</si>
  <si>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</si>
  <si>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</si>
  <si>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</si>
  <si>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</si>
  <si>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ที่</t>
  </si>
  <si>
    <t>คณะ</t>
  </si>
  <si>
    <t>แหล่งข้อมูล</t>
  </si>
  <si>
    <t xml:space="preserve"> - 4 -</t>
  </si>
  <si>
    <t>รับทราบข้อมูล</t>
  </si>
  <si>
    <t>คณะที่สังกัด</t>
  </si>
  <si>
    <t xml:space="preserve"> - 1 -</t>
  </si>
  <si>
    <t>Website บัณฑิตวิทยาลัย</t>
  </si>
  <si>
    <t>สถานภาพ</t>
  </si>
  <si>
    <t xml:space="preserve">Website </t>
  </si>
  <si>
    <t>บัณฑิตวิทยาลัย</t>
  </si>
  <si>
    <t>ที่สังกัด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</si>
  <si>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</si>
  <si>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</si>
  <si>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</si>
  <si>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อาจารย์ที่ปรึกษา</t>
  </si>
  <si>
    <t>ประทับเวลา</t>
  </si>
  <si>
    <t>ประเภท</t>
  </si>
  <si>
    <t>สาขาวิชา</t>
  </si>
  <si>
    <t>บุคลากรสายสนับสนุน</t>
  </si>
  <si>
    <t>Website</t>
  </si>
  <si>
    <t>คณะเกษตรศาสตร์ ทรัพยากรธรรมชาติและสิ่งแวดล้อม</t>
  </si>
  <si>
    <t>facebook</t>
  </si>
  <si>
    <t>อีเมล</t>
  </si>
  <si>
    <t>facebook บัณฑิตวิทยาลัย</t>
  </si>
  <si>
    <t>- 2 -</t>
  </si>
  <si>
    <t>คณะ/สาขาวิชา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</si>
  <si>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</si>
  <si>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</si>
  <si>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จากตาราง 3 พบว่า ผู้ตอบแบบประเมินส่วนใหญ่ได้รับข้อมูลการจัดโครงการฯ </t>
  </si>
  <si>
    <t>จากตาราง 4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</si>
  <si>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r>
      <rPr>
        <b/>
        <u val="single"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 (ตอบได้มากกว่า 1 ข้อ)</t>
    </r>
  </si>
  <si>
    <t>นิสิต ป.โท</t>
  </si>
  <si>
    <t>-</t>
  </si>
  <si>
    <t>บุคลากรสายวิชาการ</t>
  </si>
  <si>
    <t xml:space="preserve">คณะ/วิทยาลัย </t>
  </si>
  <si>
    <t>นิสิต ป.เอก</t>
  </si>
  <si>
    <t>วิทยาศาสตร์การแพทย์</t>
  </si>
  <si>
    <t>สรีรวิทยา</t>
  </si>
  <si>
    <t>กายวิภาคศาสตร์</t>
  </si>
  <si>
    <t>คณะวิทยาศาสตร์การแพทย์</t>
  </si>
  <si>
    <t>คณะที่สังกัด, อาจารย์ที่ปรึกษา</t>
  </si>
  <si>
    <t>ชีวเคมี</t>
  </si>
  <si>
    <t>คณะที่สังกัด, Facebook</t>
  </si>
  <si>
    <t>Website, Facebook</t>
  </si>
  <si>
    <t>สหเวชศาสตร์</t>
  </si>
  <si>
    <t>Facebook</t>
  </si>
  <si>
    <t>วิทยาศาสตร์การเเพทย์</t>
  </si>
  <si>
    <t>อีเมล์</t>
  </si>
  <si>
    <t>และออนไลน์ผ่านระบบ Zoom Meeting</t>
  </si>
  <si>
    <t>สาขาวิชากายวิภาคศาสตร์</t>
  </si>
  <si>
    <t>สาขาวิชาสรีรวิทยา</t>
  </si>
  <si>
    <t>สาขาวิชาวิทยาศาสตร์การแพทย์</t>
  </si>
  <si>
    <t xml:space="preserve">     จากตาราง 2 พบว่า ผู้ตอบแบบสอบถามส่วนใหญ่สังกัดคณะวิทยาศาสตร์การแพทย์มากที่สุด </t>
  </si>
  <si>
    <t>1. ด้านความพึงพอใจ/ความเหมาะสมของการจัดกิจกรรม</t>
  </si>
  <si>
    <t xml:space="preserve">ตอนที่ 2 ความพึงพอใจ ความรู้ที่ได้จากการเข้าร่วมกิจกรรม และการนำไปใช้ประโยชน์  </t>
  </si>
  <si>
    <r>
      <rPr>
        <b/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</si>
  <si>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>ข้อเสนอแนะเพื่อการปรับปรุงการดำเนินกิจกรรมฯ ครั้งต่อไป</t>
  </si>
  <si>
    <t>ส่วนที่ 3 ข้อเสนอแนะ</t>
  </si>
  <si>
    <t>หัวข้อการจัดกิจกรรมที่ท่านสนใจให้บัณฑิตวิทยาลัยจัดครั้งต่อไป</t>
  </si>
  <si>
    <t>รวมด้านความพึงพอใจ/ความเหมาะสมของการจัดกิจกรรม</t>
  </si>
  <si>
    <t xml:space="preserve"> - 5 -</t>
  </si>
  <si>
    <t>คณะสหเวชศาสตร์</t>
  </si>
  <si>
    <t>นิสิตระดับปริญญาโท</t>
  </si>
  <si>
    <t>นิสิตระดับปริญญาเอก</t>
  </si>
  <si>
    <t xml:space="preserve">การประชาสัมพันธ์โครงการฯ ท่านได้รับทราบข่าวการดำเนินโครงการฯ จากแหล่งใด </t>
  </si>
  <si>
    <t xml:space="preserve"> [1. ความเหมาะสมของวัน – เวลาของกิจกรรม]</t>
  </si>
  <si>
    <t xml:space="preserve"> [2. ความรู้ ความสามารถ และการถ่ายทอดความรู้ของวิทยากร]</t>
  </si>
  <si>
    <t xml:space="preserve"> [3. ความเหมาะสมของเอกสารประกอบกิจกรรม]</t>
  </si>
  <si>
    <t>1. ข้อเสนอแนะเพื่อการปรับปรุงการดำเนินการในครั้งต่อไป</t>
  </si>
  <si>
    <t>2. หัวข้อที่ท่านสนใจให้บัณฑิตวิทยาลัยจัดในครั้งต่อไป</t>
  </si>
  <si>
    <t>สำนักหอสมุด มหาวิทยาลัยนเรศวร</t>
  </si>
  <si>
    <t>มหาวิทยาลัยนเรศวร</t>
  </si>
  <si>
    <t>จุลชีววิทยา</t>
  </si>
  <si>
    <t>ณ ห้อง MD 417 คณะวิทยาศาสตร์การแพทย์ มหาวิทยาลัยนเรศวร</t>
  </si>
  <si>
    <t xml:space="preserve">1. ความเหมาะสมของวัน – เวลาของกิจกรรม  </t>
  </si>
  <si>
    <t>2. ความรู้ ความสามารถ และการถ่ายทอดความรู้ ของวิทยากร</t>
  </si>
  <si>
    <t>3. ความเหมาะสมของเอกสารประกอบกิจกรรม</t>
  </si>
  <si>
    <t>4. ท่านคิดว่าความรู้ที่ท่านได้รับในครั้งนี้ จะสามารถนำไปต่อยอด</t>
  </si>
  <si>
    <t>ในการดำเนินงานของท่าน ได้มากน้อยเพียงใด</t>
  </si>
  <si>
    <t>สำนักหอสมุด</t>
  </si>
  <si>
    <t>สาขาวิชาจุลชีววิทยาและปรสิตวิทยา</t>
  </si>
  <si>
    <t>สาขาวิชาชีวเคมีและชีววิทยาโมเลกุล</t>
  </si>
  <si>
    <t xml:space="preserve">     เมื่อพิจารณารายสาขาวิชา พบว่า ผู้ตอบแบบสอบถามส่วนใหญ่สังกัดสาขาวิชาวิทยาศาสตร์</t>
  </si>
  <si>
    <t>ชีวเวชศาสตร์</t>
  </si>
  <si>
    <t>วิทยาลัยพลังงานทดแทนและสมาร์ดกริตเทคโนโลยี</t>
  </si>
  <si>
    <t>สมาร์ตกริดเทคโนโลยี</t>
  </si>
  <si>
    <t>การพูดเพื่อนำเสนองานวิจัย</t>
  </si>
  <si>
    <t>คณะเกษตรฯ</t>
  </si>
  <si>
    <t>สัตวศาสตร์</t>
  </si>
  <si>
    <t>Website, E-Mail, Facebook</t>
  </si>
  <si>
    <t>การตอบคำถามหลังการสัมมาเชิงวิชาการให้มีประสิทธิภาพ</t>
  </si>
  <si>
    <t>คณะเภสัชศาสตร์ มหาวิทยาลัยนเรศวร</t>
  </si>
  <si>
    <t>สาขาวิชาเภสัชวิทยาและวิทยาศาสตร์ชีวโมเลกุล</t>
  </si>
  <si>
    <t>Website, คณะที่สังกัด, อาจารย์ที่ปรึกษา, Facebook</t>
  </si>
  <si>
    <t>วิทยาลัยพลังงานทดแทนฯ</t>
  </si>
  <si>
    <t>การจัดการสมาร์ตซิตี้และนวัตกรรมดิจิทัล</t>
  </si>
  <si>
    <t>ขอให้จัดอีกค่ะ</t>
  </si>
  <si>
    <t xml:space="preserve">การเตรียมงานวิจัย เขียนบทความ </t>
  </si>
  <si>
    <t>การวิเคราะห์ข้อมูลเชิงคุณภาพ</t>
  </si>
  <si>
    <t>ฟิสิกส์การแพทย์</t>
  </si>
  <si>
    <t>กายภาพบำบัด</t>
  </si>
  <si>
    <t>อยากให้มีการแสดงตัวอย่างการทำสไลด์เพิ่มในหลายๆภาควิชาค่ะ</t>
  </si>
  <si>
    <t>คณะเกษตรศาสตร์ฯ</t>
  </si>
  <si>
    <t>สัตวศาสตร์และเทคโนโลยีอาหารสัตว์</t>
  </si>
  <si>
    <t xml:space="preserve">เทคนิคการเขียนหนังสือ ตำรา </t>
  </si>
  <si>
    <t>คณะเกษตรศาสตร์</t>
  </si>
  <si>
    <t>เพื่อนร่วมงาน</t>
  </si>
  <si>
    <t>SGtech</t>
  </si>
  <si>
    <t>Smart City</t>
  </si>
  <si>
    <t>ควรมมีการจัดช่วงต้นเทอมการศึกษา</t>
  </si>
  <si>
    <t>สรีร</t>
  </si>
  <si>
    <t>วิทยาศาสตร์การแพทย์ (สรีรวิทยา)</t>
  </si>
  <si>
    <t>Website, คณะที่สังกัด, อาจารย์ที่ปรึกษา</t>
  </si>
  <si>
    <t>การเขียนอีเมล ตอบอาจารย์</t>
  </si>
  <si>
    <t xml:space="preserve">คณะที่สังกัด, Line </t>
  </si>
  <si>
    <t>วิทวิทยาศาสตร์การแพทย์</t>
  </si>
  <si>
    <t xml:space="preserve">เภสัชศาสตร์ </t>
  </si>
  <si>
    <t xml:space="preserve">สำนักหอสมุด </t>
  </si>
  <si>
    <t>เกษตรศาสตร์ ทรัพยากรธรรมชาติ และสิ่งแวดล้อม</t>
  </si>
  <si>
    <t>เภสัชวิทยาและวิทยาศาสตร์ชีวโมเลกุล</t>
  </si>
  <si>
    <t>วิทยาลัยพลังงานทดแทนและสมาร์ตกริดเทคโนโลยี</t>
  </si>
  <si>
    <t>ไม่ระบุ</t>
  </si>
  <si>
    <t xml:space="preserve"> [4. ท่านคิดว่าความรู้ที่ท่านได้รับในครั้งนี้ จะสามารถนำไปต่อยอดในการดำเนินงานของท่าน ได้4น้อยเพียงใด]</t>
  </si>
  <si>
    <t>ดี4ครับ</t>
  </si>
  <si>
    <t>เกษตรศาสตร์ ทรัพยากรธรรมชาติ และสิ่งแวดล้อม </t>
  </si>
  <si>
    <t xml:space="preserve">วันศุกร์ที่ 19 มกราคม 2567 </t>
  </si>
  <si>
    <t xml:space="preserve">  "How to transform research articles to seminar presentation"</t>
  </si>
  <si>
    <t>จากการจัดกิจกรรม "How to transform research articles to seminar presentation"</t>
  </si>
  <si>
    <t xml:space="preserve">เมื่อวันศุกร์ที่ 19 มกราคม 2567 โดยมีวัตถุประสงค์ เพื่อระดมความคิดการจัดการเรียนการสอนให้นิสิตระดับบัณฑิตศึกษา </t>
  </si>
  <si>
    <t xml:space="preserve">ได้พัฒนาทักษะด้านการวิจัย ระเบียบวิธีวิจัย ฝึกฝนทักษะในการนำเสนอผลงาน พบว่า มีผู้เข้าร่วมโครงการ </t>
  </si>
  <si>
    <t>ผลการประเมินกิจกรรม</t>
  </si>
  <si>
    <t xml:space="preserve"> วันศุกร์ที่ 19 มกราคม 2567 </t>
  </si>
  <si>
    <t>จำนวนทั้งสิ้น 35 คน และมีผู้ตอบแบบประเมิน จำนวน 26 คน คิดเป็นร้อยละ 74.28</t>
  </si>
  <si>
    <t>ประเมินส่วนใหญ่เป็นนิสิตระดับปริญญาโท คิดเป็นร้อยละ 46.15 รองลงมาได้แก่ บุคลากรสายวิชาการ</t>
  </si>
  <si>
    <t>คิดเป็นร้อยละ 26.92 และนิสิตระดับปริญญาเอก คิดเป็นร้อยละ 23.08</t>
  </si>
  <si>
    <t>จากทางคณะที่สังกัด มากที่สุด คิดเป็นร้อยละ 40.00 รองลงมาได้แก่ Website บัณฑิตวิทยาลัย</t>
  </si>
  <si>
    <t>คิดเป็นร้อยละ 28.57 และ facebook บัณฑิตวิทยาลัย คิดเป็นร้อยละ  14.29</t>
  </si>
  <si>
    <t>N = 26</t>
  </si>
  <si>
    <t>ขอให้จัดกิจกรรมต่อไปอีก</t>
  </si>
  <si>
    <t>อยากให้มีการแสดงตัวอย่างการทำสไลด์เพิ่มในหลายๆภาควิชา</t>
  </si>
  <si>
    <t>ควรมีการจัดช่วงต้นเทอมการศึกษา</t>
  </si>
  <si>
    <t>สาขาวิชาสัตวศาสตร์และเทคโนโลยีอาหารสัตว์</t>
  </si>
  <si>
    <t>สาขาวิชาฟิสิกส์การแพทย์</t>
  </si>
  <si>
    <t>สาขาวิชาชีวเวช</t>
  </si>
  <si>
    <t>สาขาวิชากายภาพบำบัด</t>
  </si>
  <si>
    <t>สาขาวิชาการจัดการสมาร์ตซิตี้และนวัตกรรมดิจิทัล</t>
  </si>
  <si>
    <t>สาขาวิชาสมาร์ตกริดเทคโนโลยี</t>
  </si>
  <si>
    <t>คณะเภสัชศาสตร์</t>
  </si>
  <si>
    <t xml:space="preserve">          คิดเป็นร้อยละ 46.15 รองลงมาได้แก่ คณะสหเวชศาสตร์ คิดเป็นร้อยละ 23.08 และคณะเกษตรศาสตร์ </t>
  </si>
  <si>
    <t xml:space="preserve">          ทรัพยากรธรรมชาติและสิ่งแวดล้อม วิทยาลัยพลังงานทดแทนและสมาร์ตกริดเทคโนโลยี คิดเป็นร้อยละ </t>
  </si>
  <si>
    <t xml:space="preserve">          และปรสิตวิทยา สาขาวิชาสัตวศาสตร์และเทคโนโลยีอาหารสัตว์ คิดเป็นร้อยละ 11.54</t>
  </si>
  <si>
    <t xml:space="preserve"> - 3 -</t>
  </si>
  <si>
    <t>จำนวน 26 คน คิดเป็นร้อยละ 74.28 โดยมีรายละเอียดดังนี้</t>
  </si>
  <si>
    <t xml:space="preserve">เมื่อวันศุกร์ที่ 19 มกราคม 2567  ผู้เข้าร่วมโครงการมีจำนวนทั้งสิ้น 35 คน ผู้ตอบแบบประเมิน </t>
  </si>
  <si>
    <t>ผู้ตอบแบบประเมินส่วนใหญ่เป็นนิสิตระดับปริญญาโท คิดเป็นร้อยละ 46.15 รองลงมาได้แก่ บุคลากร</t>
  </si>
  <si>
    <t>สายวิชาการ คิดเป็นร้อยละ 26.92 และนิสิตระดับปริญญาเอก คิดเป็นร้อยละ 23.08</t>
  </si>
  <si>
    <t xml:space="preserve">ผู้ตอบแบบประเมินส่วนใหญ่สังกัดคณะวิทยาศาสตร์การแพทย์มากที่สุด คิดเป็นร้อยละ 46.15 </t>
  </si>
  <si>
    <t xml:space="preserve">รองลงมาได้แก่ คณะสหเวชศาสตร์ คิดเป็นร้อยละ 23.08 และคณะเกษตรศาสตร์ทรัพยากรธรรมชาติ </t>
  </si>
  <si>
    <t>และสิ่งแวดล้อม วิทยาลัยพลังงานทดแทนและสมาร์ตกริดเทคโนโลยี คิดเป็นร้อยละ 11.54</t>
  </si>
  <si>
    <t xml:space="preserve">เมื่อพิจารณารายสาขาวิชา พบว่า ผู้ตอบแบบสอบถามส่วนใหญ่สังกัดสาขาวิชาวิทยาศาสตร์ </t>
  </si>
  <si>
    <t>และปรสิตวิทยา สาขาวิชาสัตวศาสตร์และเทคโนโลยีอาหารสัตว์ คิดเป็นร้อยละ 11.54</t>
  </si>
  <si>
    <t>การแพทย์ และสาขาวิชาฟิสิกส์การแพทย์ คิดเป็นร้อยละ 15.38 รองลงมาได้แก่ สาขาวิชาจุลชีววิทยา</t>
  </si>
  <si>
    <t xml:space="preserve">          การแพทย์ และสาขาวิชาฟิสิกส์การแพทย์ คิดเป็นร้อยละ 15.38 รองลงมาได้แก่ สาขาวิชาจุลชีววิทยา</t>
  </si>
  <si>
    <t xml:space="preserve">ผู้ตอบแบบประเมินส่วนใหญ่ได้รับข้อมูลการจัดโครงการฯ จากทางคณะที่สังกัด มากที่สุด </t>
  </si>
  <si>
    <t xml:space="preserve">คิดเป็นร้อยละ 40.00 รองลงมาได้แก่ Website บัณฑิตวิทยาลัย คิดเป็นร้อยละ 28.57 และ facebook </t>
  </si>
  <si>
    <t>บัณฑิตวิทยาลัย คิดเป็นร้อยละ 14.29</t>
  </si>
  <si>
    <t xml:space="preserve">อยู่ในระดับมากที่สุด (ค่าเฉลี่ย 4.76) เมื่อพิจารณารายข้อ พบว่า ข้อที่มีค่าเฉลี่ยสูงที่สุดคือ ความรู้ ความสามารถ </t>
  </si>
  <si>
    <t xml:space="preserve">และการถ่ายทอดความรู้ ของวิทยากร และความรู้ที่ได้รับในครั้งนี้ จะสามารถนำไปต่อยอดในการดำเนินงาน </t>
  </si>
  <si>
    <t xml:space="preserve">อยู่ในระดับมากที่สุด (ค่าเฉลี่ย 4.74) รองลงมาได้แก่ ความเหมาะสมของเอกสารประกอบกิจกรรมอยู่ในระดับมากที่สุด </t>
  </si>
  <si>
    <t xml:space="preserve">(ค่าเฉลี่ย 4.67) </t>
  </si>
  <si>
    <t xml:space="preserve">พบว่า ข้อที่มีค่าเฉลี่ยสูงที่สุดคือ ความรู้ ความสามารถ และการถ่ายทอดความรู้ ของวิทยากร และความรู้ </t>
  </si>
  <si>
    <t xml:space="preserve">ที่ได้รับในครั้งนี้จะสามารถนำไปต่อยอดในการดำเนินงานอยู่ในระดับมากที่สุด (ค่าเฉลี่ย 4.74) รองลงมาได้แก่ </t>
  </si>
  <si>
    <t xml:space="preserve">ความเหมาะสมของเอกสารประกอบกิจกรรมอยู่ในระดับมากที่สุด (ค่าเฉลี่ย 4.67) </t>
  </si>
  <si>
    <t>1.การพูดเพื่อนำเสนองานวิจัย</t>
  </si>
  <si>
    <t>2.การตอบคำถามหลังการสัมมาเชิงวิชาการให้มีประสิทธิภาพ</t>
  </si>
  <si>
    <t xml:space="preserve">3.การเตรียมงานวิจัย เขียนบทความ </t>
  </si>
  <si>
    <t>4.การวิเคราะห์ข้อมูลเชิงคุณภาพ</t>
  </si>
  <si>
    <t xml:space="preserve">5.เทคนิคการเขียนหนังสือ ตำรา </t>
  </si>
  <si>
    <t>6.การเขียนอีเมล ตอบอาจารย์</t>
  </si>
  <si>
    <t xml:space="preserve">ผู้ตอบแบบประเมินมีความคิดเห็นโดยรวมอยู่ในระดับมากที่สุด (ค่าเฉลี่ย 4.76) เมื่อพิจารณารายข้อ </t>
  </si>
  <si>
    <t>1.ขอให้จัดกิจกรรมต่อไปอีก</t>
  </si>
  <si>
    <t>2.อยากให้มีการแสดงตัวอย่างการทำสไลด์เพิ่มในหลายๆภาควิชา</t>
  </si>
  <si>
    <t>3.พบว่าควรมีการจัดช่วงต้นเทอมการศึกษา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</si>
</sst>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name val="Tahoma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i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name val="Calibri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sz val="12"/>
      <color rgb="FF000000"/>
      <name val="TH Sarabun New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59" fillId="0" borderId="0" xfId="0" applyFont="1" applyAlignment="1">
      <alignment horizontal="left" vertical="top" wrapText="1"/>
    </xf>
    <xf numFmtId="2" fontId="5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Alignment="1">
      <alignment/>
    </xf>
    <xf numFmtId="0" fontId="61" fillId="13" borderId="0" xfId="0" applyFont="1" applyFill="1" applyAlignment="1">
      <alignment horizontal="center"/>
    </xf>
    <xf numFmtId="0" fontId="61" fillId="12" borderId="0" xfId="0" applyFont="1" applyFill="1" applyAlignment="1">
      <alignment horizontal="center"/>
    </xf>
    <xf numFmtId="0" fontId="61" fillId="3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Alignment="1">
      <alignment/>
    </xf>
    <xf numFmtId="0" fontId="61" fillId="9" borderId="0" xfId="0" applyFont="1" applyFill="1" applyAlignment="1">
      <alignment horizontal="center"/>
    </xf>
    <xf numFmtId="0" fontId="61" fillId="8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1" fillId="11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8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61" fillId="18" borderId="0" xfId="0" applyNumberFormat="1" applyFont="1" applyFill="1" applyAlignment="1">
      <alignment horizontal="center"/>
    </xf>
    <xf numFmtId="2" fontId="63" fillId="11" borderId="0" xfId="0" applyNumberFormat="1" applyFont="1" applyFill="1" applyBorder="1" applyAlignment="1">
      <alignment horizontal="center" wrapText="1"/>
    </xf>
    <xf numFmtId="2" fontId="61" fillId="11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2" fontId="63" fillId="9" borderId="0" xfId="0" applyNumberFormat="1" applyFont="1" applyFill="1" applyBorder="1" applyAlignment="1">
      <alignment wrapText="1"/>
    </xf>
    <xf numFmtId="0" fontId="62" fillId="0" borderId="0" xfId="0" applyFont="1" applyFill="1" applyBorder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62" fillId="9" borderId="0" xfId="0" applyFont="1" applyFill="1" applyAlignment="1">
      <alignment horizont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59" fillId="0" borderId="0" xfId="0" applyFont="1" applyAlignment="1">
      <alignment/>
    </xf>
    <xf numFmtId="0" fontId="7" fillId="0" borderId="0" xfId="0" applyFont="1" applyAlignment="1">
      <alignment horizontal="center"/>
    </xf>
    <xf numFmtId="0" fontId="64" fillId="34" borderId="0" xfId="0" applyFont="1" applyFill="1" applyBorder="1" applyAlignment="1">
      <alignment horizontal="center" wrapText="1"/>
    </xf>
    <xf numFmtId="0" fontId="62" fillId="11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61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18" xfId="0" applyFont="1" applyBorder="1" applyAlignment="1">
      <alignment/>
    </xf>
    <xf numFmtId="0" fontId="66" fillId="0" borderId="18" xfId="0" applyFont="1" applyFill="1" applyBorder="1" applyAlignment="1">
      <alignment horizontal="center"/>
    </xf>
    <xf numFmtId="2" fontId="66" fillId="0" borderId="18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19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0" fontId="66" fillId="0" borderId="20" xfId="0" applyFont="1" applyFill="1" applyBorder="1" applyAlignment="1">
      <alignment horizontal="center"/>
    </xf>
    <xf numFmtId="1" fontId="67" fillId="0" borderId="12" xfId="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212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4" fillId="0" borderId="28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28" xfId="0" applyFont="1" applyBorder="1" applyAlignment="1">
      <alignment horizontal="center" vertical="top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59" fillId="0" borderId="2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2" fontId="7" fillId="0" borderId="2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7" fillId="0" borderId="18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63" fillId="34" borderId="0" xfId="0" applyFont="1" applyFill="1" applyBorder="1" applyAlignment="1">
      <alignment horizontal="center" wrapText="1"/>
    </xf>
    <xf numFmtId="0" fontId="61" fillId="3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5" fillId="0" borderId="22" xfId="0" applyFont="1" applyBorder="1" applyAlignment="1">
      <alignment horizontal="left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22" sqref="K22"/>
    </sheetView>
  </sheetViews>
  <sheetFormatPr defaultColWidth="12.57421875" defaultRowHeight="15.75" customHeight="1"/>
  <cols>
    <col min="1" max="17" width="18.8515625" style="125" customWidth="1"/>
    <col min="18" max="16384" width="12.57421875" style="125" customWidth="1"/>
  </cols>
  <sheetData>
    <row r="1" spans="1:11" ht="12.75">
      <c r="A1" s="124" t="s">
        <v>25</v>
      </c>
      <c r="B1" s="124" t="s">
        <v>26</v>
      </c>
      <c r="C1" s="124" t="s">
        <v>44</v>
      </c>
      <c r="D1" s="124" t="s">
        <v>27</v>
      </c>
      <c r="E1" s="124" t="s">
        <v>74</v>
      </c>
      <c r="F1" s="124" t="s">
        <v>75</v>
      </c>
      <c r="G1" s="124" t="s">
        <v>76</v>
      </c>
      <c r="H1" s="124" t="s">
        <v>77</v>
      </c>
      <c r="I1" s="124" t="s">
        <v>132</v>
      </c>
      <c r="J1" s="124" t="s">
        <v>78</v>
      </c>
      <c r="K1" s="124" t="s">
        <v>79</v>
      </c>
    </row>
    <row r="2" spans="1:9" ht="12.75">
      <c r="A2" s="126">
        <v>45310.440818449075</v>
      </c>
      <c r="B2" s="127" t="s">
        <v>45</v>
      </c>
      <c r="C2" s="127" t="s">
        <v>54</v>
      </c>
      <c r="D2" s="127" t="s">
        <v>93</v>
      </c>
      <c r="E2" s="127" t="s">
        <v>14</v>
      </c>
      <c r="F2" s="127">
        <v>5</v>
      </c>
      <c r="G2" s="127">
        <v>5</v>
      </c>
      <c r="H2" s="127">
        <v>5</v>
      </c>
      <c r="I2" s="127">
        <v>5</v>
      </c>
    </row>
    <row r="3" spans="1:11" ht="12.75">
      <c r="A3" s="126">
        <v>45310.442085648145</v>
      </c>
      <c r="B3" s="127" t="s">
        <v>45</v>
      </c>
      <c r="C3" s="127" t="s">
        <v>94</v>
      </c>
      <c r="D3" s="127" t="s">
        <v>95</v>
      </c>
      <c r="E3" s="127" t="s">
        <v>53</v>
      </c>
      <c r="F3" s="127">
        <v>5</v>
      </c>
      <c r="G3" s="127">
        <v>5</v>
      </c>
      <c r="H3" s="127">
        <v>4</v>
      </c>
      <c r="I3" s="127">
        <v>4</v>
      </c>
      <c r="K3" s="127" t="s">
        <v>96</v>
      </c>
    </row>
    <row r="4" spans="1:11" ht="12.75">
      <c r="A4" s="126">
        <v>45310.442520868055</v>
      </c>
      <c r="B4" s="127" t="s">
        <v>41</v>
      </c>
      <c r="C4" s="127" t="s">
        <v>97</v>
      </c>
      <c r="D4" s="127" t="s">
        <v>98</v>
      </c>
      <c r="E4" s="127" t="s">
        <v>99</v>
      </c>
      <c r="F4" s="127">
        <v>5</v>
      </c>
      <c r="G4" s="127">
        <v>5</v>
      </c>
      <c r="H4" s="127">
        <v>5</v>
      </c>
      <c r="I4" s="127">
        <v>5</v>
      </c>
      <c r="J4" s="127" t="s">
        <v>42</v>
      </c>
      <c r="K4" s="127" t="s">
        <v>42</v>
      </c>
    </row>
    <row r="5" spans="1:11" ht="12.75">
      <c r="A5" s="126">
        <v>45310.443569062496</v>
      </c>
      <c r="B5" s="127" t="s">
        <v>41</v>
      </c>
      <c r="C5" s="127" t="s">
        <v>46</v>
      </c>
      <c r="D5" s="127" t="s">
        <v>47</v>
      </c>
      <c r="E5" s="127" t="s">
        <v>14</v>
      </c>
      <c r="F5" s="127">
        <v>5</v>
      </c>
      <c r="G5" s="127">
        <v>4</v>
      </c>
      <c r="H5" s="127">
        <v>4</v>
      </c>
      <c r="I5" s="127">
        <v>5</v>
      </c>
      <c r="J5" s="127" t="s">
        <v>42</v>
      </c>
      <c r="K5" s="127" t="s">
        <v>100</v>
      </c>
    </row>
    <row r="6" spans="1:11" ht="12.75">
      <c r="A6" s="126">
        <v>45310.44360309027</v>
      </c>
      <c r="B6" s="127" t="s">
        <v>41</v>
      </c>
      <c r="C6" s="127" t="s">
        <v>101</v>
      </c>
      <c r="D6" s="127" t="s">
        <v>102</v>
      </c>
      <c r="E6" s="127" t="s">
        <v>103</v>
      </c>
      <c r="F6" s="127">
        <v>4</v>
      </c>
      <c r="G6" s="127">
        <v>5</v>
      </c>
      <c r="H6" s="127">
        <v>5</v>
      </c>
      <c r="I6" s="127">
        <v>5</v>
      </c>
      <c r="J6" s="127" t="s">
        <v>42</v>
      </c>
      <c r="K6" s="127" t="s">
        <v>42</v>
      </c>
    </row>
    <row r="7" spans="1:9" ht="12.75">
      <c r="A7" s="126">
        <v>45310.44535947917</v>
      </c>
      <c r="B7" s="127" t="s">
        <v>43</v>
      </c>
      <c r="C7" s="127" t="s">
        <v>46</v>
      </c>
      <c r="D7" s="127" t="s">
        <v>48</v>
      </c>
      <c r="E7" s="127" t="s">
        <v>14</v>
      </c>
      <c r="F7" s="127">
        <v>5</v>
      </c>
      <c r="G7" s="127">
        <v>5</v>
      </c>
      <c r="H7" s="127">
        <v>5</v>
      </c>
      <c r="I7" s="127">
        <v>5</v>
      </c>
    </row>
    <row r="8" spans="1:11" ht="12.75">
      <c r="A8" s="126">
        <v>45310.445968831016</v>
      </c>
      <c r="B8" s="127" t="s">
        <v>43</v>
      </c>
      <c r="C8" s="127" t="s">
        <v>104</v>
      </c>
      <c r="D8" s="127" t="s">
        <v>105</v>
      </c>
      <c r="E8" s="127" t="s">
        <v>53</v>
      </c>
      <c r="F8" s="127">
        <v>4</v>
      </c>
      <c r="G8" s="127">
        <v>5</v>
      </c>
      <c r="H8" s="127">
        <v>4</v>
      </c>
      <c r="I8" s="127">
        <v>5</v>
      </c>
      <c r="J8" s="127" t="s">
        <v>106</v>
      </c>
      <c r="K8" s="127" t="s">
        <v>107</v>
      </c>
    </row>
    <row r="9" spans="1:11" ht="12.75">
      <c r="A9" s="126">
        <v>45310.446047731486</v>
      </c>
      <c r="B9" s="127" t="s">
        <v>28</v>
      </c>
      <c r="C9" s="127" t="s">
        <v>80</v>
      </c>
      <c r="D9" s="127" t="s">
        <v>42</v>
      </c>
      <c r="E9" s="127" t="s">
        <v>29</v>
      </c>
      <c r="F9" s="127">
        <v>5</v>
      </c>
      <c r="G9" s="127">
        <v>5</v>
      </c>
      <c r="H9" s="127">
        <v>4</v>
      </c>
      <c r="I9" s="127">
        <v>5</v>
      </c>
      <c r="K9" s="127" t="s">
        <v>108</v>
      </c>
    </row>
    <row r="10" spans="1:9" ht="12.75">
      <c r="A10" s="126">
        <v>45310.44624895834</v>
      </c>
      <c r="B10" s="127" t="s">
        <v>41</v>
      </c>
      <c r="C10" s="127" t="s">
        <v>46</v>
      </c>
      <c r="D10" s="127" t="s">
        <v>82</v>
      </c>
      <c r="E10" s="127" t="s">
        <v>14</v>
      </c>
      <c r="F10" s="127">
        <v>5</v>
      </c>
      <c r="G10" s="127">
        <v>5</v>
      </c>
      <c r="H10" s="127">
        <v>5</v>
      </c>
      <c r="I10" s="127">
        <v>5</v>
      </c>
    </row>
    <row r="11" spans="1:9" ht="12.75">
      <c r="A11" s="126">
        <v>45310.44625961805</v>
      </c>
      <c r="B11" s="127" t="s">
        <v>41</v>
      </c>
      <c r="C11" s="127" t="s">
        <v>54</v>
      </c>
      <c r="D11" s="127" t="s">
        <v>109</v>
      </c>
      <c r="E11" s="127" t="s">
        <v>14</v>
      </c>
      <c r="F11" s="127">
        <v>4</v>
      </c>
      <c r="G11" s="127">
        <v>4</v>
      </c>
      <c r="H11" s="127">
        <v>4</v>
      </c>
      <c r="I11" s="127">
        <v>4</v>
      </c>
    </row>
    <row r="12" spans="1:11" ht="12.75">
      <c r="A12" s="126">
        <v>45310.44635416667</v>
      </c>
      <c r="B12" s="127" t="s">
        <v>41</v>
      </c>
      <c r="C12" s="127" t="s">
        <v>46</v>
      </c>
      <c r="D12" s="127" t="s">
        <v>82</v>
      </c>
      <c r="E12" s="127" t="s">
        <v>55</v>
      </c>
      <c r="F12" s="127">
        <v>4</v>
      </c>
      <c r="G12" s="127">
        <v>5</v>
      </c>
      <c r="H12" s="127">
        <v>5</v>
      </c>
      <c r="I12" s="127">
        <v>4</v>
      </c>
      <c r="J12" s="127" t="s">
        <v>42</v>
      </c>
      <c r="K12" s="127" t="s">
        <v>42</v>
      </c>
    </row>
    <row r="13" spans="1:10" ht="12.75">
      <c r="A13" s="126">
        <v>45310.44676322916</v>
      </c>
      <c r="B13" s="127" t="s">
        <v>41</v>
      </c>
      <c r="C13" s="127" t="s">
        <v>54</v>
      </c>
      <c r="D13" s="127" t="s">
        <v>110</v>
      </c>
      <c r="E13" s="127" t="s">
        <v>14</v>
      </c>
      <c r="F13" s="127">
        <v>5</v>
      </c>
      <c r="G13" s="127">
        <v>5</v>
      </c>
      <c r="H13" s="127">
        <v>5</v>
      </c>
      <c r="I13" s="127">
        <v>5</v>
      </c>
      <c r="J13" s="127" t="s">
        <v>111</v>
      </c>
    </row>
    <row r="14" spans="1:11" ht="12.75">
      <c r="A14" s="126">
        <v>45310.44719907407</v>
      </c>
      <c r="B14" s="127" t="s">
        <v>43</v>
      </c>
      <c r="C14" s="127" t="s">
        <v>112</v>
      </c>
      <c r="D14" s="127" t="s">
        <v>113</v>
      </c>
      <c r="E14" s="127" t="s">
        <v>53</v>
      </c>
      <c r="F14" s="127">
        <v>5</v>
      </c>
      <c r="G14" s="127">
        <v>5</v>
      </c>
      <c r="H14" s="127">
        <v>5</v>
      </c>
      <c r="I14" s="127">
        <v>5</v>
      </c>
      <c r="J14" s="127" t="s">
        <v>133</v>
      </c>
      <c r="K14" s="127" t="s">
        <v>114</v>
      </c>
    </row>
    <row r="15" spans="1:9" ht="12.75">
      <c r="A15" s="126">
        <v>45310.44746851852</v>
      </c>
      <c r="B15" s="127" t="s">
        <v>43</v>
      </c>
      <c r="C15" s="127" t="s">
        <v>115</v>
      </c>
      <c r="E15" s="127" t="s">
        <v>116</v>
      </c>
      <c r="F15" s="127">
        <v>5</v>
      </c>
      <c r="G15" s="127">
        <v>5</v>
      </c>
      <c r="H15" s="127">
        <v>5</v>
      </c>
      <c r="I15" s="127">
        <v>5</v>
      </c>
    </row>
    <row r="16" spans="1:11" ht="12.75">
      <c r="A16" s="126">
        <v>45310.447538865745</v>
      </c>
      <c r="B16" s="127" t="s">
        <v>41</v>
      </c>
      <c r="C16" s="127" t="s">
        <v>46</v>
      </c>
      <c r="D16" s="127" t="s">
        <v>82</v>
      </c>
      <c r="E16" s="127" t="s">
        <v>55</v>
      </c>
      <c r="F16" s="127">
        <v>4</v>
      </c>
      <c r="G16" s="127">
        <v>5</v>
      </c>
      <c r="H16" s="127">
        <v>5</v>
      </c>
      <c r="I16" s="127">
        <v>4</v>
      </c>
      <c r="J16" s="127" t="s">
        <v>42</v>
      </c>
      <c r="K16" s="127" t="s">
        <v>42</v>
      </c>
    </row>
    <row r="17" spans="1:9" ht="12.75">
      <c r="A17" s="126">
        <v>45310.456099537034</v>
      </c>
      <c r="B17" s="127" t="s">
        <v>45</v>
      </c>
      <c r="C17" s="127" t="s">
        <v>117</v>
      </c>
      <c r="D17" s="127" t="s">
        <v>118</v>
      </c>
      <c r="E17" s="127" t="s">
        <v>14</v>
      </c>
      <c r="F17" s="127">
        <v>4</v>
      </c>
      <c r="G17" s="127">
        <v>4</v>
      </c>
      <c r="H17" s="127">
        <v>4</v>
      </c>
      <c r="I17" s="127">
        <v>4</v>
      </c>
    </row>
    <row r="18" spans="1:11" ht="12.75">
      <c r="A18" s="126">
        <v>45310.474029212965</v>
      </c>
      <c r="B18" s="127" t="s">
        <v>43</v>
      </c>
      <c r="C18" s="127" t="s">
        <v>56</v>
      </c>
      <c r="D18" s="127" t="s">
        <v>51</v>
      </c>
      <c r="E18" s="127" t="s">
        <v>55</v>
      </c>
      <c r="F18" s="127">
        <v>4</v>
      </c>
      <c r="G18" s="127">
        <v>5</v>
      </c>
      <c r="H18" s="127">
        <v>5</v>
      </c>
      <c r="I18" s="127">
        <v>5</v>
      </c>
      <c r="J18" s="127" t="s">
        <v>42</v>
      </c>
      <c r="K18" s="127" t="s">
        <v>42</v>
      </c>
    </row>
    <row r="19" spans="1:11" ht="12.75">
      <c r="A19" s="126">
        <v>45310.56993952546</v>
      </c>
      <c r="B19" s="127" t="s">
        <v>41</v>
      </c>
      <c r="C19" s="127" t="s">
        <v>46</v>
      </c>
      <c r="D19" s="127" t="s">
        <v>46</v>
      </c>
      <c r="E19" s="127" t="s">
        <v>103</v>
      </c>
      <c r="F19" s="127">
        <v>5</v>
      </c>
      <c r="G19" s="127">
        <v>5</v>
      </c>
      <c r="H19" s="127">
        <v>5</v>
      </c>
      <c r="I19" s="127">
        <v>5</v>
      </c>
      <c r="J19" s="127" t="s">
        <v>119</v>
      </c>
      <c r="K19" s="127" t="s">
        <v>42</v>
      </c>
    </row>
    <row r="20" spans="1:9" ht="12.75">
      <c r="A20" s="126">
        <v>45310.59015068287</v>
      </c>
      <c r="B20" s="127" t="s">
        <v>41</v>
      </c>
      <c r="C20" s="127" t="s">
        <v>56</v>
      </c>
      <c r="D20" s="127" t="s">
        <v>120</v>
      </c>
      <c r="E20" s="127" t="s">
        <v>14</v>
      </c>
      <c r="F20" s="127">
        <v>5</v>
      </c>
      <c r="G20" s="127">
        <v>5</v>
      </c>
      <c r="H20" s="127">
        <v>5</v>
      </c>
      <c r="I20" s="127">
        <v>5</v>
      </c>
    </row>
    <row r="21" spans="1:9" ht="12.75">
      <c r="A21" s="126">
        <v>45310.66355324074</v>
      </c>
      <c r="B21" s="127" t="s">
        <v>41</v>
      </c>
      <c r="C21" s="127" t="s">
        <v>46</v>
      </c>
      <c r="D21" s="127" t="s">
        <v>51</v>
      </c>
      <c r="E21" s="127" t="s">
        <v>52</v>
      </c>
      <c r="F21" s="127">
        <v>5</v>
      </c>
      <c r="G21" s="127">
        <v>5</v>
      </c>
      <c r="H21" s="127">
        <v>5</v>
      </c>
      <c r="I21" s="127">
        <v>5</v>
      </c>
    </row>
    <row r="22" spans="1:11" ht="12.75">
      <c r="A22" s="126">
        <v>45310.67962520833</v>
      </c>
      <c r="B22" s="127" t="s">
        <v>45</v>
      </c>
      <c r="C22" s="127" t="s">
        <v>46</v>
      </c>
      <c r="D22" s="127" t="s">
        <v>121</v>
      </c>
      <c r="E22" s="127" t="s">
        <v>122</v>
      </c>
      <c r="F22" s="127">
        <v>5</v>
      </c>
      <c r="G22" s="127">
        <v>5</v>
      </c>
      <c r="H22" s="127">
        <v>5</v>
      </c>
      <c r="I22" s="127">
        <v>5</v>
      </c>
      <c r="J22" s="127" t="s">
        <v>42</v>
      </c>
      <c r="K22" s="127" t="s">
        <v>123</v>
      </c>
    </row>
    <row r="23" spans="1:9" ht="12.75">
      <c r="A23" s="126">
        <v>45310.73615326389</v>
      </c>
      <c r="B23" s="127" t="s">
        <v>41</v>
      </c>
      <c r="C23" s="127" t="s">
        <v>54</v>
      </c>
      <c r="D23" s="127" t="s">
        <v>109</v>
      </c>
      <c r="E23" s="127" t="s">
        <v>50</v>
      </c>
      <c r="F23" s="127">
        <v>5</v>
      </c>
      <c r="G23" s="127">
        <v>5</v>
      </c>
      <c r="H23" s="127">
        <v>5</v>
      </c>
      <c r="I23" s="127">
        <v>5</v>
      </c>
    </row>
    <row r="24" spans="1:9" ht="12.75">
      <c r="A24" s="126">
        <v>45310.73616898148</v>
      </c>
      <c r="B24" s="127" t="s">
        <v>41</v>
      </c>
      <c r="C24" s="127" t="s">
        <v>54</v>
      </c>
      <c r="D24" s="127" t="s">
        <v>109</v>
      </c>
      <c r="E24" s="127" t="s">
        <v>24</v>
      </c>
      <c r="F24" s="127">
        <v>5</v>
      </c>
      <c r="G24" s="127">
        <v>5</v>
      </c>
      <c r="H24" s="127">
        <v>5</v>
      </c>
      <c r="I24" s="127">
        <v>5</v>
      </c>
    </row>
    <row r="25" spans="1:11" ht="12.75">
      <c r="A25" s="126">
        <v>45312.59048126158</v>
      </c>
      <c r="B25" s="127" t="s">
        <v>43</v>
      </c>
      <c r="C25" s="127" t="s">
        <v>46</v>
      </c>
      <c r="E25" s="127" t="s">
        <v>124</v>
      </c>
      <c r="F25" s="127">
        <v>5</v>
      </c>
      <c r="G25" s="127">
        <v>5</v>
      </c>
      <c r="H25" s="127">
        <v>5</v>
      </c>
      <c r="I25" s="127">
        <v>5</v>
      </c>
      <c r="J25" s="127" t="s">
        <v>42</v>
      </c>
      <c r="K25" s="127" t="s">
        <v>42</v>
      </c>
    </row>
    <row r="26" spans="1:9" ht="12.75">
      <c r="A26" s="126">
        <v>45313.43647641204</v>
      </c>
      <c r="B26" s="127" t="s">
        <v>45</v>
      </c>
      <c r="C26" s="127" t="s">
        <v>54</v>
      </c>
      <c r="E26" s="127" t="s">
        <v>14</v>
      </c>
      <c r="F26" s="127">
        <v>5</v>
      </c>
      <c r="G26" s="127">
        <v>5</v>
      </c>
      <c r="H26" s="127">
        <v>5</v>
      </c>
      <c r="I26" s="127">
        <v>5</v>
      </c>
    </row>
    <row r="27" spans="1:9" ht="12.75">
      <c r="A27" s="126">
        <v>45314.69747837963</v>
      </c>
      <c r="B27" s="127" t="s">
        <v>45</v>
      </c>
      <c r="C27" s="127" t="s">
        <v>81</v>
      </c>
      <c r="D27" s="127" t="s">
        <v>125</v>
      </c>
      <c r="E27" s="127" t="s">
        <v>14</v>
      </c>
      <c r="F27" s="127">
        <v>4</v>
      </c>
      <c r="G27" s="127">
        <v>4</v>
      </c>
      <c r="H27" s="127">
        <v>4</v>
      </c>
      <c r="I27" s="127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zoomScale="160" zoomScaleNormal="160" zoomScalePageLayoutView="0" workbookViewId="0" topLeftCell="A34">
      <selection activeCell="D36" sqref="D36"/>
    </sheetView>
  </sheetViews>
  <sheetFormatPr defaultColWidth="8.7109375" defaultRowHeight="12.75"/>
  <cols>
    <col min="1" max="1" width="7.00390625" style="55" customWidth="1"/>
    <col min="2" max="2" width="15.00390625" style="55" customWidth="1"/>
    <col min="3" max="3" width="22.421875" style="55" customWidth="1"/>
    <col min="4" max="4" width="17.28125" style="55" customWidth="1"/>
    <col min="5" max="5" width="10.8515625" style="55" bestFit="1" customWidth="1"/>
    <col min="6" max="6" width="10.8515625" style="55" customWidth="1"/>
    <col min="7" max="7" width="11.57421875" style="55" bestFit="1" customWidth="1"/>
    <col min="8" max="8" width="9.00390625" style="55" customWidth="1"/>
    <col min="9" max="9" width="4.421875" style="55" bestFit="1" customWidth="1"/>
    <col min="10" max="13" width="5.00390625" style="55" customWidth="1"/>
    <col min="14" max="14" width="8.140625" style="58" bestFit="1" customWidth="1"/>
    <col min="15" max="16384" width="8.7109375" style="58" customWidth="1"/>
  </cols>
  <sheetData>
    <row r="1" spans="1:13" s="50" customFormat="1" ht="18.75">
      <c r="A1" s="46" t="s">
        <v>0</v>
      </c>
      <c r="B1" s="47" t="s">
        <v>26</v>
      </c>
      <c r="C1" s="47" t="s">
        <v>44</v>
      </c>
      <c r="D1" s="47" t="s">
        <v>27</v>
      </c>
      <c r="E1" s="48" t="s">
        <v>31</v>
      </c>
      <c r="F1" s="48" t="s">
        <v>18</v>
      </c>
      <c r="G1" s="48" t="s">
        <v>24</v>
      </c>
      <c r="H1" s="48" t="s">
        <v>10</v>
      </c>
      <c r="I1" s="145" t="s">
        <v>32</v>
      </c>
      <c r="J1" s="49"/>
      <c r="K1" s="49"/>
      <c r="L1" s="49"/>
      <c r="M1" s="49"/>
    </row>
    <row r="2" spans="1:13" s="50" customFormat="1" ht="18.75">
      <c r="A2" s="46"/>
      <c r="B2" s="47"/>
      <c r="C2" s="47"/>
      <c r="D2" s="47"/>
      <c r="E2" s="48" t="s">
        <v>19</v>
      </c>
      <c r="F2" s="48" t="s">
        <v>19</v>
      </c>
      <c r="G2" s="48"/>
      <c r="H2" s="48" t="s">
        <v>20</v>
      </c>
      <c r="I2" s="145"/>
      <c r="J2" s="52">
        <v>1</v>
      </c>
      <c r="K2" s="52">
        <v>2</v>
      </c>
      <c r="L2" s="52">
        <v>3</v>
      </c>
      <c r="M2" s="52">
        <v>4</v>
      </c>
    </row>
    <row r="3" spans="1:14" ht="18.75">
      <c r="A3" s="55">
        <v>1</v>
      </c>
      <c r="B3" s="56" t="s">
        <v>45</v>
      </c>
      <c r="C3" s="56" t="s">
        <v>54</v>
      </c>
      <c r="D3" s="131" t="s">
        <v>93</v>
      </c>
      <c r="E3" s="55">
        <v>0</v>
      </c>
      <c r="F3" s="55">
        <v>1</v>
      </c>
      <c r="G3" s="55">
        <v>0</v>
      </c>
      <c r="H3" s="55">
        <v>0</v>
      </c>
      <c r="I3" s="55">
        <v>0</v>
      </c>
      <c r="J3" s="57">
        <v>5</v>
      </c>
      <c r="K3" s="57">
        <v>5</v>
      </c>
      <c r="L3" s="57">
        <v>5</v>
      </c>
      <c r="M3" s="57">
        <v>5</v>
      </c>
      <c r="N3" s="50"/>
    </row>
    <row r="4" spans="1:14" s="60" customFormat="1" ht="18.75">
      <c r="A4" s="59">
        <v>2</v>
      </c>
      <c r="B4" s="56" t="s">
        <v>45</v>
      </c>
      <c r="C4" s="56" t="s">
        <v>130</v>
      </c>
      <c r="D4" s="132" t="s">
        <v>95</v>
      </c>
      <c r="E4" s="55">
        <v>1</v>
      </c>
      <c r="F4" s="55">
        <v>1</v>
      </c>
      <c r="G4" s="55">
        <v>0</v>
      </c>
      <c r="H4" s="55">
        <v>0</v>
      </c>
      <c r="I4" s="55">
        <v>1</v>
      </c>
      <c r="J4" s="57">
        <v>5</v>
      </c>
      <c r="K4" s="57">
        <v>5</v>
      </c>
      <c r="L4" s="57">
        <v>4</v>
      </c>
      <c r="M4" s="57">
        <v>4</v>
      </c>
      <c r="N4" s="50"/>
    </row>
    <row r="5" spans="1:14" ht="18.75">
      <c r="A5" s="55">
        <v>3</v>
      </c>
      <c r="B5" s="56" t="s">
        <v>41</v>
      </c>
      <c r="C5" s="56" t="s">
        <v>134</v>
      </c>
      <c r="D5" s="132" t="s">
        <v>113</v>
      </c>
      <c r="E5" s="55">
        <v>0</v>
      </c>
      <c r="F5" s="55">
        <v>0</v>
      </c>
      <c r="G5" s="55">
        <v>0</v>
      </c>
      <c r="H5" s="55">
        <v>1</v>
      </c>
      <c r="I5" s="55">
        <v>0</v>
      </c>
      <c r="J5" s="57">
        <v>5</v>
      </c>
      <c r="K5" s="57">
        <v>5</v>
      </c>
      <c r="L5" s="57">
        <v>5</v>
      </c>
      <c r="M5" s="57">
        <v>5</v>
      </c>
      <c r="N5" s="50"/>
    </row>
    <row r="6" spans="1:14" ht="18.75">
      <c r="A6" s="59">
        <v>4</v>
      </c>
      <c r="B6" s="56" t="s">
        <v>41</v>
      </c>
      <c r="C6" s="56" t="s">
        <v>46</v>
      </c>
      <c r="D6" s="56" t="s">
        <v>47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7">
        <v>5</v>
      </c>
      <c r="K6" s="57">
        <v>4</v>
      </c>
      <c r="L6" s="57">
        <v>4</v>
      </c>
      <c r="M6" s="57">
        <v>5</v>
      </c>
      <c r="N6" s="50"/>
    </row>
    <row r="7" spans="1:14" ht="18.75">
      <c r="A7" s="55">
        <v>5</v>
      </c>
      <c r="B7" s="56" t="s">
        <v>41</v>
      </c>
      <c r="C7" s="56" t="s">
        <v>126</v>
      </c>
      <c r="D7" s="132" t="s">
        <v>129</v>
      </c>
      <c r="E7" s="55">
        <v>0</v>
      </c>
      <c r="F7" s="55">
        <v>1</v>
      </c>
      <c r="G7" s="55">
        <v>1</v>
      </c>
      <c r="H7" s="55">
        <v>1</v>
      </c>
      <c r="I7" s="55">
        <v>0</v>
      </c>
      <c r="J7" s="57">
        <v>4</v>
      </c>
      <c r="K7" s="57">
        <v>5</v>
      </c>
      <c r="L7" s="57">
        <v>5</v>
      </c>
      <c r="M7" s="57">
        <v>5</v>
      </c>
      <c r="N7" s="50"/>
    </row>
    <row r="8" spans="1:14" ht="18.75">
      <c r="A8" s="59">
        <v>6</v>
      </c>
      <c r="B8" s="56" t="s">
        <v>43</v>
      </c>
      <c r="C8" s="56" t="s">
        <v>46</v>
      </c>
      <c r="D8" s="132" t="s">
        <v>48</v>
      </c>
      <c r="E8" s="55">
        <v>1</v>
      </c>
      <c r="F8" s="55">
        <v>1</v>
      </c>
      <c r="G8" s="55">
        <v>0</v>
      </c>
      <c r="H8" s="55">
        <v>0</v>
      </c>
      <c r="I8" s="55">
        <v>0</v>
      </c>
      <c r="J8" s="57">
        <v>5</v>
      </c>
      <c r="K8" s="57">
        <v>5</v>
      </c>
      <c r="L8" s="57">
        <v>5</v>
      </c>
      <c r="M8" s="57">
        <v>5</v>
      </c>
      <c r="N8" s="50"/>
    </row>
    <row r="9" spans="1:14" ht="18.75">
      <c r="A9" s="55">
        <v>7</v>
      </c>
      <c r="B9" s="56" t="s">
        <v>43</v>
      </c>
      <c r="C9" s="56" t="s">
        <v>130</v>
      </c>
      <c r="D9" s="132" t="s">
        <v>105</v>
      </c>
      <c r="E9" s="55">
        <v>0</v>
      </c>
      <c r="F9" s="55">
        <v>1</v>
      </c>
      <c r="G9" s="55">
        <v>0</v>
      </c>
      <c r="H9" s="55">
        <v>0</v>
      </c>
      <c r="I9" s="55">
        <v>0</v>
      </c>
      <c r="J9" s="57">
        <v>4</v>
      </c>
      <c r="K9" s="57">
        <v>5</v>
      </c>
      <c r="L9" s="57">
        <v>4</v>
      </c>
      <c r="M9" s="57">
        <v>5</v>
      </c>
      <c r="N9" s="50"/>
    </row>
    <row r="10" spans="1:14" ht="18.75">
      <c r="A10" s="59">
        <v>8</v>
      </c>
      <c r="B10" s="56" t="s">
        <v>28</v>
      </c>
      <c r="C10" s="56" t="s">
        <v>127</v>
      </c>
      <c r="D10" s="61" t="s">
        <v>42</v>
      </c>
      <c r="E10" s="55">
        <v>0</v>
      </c>
      <c r="F10" s="55">
        <v>0</v>
      </c>
      <c r="G10" s="55">
        <v>0</v>
      </c>
      <c r="H10" s="55">
        <v>1</v>
      </c>
      <c r="I10" s="55">
        <v>0</v>
      </c>
      <c r="J10" s="57">
        <v>5</v>
      </c>
      <c r="K10" s="57">
        <v>5</v>
      </c>
      <c r="L10" s="57">
        <v>4</v>
      </c>
      <c r="M10" s="57">
        <v>5</v>
      </c>
      <c r="N10" s="50"/>
    </row>
    <row r="11" spans="1:14" ht="18.75">
      <c r="A11" s="55">
        <v>9</v>
      </c>
      <c r="B11" s="56" t="s">
        <v>41</v>
      </c>
      <c r="C11" s="56" t="s">
        <v>46</v>
      </c>
      <c r="D11" s="132" t="s">
        <v>82</v>
      </c>
      <c r="E11" s="55">
        <v>0</v>
      </c>
      <c r="F11" s="55">
        <v>0</v>
      </c>
      <c r="G11" s="55">
        <v>0</v>
      </c>
      <c r="H11" s="55">
        <v>1</v>
      </c>
      <c r="I11" s="55">
        <v>0</v>
      </c>
      <c r="J11" s="57">
        <v>5</v>
      </c>
      <c r="K11" s="57">
        <v>5</v>
      </c>
      <c r="L11" s="57">
        <v>5</v>
      </c>
      <c r="M11" s="57">
        <v>5</v>
      </c>
      <c r="N11" s="50"/>
    </row>
    <row r="12" spans="1:14" ht="18.75">
      <c r="A12" s="59">
        <v>10</v>
      </c>
      <c r="B12" s="56" t="s">
        <v>41</v>
      </c>
      <c r="C12" s="56" t="s">
        <v>54</v>
      </c>
      <c r="D12" s="132" t="s">
        <v>109</v>
      </c>
      <c r="E12" s="55">
        <v>1</v>
      </c>
      <c r="F12" s="55">
        <v>0</v>
      </c>
      <c r="G12" s="55">
        <v>0</v>
      </c>
      <c r="H12" s="55">
        <v>0</v>
      </c>
      <c r="I12" s="55">
        <v>0</v>
      </c>
      <c r="J12" s="57">
        <v>4</v>
      </c>
      <c r="K12" s="57">
        <v>4</v>
      </c>
      <c r="L12" s="57">
        <v>4</v>
      </c>
      <c r="M12" s="57">
        <v>4</v>
      </c>
      <c r="N12" s="50"/>
    </row>
    <row r="13" spans="1:14" ht="18.75">
      <c r="A13" s="55">
        <v>11</v>
      </c>
      <c r="B13" s="56" t="s">
        <v>41</v>
      </c>
      <c r="C13" s="56" t="s">
        <v>46</v>
      </c>
      <c r="D13" s="61" t="s">
        <v>82</v>
      </c>
      <c r="E13" s="55">
        <v>0</v>
      </c>
      <c r="F13" s="55">
        <v>0</v>
      </c>
      <c r="G13" s="55">
        <v>1</v>
      </c>
      <c r="H13" s="55">
        <v>0</v>
      </c>
      <c r="I13" s="55">
        <v>0</v>
      </c>
      <c r="J13" s="57">
        <v>4</v>
      </c>
      <c r="K13" s="57">
        <v>5</v>
      </c>
      <c r="L13" s="57">
        <v>5</v>
      </c>
      <c r="M13" s="57">
        <v>4</v>
      </c>
      <c r="N13" s="50"/>
    </row>
    <row r="14" spans="1:14" ht="18.75">
      <c r="A14" s="59">
        <v>12</v>
      </c>
      <c r="B14" s="56" t="s">
        <v>41</v>
      </c>
      <c r="C14" s="56" t="s">
        <v>54</v>
      </c>
      <c r="D14" s="132" t="s">
        <v>110</v>
      </c>
      <c r="E14" s="55">
        <v>1</v>
      </c>
      <c r="F14" s="55">
        <v>1</v>
      </c>
      <c r="G14" s="55">
        <v>0</v>
      </c>
      <c r="H14" s="55">
        <v>0</v>
      </c>
      <c r="I14" s="55">
        <v>0</v>
      </c>
      <c r="J14" s="57">
        <v>5</v>
      </c>
      <c r="K14" s="57">
        <v>5</v>
      </c>
      <c r="L14" s="57">
        <v>5</v>
      </c>
      <c r="M14" s="57">
        <v>5</v>
      </c>
      <c r="N14" s="50"/>
    </row>
    <row r="15" spans="1:14" ht="18.75">
      <c r="A15" s="55">
        <v>13</v>
      </c>
      <c r="B15" s="56" t="s">
        <v>43</v>
      </c>
      <c r="C15" s="56" t="s">
        <v>134</v>
      </c>
      <c r="D15" s="132" t="s">
        <v>113</v>
      </c>
      <c r="E15" s="55">
        <v>0</v>
      </c>
      <c r="F15" s="55">
        <v>0</v>
      </c>
      <c r="G15" s="55">
        <v>0</v>
      </c>
      <c r="H15" s="55">
        <v>1</v>
      </c>
      <c r="I15" s="55">
        <v>0</v>
      </c>
      <c r="J15" s="57">
        <v>5</v>
      </c>
      <c r="K15" s="57">
        <v>5</v>
      </c>
      <c r="L15" s="57">
        <v>5</v>
      </c>
      <c r="M15" s="57">
        <v>5</v>
      </c>
      <c r="N15" s="50"/>
    </row>
    <row r="16" spans="1:14" ht="18.75">
      <c r="A16" s="59">
        <v>14</v>
      </c>
      <c r="B16" s="56" t="s">
        <v>43</v>
      </c>
      <c r="C16" s="56" t="s">
        <v>134</v>
      </c>
      <c r="D16" s="132" t="s">
        <v>113</v>
      </c>
      <c r="E16" s="55">
        <v>0</v>
      </c>
      <c r="F16" s="55">
        <v>1</v>
      </c>
      <c r="G16" s="55">
        <v>0</v>
      </c>
      <c r="H16" s="55">
        <v>0</v>
      </c>
      <c r="I16" s="55">
        <v>0</v>
      </c>
      <c r="J16" s="57">
        <v>5</v>
      </c>
      <c r="K16" s="57">
        <v>5</v>
      </c>
      <c r="L16" s="57">
        <v>5</v>
      </c>
      <c r="M16" s="57">
        <v>5</v>
      </c>
      <c r="N16" s="50"/>
    </row>
    <row r="17" spans="1:14" ht="18.75">
      <c r="A17" s="55">
        <v>15</v>
      </c>
      <c r="B17" s="56" t="s">
        <v>41</v>
      </c>
      <c r="C17" s="56" t="s">
        <v>46</v>
      </c>
      <c r="D17" s="132" t="s">
        <v>82</v>
      </c>
      <c r="E17" s="55">
        <v>0</v>
      </c>
      <c r="F17" s="55">
        <v>0</v>
      </c>
      <c r="G17" s="55">
        <v>0</v>
      </c>
      <c r="H17" s="55">
        <v>1</v>
      </c>
      <c r="I17" s="55">
        <v>0</v>
      </c>
      <c r="J17" s="57">
        <v>4</v>
      </c>
      <c r="K17" s="57">
        <v>5</v>
      </c>
      <c r="L17" s="57">
        <v>5</v>
      </c>
      <c r="M17" s="57">
        <v>4</v>
      </c>
      <c r="N17" s="50"/>
    </row>
    <row r="18" spans="1:14" ht="18.75">
      <c r="A18" s="59">
        <v>16</v>
      </c>
      <c r="B18" s="56" t="s">
        <v>45</v>
      </c>
      <c r="C18" s="56" t="s">
        <v>130</v>
      </c>
      <c r="D18" s="132" t="s">
        <v>105</v>
      </c>
      <c r="E18" s="55">
        <v>0</v>
      </c>
      <c r="F18" s="55">
        <v>1</v>
      </c>
      <c r="G18" s="55">
        <v>0</v>
      </c>
      <c r="H18" s="55">
        <v>0</v>
      </c>
      <c r="I18" s="55">
        <v>0</v>
      </c>
      <c r="J18" s="57">
        <v>4</v>
      </c>
      <c r="K18" s="57">
        <v>4</v>
      </c>
      <c r="L18" s="57">
        <v>4</v>
      </c>
      <c r="M18" s="57">
        <v>4</v>
      </c>
      <c r="N18" s="50"/>
    </row>
    <row r="19" spans="1:14" ht="18.75">
      <c r="A19" s="55">
        <v>17</v>
      </c>
      <c r="B19" s="56" t="s">
        <v>43</v>
      </c>
      <c r="C19" s="56" t="s">
        <v>46</v>
      </c>
      <c r="D19" s="61" t="s">
        <v>51</v>
      </c>
      <c r="E19" s="55">
        <v>0</v>
      </c>
      <c r="F19" s="55">
        <v>1</v>
      </c>
      <c r="G19" s="55">
        <v>1</v>
      </c>
      <c r="H19" s="55">
        <v>1</v>
      </c>
      <c r="I19" s="55">
        <v>0</v>
      </c>
      <c r="J19" s="57">
        <v>4</v>
      </c>
      <c r="K19" s="57">
        <v>5</v>
      </c>
      <c r="L19" s="57">
        <v>5</v>
      </c>
      <c r="M19" s="57">
        <v>5</v>
      </c>
      <c r="N19" s="50"/>
    </row>
    <row r="20" spans="1:14" ht="18.75">
      <c r="A20" s="59">
        <v>18</v>
      </c>
      <c r="B20" s="56" t="s">
        <v>41</v>
      </c>
      <c r="C20" s="56" t="s">
        <v>46</v>
      </c>
      <c r="D20" s="61" t="s">
        <v>46</v>
      </c>
      <c r="E20" s="55">
        <v>0</v>
      </c>
      <c r="F20" s="55">
        <v>0</v>
      </c>
      <c r="G20" s="55">
        <v>0</v>
      </c>
      <c r="H20" s="55">
        <v>1</v>
      </c>
      <c r="I20" s="55">
        <v>0</v>
      </c>
      <c r="J20" s="57">
        <v>5</v>
      </c>
      <c r="K20" s="57">
        <v>5</v>
      </c>
      <c r="L20" s="57">
        <v>5</v>
      </c>
      <c r="M20" s="57">
        <v>5</v>
      </c>
      <c r="N20" s="50"/>
    </row>
    <row r="21" spans="1:14" ht="18.75">
      <c r="A21" s="55">
        <v>19</v>
      </c>
      <c r="B21" s="56" t="s">
        <v>41</v>
      </c>
      <c r="C21" s="56" t="s">
        <v>46</v>
      </c>
      <c r="D21" s="132" t="s">
        <v>47</v>
      </c>
      <c r="E21" s="55">
        <v>1</v>
      </c>
      <c r="F21" s="55">
        <v>0</v>
      </c>
      <c r="G21" s="55">
        <v>0</v>
      </c>
      <c r="H21" s="55">
        <v>1</v>
      </c>
      <c r="I21" s="55">
        <v>0</v>
      </c>
      <c r="J21" s="57">
        <v>5</v>
      </c>
      <c r="K21" s="57">
        <v>5</v>
      </c>
      <c r="L21" s="57">
        <v>5</v>
      </c>
      <c r="M21" s="57">
        <v>5</v>
      </c>
      <c r="N21" s="50"/>
    </row>
    <row r="22" spans="1:14" ht="18.75">
      <c r="A22" s="59">
        <v>20</v>
      </c>
      <c r="B22" s="56" t="s">
        <v>41</v>
      </c>
      <c r="C22" s="56" t="s">
        <v>46</v>
      </c>
      <c r="D22" s="61" t="s">
        <v>51</v>
      </c>
      <c r="E22" s="55">
        <v>0</v>
      </c>
      <c r="F22" s="55">
        <v>1</v>
      </c>
      <c r="G22" s="55">
        <v>1</v>
      </c>
      <c r="H22" s="55">
        <v>1</v>
      </c>
      <c r="I22" s="55">
        <v>0</v>
      </c>
      <c r="J22" s="57">
        <v>5</v>
      </c>
      <c r="K22" s="57">
        <v>5</v>
      </c>
      <c r="L22" s="57">
        <v>5</v>
      </c>
      <c r="M22" s="57">
        <v>5</v>
      </c>
      <c r="N22" s="50"/>
    </row>
    <row r="23" spans="1:14" ht="18.75">
      <c r="A23" s="55">
        <v>21</v>
      </c>
      <c r="B23" s="56" t="s">
        <v>45</v>
      </c>
      <c r="C23" s="56" t="s">
        <v>46</v>
      </c>
      <c r="D23" s="61" t="s">
        <v>46</v>
      </c>
      <c r="E23" s="55">
        <v>0</v>
      </c>
      <c r="F23" s="55">
        <v>0</v>
      </c>
      <c r="G23" s="55">
        <v>1</v>
      </c>
      <c r="H23" s="55">
        <v>1</v>
      </c>
      <c r="I23" s="55">
        <v>0</v>
      </c>
      <c r="J23" s="57">
        <v>5</v>
      </c>
      <c r="K23" s="57">
        <v>5</v>
      </c>
      <c r="L23" s="57">
        <v>5</v>
      </c>
      <c r="M23" s="57">
        <v>5</v>
      </c>
      <c r="N23" s="50"/>
    </row>
    <row r="24" spans="1:14" ht="18.75">
      <c r="A24" s="59">
        <v>22</v>
      </c>
      <c r="B24" s="56" t="s">
        <v>41</v>
      </c>
      <c r="C24" s="56" t="s">
        <v>54</v>
      </c>
      <c r="D24" s="61" t="s">
        <v>109</v>
      </c>
      <c r="E24" s="55">
        <v>0</v>
      </c>
      <c r="F24" s="55">
        <v>0</v>
      </c>
      <c r="G24" s="55">
        <v>1</v>
      </c>
      <c r="H24" s="55">
        <v>0</v>
      </c>
      <c r="I24" s="55">
        <v>0</v>
      </c>
      <c r="J24" s="57">
        <v>5</v>
      </c>
      <c r="K24" s="57">
        <v>5</v>
      </c>
      <c r="L24" s="57">
        <v>5</v>
      </c>
      <c r="M24" s="57">
        <v>5</v>
      </c>
      <c r="N24" s="50"/>
    </row>
    <row r="25" spans="1:14" ht="18.75">
      <c r="A25" s="55">
        <v>23</v>
      </c>
      <c r="B25" s="56" t="s">
        <v>41</v>
      </c>
      <c r="C25" s="56" t="s">
        <v>54</v>
      </c>
      <c r="D25" s="61" t="s">
        <v>109</v>
      </c>
      <c r="E25" s="55">
        <v>0</v>
      </c>
      <c r="F25" s="55">
        <v>0</v>
      </c>
      <c r="G25" s="55">
        <v>0</v>
      </c>
      <c r="H25" s="55">
        <v>1</v>
      </c>
      <c r="I25" s="55">
        <v>1</v>
      </c>
      <c r="J25" s="57">
        <v>5</v>
      </c>
      <c r="K25" s="57">
        <v>5</v>
      </c>
      <c r="L25" s="57">
        <v>5</v>
      </c>
      <c r="M25" s="57">
        <v>5</v>
      </c>
      <c r="N25" s="50"/>
    </row>
    <row r="26" spans="1:14" ht="18.75">
      <c r="A26" s="59">
        <v>24</v>
      </c>
      <c r="B26" s="56" t="s">
        <v>43</v>
      </c>
      <c r="C26" s="56" t="s">
        <v>46</v>
      </c>
      <c r="D26" s="61" t="s">
        <v>46</v>
      </c>
      <c r="E26" s="55">
        <v>0</v>
      </c>
      <c r="F26" s="55">
        <v>0</v>
      </c>
      <c r="G26" s="55">
        <v>0</v>
      </c>
      <c r="H26" s="55">
        <v>1</v>
      </c>
      <c r="I26" s="55">
        <v>0</v>
      </c>
      <c r="J26" s="57">
        <v>5</v>
      </c>
      <c r="K26" s="57">
        <v>5</v>
      </c>
      <c r="L26" s="57">
        <v>5</v>
      </c>
      <c r="M26" s="57">
        <v>5</v>
      </c>
      <c r="N26" s="50"/>
    </row>
    <row r="27" spans="1:14" ht="18.75">
      <c r="A27" s="55">
        <v>25</v>
      </c>
      <c r="B27" s="56" t="s">
        <v>45</v>
      </c>
      <c r="C27" s="56" t="s">
        <v>54</v>
      </c>
      <c r="D27" s="61" t="s">
        <v>109</v>
      </c>
      <c r="E27" s="55">
        <v>0</v>
      </c>
      <c r="F27" s="55">
        <v>0</v>
      </c>
      <c r="G27" s="55">
        <v>0</v>
      </c>
      <c r="H27" s="55">
        <v>1</v>
      </c>
      <c r="I27" s="55">
        <v>0</v>
      </c>
      <c r="J27" s="57">
        <v>5</v>
      </c>
      <c r="K27" s="57">
        <v>5</v>
      </c>
      <c r="L27" s="57">
        <v>5</v>
      </c>
      <c r="M27" s="57">
        <v>5</v>
      </c>
      <c r="N27" s="50"/>
    </row>
    <row r="28" spans="1:14" ht="18.75">
      <c r="A28" s="55">
        <v>26</v>
      </c>
      <c r="B28" s="56" t="s">
        <v>45</v>
      </c>
      <c r="C28" s="56" t="s">
        <v>46</v>
      </c>
      <c r="D28" s="61" t="s">
        <v>46</v>
      </c>
      <c r="J28" s="57">
        <v>4</v>
      </c>
      <c r="K28" s="57">
        <v>4</v>
      </c>
      <c r="L28" s="57">
        <v>4</v>
      </c>
      <c r="M28" s="57">
        <v>4</v>
      </c>
      <c r="N28" s="50"/>
    </row>
    <row r="29" spans="3:14" ht="18.75">
      <c r="C29" s="61"/>
      <c r="D29" s="61"/>
      <c r="E29" s="62">
        <f>COUNTIF(E3:E27,1)</f>
        <v>5</v>
      </c>
      <c r="F29" s="62">
        <f>COUNTIF(F3:F27,1)</f>
        <v>10</v>
      </c>
      <c r="G29" s="62">
        <f>COUNTIF(G3:G27,1)</f>
        <v>6</v>
      </c>
      <c r="H29" s="62">
        <f>COUNTIF(H3:H27,1)</f>
        <v>14</v>
      </c>
      <c r="I29" s="62">
        <f>COUNTIF(I3:I27,1)</f>
        <v>2</v>
      </c>
      <c r="J29" s="63">
        <f>AVERAGE(J2:J28)</f>
        <v>4.555555555555555</v>
      </c>
      <c r="K29" s="63">
        <f>AVERAGE(K2:K28)</f>
        <v>4.7407407407407405</v>
      </c>
      <c r="L29" s="63">
        <f>AVERAGE(L2:L28)</f>
        <v>4.666666666666667</v>
      </c>
      <c r="M29" s="63">
        <f>AVERAGE(M2:M28)</f>
        <v>4.7407407407407405</v>
      </c>
      <c r="N29" s="63">
        <f>AVERAGE(J3:M28)</f>
        <v>4.759615384615385</v>
      </c>
    </row>
    <row r="30" spans="2:14" ht="23.25" customHeight="1">
      <c r="B30" s="61"/>
      <c r="C30" s="61"/>
      <c r="D30" s="61"/>
      <c r="E30" s="64">
        <f aca="true" t="shared" si="0" ref="E30:M30">STDEV(E3:E27)</f>
        <v>0.408248290463863</v>
      </c>
      <c r="F30" s="64">
        <f t="shared" si="0"/>
        <v>0.5</v>
      </c>
      <c r="G30" s="64">
        <f t="shared" si="0"/>
        <v>0.4358898943540674</v>
      </c>
      <c r="H30" s="64">
        <f t="shared" si="0"/>
        <v>0.5066228051190221</v>
      </c>
      <c r="I30" s="64">
        <f t="shared" si="0"/>
        <v>0.27688746209726917</v>
      </c>
      <c r="J30" s="65">
        <f>STDEV(J3:J28)</f>
        <v>0.4706787243316416</v>
      </c>
      <c r="K30" s="65">
        <f>STDEV(K3:K28)</f>
        <v>0.36794648440311994</v>
      </c>
      <c r="L30" s="65">
        <f>STDEV(L3:L28)</f>
        <v>0.45234432086120463</v>
      </c>
      <c r="M30" s="65">
        <f>STDEV(M3:M28)</f>
        <v>0.4296689244236597</v>
      </c>
      <c r="N30" s="65">
        <f>STDEV(J3:M28)</f>
        <v>0.4293863833062046</v>
      </c>
    </row>
    <row r="31" spans="2:19" ht="18.7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>
        <f>STDEV(J3:M28)</f>
        <v>0.4293863833062046</v>
      </c>
      <c r="N31" s="68"/>
      <c r="O31" s="66"/>
      <c r="P31" s="66"/>
      <c r="Q31" s="66"/>
      <c r="R31" s="66"/>
      <c r="S31" s="66"/>
    </row>
    <row r="32" spans="2:14" ht="18.75">
      <c r="B32" s="81" t="s">
        <v>17</v>
      </c>
      <c r="C32" s="81"/>
      <c r="D32" s="81"/>
      <c r="E32" s="66"/>
      <c r="F32" s="66"/>
      <c r="G32" s="66"/>
      <c r="H32" s="66"/>
      <c r="I32" s="66"/>
      <c r="J32" s="66"/>
      <c r="K32" s="66"/>
      <c r="L32" s="66"/>
      <c r="M32" s="69">
        <f>AVERAGE(J3:M28)</f>
        <v>4.759615384615385</v>
      </c>
      <c r="N32" s="68"/>
    </row>
    <row r="33" spans="2:14" ht="18.75">
      <c r="B33" s="56" t="s">
        <v>41</v>
      </c>
      <c r="C33" s="56"/>
      <c r="D33" s="78">
        <v>12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2:14" ht="18.75">
      <c r="B34" s="56" t="s">
        <v>43</v>
      </c>
      <c r="C34" s="56"/>
      <c r="D34" s="78">
        <v>7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2:14" ht="18.75">
      <c r="B35" s="56" t="s">
        <v>45</v>
      </c>
      <c r="C35" s="56"/>
      <c r="D35" s="78">
        <v>6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2:14" ht="18.75">
      <c r="B36" s="56" t="s">
        <v>28</v>
      </c>
      <c r="C36" s="56"/>
      <c r="D36" s="78">
        <v>1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2:9" ht="18.75">
      <c r="B37" s="49" t="s">
        <v>4</v>
      </c>
      <c r="C37" s="49"/>
      <c r="D37" s="49">
        <f>SUM(D33:D36)</f>
        <v>26</v>
      </c>
      <c r="E37" s="66"/>
      <c r="F37" s="66"/>
      <c r="G37" s="66"/>
      <c r="H37" s="66"/>
      <c r="I37" s="66"/>
    </row>
    <row r="38" spans="5:9" ht="18.75">
      <c r="E38" s="66"/>
      <c r="F38" s="66"/>
      <c r="G38" s="66"/>
      <c r="H38" s="66"/>
      <c r="I38" s="66"/>
    </row>
    <row r="39" spans="2:9" ht="18.75">
      <c r="B39" s="54" t="s">
        <v>10</v>
      </c>
      <c r="C39" s="54"/>
      <c r="D39" s="79"/>
      <c r="E39" s="66"/>
      <c r="F39" s="66"/>
      <c r="G39" s="66"/>
      <c r="H39" s="66"/>
      <c r="I39" s="66"/>
    </row>
    <row r="40" spans="2:9" ht="18.75">
      <c r="B40" s="56" t="s">
        <v>46</v>
      </c>
      <c r="C40" s="56"/>
      <c r="D40" s="78">
        <v>12</v>
      </c>
      <c r="E40" s="66"/>
      <c r="F40" s="66"/>
      <c r="G40" s="66"/>
      <c r="H40" s="66"/>
      <c r="I40" s="71"/>
    </row>
    <row r="41" spans="2:9" ht="18.75">
      <c r="B41" s="56" t="s">
        <v>54</v>
      </c>
      <c r="C41" s="56"/>
      <c r="D41" s="78">
        <v>6</v>
      </c>
      <c r="E41" s="66"/>
      <c r="F41" s="66"/>
      <c r="G41" s="66"/>
      <c r="H41" s="66"/>
      <c r="I41" s="71"/>
    </row>
    <row r="42" spans="2:9" ht="18.75">
      <c r="B42" s="61" t="s">
        <v>94</v>
      </c>
      <c r="C42" s="61"/>
      <c r="D42" s="78">
        <v>3</v>
      </c>
      <c r="E42" s="66"/>
      <c r="F42" s="66"/>
      <c r="G42" s="66"/>
      <c r="H42" s="66"/>
      <c r="I42" s="66"/>
    </row>
    <row r="43" spans="2:9" ht="18.75">
      <c r="B43" s="56" t="s">
        <v>128</v>
      </c>
      <c r="C43" s="56"/>
      <c r="D43" s="78">
        <v>3</v>
      </c>
      <c r="E43" s="66"/>
      <c r="F43" s="66"/>
      <c r="G43" s="66"/>
      <c r="H43" s="66"/>
      <c r="I43" s="71"/>
    </row>
    <row r="44" spans="2:9" ht="18.75">
      <c r="B44" s="56" t="s">
        <v>126</v>
      </c>
      <c r="C44" s="56"/>
      <c r="D44" s="78">
        <v>1</v>
      </c>
      <c r="E44" s="66"/>
      <c r="F44" s="66"/>
      <c r="G44" s="66"/>
      <c r="H44" s="66"/>
      <c r="I44" s="71"/>
    </row>
    <row r="45" spans="2:9" ht="18.75">
      <c r="B45" s="56" t="s">
        <v>127</v>
      </c>
      <c r="C45" s="56"/>
      <c r="D45" s="78">
        <v>1</v>
      </c>
      <c r="E45" s="66"/>
      <c r="F45" s="66"/>
      <c r="G45" s="66"/>
      <c r="H45" s="66"/>
      <c r="I45" s="71"/>
    </row>
    <row r="46" spans="2:9" ht="18.75">
      <c r="B46" s="56"/>
      <c r="C46" s="143" t="s">
        <v>4</v>
      </c>
      <c r="D46" s="144">
        <f>SUM(D40:D45)</f>
        <v>26</v>
      </c>
      <c r="E46" s="66"/>
      <c r="F46" s="66"/>
      <c r="G46" s="66"/>
      <c r="H46" s="66"/>
      <c r="I46" s="71"/>
    </row>
    <row r="47" spans="5:9" ht="18.75">
      <c r="E47" s="66"/>
      <c r="F47" s="66"/>
      <c r="G47" s="66"/>
      <c r="H47" s="66"/>
      <c r="I47" s="66"/>
    </row>
    <row r="48" spans="5:9" ht="18.75">
      <c r="E48" s="66"/>
      <c r="F48" s="66"/>
      <c r="G48" s="66"/>
      <c r="H48" s="66"/>
      <c r="I48" s="66"/>
    </row>
    <row r="49" spans="2:9" ht="18.75">
      <c r="B49" s="53" t="s">
        <v>27</v>
      </c>
      <c r="C49" s="53"/>
      <c r="D49" s="80"/>
      <c r="E49" s="66"/>
      <c r="F49" s="66"/>
      <c r="G49" s="66"/>
      <c r="H49" s="66"/>
      <c r="I49" s="66"/>
    </row>
    <row r="50" spans="2:9" ht="18.75">
      <c r="B50" s="61" t="s">
        <v>109</v>
      </c>
      <c r="C50" s="61"/>
      <c r="D50" s="78">
        <v>4</v>
      </c>
      <c r="E50" s="66"/>
      <c r="F50" s="66"/>
      <c r="G50" s="66"/>
      <c r="H50" s="66"/>
      <c r="I50" s="66"/>
    </row>
    <row r="51" spans="2:9" ht="18.75">
      <c r="B51" s="61" t="s">
        <v>46</v>
      </c>
      <c r="C51" s="61"/>
      <c r="D51" s="78">
        <v>4</v>
      </c>
      <c r="E51" s="66"/>
      <c r="F51" s="66"/>
      <c r="G51" s="66"/>
      <c r="H51" s="66"/>
      <c r="I51" s="66"/>
    </row>
    <row r="52" spans="2:9" ht="18.75">
      <c r="B52" s="56" t="s">
        <v>82</v>
      </c>
      <c r="C52" s="61"/>
      <c r="D52" s="78">
        <v>3</v>
      </c>
      <c r="E52" s="66"/>
      <c r="F52" s="66"/>
      <c r="G52" s="66"/>
      <c r="H52" s="66"/>
      <c r="I52" s="66"/>
    </row>
    <row r="53" spans="2:9" ht="18.75">
      <c r="B53" s="61" t="s">
        <v>113</v>
      </c>
      <c r="C53" s="61"/>
      <c r="D53" s="78">
        <v>3</v>
      </c>
      <c r="E53" s="66"/>
      <c r="F53" s="66"/>
      <c r="G53" s="66"/>
      <c r="H53" s="66"/>
      <c r="I53" s="66"/>
    </row>
    <row r="54" spans="2:9" ht="18.75">
      <c r="B54" s="56" t="s">
        <v>47</v>
      </c>
      <c r="C54" s="61"/>
      <c r="D54" s="78">
        <v>2</v>
      </c>
      <c r="E54" s="66"/>
      <c r="F54" s="66"/>
      <c r="G54" s="66"/>
      <c r="H54" s="66"/>
      <c r="I54" s="66"/>
    </row>
    <row r="55" spans="2:9" ht="18.75">
      <c r="B55" s="132" t="s">
        <v>105</v>
      </c>
      <c r="C55" s="61"/>
      <c r="D55" s="78">
        <v>2</v>
      </c>
      <c r="E55" s="66"/>
      <c r="F55" s="66"/>
      <c r="G55" s="66"/>
      <c r="H55" s="66"/>
      <c r="I55" s="66"/>
    </row>
    <row r="56" spans="2:9" ht="18.75">
      <c r="B56" s="61" t="s">
        <v>51</v>
      </c>
      <c r="C56" s="61"/>
      <c r="D56" s="78">
        <v>2</v>
      </c>
      <c r="E56" s="66"/>
      <c r="F56" s="66"/>
      <c r="G56" s="66"/>
      <c r="H56" s="66"/>
      <c r="I56" s="66"/>
    </row>
    <row r="57" spans="2:9" ht="18.75">
      <c r="B57" s="61" t="s">
        <v>93</v>
      </c>
      <c r="D57" s="55">
        <v>1</v>
      </c>
      <c r="E57" s="66"/>
      <c r="F57" s="66"/>
      <c r="G57" s="66"/>
      <c r="H57" s="66"/>
      <c r="I57" s="66"/>
    </row>
    <row r="58" spans="2:9" ht="18.75">
      <c r="B58" s="131" t="s">
        <v>95</v>
      </c>
      <c r="C58" s="61"/>
      <c r="D58" s="78">
        <v>1</v>
      </c>
      <c r="E58" s="66"/>
      <c r="F58" s="66"/>
      <c r="G58" s="66"/>
      <c r="H58" s="66"/>
      <c r="I58" s="66"/>
    </row>
    <row r="59" spans="2:9" ht="18.75">
      <c r="B59" s="56" t="s">
        <v>129</v>
      </c>
      <c r="C59" s="61"/>
      <c r="D59" s="78">
        <v>1</v>
      </c>
      <c r="E59" s="66"/>
      <c r="F59" s="66"/>
      <c r="G59" s="66"/>
      <c r="H59" s="66"/>
      <c r="I59" s="66"/>
    </row>
    <row r="60" spans="2:9" ht="18.75">
      <c r="B60" s="132" t="s">
        <v>48</v>
      </c>
      <c r="C60" s="61"/>
      <c r="D60" s="78">
        <v>1</v>
      </c>
      <c r="E60" s="66"/>
      <c r="F60" s="66"/>
      <c r="G60" s="66"/>
      <c r="H60" s="66"/>
      <c r="I60" s="66"/>
    </row>
    <row r="61" spans="2:9" ht="18.75">
      <c r="B61" s="61" t="s">
        <v>110</v>
      </c>
      <c r="C61" s="61"/>
      <c r="D61" s="78">
        <v>1</v>
      </c>
      <c r="E61" s="66"/>
      <c r="F61" s="66"/>
      <c r="G61" s="66"/>
      <c r="H61" s="66"/>
      <c r="I61" s="66"/>
    </row>
    <row r="62" spans="2:9" ht="18.75">
      <c r="B62" s="61" t="s">
        <v>131</v>
      </c>
      <c r="C62" s="61"/>
      <c r="D62" s="78">
        <v>1</v>
      </c>
      <c r="E62" s="66"/>
      <c r="F62" s="66"/>
      <c r="G62" s="66"/>
      <c r="H62" s="66"/>
      <c r="I62" s="66"/>
    </row>
    <row r="63" spans="2:9" ht="18.75">
      <c r="B63" s="73" t="s">
        <v>4</v>
      </c>
      <c r="C63" s="73"/>
      <c r="D63" s="73">
        <f>SUM(D50:D62)</f>
        <v>26</v>
      </c>
      <c r="E63" s="66"/>
      <c r="F63" s="66"/>
      <c r="G63" s="66"/>
      <c r="H63" s="66"/>
      <c r="I63" s="71"/>
    </row>
    <row r="64" spans="5:9" ht="18.75">
      <c r="E64" s="66"/>
      <c r="F64" s="66"/>
      <c r="G64" s="66"/>
      <c r="H64" s="66"/>
      <c r="I64" s="66"/>
    </row>
    <row r="65" spans="5:9" ht="18.75">
      <c r="E65" s="66"/>
      <c r="F65" s="66"/>
      <c r="G65" s="66"/>
      <c r="H65" s="66"/>
      <c r="I65" s="66"/>
    </row>
    <row r="66" spans="2:9" ht="18.75">
      <c r="B66" s="51" t="s">
        <v>11</v>
      </c>
      <c r="C66" s="51"/>
      <c r="D66" s="70"/>
      <c r="E66" s="66"/>
      <c r="F66" s="66"/>
      <c r="G66" s="66"/>
      <c r="H66" s="66"/>
      <c r="I66" s="66"/>
    </row>
    <row r="67" spans="2:9" ht="18.75">
      <c r="B67" s="72" t="s">
        <v>14</v>
      </c>
      <c r="C67" s="72"/>
      <c r="D67" s="55">
        <v>14</v>
      </c>
      <c r="E67" s="66"/>
      <c r="F67" s="66"/>
      <c r="G67" s="66"/>
      <c r="H67" s="66"/>
      <c r="I67" s="71"/>
    </row>
    <row r="68" spans="2:9" ht="18.75">
      <c r="B68" s="61" t="s">
        <v>16</v>
      </c>
      <c r="C68" s="61"/>
      <c r="D68" s="55">
        <v>10</v>
      </c>
      <c r="E68" s="66"/>
      <c r="F68" s="66"/>
      <c r="G68" s="66"/>
      <c r="H68" s="66"/>
      <c r="I68" s="66"/>
    </row>
    <row r="69" spans="2:9" ht="18.75">
      <c r="B69" s="61" t="s">
        <v>33</v>
      </c>
      <c r="C69" s="61"/>
      <c r="D69" s="55">
        <v>5</v>
      </c>
      <c r="E69" s="66"/>
      <c r="F69" s="66"/>
      <c r="G69" s="66"/>
      <c r="H69" s="66"/>
      <c r="I69" s="66"/>
    </row>
    <row r="70" spans="2:9" ht="18.75">
      <c r="B70" s="61" t="s">
        <v>24</v>
      </c>
      <c r="C70" s="61"/>
      <c r="D70" s="55">
        <v>4</v>
      </c>
      <c r="E70" s="66"/>
      <c r="F70" s="66"/>
      <c r="G70" s="66"/>
      <c r="H70" s="66"/>
      <c r="I70" s="66"/>
    </row>
    <row r="71" spans="2:4" ht="18.75">
      <c r="B71" s="61" t="s">
        <v>57</v>
      </c>
      <c r="D71" s="55">
        <v>2</v>
      </c>
    </row>
    <row r="72" spans="2:9" ht="18.75">
      <c r="B72" s="73" t="s">
        <v>4</v>
      </c>
      <c r="C72" s="73"/>
      <c r="D72" s="73">
        <f>SUM(D67:D71)</f>
        <v>35</v>
      </c>
      <c r="E72" s="66"/>
      <c r="F72" s="66"/>
      <c r="G72" s="66"/>
      <c r="H72" s="66"/>
      <c r="I72" s="71"/>
    </row>
    <row r="73" spans="5:9" ht="18.75">
      <c r="E73" s="66"/>
      <c r="F73" s="66"/>
      <c r="G73" s="66"/>
      <c r="H73" s="66"/>
      <c r="I73" s="71"/>
    </row>
    <row r="74" spans="5:9" ht="18.75">
      <c r="E74" s="71"/>
      <c r="F74" s="71"/>
      <c r="G74" s="71"/>
      <c r="H74" s="71"/>
      <c r="I74" s="71"/>
    </row>
    <row r="75" spans="5:9" ht="18.75">
      <c r="E75" s="71"/>
      <c r="F75" s="71"/>
      <c r="G75" s="71"/>
      <c r="H75" s="71"/>
      <c r="I75" s="71"/>
    </row>
    <row r="76" spans="5:9" ht="18.75">
      <c r="E76" s="71"/>
      <c r="F76" s="71"/>
      <c r="G76" s="71"/>
      <c r="H76" s="71"/>
      <c r="I76" s="71"/>
    </row>
    <row r="77" spans="5:9" ht="18.75">
      <c r="E77" s="71"/>
      <c r="F77" s="71"/>
      <c r="G77" s="71"/>
      <c r="H77" s="71"/>
      <c r="I77" s="71"/>
    </row>
    <row r="78" spans="5:9" ht="18.75">
      <c r="E78" s="71"/>
      <c r="F78" s="71"/>
      <c r="G78" s="71"/>
      <c r="H78" s="71"/>
      <c r="I78" s="71"/>
    </row>
    <row r="79" spans="5:9" ht="18.75">
      <c r="E79" s="71"/>
      <c r="F79" s="71"/>
      <c r="G79" s="71"/>
      <c r="H79" s="71"/>
      <c r="I79" s="71"/>
    </row>
    <row r="80" spans="5:9" ht="18.75">
      <c r="E80" s="71"/>
      <c r="F80" s="71"/>
      <c r="G80" s="71"/>
      <c r="H80" s="71"/>
      <c r="I80" s="71"/>
    </row>
    <row r="83" ht="18.75">
      <c r="D83" s="66"/>
    </row>
  </sheetData>
  <sheetProtection/>
  <mergeCells count="1">
    <mergeCell ref="I1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="160" zoomScaleNormal="160" zoomScalePageLayoutView="0" workbookViewId="0" topLeftCell="A30">
      <selection activeCell="B40" sqref="B40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0.57421875" style="1" customWidth="1"/>
    <col min="12" max="16384" width="8.7109375" style="1" customWidth="1"/>
  </cols>
  <sheetData>
    <row r="1" spans="1:11" s="32" customFormat="1" ht="26.25">
      <c r="A1" s="146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32" customFormat="1" ht="26.25">
      <c r="A2" s="146" t="s">
        <v>140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32" customFormat="1" ht="26.25">
      <c r="A3" s="146" t="s">
        <v>136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s="32" customFormat="1" ht="26.25">
      <c r="A4" s="146" t="s">
        <v>135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s="32" customFormat="1" ht="26.25">
      <c r="A5" s="146" t="s">
        <v>83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s="32" customFormat="1" ht="26.25">
      <c r="A6" s="146" t="s">
        <v>58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s="32" customFormat="1" ht="26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ht="21">
      <c r="B8" s="1" t="s">
        <v>137</v>
      </c>
    </row>
    <row r="9" ht="21">
      <c r="A9" s="1" t="s">
        <v>138</v>
      </c>
    </row>
    <row r="10" ht="21">
      <c r="A10" s="1" t="s">
        <v>139</v>
      </c>
    </row>
    <row r="11" ht="21">
      <c r="A11" s="1" t="s">
        <v>142</v>
      </c>
    </row>
    <row r="12" ht="21">
      <c r="B12" s="1" t="s">
        <v>164</v>
      </c>
    </row>
    <row r="13" ht="21">
      <c r="A13" s="1" t="s">
        <v>165</v>
      </c>
    </row>
    <row r="14" ht="21">
      <c r="B14" s="1" t="s">
        <v>166</v>
      </c>
    </row>
    <row r="15" spans="1:7" ht="21">
      <c r="A15" s="1" t="s">
        <v>167</v>
      </c>
      <c r="B15" s="107"/>
      <c r="C15" s="107"/>
      <c r="D15" s="107"/>
      <c r="E15" s="108"/>
      <c r="F15" s="109"/>
      <c r="G15" s="2"/>
    </row>
    <row r="16" spans="1:7" ht="21">
      <c r="A16" s="1" t="s">
        <v>168</v>
      </c>
      <c r="B16" s="107"/>
      <c r="C16" s="107"/>
      <c r="D16" s="107"/>
      <c r="E16" s="108"/>
      <c r="F16" s="109"/>
      <c r="G16" s="2"/>
    </row>
    <row r="17" spans="1:256" s="5" customFormat="1" ht="21">
      <c r="A17" s="1"/>
      <c r="B17" s="1" t="s">
        <v>169</v>
      </c>
      <c r="C17" s="1"/>
      <c r="D17" s="1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21">
      <c r="A18" s="1" t="s">
        <v>171</v>
      </c>
      <c r="B18" s="1"/>
      <c r="C18" s="1"/>
      <c r="D18" s="1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21">
      <c r="A19" s="1" t="s">
        <v>170</v>
      </c>
      <c r="B19" s="1"/>
      <c r="C19" s="1"/>
      <c r="D19" s="1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21">
      <c r="B20" s="1" t="s">
        <v>173</v>
      </c>
    </row>
    <row r="21" ht="21">
      <c r="A21" s="1" t="s">
        <v>174</v>
      </c>
    </row>
    <row r="22" s="36" customFormat="1" ht="21">
      <c r="A22" s="1" t="s">
        <v>175</v>
      </c>
    </row>
    <row r="23" spans="2:7" s="5" customFormat="1" ht="21">
      <c r="B23" s="3" t="s">
        <v>189</v>
      </c>
      <c r="C23" s="11"/>
      <c r="D23" s="11"/>
      <c r="E23" s="12"/>
      <c r="F23" s="12"/>
      <c r="G23" s="11"/>
    </row>
    <row r="24" ht="21">
      <c r="A24" s="3" t="s">
        <v>180</v>
      </c>
    </row>
    <row r="25" ht="21">
      <c r="A25" s="3" t="s">
        <v>181</v>
      </c>
    </row>
    <row r="26" ht="21">
      <c r="A26" s="3" t="s">
        <v>182</v>
      </c>
    </row>
    <row r="27" ht="21">
      <c r="A27" s="3"/>
    </row>
    <row r="37" ht="21">
      <c r="B37" s="129" t="s">
        <v>66</v>
      </c>
    </row>
    <row r="38" ht="21">
      <c r="B38" s="1" t="s">
        <v>190</v>
      </c>
    </row>
    <row r="39" ht="21">
      <c r="B39" s="1" t="s">
        <v>191</v>
      </c>
    </row>
    <row r="40" ht="21">
      <c r="B40" s="1" t="s">
        <v>192</v>
      </c>
    </row>
    <row r="42" ht="21">
      <c r="B42" s="129" t="s">
        <v>68</v>
      </c>
    </row>
    <row r="43" ht="21">
      <c r="B43" s="1" t="s">
        <v>183</v>
      </c>
    </row>
    <row r="44" ht="21">
      <c r="B44" s="1" t="s">
        <v>184</v>
      </c>
    </row>
    <row r="45" ht="21">
      <c r="B45" s="1" t="s">
        <v>185</v>
      </c>
    </row>
    <row r="46" ht="21">
      <c r="B46" s="1" t="s">
        <v>186</v>
      </c>
    </row>
    <row r="47" ht="21">
      <c r="B47" s="1" t="s">
        <v>187</v>
      </c>
    </row>
    <row r="48" ht="21">
      <c r="B48" s="1" t="s">
        <v>188</v>
      </c>
    </row>
  </sheetData>
  <sheetProtection/>
  <mergeCells count="7">
    <mergeCell ref="A6:K6"/>
    <mergeCell ref="A1:K1"/>
    <mergeCell ref="A7:K7"/>
    <mergeCell ref="A2:K2"/>
    <mergeCell ref="A3:K3"/>
    <mergeCell ref="A4:K4"/>
    <mergeCell ref="A5:K5"/>
  </mergeCells>
  <printOptions/>
  <pageMargins left="0.984251968503937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20" zoomScaleNormal="120" zoomScalePageLayoutView="0" workbookViewId="0" topLeftCell="A10">
      <selection activeCell="A23" sqref="A23:IV24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47" t="s">
        <v>15</v>
      </c>
      <c r="B1" s="147"/>
      <c r="C1" s="147"/>
      <c r="D1" s="147"/>
      <c r="E1" s="147"/>
      <c r="F1" s="147"/>
      <c r="G1" s="147"/>
      <c r="H1" s="147"/>
      <c r="I1" s="2"/>
    </row>
    <row r="3" spans="1:9" s="32" customFormat="1" ht="23.25">
      <c r="A3" s="149" t="s">
        <v>140</v>
      </c>
      <c r="B3" s="150"/>
      <c r="C3" s="150"/>
      <c r="D3" s="150"/>
      <c r="E3" s="150"/>
      <c r="F3" s="150"/>
      <c r="G3" s="150"/>
      <c r="H3" s="150"/>
      <c r="I3" s="45"/>
    </row>
    <row r="4" spans="1:9" s="32" customFormat="1" ht="23.25">
      <c r="A4" s="151" t="s">
        <v>136</v>
      </c>
      <c r="B4" s="151"/>
      <c r="C4" s="151"/>
      <c r="D4" s="151"/>
      <c r="E4" s="151"/>
      <c r="F4" s="151"/>
      <c r="G4" s="151"/>
      <c r="H4" s="151"/>
      <c r="I4" s="45"/>
    </row>
    <row r="5" spans="1:9" s="32" customFormat="1" ht="23.25">
      <c r="A5" s="151" t="s">
        <v>141</v>
      </c>
      <c r="B5" s="151"/>
      <c r="C5" s="151"/>
      <c r="D5" s="151"/>
      <c r="E5" s="151"/>
      <c r="F5" s="151"/>
      <c r="G5" s="151"/>
      <c r="H5" s="151"/>
      <c r="I5" s="45"/>
    </row>
    <row r="6" spans="1:9" s="32" customFormat="1" ht="23.25">
      <c r="A6" s="151" t="s">
        <v>83</v>
      </c>
      <c r="B6" s="151"/>
      <c r="C6" s="151"/>
      <c r="D6" s="151"/>
      <c r="E6" s="151"/>
      <c r="F6" s="151"/>
      <c r="G6" s="151"/>
      <c r="H6" s="151"/>
      <c r="I6" s="45"/>
    </row>
    <row r="7" spans="1:9" s="32" customFormat="1" ht="23.25">
      <c r="A7" s="151" t="s">
        <v>58</v>
      </c>
      <c r="B7" s="151"/>
      <c r="C7" s="151"/>
      <c r="D7" s="151"/>
      <c r="E7" s="151"/>
      <c r="F7" s="151"/>
      <c r="G7" s="151"/>
      <c r="H7" s="151"/>
      <c r="I7" s="45"/>
    </row>
    <row r="8" spans="1:9" s="32" customFormat="1" ht="23.25">
      <c r="A8" s="35"/>
      <c r="B8" s="35"/>
      <c r="C8" s="35"/>
      <c r="D8" s="35"/>
      <c r="E8" s="35"/>
      <c r="F8" s="35"/>
      <c r="G8" s="35"/>
      <c r="H8" s="35"/>
      <c r="I8" s="35"/>
    </row>
    <row r="9" ht="21">
      <c r="B9" s="1" t="s">
        <v>137</v>
      </c>
    </row>
    <row r="10" ht="21">
      <c r="A10" s="1" t="s">
        <v>163</v>
      </c>
    </row>
    <row r="11" ht="21">
      <c r="A11" s="1" t="s">
        <v>162</v>
      </c>
    </row>
    <row r="13" ht="21">
      <c r="A13" s="4" t="s">
        <v>21</v>
      </c>
    </row>
    <row r="14" ht="21.75" thickBot="1">
      <c r="A14" s="3" t="s">
        <v>22</v>
      </c>
    </row>
    <row r="15" spans="2:7" ht="22.5" thickBot="1" thickTop="1">
      <c r="B15" s="148" t="s">
        <v>17</v>
      </c>
      <c r="C15" s="148"/>
      <c r="D15" s="148"/>
      <c r="E15" s="148"/>
      <c r="F15" s="7" t="s">
        <v>6</v>
      </c>
      <c r="G15" s="7" t="s">
        <v>7</v>
      </c>
    </row>
    <row r="16" spans="2:7" ht="21.75" thickTop="1">
      <c r="B16" s="10" t="s">
        <v>72</v>
      </c>
      <c r="C16" s="8"/>
      <c r="D16" s="8"/>
      <c r="E16" s="8"/>
      <c r="F16" s="13">
        <v>12</v>
      </c>
      <c r="G16" s="23">
        <f>F16*100/F$20</f>
        <v>46.15384615384615</v>
      </c>
    </row>
    <row r="17" spans="2:7" ht="21">
      <c r="B17" s="10" t="s">
        <v>43</v>
      </c>
      <c r="C17" s="8"/>
      <c r="D17" s="8"/>
      <c r="E17" s="8"/>
      <c r="F17" s="13">
        <v>7</v>
      </c>
      <c r="G17" s="23">
        <f>F17*100/F$20</f>
        <v>26.923076923076923</v>
      </c>
    </row>
    <row r="18" spans="2:7" ht="21">
      <c r="B18" s="10" t="s">
        <v>73</v>
      </c>
      <c r="C18" s="8"/>
      <c r="D18" s="8"/>
      <c r="E18" s="8"/>
      <c r="F18" s="13">
        <v>6</v>
      </c>
      <c r="G18" s="23">
        <f>F18*100/F$20</f>
        <v>23.076923076923077</v>
      </c>
    </row>
    <row r="19" spans="2:7" ht="21.75" thickBot="1">
      <c r="B19" s="10" t="s">
        <v>28</v>
      </c>
      <c r="C19" s="8"/>
      <c r="D19" s="8"/>
      <c r="E19" s="8"/>
      <c r="F19" s="13">
        <v>1</v>
      </c>
      <c r="G19" s="23">
        <f>F19*100/F$20</f>
        <v>3.8461538461538463</v>
      </c>
    </row>
    <row r="20" spans="2:7" ht="22.5" thickBot="1" thickTop="1">
      <c r="B20" s="148" t="s">
        <v>4</v>
      </c>
      <c r="C20" s="148"/>
      <c r="D20" s="148"/>
      <c r="E20" s="148"/>
      <c r="F20" s="9">
        <f>SUM(F16:F19)</f>
        <v>26</v>
      </c>
      <c r="G20" s="22">
        <f>SUM(G16:G19)</f>
        <v>100</v>
      </c>
    </row>
    <row r="21" ht="21.75" thickTop="1"/>
    <row r="22" ht="21">
      <c r="B22" s="1" t="s">
        <v>23</v>
      </c>
    </row>
    <row r="23" ht="21">
      <c r="A23" s="1" t="s">
        <v>143</v>
      </c>
    </row>
    <row r="24" ht="21">
      <c r="A24" s="1" t="s">
        <v>144</v>
      </c>
    </row>
    <row r="26" spans="1:8" ht="21">
      <c r="A26" s="37"/>
      <c r="B26" s="34"/>
      <c r="C26" s="34"/>
      <c r="D26" s="34"/>
      <c r="E26" s="34"/>
      <c r="F26" s="34"/>
      <c r="G26" s="34"/>
      <c r="H26" s="34"/>
    </row>
    <row r="27" spans="1:8" ht="21">
      <c r="A27" s="34"/>
      <c r="B27" s="152"/>
      <c r="C27" s="152"/>
      <c r="D27" s="152"/>
      <c r="E27" s="152"/>
      <c r="F27" s="8"/>
      <c r="G27" s="8"/>
      <c r="H27" s="34"/>
    </row>
    <row r="28" spans="1:8" ht="21">
      <c r="A28" s="34"/>
      <c r="B28" s="153"/>
      <c r="C28" s="153"/>
      <c r="D28" s="153"/>
      <c r="E28" s="153"/>
      <c r="F28" s="38"/>
      <c r="G28" s="31"/>
      <c r="H28" s="34"/>
    </row>
    <row r="29" spans="1:8" ht="21">
      <c r="A29" s="34"/>
      <c r="B29" s="153"/>
      <c r="C29" s="153"/>
      <c r="D29" s="153"/>
      <c r="E29" s="153"/>
      <c r="F29" s="38"/>
      <c r="G29" s="31"/>
      <c r="H29" s="34"/>
    </row>
    <row r="30" spans="1:8" ht="21">
      <c r="A30" s="34"/>
      <c r="B30" s="153"/>
      <c r="C30" s="153"/>
      <c r="D30" s="153"/>
      <c r="E30" s="153"/>
      <c r="F30" s="39"/>
      <c r="G30" s="31"/>
      <c r="H30" s="34"/>
    </row>
    <row r="31" spans="1:8" ht="21">
      <c r="A31" s="34"/>
      <c r="B31" s="153"/>
      <c r="C31" s="153"/>
      <c r="D31" s="153"/>
      <c r="E31" s="153"/>
      <c r="F31" s="38"/>
      <c r="G31" s="31"/>
      <c r="H31" s="34"/>
    </row>
    <row r="32" spans="1:8" ht="21">
      <c r="A32" s="34"/>
      <c r="B32" s="153"/>
      <c r="C32" s="153"/>
      <c r="D32" s="153"/>
      <c r="E32" s="153"/>
      <c r="F32" s="38"/>
      <c r="G32" s="31"/>
      <c r="H32" s="34"/>
    </row>
    <row r="33" spans="1:8" ht="21">
      <c r="A33" s="34"/>
      <c r="B33" s="153"/>
      <c r="C33" s="153"/>
      <c r="D33" s="153"/>
      <c r="E33" s="153"/>
      <c r="F33" s="38"/>
      <c r="G33" s="31"/>
      <c r="H33" s="34"/>
    </row>
    <row r="34" spans="1:8" ht="21">
      <c r="A34" s="34"/>
      <c r="B34" s="152"/>
      <c r="C34" s="152"/>
      <c r="D34" s="152"/>
      <c r="E34" s="152"/>
      <c r="F34" s="40"/>
      <c r="G34" s="41"/>
      <c r="H34" s="34"/>
    </row>
  </sheetData>
  <sheetProtection/>
  <mergeCells count="16">
    <mergeCell ref="B27:E27"/>
    <mergeCell ref="B34:E34"/>
    <mergeCell ref="B29:E29"/>
    <mergeCell ref="B33:E33"/>
    <mergeCell ref="B30:E30"/>
    <mergeCell ref="B31:E31"/>
    <mergeCell ref="B28:E28"/>
    <mergeCell ref="B32:E32"/>
    <mergeCell ref="A1:H1"/>
    <mergeCell ref="B15:E15"/>
    <mergeCell ref="B20:E20"/>
    <mergeCell ref="A3:H3"/>
    <mergeCell ref="A7:H7"/>
    <mergeCell ref="A4:H4"/>
    <mergeCell ref="A6:H6"/>
    <mergeCell ref="A5:H5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zoomScale="130" zoomScaleNormal="130" zoomScalePageLayoutView="0" workbookViewId="0" topLeftCell="A16">
      <selection activeCell="D29" sqref="D29"/>
    </sheetView>
  </sheetViews>
  <sheetFormatPr defaultColWidth="9.140625" defaultRowHeight="12.75"/>
  <cols>
    <col min="1" max="1" width="11.5742187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77" customWidth="1"/>
    <col min="6" max="6" width="16.00390625" style="77" customWidth="1"/>
    <col min="7" max="7" width="18.7109375" style="77" customWidth="1"/>
    <col min="8" max="16384" width="9.140625" style="5" customWidth="1"/>
  </cols>
  <sheetData>
    <row r="1" spans="1:256" ht="21">
      <c r="A1" s="154" t="s">
        <v>34</v>
      </c>
      <c r="B1" s="154"/>
      <c r="C1" s="154"/>
      <c r="D1" s="154"/>
      <c r="E1" s="154"/>
      <c r="F1" s="154"/>
      <c r="G1" s="75"/>
      <c r="H1" s="7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spans="1:8" ht="19.5">
      <c r="A2" s="82"/>
      <c r="B2" s="82"/>
      <c r="C2" s="82"/>
      <c r="D2" s="82"/>
      <c r="E2" s="82"/>
      <c r="F2" s="82"/>
      <c r="G2" s="83"/>
      <c r="H2" s="83"/>
    </row>
    <row r="3" spans="1:6" ht="20.25" thickBot="1">
      <c r="A3" s="84" t="s">
        <v>37</v>
      </c>
      <c r="B3" s="85"/>
      <c r="C3" s="85"/>
      <c r="D3" s="85"/>
      <c r="E3" s="86"/>
      <c r="F3" s="86"/>
    </row>
    <row r="4" spans="1:6" ht="21" thickBot="1" thickTop="1">
      <c r="A4" s="84"/>
      <c r="B4" s="155" t="s">
        <v>35</v>
      </c>
      <c r="C4" s="156"/>
      <c r="D4" s="156"/>
      <c r="E4" s="87" t="s">
        <v>6</v>
      </c>
      <c r="F4" s="87" t="s">
        <v>7</v>
      </c>
    </row>
    <row r="5" spans="1:6" ht="20.25" thickTop="1">
      <c r="A5" s="84"/>
      <c r="B5" s="98" t="s">
        <v>49</v>
      </c>
      <c r="C5" s="99"/>
      <c r="D5" s="100"/>
      <c r="E5" s="101">
        <v>12</v>
      </c>
      <c r="F5" s="102">
        <f aca="true" t="shared" si="0" ref="F5:F24">E5*100/$E$24</f>
        <v>46.15384615384615</v>
      </c>
    </row>
    <row r="6" spans="1:6" ht="21">
      <c r="A6" s="84"/>
      <c r="B6" s="157" t="s">
        <v>59</v>
      </c>
      <c r="C6" s="158"/>
      <c r="D6" s="159"/>
      <c r="E6" s="103">
        <v>1</v>
      </c>
      <c r="F6" s="104">
        <f t="shared" si="0"/>
        <v>3.8461538461538463</v>
      </c>
    </row>
    <row r="7" spans="1:6" ht="21">
      <c r="A7" s="84"/>
      <c r="B7" s="157" t="s">
        <v>60</v>
      </c>
      <c r="C7" s="158"/>
      <c r="D7" s="159"/>
      <c r="E7" s="103">
        <v>2</v>
      </c>
      <c r="F7" s="104">
        <f t="shared" si="0"/>
        <v>7.6923076923076925</v>
      </c>
    </row>
    <row r="8" spans="1:6" ht="21">
      <c r="A8" s="84"/>
      <c r="B8" s="157" t="s">
        <v>61</v>
      </c>
      <c r="C8" s="158"/>
      <c r="D8" s="159"/>
      <c r="E8" s="103">
        <v>4</v>
      </c>
      <c r="F8" s="104">
        <f t="shared" si="0"/>
        <v>15.384615384615385</v>
      </c>
    </row>
    <row r="9" spans="1:6" ht="21">
      <c r="A9" s="84"/>
      <c r="B9" s="157" t="s">
        <v>90</v>
      </c>
      <c r="C9" s="158"/>
      <c r="D9" s="159"/>
      <c r="E9" s="103">
        <v>3</v>
      </c>
      <c r="F9" s="104">
        <f t="shared" si="0"/>
        <v>11.538461538461538</v>
      </c>
    </row>
    <row r="10" spans="1:6" ht="21">
      <c r="A10" s="84"/>
      <c r="B10" s="157" t="s">
        <v>91</v>
      </c>
      <c r="C10" s="158"/>
      <c r="D10" s="159"/>
      <c r="E10" s="103">
        <v>2</v>
      </c>
      <c r="F10" s="104">
        <f t="shared" si="0"/>
        <v>7.6923076923076925</v>
      </c>
    </row>
    <row r="11" spans="1:6" ht="19.5">
      <c r="A11" s="84"/>
      <c r="B11" s="98" t="s">
        <v>71</v>
      </c>
      <c r="C11" s="99"/>
      <c r="D11" s="100"/>
      <c r="E11" s="101">
        <v>6</v>
      </c>
      <c r="F11" s="102">
        <f t="shared" si="0"/>
        <v>23.076923076923077</v>
      </c>
    </row>
    <row r="12" spans="1:6" ht="21">
      <c r="A12" s="84"/>
      <c r="B12" s="157" t="s">
        <v>152</v>
      </c>
      <c r="C12" s="158"/>
      <c r="D12" s="159"/>
      <c r="E12" s="103">
        <v>4</v>
      </c>
      <c r="F12" s="104">
        <f t="shared" si="0"/>
        <v>15.384615384615385</v>
      </c>
    </row>
    <row r="13" spans="1:6" ht="21">
      <c r="A13" s="84"/>
      <c r="B13" s="157" t="s">
        <v>153</v>
      </c>
      <c r="C13" s="158"/>
      <c r="D13" s="159"/>
      <c r="E13" s="103">
        <v>1</v>
      </c>
      <c r="F13" s="104">
        <f t="shared" si="0"/>
        <v>3.8461538461538463</v>
      </c>
    </row>
    <row r="14" spans="1:6" ht="21" customHeight="1">
      <c r="A14" s="84"/>
      <c r="B14" s="157" t="s">
        <v>154</v>
      </c>
      <c r="C14" s="158"/>
      <c r="D14" s="159"/>
      <c r="E14" s="103">
        <v>1</v>
      </c>
      <c r="F14" s="104">
        <f t="shared" si="0"/>
        <v>3.8461538461538463</v>
      </c>
    </row>
    <row r="15" spans="1:256" ht="19.5">
      <c r="A15" s="88"/>
      <c r="B15" s="89" t="s">
        <v>30</v>
      </c>
      <c r="C15" s="90"/>
      <c r="D15" s="90"/>
      <c r="E15" s="90">
        <v>3</v>
      </c>
      <c r="F15" s="91">
        <f t="shared" si="0"/>
        <v>11.538461538461538</v>
      </c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ht="19.5">
      <c r="A16" s="88"/>
      <c r="B16" s="94" t="s">
        <v>151</v>
      </c>
      <c r="C16" s="95"/>
      <c r="D16" s="96"/>
      <c r="E16" s="97">
        <v>3</v>
      </c>
      <c r="F16" s="142">
        <f t="shared" si="0"/>
        <v>11.538461538461538</v>
      </c>
      <c r="G16" s="92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6" ht="19.5">
      <c r="A17" s="84"/>
      <c r="B17" s="98" t="s">
        <v>130</v>
      </c>
      <c r="C17" s="99"/>
      <c r="D17" s="100"/>
      <c r="E17" s="101">
        <v>3</v>
      </c>
      <c r="F17" s="102">
        <f t="shared" si="0"/>
        <v>11.538461538461538</v>
      </c>
    </row>
    <row r="18" spans="1:6" ht="21">
      <c r="A18" s="84"/>
      <c r="B18" s="157" t="s">
        <v>155</v>
      </c>
      <c r="C18" s="158"/>
      <c r="D18" s="159"/>
      <c r="E18" s="103">
        <v>2</v>
      </c>
      <c r="F18" s="104">
        <f t="shared" si="0"/>
        <v>7.6923076923076925</v>
      </c>
    </row>
    <row r="19" spans="1:6" ht="21">
      <c r="A19" s="84"/>
      <c r="B19" s="157" t="s">
        <v>156</v>
      </c>
      <c r="C19" s="158"/>
      <c r="D19" s="159"/>
      <c r="E19" s="103">
        <v>1</v>
      </c>
      <c r="F19" s="104">
        <f t="shared" si="0"/>
        <v>3.8461538461538463</v>
      </c>
    </row>
    <row r="20" spans="1:6" ht="19.5">
      <c r="A20" s="84"/>
      <c r="B20" s="98" t="s">
        <v>157</v>
      </c>
      <c r="C20" s="99"/>
      <c r="D20" s="100"/>
      <c r="E20" s="101">
        <v>1</v>
      </c>
      <c r="F20" s="102">
        <f t="shared" si="0"/>
        <v>3.8461538461538463</v>
      </c>
    </row>
    <row r="21" spans="1:6" ht="21">
      <c r="A21" s="84"/>
      <c r="B21" s="157" t="s">
        <v>102</v>
      </c>
      <c r="C21" s="158"/>
      <c r="D21" s="159"/>
      <c r="E21" s="103">
        <v>1</v>
      </c>
      <c r="F21" s="104">
        <f t="shared" si="0"/>
        <v>3.8461538461538463</v>
      </c>
    </row>
    <row r="22" spans="1:6" ht="19.5">
      <c r="A22" s="84"/>
      <c r="B22" s="98" t="s">
        <v>89</v>
      </c>
      <c r="C22" s="99"/>
      <c r="D22" s="100"/>
      <c r="E22" s="101">
        <v>1</v>
      </c>
      <c r="F22" s="102">
        <f t="shared" si="0"/>
        <v>3.8461538461538463</v>
      </c>
    </row>
    <row r="23" spans="1:6" ht="21">
      <c r="A23" s="84"/>
      <c r="B23" s="157" t="s">
        <v>89</v>
      </c>
      <c r="C23" s="158"/>
      <c r="D23" s="159"/>
      <c r="E23" s="103">
        <v>1</v>
      </c>
      <c r="F23" s="104">
        <f t="shared" si="0"/>
        <v>3.8461538461538463</v>
      </c>
    </row>
    <row r="24" spans="1:6" ht="20.25" thickBot="1">
      <c r="A24" s="84"/>
      <c r="B24" s="160" t="s">
        <v>36</v>
      </c>
      <c r="C24" s="161"/>
      <c r="D24" s="162"/>
      <c r="E24" s="105">
        <f>SUM(E15,E11,E17,,E5,E22,E20)</f>
        <v>26</v>
      </c>
      <c r="F24" s="74">
        <f t="shared" si="0"/>
        <v>100</v>
      </c>
    </row>
    <row r="25" spans="1:7" ht="21.75" thickTop="1">
      <c r="A25" s="154"/>
      <c r="B25" s="154"/>
      <c r="C25" s="154"/>
      <c r="D25" s="154"/>
      <c r="E25" s="154"/>
      <c r="F25" s="154"/>
      <c r="G25" s="84"/>
    </row>
    <row r="26" spans="2:7" s="1" customFormat="1" ht="21">
      <c r="B26" s="106" t="s">
        <v>62</v>
      </c>
      <c r="C26" s="107"/>
      <c r="D26" s="107"/>
      <c r="E26" s="108"/>
      <c r="F26" s="109"/>
      <c r="G26" s="2"/>
    </row>
    <row r="27" spans="1:7" s="1" customFormat="1" ht="21">
      <c r="A27" s="1" t="s">
        <v>158</v>
      </c>
      <c r="B27" s="107"/>
      <c r="C27" s="107"/>
      <c r="D27" s="107"/>
      <c r="E27" s="108"/>
      <c r="F27" s="109"/>
      <c r="G27" s="2"/>
    </row>
    <row r="28" spans="1:7" s="1" customFormat="1" ht="21">
      <c r="A28" s="1" t="s">
        <v>159</v>
      </c>
      <c r="B28" s="107"/>
      <c r="C28" s="107"/>
      <c r="D28" s="107"/>
      <c r="E28" s="108"/>
      <c r="F28" s="109"/>
      <c r="G28" s="2"/>
    </row>
    <row r="29" spans="1:7" s="1" customFormat="1" ht="21">
      <c r="A29" s="1">
        <v>11.54</v>
      </c>
      <c r="B29" s="107"/>
      <c r="C29" s="107"/>
      <c r="D29" s="107"/>
      <c r="E29" s="108"/>
      <c r="F29" s="109"/>
      <c r="G29" s="2"/>
    </row>
    <row r="30" spans="1:256" ht="21">
      <c r="A30" s="1"/>
      <c r="B30" s="1" t="s">
        <v>92</v>
      </c>
      <c r="C30" s="1"/>
      <c r="D30" s="1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">
      <c r="A31" s="1" t="s">
        <v>172</v>
      </c>
      <c r="B31" s="1"/>
      <c r="C31" s="1"/>
      <c r="D31" s="1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">
      <c r="A32" s="1" t="s">
        <v>160</v>
      </c>
      <c r="B32" s="1"/>
      <c r="C32" s="1"/>
      <c r="D32" s="1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</sheetData>
  <sheetProtection/>
  <autoFilter ref="A26:B32"/>
  <mergeCells count="16">
    <mergeCell ref="B23:D23"/>
    <mergeCell ref="B21:D21"/>
    <mergeCell ref="A25:F25"/>
    <mergeCell ref="B9:D9"/>
    <mergeCell ref="B10:D10"/>
    <mergeCell ref="B13:D13"/>
    <mergeCell ref="A1:F1"/>
    <mergeCell ref="B4:D4"/>
    <mergeCell ref="B18:D18"/>
    <mergeCell ref="B19:D19"/>
    <mergeCell ref="B24:D24"/>
    <mergeCell ref="B12:D12"/>
    <mergeCell ref="B14:D14"/>
    <mergeCell ref="B7:D7"/>
    <mergeCell ref="B8:D8"/>
    <mergeCell ref="B6:D6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="115" zoomScaleNormal="115" zoomScalePageLayoutView="0" workbookViewId="0" topLeftCell="A1">
      <selection activeCell="A13" sqref="A13:IV14"/>
    </sheetView>
  </sheetViews>
  <sheetFormatPr defaultColWidth="9.140625" defaultRowHeight="12.75"/>
  <cols>
    <col min="2" max="2" width="34.140625" style="0" customWidth="1"/>
    <col min="3" max="4" width="13.7109375" style="0" customWidth="1"/>
  </cols>
  <sheetData>
    <row r="1" spans="1:7" ht="21">
      <c r="A1" s="147" t="s">
        <v>161</v>
      </c>
      <c r="B1" s="147"/>
      <c r="C1" s="147"/>
      <c r="D1" s="147"/>
      <c r="E1" s="147"/>
      <c r="F1" s="147"/>
      <c r="G1" s="18"/>
    </row>
    <row r="2" spans="1:7" ht="21">
      <c r="A2" s="2"/>
      <c r="B2" s="2"/>
      <c r="C2" s="2"/>
      <c r="D2" s="2"/>
      <c r="E2" s="2"/>
      <c r="F2" s="2"/>
      <c r="G2" s="2"/>
    </row>
    <row r="3" s="1" customFormat="1" ht="21.75" thickBot="1">
      <c r="A3" s="3" t="s">
        <v>40</v>
      </c>
    </row>
    <row r="4" spans="2:4" s="1" customFormat="1" ht="22.5" thickBot="1" thickTop="1">
      <c r="B4" s="7" t="s">
        <v>13</v>
      </c>
      <c r="C4" s="7" t="s">
        <v>6</v>
      </c>
      <c r="D4" s="7" t="s">
        <v>7</v>
      </c>
    </row>
    <row r="5" spans="2:4" s="1" customFormat="1" ht="21.75" thickTop="1">
      <c r="B5" s="17" t="s">
        <v>14</v>
      </c>
      <c r="C5" s="16">
        <v>14</v>
      </c>
      <c r="D5" s="31">
        <f>C5*100/C10</f>
        <v>40</v>
      </c>
    </row>
    <row r="6" spans="2:4" s="1" customFormat="1" ht="21">
      <c r="B6" s="21" t="s">
        <v>16</v>
      </c>
      <c r="C6" s="16">
        <v>10</v>
      </c>
      <c r="D6" s="31">
        <f>C6*100/C10</f>
        <v>28.571428571428573</v>
      </c>
    </row>
    <row r="7" spans="2:4" s="1" customFormat="1" ht="21">
      <c r="B7" s="17" t="s">
        <v>33</v>
      </c>
      <c r="C7" s="16">
        <v>5</v>
      </c>
      <c r="D7" s="31">
        <f>C7*100/C10</f>
        <v>14.285714285714286</v>
      </c>
    </row>
    <row r="8" spans="2:4" s="1" customFormat="1" ht="21">
      <c r="B8" s="21" t="s">
        <v>24</v>
      </c>
      <c r="C8" s="16">
        <v>4</v>
      </c>
      <c r="D8" s="31">
        <f>C8*100/C10</f>
        <v>11.428571428571429</v>
      </c>
    </row>
    <row r="9" spans="2:4" s="1" customFormat="1" ht="21">
      <c r="B9" s="133" t="s">
        <v>57</v>
      </c>
      <c r="C9" s="134">
        <v>2</v>
      </c>
      <c r="D9" s="135">
        <f>C9*100/C10</f>
        <v>5.714285714285714</v>
      </c>
    </row>
    <row r="10" spans="2:4" s="1" customFormat="1" ht="21.75" thickBot="1">
      <c r="B10" s="30" t="s">
        <v>4</v>
      </c>
      <c r="C10" s="30">
        <f>SUM(C5:C9)</f>
        <v>35</v>
      </c>
      <c r="D10" s="29">
        <f>C10*100/C10</f>
        <v>100</v>
      </c>
    </row>
    <row r="11" s="1" customFormat="1" ht="21.75" thickTop="1"/>
    <row r="12" s="1" customFormat="1" ht="21">
      <c r="B12" s="1" t="s">
        <v>38</v>
      </c>
    </row>
    <row r="13" s="1" customFormat="1" ht="21">
      <c r="A13" s="1" t="s">
        <v>145</v>
      </c>
    </row>
    <row r="14" s="36" customFormat="1" ht="21.75" customHeight="1">
      <c r="A14" s="1" t="s">
        <v>146</v>
      </c>
    </row>
    <row r="15" s="36" customFormat="1" ht="21">
      <c r="A15" s="1"/>
    </row>
    <row r="16" s="1" customFormat="1" ht="21"/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="150" zoomScaleNormal="150" zoomScalePageLayoutView="0" workbookViewId="0" topLeftCell="A4">
      <selection activeCell="A16" sqref="A16:IV19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47" t="s">
        <v>12</v>
      </c>
      <c r="B1" s="147"/>
      <c r="C1" s="147"/>
      <c r="D1" s="147"/>
      <c r="E1" s="147"/>
      <c r="F1" s="147"/>
      <c r="G1" s="147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64</v>
      </c>
    </row>
    <row r="4" ht="20.25" customHeight="1" thickBot="1">
      <c r="A4" s="3" t="s">
        <v>65</v>
      </c>
    </row>
    <row r="5" spans="1:7" s="5" customFormat="1" ht="20.25" thickTop="1">
      <c r="A5" s="163" t="s">
        <v>1</v>
      </c>
      <c r="B5" s="164"/>
      <c r="C5" s="164"/>
      <c r="D5" s="164"/>
      <c r="E5" s="165" t="s">
        <v>147</v>
      </c>
      <c r="F5" s="166"/>
      <c r="G5" s="167"/>
    </row>
    <row r="6" spans="1:7" s="5" customFormat="1" ht="20.25" thickBot="1">
      <c r="A6" s="155"/>
      <c r="B6" s="156"/>
      <c r="C6" s="156"/>
      <c r="D6" s="156"/>
      <c r="E6" s="6"/>
      <c r="F6" s="6" t="s">
        <v>3</v>
      </c>
      <c r="G6" s="6" t="s">
        <v>8</v>
      </c>
    </row>
    <row r="7" spans="1:7" s="5" customFormat="1" ht="20.25" thickTop="1">
      <c r="A7" s="118" t="s">
        <v>63</v>
      </c>
      <c r="B7" s="119"/>
      <c r="C7" s="120"/>
      <c r="D7" s="121"/>
      <c r="E7" s="122"/>
      <c r="F7" s="122"/>
      <c r="G7" s="123"/>
    </row>
    <row r="8" spans="1:7" s="5" customFormat="1" ht="19.5">
      <c r="A8" s="114" t="s">
        <v>84</v>
      </c>
      <c r="B8" s="115"/>
      <c r="C8" s="115"/>
      <c r="D8" s="115"/>
      <c r="E8" s="116">
        <f>คีย์!J29</f>
        <v>4.555555555555555</v>
      </c>
      <c r="F8" s="116">
        <f>คีย์!J30</f>
        <v>0.4706787243316416</v>
      </c>
      <c r="G8" s="117" t="str">
        <f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5" customFormat="1" ht="19.5">
      <c r="A9" s="110" t="s">
        <v>85</v>
      </c>
      <c r="B9" s="111"/>
      <c r="C9" s="111"/>
      <c r="D9" s="111"/>
      <c r="E9" s="113">
        <f>คีย์!K29</f>
        <v>4.7407407407407405</v>
      </c>
      <c r="F9" s="113">
        <f>คีย์!K30</f>
        <v>0.36794648440311994</v>
      </c>
      <c r="G9" s="112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19.5">
      <c r="A10" s="43" t="s">
        <v>86</v>
      </c>
      <c r="B10" s="44"/>
      <c r="C10" s="44"/>
      <c r="D10" s="44"/>
      <c r="E10" s="113">
        <f>คีย์!L29</f>
        <v>4.666666666666667</v>
      </c>
      <c r="F10" s="113">
        <f>คีย์!L30</f>
        <v>0.45234432086120463</v>
      </c>
      <c r="G10" s="112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5" customFormat="1" ht="19.5">
      <c r="A11" s="43" t="s">
        <v>87</v>
      </c>
      <c r="B11" s="44"/>
      <c r="C11" s="44"/>
      <c r="D11" s="136"/>
      <c r="E11" s="138">
        <f>คีย์!M29</f>
        <v>4.7407407407407405</v>
      </c>
      <c r="F11" s="138">
        <f>คีย์!M30</f>
        <v>0.4296689244236597</v>
      </c>
      <c r="G11" s="171" t="str">
        <f>IF(E11&gt;4.5,"มากที่สุด",IF(E11&gt;3.5,"มาก",IF(E11&gt;2.5,"ปานกลาง",IF(E11&gt;1.5,"น้อย",IF(E11&lt;=1.5,"น้อยที่สุด")))))</f>
        <v>มากที่สุด</v>
      </c>
    </row>
    <row r="12" spans="1:7" s="5" customFormat="1" ht="19.5">
      <c r="A12" s="114" t="s">
        <v>88</v>
      </c>
      <c r="B12" s="115"/>
      <c r="C12" s="115"/>
      <c r="D12" s="137"/>
      <c r="E12" s="116"/>
      <c r="F12" s="116"/>
      <c r="G12" s="172"/>
    </row>
    <row r="13" spans="1:7" s="5" customFormat="1" ht="19.5">
      <c r="A13" s="168" t="s">
        <v>69</v>
      </c>
      <c r="B13" s="169"/>
      <c r="C13" s="169"/>
      <c r="D13" s="170"/>
      <c r="E13" s="14">
        <f>คีย์!M32</f>
        <v>4.759615384615385</v>
      </c>
      <c r="F13" s="14">
        <f>คีย์!M31</f>
        <v>0.4293863833062046</v>
      </c>
      <c r="G13" s="15" t="str">
        <f>IF(E13&gt;4.5,"มากที่สุด",IF(E13&gt;3.5,"มาก",IF(E13&gt;2.5,"ปานกลาง",IF(E13&gt;1.5,"น้อย",IF(E13&lt;=1.5,"น้อยที่สุด")))))</f>
        <v>มากที่สุด</v>
      </c>
    </row>
    <row r="14" spans="1:7" s="5" customFormat="1" ht="19.5">
      <c r="A14" s="139"/>
      <c r="B14" s="140"/>
      <c r="C14" s="140"/>
      <c r="D14" s="140"/>
      <c r="E14" s="141"/>
      <c r="F14" s="141"/>
      <c r="G14" s="139"/>
    </row>
    <row r="15" spans="2:7" s="5" customFormat="1" ht="21">
      <c r="B15" s="3" t="s">
        <v>39</v>
      </c>
      <c r="C15" s="11"/>
      <c r="D15" s="11"/>
      <c r="E15" s="12"/>
      <c r="F15" s="12"/>
      <c r="G15" s="11"/>
    </row>
    <row r="16" ht="21">
      <c r="A16" s="3" t="s">
        <v>176</v>
      </c>
    </row>
    <row r="17" ht="21">
      <c r="A17" s="3" t="s">
        <v>177</v>
      </c>
    </row>
    <row r="18" ht="21">
      <c r="A18" s="3" t="s">
        <v>178</v>
      </c>
    </row>
    <row r="19" ht="21">
      <c r="A19" s="3" t="s">
        <v>179</v>
      </c>
    </row>
    <row r="20" ht="21">
      <c r="A20" s="3"/>
    </row>
    <row r="21" ht="21">
      <c r="A21" s="3"/>
    </row>
  </sheetData>
  <sheetProtection/>
  <mergeCells count="5">
    <mergeCell ref="A1:G1"/>
    <mergeCell ref="A5:D6"/>
    <mergeCell ref="E5:G5"/>
    <mergeCell ref="A13:D13"/>
    <mergeCell ref="G11:G12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="115" zoomScaleNormal="115" zoomScalePageLayoutView="0" workbookViewId="0" topLeftCell="A1">
      <selection activeCell="B13" sqref="B13:B18"/>
    </sheetView>
  </sheetViews>
  <sheetFormatPr defaultColWidth="8.7109375" defaultRowHeight="12.75"/>
  <cols>
    <col min="1" max="1" width="5.28125" style="1" customWidth="1"/>
    <col min="2" max="2" width="77.57421875" style="19" customWidth="1"/>
    <col min="3" max="3" width="9.7109375" style="20" customWidth="1"/>
    <col min="4" max="4" width="5.28125" style="1" customWidth="1"/>
    <col min="5" max="16384" width="8.7109375" style="1" customWidth="1"/>
  </cols>
  <sheetData>
    <row r="1" spans="1:7" ht="21">
      <c r="A1" s="147" t="s">
        <v>70</v>
      </c>
      <c r="B1" s="147"/>
      <c r="C1" s="147"/>
      <c r="D1" s="18"/>
      <c r="E1" s="18"/>
      <c r="F1" s="18"/>
      <c r="G1" s="18"/>
    </row>
    <row r="3" spans="1:3" ht="21">
      <c r="A3" s="33" t="s">
        <v>67</v>
      </c>
      <c r="C3" s="19"/>
    </row>
    <row r="4" spans="1:4" ht="21" customHeight="1">
      <c r="A4" s="173" t="s">
        <v>66</v>
      </c>
      <c r="B4" s="173"/>
      <c r="C4" s="173"/>
      <c r="D4" s="34"/>
    </row>
    <row r="5" spans="1:3" ht="21">
      <c r="A5" s="24" t="s">
        <v>9</v>
      </c>
      <c r="B5" s="25" t="s">
        <v>1</v>
      </c>
      <c r="C5" s="26" t="s">
        <v>2</v>
      </c>
    </row>
    <row r="6" spans="1:3" ht="25.5" customHeight="1">
      <c r="A6" s="28">
        <v>1</v>
      </c>
      <c r="B6" s="42" t="s">
        <v>148</v>
      </c>
      <c r="C6" s="28">
        <v>1</v>
      </c>
    </row>
    <row r="7" spans="1:3" ht="25.5" customHeight="1">
      <c r="A7" s="28">
        <v>2</v>
      </c>
      <c r="B7" s="128" t="s">
        <v>149</v>
      </c>
      <c r="C7" s="28">
        <v>1</v>
      </c>
    </row>
    <row r="8" spans="1:3" ht="25.5" customHeight="1">
      <c r="A8" s="130">
        <v>3</v>
      </c>
      <c r="B8" s="42" t="s">
        <v>150</v>
      </c>
      <c r="C8" s="130">
        <v>1</v>
      </c>
    </row>
    <row r="9" spans="1:3" ht="21.75" thickBot="1">
      <c r="A9" s="174" t="s">
        <v>4</v>
      </c>
      <c r="B9" s="175"/>
      <c r="C9" s="27">
        <f>SUM(C6:C8)</f>
        <v>3</v>
      </c>
    </row>
    <row r="10" ht="21.75" thickTop="1"/>
    <row r="11" spans="1:4" ht="21" customHeight="1">
      <c r="A11" s="173" t="s">
        <v>68</v>
      </c>
      <c r="B11" s="173"/>
      <c r="C11" s="173"/>
      <c r="D11" s="34"/>
    </row>
    <row r="12" spans="1:3" ht="21">
      <c r="A12" s="24" t="s">
        <v>9</v>
      </c>
      <c r="B12" s="25" t="s">
        <v>1</v>
      </c>
      <c r="C12" s="26" t="s">
        <v>2</v>
      </c>
    </row>
    <row r="13" spans="1:3" ht="25.5" customHeight="1">
      <c r="A13" s="28">
        <v>1</v>
      </c>
      <c r="B13" s="42" t="s">
        <v>96</v>
      </c>
      <c r="C13" s="28">
        <v>1</v>
      </c>
    </row>
    <row r="14" spans="1:3" ht="25.5" customHeight="1">
      <c r="A14" s="28">
        <v>2</v>
      </c>
      <c r="B14" s="42" t="s">
        <v>100</v>
      </c>
      <c r="C14" s="28">
        <v>1</v>
      </c>
    </row>
    <row r="15" spans="1:3" ht="25.5" customHeight="1">
      <c r="A15" s="28">
        <v>3</v>
      </c>
      <c r="B15" s="42" t="s">
        <v>107</v>
      </c>
      <c r="C15" s="28">
        <v>1</v>
      </c>
    </row>
    <row r="16" spans="1:3" ht="25.5" customHeight="1">
      <c r="A16" s="28">
        <v>4</v>
      </c>
      <c r="B16" s="42" t="s">
        <v>108</v>
      </c>
      <c r="C16" s="28">
        <v>1</v>
      </c>
    </row>
    <row r="17" spans="1:3" ht="25.5" customHeight="1">
      <c r="A17" s="28">
        <v>5</v>
      </c>
      <c r="B17" s="42" t="s">
        <v>114</v>
      </c>
      <c r="C17" s="28">
        <v>1</v>
      </c>
    </row>
    <row r="18" spans="1:3" ht="21">
      <c r="A18" s="28">
        <v>6</v>
      </c>
      <c r="B18" s="42" t="s">
        <v>123</v>
      </c>
      <c r="C18" s="28">
        <v>1</v>
      </c>
    </row>
    <row r="19" spans="1:3" ht="21.75" thickBot="1">
      <c r="A19" s="174" t="s">
        <v>4</v>
      </c>
      <c r="B19" s="175"/>
      <c r="C19" s="27">
        <f>SUM(C13:C18)</f>
        <v>6</v>
      </c>
    </row>
    <row r="20" ht="21.75" thickTop="1"/>
  </sheetData>
  <sheetProtection/>
  <mergeCells count="5">
    <mergeCell ref="A1:C1"/>
    <mergeCell ref="A4:C4"/>
    <mergeCell ref="A9:B9"/>
    <mergeCell ref="A11:C11"/>
    <mergeCell ref="A19:B19"/>
  </mergeCells>
  <printOptions/>
  <pageMargins left="0.7874015748031497" right="0.15748031496062992" top="0.708661417322834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2024-03-19T02:54:34Z</cp:lastPrinted>
  <dcterms:created xsi:type="dcterms:W3CDTF">2006-03-16T15:57:13Z</dcterms:created>
  <dcterms:modified xsi:type="dcterms:W3CDTF">2024-03-19T02:54:43Z</dcterms:modified>
  <cp:category/>
  <cp:version/>
  <cp:contentType/>
  <cp:contentStatus/>
</cp:coreProperties>
</file>