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8" activeTab="5"/>
  </bookViews>
  <sheets>
    <sheet name="Sheet1" sheetId="1" r:id="rId1"/>
    <sheet name="Sheet2" sheetId="2" r:id="rId2"/>
    <sheet name="คีย์" sheetId="3" r:id="rId3"/>
    <sheet name="สรุป" sheetId="4" r:id="rId4"/>
    <sheet name="ตาราง 1-2" sheetId="5" r:id="rId5"/>
    <sheet name="ตาราง 3" sheetId="6" r:id="rId6"/>
    <sheet name="ก่อน-หลัง" sheetId="7" r:id="rId7"/>
  </sheets>
  <definedNames/>
  <calcPr fullCalcOnLoad="1"/>
</workbook>
</file>

<file path=xl/sharedStrings.xml><?xml version="1.0" encoding="utf-8"?>
<sst xmlns="http://schemas.openxmlformats.org/spreadsheetml/2006/main" count="223" uniqueCount="165">
  <si>
    <t>ลำดับที่</t>
  </si>
  <si>
    <t>รายการ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</si>
  <si>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</si>
  <si>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</si>
  <si>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</si>
  <si>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</si>
  <si>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</si>
  <si>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</si>
  <si>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1. ด้านกระบวนการขั้นตอนการให้บริการ</t>
  </si>
  <si>
    <t>2. ด้านเจ้าหน้าที่ผู้ให้บริการ</t>
  </si>
  <si>
    <t xml:space="preserve">   2.2 เจ้าหน้าที่ให้บริการด้วยความรวดเร็ว</t>
  </si>
  <si>
    <t>3. ด้านสิ่งอำนวยความสะดวก</t>
  </si>
  <si>
    <t>รวมด้านสิ่งอำนวยความสะดวก</t>
  </si>
  <si>
    <t>รวมด้านเจ้าหน้าที่ผู้ให้บริการ</t>
  </si>
  <si>
    <t>รวมด้านกระบวนการขั้นตอนการให้บริการ</t>
  </si>
  <si>
    <t>รับทราบข้อมูล</t>
  </si>
  <si>
    <t>คณะที่สังกัด</t>
  </si>
  <si>
    <t xml:space="preserve"> - 1 -</t>
  </si>
  <si>
    <t xml:space="preserve"> - 2 -</t>
  </si>
  <si>
    <t xml:space="preserve"> - 3 -</t>
  </si>
  <si>
    <t>รวมด้านความเหมาะสมของวิทยากรบรรยาย</t>
  </si>
  <si>
    <t>Timestamp</t>
  </si>
  <si>
    <t>สถานภาพของผู้ตอบแบบสอบถาม</t>
  </si>
  <si>
    <t>ท่านได้รับทราบข่าวการดำเนินโครงการฯ จากแหล่งใด (ตอบได้มากกว่า 1 ข้อ)</t>
  </si>
  <si>
    <t>การประชาสัมพันธ์โครงการ</t>
  </si>
  <si>
    <t>ความสะดวกในการลงทะเบียนเข้าร่วมโครงการ</t>
  </si>
  <si>
    <t>ความเหมาะสมของวันจัดโครงการฯ (วันที่ 11 - 12  กันยายน 2564)</t>
  </si>
  <si>
    <t>ความเหมาะสมของระยะเวลาในการจัดโครงการ (08.00 - 17.00 น.)</t>
  </si>
  <si>
    <t>เจ้าหน้าที่ให้บริการด้วยความเต็มใจ</t>
  </si>
  <si>
    <t>เจ้าหน้าที่ให้บริการด้วยความรวดเร็ว</t>
  </si>
  <si>
    <t>เจ้าหน้าที่ให้บริการด้านข้อมูลที่ถูกต้อง และชัดเจนตรงตามที่ท่านต้องการ</t>
  </si>
  <si>
    <t>ท่านพอใจต่อการต้อนรับและการให้บริการจากคณะทำงานในครั้งนี้</t>
  </si>
  <si>
    <t>โปรแกรมที่ใช้ในการจัดโครงการฯ มีความเหมาะสม สะดวก ใช้งานง่าย</t>
  </si>
  <si>
    <t>โปรแกรมที่ใช้ในการจัดโครงการฯ มีความเสถียร</t>
  </si>
  <si>
    <t>ก่อนเข้ารับการอบรมท่านมีความรู้ เรื่อง "การประเมินค่าทรัพย์สินทางปัญญา"</t>
  </si>
  <si>
    <t>ก่อนเข้ารับการอบรมท่านมีความรู้ เรื่อง "การนำทรัพย์สินทางปัญญามาใช้ประโยชน์"</t>
  </si>
  <si>
    <t>หลังจากเข้ารับการอบรมท่านมีความรู้ เรื่อง "ประเมินมูลค่าทรัพย์สินทางปัญญา</t>
  </si>
  <si>
    <t>หลังจากเข้ารับการอบรมท่านมีความรู้ เรื่อง "การนำทรัพย์สินทางปัญญามาใช้ประโยชน์</t>
  </si>
  <si>
    <t>วิทยากร บรรยายพิเศษ เรื่อง "การประเมินมูลค่าทรัพย์สินทางปัญญา" มีความรู้ ความสามารถ และถ่ายทอดความรู้อยู่ในระดับ</t>
  </si>
  <si>
    <t>วิทยากร บรรยายพิเศษ เรื่อง "การนำทรัพย์สินทางปัญญามาใช้ประโยชน์" มีความรู้ ความสามารถ และถ่ายทอดความรู้อยู่ในระดับ</t>
  </si>
  <si>
    <t>ท่านได้รับประโยชน์จากการเข้าร่วมโครงการฯ ในครั้งนี้โดยภาพรวมอยู่ในระดับใด</t>
  </si>
  <si>
    <t>ความชัดเจน ความสมบูรณ์ของเอกสารประกอบโครงการฯ</t>
  </si>
  <si>
    <t>เนื้อหาสาระของเอกสารประกอบโครงการฯ เหมาะสม ตรงตามความต้องการของท่าน</t>
  </si>
  <si>
    <t>ประโยชน์ที่ได้รับจากเอกสารประกอบโครงการฯ</t>
  </si>
  <si>
    <t>การเข้าร่วมโครงการในครั้งนี้ท่านไม่พึงพอใจในเรื่องใด เพราะเหตุใด</t>
  </si>
  <si>
    <t>จากการดำเนินการจัดโครงการฯ ครั้งนี้ ท่านมีข้อเสนอแนะเพื่อการปรับปรุงการดำเนินการในครั้งต่อไปอย่างไรบ้าง</t>
  </si>
  <si>
    <t>หัวข้อที่ท่านสนใจและมีความต้องการให้บัณฑิตวิทยาลัยจัดขึ้นในครั้งต่อไป</t>
  </si>
  <si>
    <t>ผู้เข้าร่วมจากภายนอกมหาวิทยาลัย</t>
  </si>
  <si>
    <t>ทราบจากวิทยากร</t>
  </si>
  <si>
    <t>ผู้เข้าร่วมจากภายในมหาวิทยาลัย</t>
  </si>
  <si>
    <t>คณะที่สังกัด, e-mail</t>
  </si>
  <si>
    <t xml:space="preserve">น่าจะมีไฟล์เอกสารประกอบการบรรยายให้ download จากห้องเรียนใน Teams  </t>
  </si>
  <si>
    <t>การประชาสัมพันธ์ แจกไฟล์เอกสารขณะบรรยาย เพื่อประกอบการทำ workshop และการนำไปใช้ประโยชน์ต่อ เป็นต้น</t>
  </si>
  <si>
    <t xml:space="preserve">วิธีการเขียนสิทธิบัตร และอื่นๆ ที่เกี่ยวข้องกับทรัพย์สินทางปัญญา รวมถึง ตัวอย่างภาษาที่ใช้ รูปแบบการเขียน ลำดับขั้นตอนการเขียน ตัวอย่าง และขั้นตอนการส่งเพื่อขอจดสิทธิบัตร (ถ้าเคยจัดอบรมมาแล้ว ขอความกรุณาช่วยแจ้งในห้อง Teams ให้ไปรับชมได้ที่ไหน หรือแจ้งทางเมล์ของผู้เข้าอบรม) </t>
  </si>
  <si>
    <t>Website บัณฑิตวิทยาลัย</t>
  </si>
  <si>
    <t>Facebook บัณฑิตวิทยาลัย</t>
  </si>
  <si>
    <t>Facebook บัณฑิตวิทยาลัย, คณะที่สังกัด, ป้ายประชาสัมพันธ์</t>
  </si>
  <si>
    <t>นิสิตระดับบัณฑิตศึกษา</t>
  </si>
  <si>
    <t>-</t>
  </si>
  <si>
    <t>กำหนดการที่ส่งมาใน mail เริ่ม 8.00 น. แต่เวลาเรื่มจริง ๆ คือ 9.00 น. เจ้าหน้าที่ควรประสานงานกับผู้อบรมเรื่องกำหนดการ</t>
  </si>
  <si>
    <t>ใบปลิว/โปสเตอร์ประชาสัมพันธ์โครงการ</t>
  </si>
  <si>
    <t>อยากเห็นหน้าและรู้จักท่านผู้เข้าร่วมอบรมท่านอื่นด้วยค่ะ แต่ทุกคนปิดกล้องหมดเลย</t>
  </si>
  <si>
    <t>ควรให้ผู้เข้าอบรมแต่ละคนได้แนะนำตัวสั้นๆ</t>
  </si>
  <si>
    <t>workshop ในการทำ IP valuation เพราะต้องการทดลองทำจริงมากกว่าเรียนแค่ทฤษฎีค่ะ</t>
  </si>
  <si>
    <t>ไม่มี</t>
  </si>
  <si>
    <t>คำถามเรื่องการต้อนรับของเจ้าหน้าที่ ควรแรับเอาออก เพราะออนไลน์ ไม่มีใครต้อนรับบริการ</t>
  </si>
  <si>
    <t>Website บัณฑิตวิทยาลัย, คณะที่สังกัด</t>
  </si>
  <si>
    <t>สถานภาพ</t>
  </si>
  <si>
    <t xml:space="preserve">Website </t>
  </si>
  <si>
    <t>บัณฑิตวิทยาลัย</t>
  </si>
  <si>
    <r>
      <rPr>
        <b/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และระดับความคิดเห็นเกี่ยวกับโครงการฯ</t>
    </r>
  </si>
  <si>
    <t xml:space="preserve">    1.1 การประชาสัมพันธ์โครงการ</t>
  </si>
  <si>
    <t xml:space="preserve">    1.2 ความสะดวกในการลงทะเบียนเข้าร่วมโครงการ</t>
  </si>
  <si>
    <t xml:space="preserve">   3.1 โปรแกรมที่ใช้ในการจัดโครงการฯ มีความเหมาะสม สะดวก ใช้งานง่าย</t>
  </si>
  <si>
    <t xml:space="preserve">   3.2 โปรแกรมที่ใช้ในการจัดโครงการฯ มีความเสถียร</t>
  </si>
  <si>
    <t>" มีความรู้ ความสามารถ และถ่ายทอดความรู้อยู่ในระดับ</t>
  </si>
  <si>
    <t>ตอนที่ 2  ความคิดเห็นเกี่ยวกับโครงการฯ</t>
  </si>
  <si>
    <t xml:space="preserve">   2.3 เจ้าหน้าที่ให้บริการด้วยข้อมูลที่ถูกต้อง และชัดเจนตรงตามที่ท่านต้องการ</t>
  </si>
  <si>
    <t xml:space="preserve">   2.4 ท่านพอใจต่อการรับและการให้บริการจากคณะทำงานในครั้งนี้</t>
  </si>
  <si>
    <t xml:space="preserve">   2.1 เจ้าหน้าที่ให้บริการด้วยความเต็มใจ</t>
  </si>
  <si>
    <t>รวมด้านเอกสารประกอบโครงการฯ</t>
  </si>
  <si>
    <t>พัฒนาทักษะและส่งเสริมศักยภาพทรัพยากรมนุษย์ด้วยโครงการบริการวิชาการ พบว่า มีผู้เข้าร่วมโครงการ</t>
  </si>
  <si>
    <t>จากตาราง 3 การประเมินความคิดเห็นเกี่ยวกับการจัดโครงการฯ พบว่า ผู้ตอบแบบประเมินมีความคิดเห็น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</si>
  <si>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</si>
  <si>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</si>
  <si>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จากตาราง 1 แสดงจำนวนและร้อยละของผู้ตอบแบบประเมิน จำแนกตามสถานภาพ พบว่า ผู้ตอบแบบ</t>
  </si>
  <si>
    <t>ความเหมาะสมของวันจัดโครงการฯ (วันเสาร์ที่ 18 ธันวาคม2564)</t>
  </si>
  <si>
    <t>ความเหมาะสมของระยะเวลาในการจัดโครงการ (09.00 - 16.00 น.)</t>
  </si>
  <si>
    <t>ก่อนเข้ารับการอบรมท่านมีความรู้ เรื่อง "การเข้าสู่ตลาดหลักทรัพย์และธุรกิจ IPO" อยู่ในระดับใด</t>
  </si>
  <si>
    <t>ก่อนเข้ารับการอบรมท่านมีความรู้ เรื่อง "การประเมินมูลค่าธุรกิจ ความคุ้มทุน ความเสี่ยง" อยู่ในระดับใด</t>
  </si>
  <si>
    <t>หลังจากเข้ารับการอบรมท่านมีความรู้ เรื่อง "การเข้าสู่ตลาดหลักทรัพย์และธุรกิจ IPO" อยู่ในระดับใด</t>
  </si>
  <si>
    <t>หลังจากเข้ารับการอบรมท่านมีความรู้ เรื่อง "การประเมินมูลค่าธุรกิจ ความคุ้มทุน ความเสี่ยง" อยู่ในระดับใด</t>
  </si>
  <si>
    <t>วิทยากร บรรยายพิเศษ เรื่อง "การเข้าสู่ตลาดหลักทรัพย์และธุรกิจ IPO" มีความรู้ ความสามารถ และถ่ายทอดความรู้อยู่ในระดับ</t>
  </si>
  <si>
    <t>วิทยากร บรรยายพิเศษ เรื่อง "การประเมินมูลค่าธุรกิจ ความคุ้มทุน ความเสี่ยง" มีความรู้ ความสามารถ และถ่ายทอดความรู้อยู่ในระดับ</t>
  </si>
  <si>
    <t>N = 1</t>
  </si>
  <si>
    <t>ประเมินเป็นผู้เข้าร่วมจากภายนอกมหาวิทยาลัย ร้อยละ 100.00</t>
  </si>
  <si>
    <t>โดยรวมอยู่ในระดับมากที่สุด (ค่าเฉลี่ย 4.80) เมื่อพิจารณารายด้าน พบว่า ด้านที่มีค่าเฉลี่ยสูงที่สุด คือ ด้านกระบวนการ</t>
  </si>
  <si>
    <t>ผลการประเมินโครงการบริการวิชาการเพื่อพัฒนาศักยภาพทรัพยากรบุคคล</t>
  </si>
  <si>
    <t xml:space="preserve">แบบบูรณาการศาสตร์ ยุค Thailand 4.0 </t>
  </si>
  <si>
    <t xml:space="preserve">หลักสูตร “การเข้าสู่ตลาดหลักทรัพย์และธุรกิจ IPO” </t>
  </si>
  <si>
    <t>ระบบออนไลน์ ผ่านโปรแกรม Microsoft Teams</t>
  </si>
  <si>
    <t xml:space="preserve">ในวันที่ 18 ธันวาคม 2564 เวลา 09.00 - 16.00 น. </t>
  </si>
  <si>
    <t xml:space="preserve">จากการโครงการบริการวิชาการเพื่อพัฒนาศักยภาพทรัพยากรบุคคลแบบบูรณาการศาสตร์ </t>
  </si>
  <si>
    <t xml:space="preserve">ยุค Thailand 4.0 หลักสูตร “การเข้าสู่ตลาดหลักทรัพย์และธุรกิจ IPO” ในวันที่ 18 ธันวาคม 2564  </t>
  </si>
  <si>
    <t>เวลา 09.00 - 16.00 น. ระบบออนไลน์ ผ่านโปรแกรม Microsoft Teams โดยมีวัตถุประสงค์ เพื่อเพิ่มพูน</t>
  </si>
  <si>
    <t>จำนวนทั้งสิ้น 1 คน และมีผู้ตอบแบบประเมิน จำนวน 1 คน คิดเป็นร้อยละ 100.00</t>
  </si>
  <si>
    <t xml:space="preserve">แบบบูรณาการศาสตร์ ยุค Thailand 4.0 หลักสูตร “การเข้าสู่ตลาดหลักทรัพย์และธุรกิจ IPO” </t>
  </si>
  <si>
    <t xml:space="preserve">จากการจัดโครงการบริการวิชาการเพื่อพัฒนาศักยภาพทรัพยากรบุคคลแบบบูรณาการศาสตร์ </t>
  </si>
  <si>
    <t>มีจำนวนทั้งสิ้น 1 คน พบว่า มีผู้ตอบแบบประเมิน จำนวน 1 คน คิดเป็นร้อยละ 100.00 โดยมีรายละเอียดดังนี้</t>
  </si>
  <si>
    <t xml:space="preserve">    1.3 ความเหมาะสมของวันจัดโครงการฯ (วันที่ 18 ธันวาคม 2564)</t>
  </si>
  <si>
    <t xml:space="preserve">    1.4 ความเหมาะสมของระยะเวลาในการจัดโครงการฯ (09.00 - 16.00 น.)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</si>
  <si>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2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แสดงข้อมูลการรับทราบการจัดโครงการฯ (ตอบได้มากกว่า 1 ข้อ)</t>
    </r>
  </si>
  <si>
    <t>บัณฑิตวิทยาลัย ร้อยละ 100.00</t>
  </si>
  <si>
    <t xml:space="preserve">จากตาราง 2 พบว่า ผู้ตอบแบบประเมินส่วนใหญ่ได้รับข้อมูลการจัดโครงการฯ จากทาง Website </t>
  </si>
  <si>
    <t>-4-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</si>
  <si>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</si>
  <si>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</si>
  <si>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</si>
  <si>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</si>
  <si>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</si>
  <si>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ขั้นตอนการให้บริการ ด้านเจ้าหน้าที่ผู้ให้บริการ ด้านสิ่งอำนวยความสะดวก ด้านคุณภาพของโครงการฯ ด้านความเหมาะสม</t>
  </si>
  <si>
    <t xml:space="preserve">ผู้ตอบแบบประเมินมีความคิดเห็นโดยรวมอยู่ในระดับมากที่สุด (ค่าเฉลี่ย 4.80) เมื่อพิจารณารายด้าน </t>
  </si>
  <si>
    <t>มูลค่าธุรกิจ ความคุ้มทุน ความเสี่ยง" อยู่ในระดับใด</t>
  </si>
  <si>
    <t>4.2 หลังจากเข้ารับการอบรมท่านมีความรู้ เรื่อง "การประเมิน</t>
  </si>
  <si>
    <t>และธุรกิจ IPO" อยู่ในระดับใด</t>
  </si>
  <si>
    <t>4.1 ก่อนเข้ารับการอบรมท่านมีความรู้ เรื่อง "การเข้าสู่ตลาดหลักทรัพย์</t>
  </si>
  <si>
    <t>ความคุ้มทุน ความเสี่ยง" อยู่ในระดับใด</t>
  </si>
  <si>
    <t xml:space="preserve">4.2 ก่อนเข้ารับการอบรมท่านมีความรู้ เรื่อง "การประเมินมูลค่าธุรกิจ </t>
  </si>
  <si>
    <t>4.1 หลังเข้ารับการอบรมท่านมีความรู้ เรื่อง "การเข้าสู่ตลาดหลักทรัพย์</t>
  </si>
  <si>
    <t>4. ด้านความเหมาะสมของวิทยากรบรรยาย</t>
  </si>
  <si>
    <t xml:space="preserve">   4.1 วิทยากร บรรยายพิเศษ เรื่อง การเข้าสู่ตลาดหลักทรัพย์และธุรกิจ IPO" </t>
  </si>
  <si>
    <t xml:space="preserve">   4.2 วิทยากร บรรยายพิเศษ เรื่อง "การประเมินมูลค่าธุรกิจ ความคุ้มทุน ความเสี่ยง" </t>
  </si>
  <si>
    <t>5. ด้านเอกสารประกอบโครงการฯ</t>
  </si>
  <si>
    <t xml:space="preserve">   5.1 ท่านได้รับประโยชน์จากการเข้าร่วมโครงการฯ </t>
  </si>
  <si>
    <t xml:space="preserve">   5.2 ความชัดเจน ความสมบูรณ์ของเอกสารประกอบโครงการฯ</t>
  </si>
  <si>
    <t xml:space="preserve">   5.3 เนื้อหาสาระของเอกสารประกอบโครงการฯ เหมาะสม ตรงตามความต้องการของท่าน</t>
  </si>
  <si>
    <t xml:space="preserve">   5.4 ประโยชน์ที่ได้รับจากเอกสารประกอบโครงการฯ</t>
  </si>
  <si>
    <t>ที่จัดในโครงการฯ ภาพรวม อยู่ในระดับปานกลาง (ค่าเฉลี่ย 3.50)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</si>
  <si>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4.50) </t>
  </si>
  <si>
    <r>
      <rPr>
        <b/>
        <i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(N = 1)</t>
    </r>
  </si>
  <si>
    <t xml:space="preserve">ของวิทยากรบรรยาย (ค่าเฉลี่ย 5.00) เมื่อพิจารณารายข้อ พบว่า ข้อที่มีค่าเฉลี่ยสูงที่สุด คือ การประชาสัมพันธ์โครงการ </t>
  </si>
  <si>
    <t>ความเหมาะสมของระยะเวลาในการจัดโครงการฯ (09.00 - 16.00 น.) เจ้าหน้าที่ให้บริการด้วยความเต็มใจ เจ้าหน้าที่</t>
  </si>
  <si>
    <t>ให้บริการด้วยความรวดเร็ว เจ้าหน้าที่ให้บริการด้วยข้อมูลที่ถูกต้อง และชัดเจนตรงตามที่ท่านต้องการ พอใจต่อการรับ</t>
  </si>
  <si>
    <t xml:space="preserve">และการให้บริการจากคณะทำงาน โปรแกรมที่ใช้ในการจัดโครงการฯ มีความเหมาะสมสะดวก ใช้งานง่าย โปรแกรมที่ใช้ </t>
  </si>
  <si>
    <t>ในการจัดโครงการฯ มีความเสถียร วิทยากร บรรยายพิเศษ เรื่องการเข้าสู่ตลาดหลักทรัพย์และธุรกิจ IPO"</t>
  </si>
  <si>
    <t xml:space="preserve">วิทยากร บรรยายพิเศษ เรื่อง "การประเมินมูลค่าธุรกิจ ความคุ้มทุน ความเสี่ยง" ได้รับประโยชน์จากการเข้าร่วมโครงการฯ </t>
  </si>
  <si>
    <t>ตรงตามความต้องการ ประโยชน์ที่ได้รับจากเอกสารประกอบโครงการฯ (ค่าเฉลี่ย 5.00)</t>
  </si>
  <si>
    <t xml:space="preserve">ความชัดเจน ความสมบูรณ์ของเอกสารประกอบโครงการฯ เนื้อหาสาระของเอกสารประกอบโครงการฯ เหมาะสม </t>
  </si>
  <si>
    <t xml:space="preserve">ความสะดวกในการลงทะเบียนเข้าร่วมโครงการ ความเหมาะสมของวันจัดโครงการฯ (วันที่ 18 ธันวาคม 2564) </t>
  </si>
  <si>
    <t>ผู้ตอบแบบประเมินเป็นผู้เข้าร่วมจากภายนอกมหาวิทยาลัย ร้อยละ 100.00 ผู้ตอบแบบประเมิน</t>
  </si>
  <si>
    <t>ได้รับข้อมูลการจัดโครงการฯ จากทางจากทาง Website บัณฑิตวิทยาลัย ร้อยละ 100.00</t>
  </si>
  <si>
    <t>พบว่า ด้านที่มีค่าเฉลี่ยสูงที่สุด คือ ด้านกระบวนการขั้นตอนการให้บริการ ด้านเจ้าหน้าที่ผู้ให้บริการ ด้านสิ่งอำนวย</t>
  </si>
  <si>
    <t xml:space="preserve">ความเหมาะสมของวันจัดโครงการฯ (วันที่ 18 ธันวาคม 2564) ความเหมาะสมของระยะเวลาในการจัดโครงการฯ </t>
  </si>
  <si>
    <t>(09.00 - 16.00 น.) เจ้าหน้าที่ให้บริการด้วยความเต็มใจ เจ้าหน้าที่ให้บริการด้วยความรวดเร็ว เจ้าหน้าที่ให้บริการ</t>
  </si>
  <si>
    <t>ด้วยข้อมูลที่ถูกต้อง และชัดเจนตรงตามที่ท่านต้องการ พอใจต่อการรับและการให้บริการจากคณะทำงาน โปรแกรม</t>
  </si>
  <si>
    <t>ความสะดวก ด้านคุณภาพของโครงการฯ ด้านความเหมาะสมของวิทยากรบรรยาย (ค่าเฉลี่ย 5.00) เมื่อพิจารณา</t>
  </si>
  <si>
    <t>รายข้อ พบว่า ข้อที่มีค่าเฉลี่ยสูงที่สุด คือ การประชาสัมพันธ์โครงการ ความสะดวกในการลงทะเบียนเข้าร่วม</t>
  </si>
  <si>
    <t>ที่ใช้ในการจัดโครงการฯ มีความเหมาะสมสะดวก ใช้งานง่าย โปรแกรมที่ใช้ในการจัดโครงการฯ มีความเสถียร</t>
  </si>
  <si>
    <t>วิทยากร บรรยายพิเศษ เรื่องการเข้าสู่ตลาดหลักทรัพย์และธุรกิจ IPO" วิทยากร บรรยายพิเศษ เรื่อง "การประเมิน</t>
  </si>
  <si>
    <t>มูลค่าธุรกิจ ความคุ้มทุน ความเสี่ยง" ได้รับประโยชน์จากการเข้าร่วมโครงการฯ ความชัดเจน ความสมบูรณ์</t>
  </si>
  <si>
    <t xml:space="preserve">ของเอกสารประกอบโครงการฯ เนื้อหาสาระของเอกสารประกอบโครงการฯ เหมาะสมตรงตามความต้องการ </t>
  </si>
  <si>
    <t>ประโยชน์ที่ได้รับจากเอกสารประกอบโครงการฯ (ค่าเฉลี่ย 5.00)</t>
  </si>
  <si>
    <t>ผลการประเมินตามวัตถุประสงค์ของโครงการฯ พบว่า ก่อนเข้ารับการอบรมผู้เข้าร่วมโครงการ</t>
  </si>
  <si>
    <t xml:space="preserve">มีความรู้ความเข้าใจเกี่ยวกับกิจกรรมที่จัดในโครงการฯ ภาพรวม อยู่ในระดับปานกลาง (ค่าเฉลี่ย 3.50) </t>
  </si>
  <si>
    <t xml:space="preserve">และหลังเข้ารับการอบรมค่าเฉลี่ยความรู้ ความเข้าใจสูงขึ้น อยู่ในระดับมาก (ค่าเฉลี่ย 4.50)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</si>
</sst>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name val="Tahoma"/>
      <family val="2"/>
    </font>
    <font>
      <sz val="10"/>
      <color indexed="8"/>
      <name val="Arial"/>
      <family val="2"/>
    </font>
    <font>
      <b/>
      <i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name val="Calibri"/>
      <family val="2"/>
    </font>
    <font>
      <sz val="10"/>
      <color theme="1"/>
      <name val="Arial"/>
      <family val="2"/>
    </font>
    <font>
      <b/>
      <sz val="16"/>
      <color rgb="FF000000"/>
      <name val="TH SarabunPSK"/>
      <family val="2"/>
    </font>
    <font>
      <b/>
      <i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ouble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double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top" wrapText="1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left"/>
    </xf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2" fontId="51" fillId="33" borderId="0" xfId="0" applyNumberFormat="1" applyFont="1" applyFill="1" applyAlignment="1">
      <alignment horizontal="center"/>
    </xf>
    <xf numFmtId="2" fontId="51" fillId="34" borderId="0" xfId="0" applyNumberFormat="1" applyFont="1" applyFill="1" applyAlignment="1">
      <alignment horizontal="center"/>
    </xf>
    <xf numFmtId="2" fontId="7" fillId="0" borderId="3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1" fillId="8" borderId="0" xfId="0" applyFont="1" applyFill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9" borderId="0" xfId="0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2" fillId="0" borderId="0" xfId="0" applyFont="1" applyFill="1" applyAlignment="1">
      <alignment horizontal="center"/>
    </xf>
    <xf numFmtId="0" fontId="7" fillId="0" borderId="22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52" fillId="13" borderId="0" xfId="0" applyFont="1" applyFill="1" applyAlignment="1">
      <alignment horizontal="center"/>
    </xf>
    <xf numFmtId="0" fontId="52" fillId="12" borderId="0" xfId="0" applyFont="1" applyFill="1" applyAlignment="1">
      <alignment horizontal="center"/>
    </xf>
    <xf numFmtId="0" fontId="52" fillId="10" borderId="0" xfId="0" applyFont="1" applyFill="1" applyAlignment="1">
      <alignment horizontal="center"/>
    </xf>
    <xf numFmtId="0" fontId="52" fillId="9" borderId="0" xfId="0" applyFont="1" applyFill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21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54" fillId="35" borderId="0" xfId="0" applyFont="1" applyFill="1" applyAlignment="1">
      <alignment/>
    </xf>
    <xf numFmtId="0" fontId="54" fillId="9" borderId="0" xfId="0" applyFont="1" applyFill="1" applyAlignment="1">
      <alignment/>
    </xf>
    <xf numFmtId="0" fontId="54" fillId="0" borderId="0" xfId="0" applyFont="1" applyAlignment="1">
      <alignment/>
    </xf>
    <xf numFmtId="0" fontId="52" fillId="11" borderId="0" xfId="0" applyFont="1" applyFill="1" applyAlignment="1">
      <alignment horizontal="center"/>
    </xf>
    <xf numFmtId="0" fontId="54" fillId="11" borderId="0" xfId="0" applyFont="1" applyFill="1" applyAlignment="1">
      <alignment/>
    </xf>
    <xf numFmtId="0" fontId="54" fillId="10" borderId="0" xfId="0" applyFont="1" applyFill="1" applyAlignment="1">
      <alignment/>
    </xf>
    <xf numFmtId="2" fontId="55" fillId="9" borderId="0" xfId="0" applyNumberFormat="1" applyFont="1" applyFill="1" applyBorder="1" applyAlignment="1">
      <alignment wrapText="1"/>
    </xf>
    <xf numFmtId="2" fontId="5" fillId="9" borderId="0" xfId="0" applyNumberFormat="1" applyFont="1" applyFill="1" applyBorder="1" applyAlignment="1">
      <alignment wrapText="1"/>
    </xf>
    <xf numFmtId="2" fontId="51" fillId="9" borderId="0" xfId="0" applyNumberFormat="1" applyFont="1" applyFill="1" applyAlignment="1">
      <alignment horizontal="center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2" fontId="7" fillId="0" borderId="37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52" fillId="35" borderId="0" xfId="0" applyFont="1" applyFill="1" applyAlignment="1">
      <alignment horizontal="center"/>
    </xf>
    <xf numFmtId="0" fontId="52" fillId="18" borderId="0" xfId="0" applyFont="1" applyFill="1" applyAlignment="1">
      <alignment horizontal="center"/>
    </xf>
    <xf numFmtId="0" fontId="54" fillId="18" borderId="0" xfId="0" applyFont="1" applyFill="1" applyAlignment="1">
      <alignment/>
    </xf>
    <xf numFmtId="0" fontId="54" fillId="13" borderId="0" xfId="0" applyFont="1" applyFill="1" applyAlignment="1">
      <alignment/>
    </xf>
    <xf numFmtId="0" fontId="51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2" fontId="7" fillId="0" borderId="40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43" xfId="0" applyFont="1" applyBorder="1" applyAlignment="1">
      <alignment horizont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11" fillId="0" borderId="47" xfId="0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 indent="5"/>
    </xf>
    <xf numFmtId="0" fontId="52" fillId="0" borderId="0" xfId="0" applyFont="1" applyFill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" fillId="0" borderId="18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52" fillId="11" borderId="0" xfId="0" applyFont="1" applyFill="1" applyAlignment="1">
      <alignment horizontal="center" vertical="top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left" wrapText="1"/>
    </xf>
    <xf numFmtId="0" fontId="4" fillId="0" borderId="41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2" fontId="4" fillId="0" borderId="42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11" fillId="0" borderId="55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D26" sqref="D26"/>
    </sheetView>
  </sheetViews>
  <sheetFormatPr defaultColWidth="14.421875" defaultRowHeight="15.75" customHeight="1"/>
  <cols>
    <col min="1" max="32" width="21.57421875" style="70" customWidth="1"/>
    <col min="33" max="16384" width="14.421875" style="70" customWidth="1"/>
  </cols>
  <sheetData>
    <row r="1" spans="1:26" ht="12.75">
      <c r="A1" s="69" t="s">
        <v>21</v>
      </c>
      <c r="B1" s="69" t="s">
        <v>22</v>
      </c>
      <c r="C1" s="69" t="s">
        <v>23</v>
      </c>
      <c r="D1" s="76" t="s">
        <v>24</v>
      </c>
      <c r="E1" s="69" t="s">
        <v>25</v>
      </c>
      <c r="F1" s="69" t="s">
        <v>26</v>
      </c>
      <c r="G1" s="69" t="s">
        <v>27</v>
      </c>
      <c r="H1" s="69" t="s">
        <v>28</v>
      </c>
      <c r="I1" s="69" t="s">
        <v>29</v>
      </c>
      <c r="J1" s="69" t="s">
        <v>30</v>
      </c>
      <c r="K1" s="69" t="s">
        <v>31</v>
      </c>
      <c r="L1" s="76" t="s">
        <v>32</v>
      </c>
      <c r="M1" s="76" t="s">
        <v>33</v>
      </c>
      <c r="N1" s="76" t="s">
        <v>34</v>
      </c>
      <c r="O1" s="76" t="s">
        <v>35</v>
      </c>
      <c r="P1" s="76" t="s">
        <v>36</v>
      </c>
      <c r="Q1" s="76" t="s">
        <v>37</v>
      </c>
      <c r="R1" s="76" t="s">
        <v>38</v>
      </c>
      <c r="S1" s="76" t="s">
        <v>39</v>
      </c>
      <c r="T1" s="76" t="s">
        <v>40</v>
      </c>
      <c r="U1" s="76" t="s">
        <v>41</v>
      </c>
      <c r="V1" s="76" t="s">
        <v>42</v>
      </c>
      <c r="W1" s="76" t="s">
        <v>43</v>
      </c>
      <c r="X1" s="69" t="s">
        <v>44</v>
      </c>
      <c r="Y1" s="69" t="s">
        <v>45</v>
      </c>
      <c r="Z1" s="69" t="s">
        <v>46</v>
      </c>
    </row>
    <row r="2" spans="1:23" ht="12.75">
      <c r="A2" s="71">
        <v>44452.5900178125</v>
      </c>
      <c r="B2" s="72" t="s">
        <v>47</v>
      </c>
      <c r="C2" s="72" t="s">
        <v>48</v>
      </c>
      <c r="D2" s="72">
        <v>3</v>
      </c>
      <c r="E2" s="72">
        <v>4</v>
      </c>
      <c r="F2" s="72">
        <v>5</v>
      </c>
      <c r="G2" s="72">
        <v>5</v>
      </c>
      <c r="H2" s="72">
        <v>5</v>
      </c>
      <c r="I2" s="72">
        <v>5</v>
      </c>
      <c r="J2" s="72">
        <v>5</v>
      </c>
      <c r="K2" s="72">
        <v>5</v>
      </c>
      <c r="L2" s="72">
        <v>5</v>
      </c>
      <c r="M2" s="72">
        <v>5</v>
      </c>
      <c r="N2" s="72">
        <v>4</v>
      </c>
      <c r="O2" s="72">
        <v>4</v>
      </c>
      <c r="P2" s="72">
        <v>5</v>
      </c>
      <c r="Q2" s="72">
        <v>5</v>
      </c>
      <c r="R2" s="72">
        <v>5</v>
      </c>
      <c r="S2" s="72">
        <v>5</v>
      </c>
      <c r="T2" s="72">
        <v>5</v>
      </c>
      <c r="U2" s="72">
        <v>5</v>
      </c>
      <c r="V2" s="72">
        <v>5</v>
      </c>
      <c r="W2" s="72">
        <v>5</v>
      </c>
    </row>
    <row r="3" spans="1:23" ht="12.75">
      <c r="A3" s="71">
        <v>44452.59479688657</v>
      </c>
      <c r="B3" s="72" t="s">
        <v>49</v>
      </c>
      <c r="C3" s="72" t="s">
        <v>16</v>
      </c>
      <c r="D3" s="72">
        <v>4</v>
      </c>
      <c r="E3" s="72">
        <v>5</v>
      </c>
      <c r="F3" s="72">
        <v>4</v>
      </c>
      <c r="G3" s="72">
        <v>5</v>
      </c>
      <c r="H3" s="72">
        <v>5</v>
      </c>
      <c r="I3" s="72">
        <v>5</v>
      </c>
      <c r="J3" s="72">
        <v>5</v>
      </c>
      <c r="K3" s="72">
        <v>5</v>
      </c>
      <c r="L3" s="72">
        <v>5</v>
      </c>
      <c r="M3" s="72">
        <v>5</v>
      </c>
      <c r="N3" s="72">
        <v>5</v>
      </c>
      <c r="O3" s="72">
        <v>5</v>
      </c>
      <c r="P3" s="72">
        <v>4</v>
      </c>
      <c r="Q3" s="72">
        <v>5</v>
      </c>
      <c r="R3" s="72">
        <v>4</v>
      </c>
      <c r="S3" s="72">
        <v>4</v>
      </c>
      <c r="T3" s="72">
        <v>5</v>
      </c>
      <c r="U3" s="72">
        <v>5</v>
      </c>
      <c r="V3" s="72">
        <v>5</v>
      </c>
      <c r="W3" s="72">
        <v>4</v>
      </c>
    </row>
    <row r="4" spans="1:26" ht="12.75">
      <c r="A4" s="71">
        <v>44452.615770856486</v>
      </c>
      <c r="B4" s="72" t="s">
        <v>49</v>
      </c>
      <c r="C4" s="72" t="s">
        <v>50</v>
      </c>
      <c r="D4" s="72">
        <v>2</v>
      </c>
      <c r="E4" s="72">
        <v>3</v>
      </c>
      <c r="F4" s="72">
        <v>4</v>
      </c>
      <c r="G4" s="72">
        <v>3</v>
      </c>
      <c r="H4" s="72">
        <v>3</v>
      </c>
      <c r="I4" s="72">
        <v>3</v>
      </c>
      <c r="J4" s="72">
        <v>4</v>
      </c>
      <c r="K4" s="72">
        <v>4</v>
      </c>
      <c r="L4" s="72">
        <v>3</v>
      </c>
      <c r="M4" s="72">
        <v>4</v>
      </c>
      <c r="N4" s="72">
        <v>2</v>
      </c>
      <c r="O4" s="72">
        <v>2</v>
      </c>
      <c r="P4" s="72">
        <v>3</v>
      </c>
      <c r="Q4" s="72">
        <v>3</v>
      </c>
      <c r="R4" s="72">
        <v>4</v>
      </c>
      <c r="S4" s="72">
        <v>4</v>
      </c>
      <c r="T4" s="72">
        <v>4</v>
      </c>
      <c r="U4" s="72">
        <v>3</v>
      </c>
      <c r="V4" s="72">
        <v>3</v>
      </c>
      <c r="W4" s="72">
        <v>3</v>
      </c>
      <c r="X4" s="72" t="s">
        <v>51</v>
      </c>
      <c r="Y4" s="72" t="s">
        <v>52</v>
      </c>
      <c r="Z4" s="72" t="s">
        <v>53</v>
      </c>
    </row>
    <row r="5" spans="1:23" ht="12.75">
      <c r="A5" s="71">
        <v>44452.61637472222</v>
      </c>
      <c r="B5" s="72" t="s">
        <v>49</v>
      </c>
      <c r="C5" s="72" t="s">
        <v>16</v>
      </c>
      <c r="D5" s="72">
        <v>5</v>
      </c>
      <c r="E5" s="72">
        <v>5</v>
      </c>
      <c r="F5" s="72">
        <v>4</v>
      </c>
      <c r="G5" s="72">
        <v>4</v>
      </c>
      <c r="H5" s="72">
        <v>5</v>
      </c>
      <c r="I5" s="72">
        <v>5</v>
      </c>
      <c r="J5" s="72">
        <v>5</v>
      </c>
      <c r="K5" s="72">
        <v>4</v>
      </c>
      <c r="L5" s="72">
        <v>5</v>
      </c>
      <c r="M5" s="72">
        <v>5</v>
      </c>
      <c r="N5" s="72">
        <v>2</v>
      </c>
      <c r="O5" s="72">
        <v>3</v>
      </c>
      <c r="P5" s="72">
        <v>4</v>
      </c>
      <c r="Q5" s="72">
        <v>4</v>
      </c>
      <c r="R5" s="72">
        <v>4</v>
      </c>
      <c r="S5" s="72">
        <v>4</v>
      </c>
      <c r="T5" s="72">
        <v>5</v>
      </c>
      <c r="U5" s="72">
        <v>4</v>
      </c>
      <c r="V5" s="72">
        <v>4</v>
      </c>
      <c r="W5" s="72">
        <v>3</v>
      </c>
    </row>
    <row r="6" spans="1:23" ht="12.75">
      <c r="A6" s="71">
        <v>44452.61857315972</v>
      </c>
      <c r="B6" s="72" t="s">
        <v>49</v>
      </c>
      <c r="C6" s="72" t="s">
        <v>16</v>
      </c>
      <c r="D6" s="72">
        <v>3</v>
      </c>
      <c r="E6" s="72">
        <v>5</v>
      </c>
      <c r="F6" s="72">
        <v>5</v>
      </c>
      <c r="G6" s="72">
        <v>3</v>
      </c>
      <c r="H6" s="72">
        <v>5</v>
      </c>
      <c r="I6" s="72">
        <v>5</v>
      </c>
      <c r="J6" s="72">
        <v>5</v>
      </c>
      <c r="K6" s="72">
        <v>5</v>
      </c>
      <c r="L6" s="72">
        <v>5</v>
      </c>
      <c r="M6" s="72">
        <v>5</v>
      </c>
      <c r="N6" s="72">
        <v>5</v>
      </c>
      <c r="O6" s="72">
        <v>5</v>
      </c>
      <c r="P6" s="72">
        <v>5</v>
      </c>
      <c r="Q6" s="72">
        <v>5</v>
      </c>
      <c r="R6" s="72">
        <v>5</v>
      </c>
      <c r="S6" s="72">
        <v>5</v>
      </c>
      <c r="T6" s="72">
        <v>5</v>
      </c>
      <c r="U6" s="72">
        <v>5</v>
      </c>
      <c r="V6" s="72">
        <v>5</v>
      </c>
      <c r="W6" s="72">
        <v>5</v>
      </c>
    </row>
    <row r="7" spans="1:23" ht="12.75">
      <c r="A7" s="71">
        <v>44452.62455246528</v>
      </c>
      <c r="B7" s="72" t="s">
        <v>49</v>
      </c>
      <c r="C7" s="72" t="s">
        <v>54</v>
      </c>
      <c r="D7" s="72">
        <v>5</v>
      </c>
      <c r="E7" s="72">
        <v>5</v>
      </c>
      <c r="F7" s="72">
        <v>5</v>
      </c>
      <c r="G7" s="72">
        <v>5</v>
      </c>
      <c r="H7" s="72">
        <v>5</v>
      </c>
      <c r="I7" s="72">
        <v>5</v>
      </c>
      <c r="J7" s="72">
        <v>5</v>
      </c>
      <c r="K7" s="72">
        <v>5</v>
      </c>
      <c r="L7" s="72">
        <v>5</v>
      </c>
      <c r="M7" s="72">
        <v>5</v>
      </c>
      <c r="N7" s="72">
        <v>3</v>
      </c>
      <c r="O7" s="72">
        <v>5</v>
      </c>
      <c r="P7" s="72">
        <v>5</v>
      </c>
      <c r="Q7" s="72">
        <v>4</v>
      </c>
      <c r="R7" s="72">
        <v>5</v>
      </c>
      <c r="S7" s="72">
        <v>5</v>
      </c>
      <c r="T7" s="72">
        <v>5</v>
      </c>
      <c r="U7" s="72">
        <v>5</v>
      </c>
      <c r="V7" s="72">
        <v>5</v>
      </c>
      <c r="W7" s="72">
        <v>5</v>
      </c>
    </row>
    <row r="8" spans="1:23" ht="12.75">
      <c r="A8" s="71">
        <v>44452.651301122685</v>
      </c>
      <c r="B8" s="72" t="s">
        <v>47</v>
      </c>
      <c r="C8" s="72" t="s">
        <v>55</v>
      </c>
      <c r="D8" s="72">
        <v>3</v>
      </c>
      <c r="E8" s="72">
        <v>3</v>
      </c>
      <c r="F8" s="72">
        <v>4</v>
      </c>
      <c r="G8" s="72">
        <v>4</v>
      </c>
      <c r="H8" s="72">
        <v>5</v>
      </c>
      <c r="I8" s="72">
        <v>5</v>
      </c>
      <c r="J8" s="72">
        <v>4</v>
      </c>
      <c r="K8" s="72">
        <v>4</v>
      </c>
      <c r="L8" s="72">
        <v>4</v>
      </c>
      <c r="M8" s="72">
        <v>4</v>
      </c>
      <c r="N8" s="72">
        <v>4</v>
      </c>
      <c r="O8" s="72">
        <v>4</v>
      </c>
      <c r="P8" s="72">
        <v>4</v>
      </c>
      <c r="Q8" s="72">
        <v>4</v>
      </c>
      <c r="R8" s="72">
        <v>4</v>
      </c>
      <c r="S8" s="72">
        <v>4</v>
      </c>
      <c r="T8" s="72">
        <v>4</v>
      </c>
      <c r="U8" s="72">
        <v>4</v>
      </c>
      <c r="V8" s="72">
        <v>4</v>
      </c>
      <c r="W8" s="72">
        <v>4</v>
      </c>
    </row>
    <row r="9" spans="1:23" ht="12.75">
      <c r="A9" s="71">
        <v>44452.69963365741</v>
      </c>
      <c r="B9" s="72" t="s">
        <v>49</v>
      </c>
      <c r="C9" s="72" t="s">
        <v>56</v>
      </c>
      <c r="D9" s="72">
        <v>4</v>
      </c>
      <c r="E9" s="72">
        <v>4</v>
      </c>
      <c r="F9" s="72">
        <v>4</v>
      </c>
      <c r="G9" s="72">
        <v>3</v>
      </c>
      <c r="H9" s="72">
        <v>4</v>
      </c>
      <c r="I9" s="72">
        <v>4</v>
      </c>
      <c r="J9" s="72">
        <v>5</v>
      </c>
      <c r="K9" s="72">
        <v>4</v>
      </c>
      <c r="L9" s="72">
        <v>4</v>
      </c>
      <c r="M9" s="72">
        <v>4</v>
      </c>
      <c r="N9" s="72">
        <v>5</v>
      </c>
      <c r="O9" s="72">
        <v>5</v>
      </c>
      <c r="P9" s="72">
        <v>4</v>
      </c>
      <c r="Q9" s="72">
        <v>4</v>
      </c>
      <c r="R9" s="72">
        <v>4</v>
      </c>
      <c r="S9" s="72">
        <v>4</v>
      </c>
      <c r="T9" s="72">
        <v>5</v>
      </c>
      <c r="U9" s="72">
        <v>4</v>
      </c>
      <c r="V9" s="72">
        <v>3</v>
      </c>
      <c r="W9" s="72">
        <v>4</v>
      </c>
    </row>
    <row r="10" spans="1:23" ht="12.75">
      <c r="A10" s="71">
        <v>44452.70093883102</v>
      </c>
      <c r="B10" s="72" t="s">
        <v>49</v>
      </c>
      <c r="C10" s="72" t="s">
        <v>16</v>
      </c>
      <c r="D10" s="72">
        <v>4</v>
      </c>
      <c r="E10" s="72">
        <v>5</v>
      </c>
      <c r="F10" s="72">
        <v>4</v>
      </c>
      <c r="G10" s="72">
        <v>4</v>
      </c>
      <c r="H10" s="72">
        <v>4</v>
      </c>
      <c r="I10" s="72">
        <v>4</v>
      </c>
      <c r="J10" s="72">
        <v>4</v>
      </c>
      <c r="K10" s="72">
        <v>4</v>
      </c>
      <c r="L10" s="72">
        <v>5</v>
      </c>
      <c r="M10" s="72">
        <v>5</v>
      </c>
      <c r="N10" s="72">
        <v>2</v>
      </c>
      <c r="O10" s="72">
        <v>2</v>
      </c>
      <c r="P10" s="72">
        <v>5</v>
      </c>
      <c r="Q10" s="72">
        <v>4</v>
      </c>
      <c r="R10" s="72">
        <v>4</v>
      </c>
      <c r="S10" s="72">
        <v>4</v>
      </c>
      <c r="T10" s="72">
        <v>4</v>
      </c>
      <c r="U10" s="72">
        <v>4</v>
      </c>
      <c r="V10" s="72">
        <v>4</v>
      </c>
      <c r="W10" s="72">
        <v>5</v>
      </c>
    </row>
    <row r="11" spans="1:23" ht="12.75">
      <c r="A11" s="71">
        <v>44452.82847208333</v>
      </c>
      <c r="B11" s="72" t="s">
        <v>57</v>
      </c>
      <c r="C11" s="72" t="s">
        <v>55</v>
      </c>
      <c r="D11" s="72">
        <v>4</v>
      </c>
      <c r="E11" s="72">
        <v>4</v>
      </c>
      <c r="F11" s="72">
        <v>5</v>
      </c>
      <c r="G11" s="72">
        <v>4</v>
      </c>
      <c r="H11" s="72">
        <v>5</v>
      </c>
      <c r="I11" s="72">
        <v>5</v>
      </c>
      <c r="J11" s="72">
        <v>5</v>
      </c>
      <c r="K11" s="72">
        <v>5</v>
      </c>
      <c r="L11" s="72">
        <v>5</v>
      </c>
      <c r="M11" s="72">
        <v>5</v>
      </c>
      <c r="N11" s="72">
        <v>1</v>
      </c>
      <c r="O11" s="72">
        <v>1</v>
      </c>
      <c r="P11" s="72">
        <v>4</v>
      </c>
      <c r="Q11" s="72">
        <v>4</v>
      </c>
      <c r="R11" s="72">
        <v>5</v>
      </c>
      <c r="S11" s="72">
        <v>5</v>
      </c>
      <c r="T11" s="72">
        <v>4</v>
      </c>
      <c r="U11" s="72">
        <v>5</v>
      </c>
      <c r="V11" s="72">
        <v>5</v>
      </c>
      <c r="W11" s="72">
        <v>5</v>
      </c>
    </row>
    <row r="12" spans="1:26" ht="12.75">
      <c r="A12" s="71">
        <v>44452.95231008102</v>
      </c>
      <c r="B12" s="72" t="s">
        <v>49</v>
      </c>
      <c r="C12" s="72" t="s">
        <v>16</v>
      </c>
      <c r="D12" s="72">
        <v>3</v>
      </c>
      <c r="E12" s="72">
        <v>4</v>
      </c>
      <c r="F12" s="72">
        <v>3</v>
      </c>
      <c r="G12" s="72">
        <v>3</v>
      </c>
      <c r="H12" s="72">
        <v>4</v>
      </c>
      <c r="I12" s="72">
        <v>4</v>
      </c>
      <c r="J12" s="72">
        <v>4</v>
      </c>
      <c r="K12" s="72">
        <v>4</v>
      </c>
      <c r="L12" s="72">
        <v>3</v>
      </c>
      <c r="M12" s="72">
        <v>3</v>
      </c>
      <c r="N12" s="72">
        <v>2</v>
      </c>
      <c r="O12" s="72">
        <v>2</v>
      </c>
      <c r="P12" s="72">
        <v>4</v>
      </c>
      <c r="Q12" s="72">
        <v>4</v>
      </c>
      <c r="R12" s="72">
        <v>3</v>
      </c>
      <c r="S12" s="72">
        <v>4</v>
      </c>
      <c r="T12" s="72">
        <v>4</v>
      </c>
      <c r="U12" s="72">
        <v>4</v>
      </c>
      <c r="V12" s="72">
        <v>4</v>
      </c>
      <c r="W12" s="72">
        <v>4</v>
      </c>
      <c r="X12" s="72" t="s">
        <v>58</v>
      </c>
      <c r="Y12" s="72" t="s">
        <v>59</v>
      </c>
      <c r="Z12" s="72" t="s">
        <v>58</v>
      </c>
    </row>
    <row r="13" spans="1:26" ht="12.75">
      <c r="A13" s="71">
        <v>44453.412070763894</v>
      </c>
      <c r="B13" s="72" t="s">
        <v>47</v>
      </c>
      <c r="C13" s="72" t="s">
        <v>60</v>
      </c>
      <c r="D13" s="72">
        <v>3</v>
      </c>
      <c r="E13" s="72">
        <v>4</v>
      </c>
      <c r="F13" s="72">
        <v>5</v>
      </c>
      <c r="G13" s="72">
        <v>5</v>
      </c>
      <c r="H13" s="72">
        <v>5</v>
      </c>
      <c r="I13" s="72">
        <v>5</v>
      </c>
      <c r="J13" s="72">
        <v>5</v>
      </c>
      <c r="K13" s="72">
        <v>5</v>
      </c>
      <c r="L13" s="72">
        <v>5</v>
      </c>
      <c r="M13" s="72">
        <v>5</v>
      </c>
      <c r="N13" s="72">
        <v>2</v>
      </c>
      <c r="O13" s="72">
        <v>3</v>
      </c>
      <c r="P13" s="72">
        <v>4</v>
      </c>
      <c r="Q13" s="72">
        <v>4</v>
      </c>
      <c r="R13" s="72">
        <v>5</v>
      </c>
      <c r="S13" s="72">
        <v>5</v>
      </c>
      <c r="T13" s="72">
        <v>5</v>
      </c>
      <c r="U13" s="72">
        <v>4</v>
      </c>
      <c r="V13" s="72">
        <v>5</v>
      </c>
      <c r="W13" s="72">
        <v>5</v>
      </c>
      <c r="X13" s="72" t="s">
        <v>61</v>
      </c>
      <c r="Y13" s="72" t="s">
        <v>62</v>
      </c>
      <c r="Z13" s="72" t="s">
        <v>63</v>
      </c>
    </row>
    <row r="14" spans="1:25" ht="12.75">
      <c r="A14" s="71">
        <v>44453.74469222222</v>
      </c>
      <c r="B14" s="72" t="s">
        <v>49</v>
      </c>
      <c r="C14" s="72" t="s">
        <v>16</v>
      </c>
      <c r="D14" s="72">
        <v>4</v>
      </c>
      <c r="E14" s="72">
        <v>4</v>
      </c>
      <c r="F14" s="72">
        <v>4</v>
      </c>
      <c r="G14" s="72">
        <v>4</v>
      </c>
      <c r="H14" s="72">
        <v>3</v>
      </c>
      <c r="I14" s="72">
        <v>3</v>
      </c>
      <c r="J14" s="72">
        <v>3</v>
      </c>
      <c r="K14" s="72">
        <v>3</v>
      </c>
      <c r="L14" s="72">
        <v>4</v>
      </c>
      <c r="M14" s="72">
        <v>4</v>
      </c>
      <c r="N14" s="72">
        <v>3</v>
      </c>
      <c r="O14" s="72">
        <v>2</v>
      </c>
      <c r="P14" s="72">
        <v>4</v>
      </c>
      <c r="Q14" s="72">
        <v>4</v>
      </c>
      <c r="R14" s="72">
        <v>4</v>
      </c>
      <c r="S14" s="72">
        <v>4</v>
      </c>
      <c r="T14" s="72">
        <v>4</v>
      </c>
      <c r="U14" s="72">
        <v>4</v>
      </c>
      <c r="V14" s="72">
        <v>4</v>
      </c>
      <c r="W14" s="72">
        <v>4</v>
      </c>
      <c r="X14" s="72" t="s">
        <v>64</v>
      </c>
      <c r="Y14" s="72" t="s">
        <v>65</v>
      </c>
    </row>
    <row r="15" spans="1:23" ht="12.75">
      <c r="A15" s="71">
        <v>44454.46309010417</v>
      </c>
      <c r="B15" s="72" t="s">
        <v>49</v>
      </c>
      <c r="C15" s="72" t="s">
        <v>16</v>
      </c>
      <c r="D15" s="72">
        <v>4</v>
      </c>
      <c r="E15" s="72">
        <v>4</v>
      </c>
      <c r="F15" s="72">
        <v>4</v>
      </c>
      <c r="G15" s="72">
        <v>4</v>
      </c>
      <c r="H15" s="72">
        <v>4</v>
      </c>
      <c r="I15" s="72">
        <v>4</v>
      </c>
      <c r="J15" s="72">
        <v>4</v>
      </c>
      <c r="K15" s="72">
        <v>4</v>
      </c>
      <c r="L15" s="72">
        <v>4</v>
      </c>
      <c r="M15" s="72">
        <v>4</v>
      </c>
      <c r="N15" s="72">
        <v>4</v>
      </c>
      <c r="O15" s="72">
        <v>4</v>
      </c>
      <c r="P15" s="72">
        <v>4</v>
      </c>
      <c r="Q15" s="72">
        <v>4</v>
      </c>
      <c r="R15" s="72">
        <v>4</v>
      </c>
      <c r="S15" s="72">
        <v>4</v>
      </c>
      <c r="T15" s="72">
        <v>4</v>
      </c>
      <c r="U15" s="72">
        <v>3</v>
      </c>
      <c r="V15" s="72">
        <v>3</v>
      </c>
      <c r="W15" s="72">
        <v>3</v>
      </c>
    </row>
    <row r="16" spans="1:23" ht="12.75">
      <c r="A16" s="71">
        <v>44454.63772185185</v>
      </c>
      <c r="B16" s="72" t="s">
        <v>49</v>
      </c>
      <c r="C16" s="72" t="s">
        <v>66</v>
      </c>
      <c r="D16" s="72">
        <v>4</v>
      </c>
      <c r="E16" s="72">
        <v>4</v>
      </c>
      <c r="F16" s="72">
        <v>4</v>
      </c>
      <c r="G16" s="72">
        <v>4</v>
      </c>
      <c r="H16" s="72">
        <v>4</v>
      </c>
      <c r="I16" s="72">
        <v>4</v>
      </c>
      <c r="J16" s="72">
        <v>4</v>
      </c>
      <c r="K16" s="72">
        <v>4</v>
      </c>
      <c r="L16" s="72">
        <v>4</v>
      </c>
      <c r="M16" s="72">
        <v>4</v>
      </c>
      <c r="N16" s="72">
        <v>2</v>
      </c>
      <c r="O16" s="72">
        <v>3</v>
      </c>
      <c r="P16" s="72">
        <v>3</v>
      </c>
      <c r="Q16" s="72">
        <v>3</v>
      </c>
      <c r="R16" s="72">
        <v>4</v>
      </c>
      <c r="S16" s="72">
        <v>4</v>
      </c>
      <c r="T16" s="72">
        <v>4</v>
      </c>
      <c r="U16" s="72">
        <v>4</v>
      </c>
      <c r="V16" s="72">
        <v>4</v>
      </c>
      <c r="W16" s="72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"/>
  <sheetViews>
    <sheetView zoomScalePageLayoutView="0" workbookViewId="0" topLeftCell="H1">
      <selection activeCell="M19" sqref="M19"/>
    </sheetView>
  </sheetViews>
  <sheetFormatPr defaultColWidth="14.421875" defaultRowHeight="15.75" customHeight="1"/>
  <cols>
    <col min="1" max="32" width="21.57421875" style="70" customWidth="1"/>
    <col min="33" max="16384" width="14.421875" style="70" customWidth="1"/>
  </cols>
  <sheetData>
    <row r="1" spans="1:26" ht="12.75">
      <c r="A1" s="69" t="s">
        <v>21</v>
      </c>
      <c r="B1" s="69" t="s">
        <v>22</v>
      </c>
      <c r="C1" s="69" t="s">
        <v>23</v>
      </c>
      <c r="D1" s="69" t="s">
        <v>24</v>
      </c>
      <c r="E1" s="69" t="s">
        <v>25</v>
      </c>
      <c r="F1" s="69" t="s">
        <v>86</v>
      </c>
      <c r="G1" s="69" t="s">
        <v>87</v>
      </c>
      <c r="H1" s="69" t="s">
        <v>28</v>
      </c>
      <c r="I1" s="69" t="s">
        <v>29</v>
      </c>
      <c r="J1" s="69" t="s">
        <v>30</v>
      </c>
      <c r="K1" s="69" t="s">
        <v>31</v>
      </c>
      <c r="L1" s="69" t="s">
        <v>32</v>
      </c>
      <c r="M1" s="69" t="s">
        <v>33</v>
      </c>
      <c r="N1" s="76" t="s">
        <v>88</v>
      </c>
      <c r="O1" s="76" t="s">
        <v>89</v>
      </c>
      <c r="P1" s="76" t="s">
        <v>90</v>
      </c>
      <c r="Q1" s="76" t="s">
        <v>91</v>
      </c>
      <c r="R1" s="76" t="s">
        <v>92</v>
      </c>
      <c r="S1" s="76" t="s">
        <v>93</v>
      </c>
      <c r="T1" s="69" t="s">
        <v>40</v>
      </c>
      <c r="U1" s="69" t="s">
        <v>41</v>
      </c>
      <c r="V1" s="69" t="s">
        <v>42</v>
      </c>
      <c r="W1" s="69" t="s">
        <v>43</v>
      </c>
      <c r="X1" s="69" t="s">
        <v>44</v>
      </c>
      <c r="Y1" s="69" t="s">
        <v>45</v>
      </c>
      <c r="Z1" s="69" t="s">
        <v>46</v>
      </c>
    </row>
    <row r="2" spans="1:23" ht="12.75">
      <c r="A2" s="71">
        <v>44550.415843634255</v>
      </c>
      <c r="B2" s="72" t="s">
        <v>49</v>
      </c>
      <c r="C2" s="72" t="s">
        <v>54</v>
      </c>
      <c r="D2" s="72">
        <v>5</v>
      </c>
      <c r="E2" s="72">
        <v>5</v>
      </c>
      <c r="F2" s="72">
        <v>5</v>
      </c>
      <c r="G2" s="72">
        <v>5</v>
      </c>
      <c r="H2" s="72">
        <v>5</v>
      </c>
      <c r="I2" s="72">
        <v>5</v>
      </c>
      <c r="J2" s="72">
        <v>5</v>
      </c>
      <c r="K2" s="72">
        <v>5</v>
      </c>
      <c r="L2" s="72">
        <v>5</v>
      </c>
      <c r="M2" s="72">
        <v>5</v>
      </c>
      <c r="N2" s="72">
        <v>3</v>
      </c>
      <c r="O2" s="72">
        <v>4</v>
      </c>
      <c r="P2" s="72">
        <v>4</v>
      </c>
      <c r="Q2" s="72">
        <v>5</v>
      </c>
      <c r="R2" s="72">
        <v>5</v>
      </c>
      <c r="S2" s="72">
        <v>5</v>
      </c>
      <c r="T2" s="72">
        <v>5</v>
      </c>
      <c r="U2" s="72">
        <v>5</v>
      </c>
      <c r="V2" s="72">
        <v>5</v>
      </c>
      <c r="W2" s="72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"/>
  <sheetViews>
    <sheetView zoomScale="150" zoomScaleNormal="150" zoomScalePageLayoutView="0" workbookViewId="0" topLeftCell="B1">
      <pane ySplit="2" topLeftCell="A3" activePane="bottomLeft" state="frozen"/>
      <selection pane="topLeft" activeCell="A1" sqref="A1"/>
      <selection pane="bottomLeft" activeCell="B6" sqref="B6"/>
    </sheetView>
  </sheetViews>
  <sheetFormatPr defaultColWidth="8.7109375" defaultRowHeight="12.75"/>
  <cols>
    <col min="1" max="1" width="7.00390625" style="33" customWidth="1"/>
    <col min="2" max="2" width="33.28125" style="33" bestFit="1" customWidth="1"/>
    <col min="3" max="3" width="11.00390625" style="33" customWidth="1"/>
    <col min="4" max="4" width="19.57421875" style="33" customWidth="1"/>
    <col min="5" max="24" width="5.00390625" style="33" customWidth="1"/>
    <col min="25" max="25" width="7.00390625" style="46" bestFit="1" customWidth="1"/>
    <col min="26" max="16384" width="8.7109375" style="46" customWidth="1"/>
  </cols>
  <sheetData>
    <row r="1" spans="1:24" s="65" customFormat="1" ht="21">
      <c r="A1" s="61" t="s">
        <v>0</v>
      </c>
      <c r="B1" s="62" t="s">
        <v>67</v>
      </c>
      <c r="C1" s="136"/>
      <c r="D1" s="64" t="s">
        <v>68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s="65" customFormat="1" ht="21">
      <c r="A2" s="61"/>
      <c r="B2" s="62"/>
      <c r="C2" s="136"/>
      <c r="D2" s="64" t="s">
        <v>69</v>
      </c>
      <c r="E2" s="64">
        <v>1.1</v>
      </c>
      <c r="F2" s="64">
        <v>1.2</v>
      </c>
      <c r="G2" s="64">
        <v>1.3</v>
      </c>
      <c r="H2" s="64">
        <v>1.4</v>
      </c>
      <c r="I2" s="91">
        <v>2.1</v>
      </c>
      <c r="J2" s="91">
        <v>2.2</v>
      </c>
      <c r="K2" s="91">
        <v>2.3</v>
      </c>
      <c r="L2" s="91">
        <v>2.4</v>
      </c>
      <c r="M2" s="77">
        <v>3.1</v>
      </c>
      <c r="N2" s="77">
        <v>3.2</v>
      </c>
      <c r="O2" s="61">
        <v>4.1</v>
      </c>
      <c r="P2" s="61">
        <v>4.2</v>
      </c>
      <c r="Q2" s="61">
        <v>4.3</v>
      </c>
      <c r="R2" s="61">
        <v>4.4</v>
      </c>
      <c r="S2" s="63">
        <v>5.1</v>
      </c>
      <c r="T2" s="63">
        <v>5.2</v>
      </c>
      <c r="U2" s="92">
        <v>6.1</v>
      </c>
      <c r="V2" s="92">
        <v>6.2</v>
      </c>
      <c r="W2" s="92">
        <v>6.3</v>
      </c>
      <c r="X2" s="92">
        <v>6.4</v>
      </c>
    </row>
    <row r="3" spans="1:25" ht="21">
      <c r="A3" s="33">
        <v>1</v>
      </c>
      <c r="B3" s="73" t="s">
        <v>47</v>
      </c>
      <c r="D3" s="33">
        <v>1</v>
      </c>
      <c r="E3" s="75">
        <v>5</v>
      </c>
      <c r="F3" s="75">
        <v>5</v>
      </c>
      <c r="G3" s="75">
        <v>5</v>
      </c>
      <c r="H3" s="75">
        <v>5</v>
      </c>
      <c r="I3" s="74">
        <v>5</v>
      </c>
      <c r="J3" s="74">
        <v>5</v>
      </c>
      <c r="K3" s="74">
        <v>5</v>
      </c>
      <c r="L3" s="74">
        <v>5</v>
      </c>
      <c r="M3" s="78">
        <v>5</v>
      </c>
      <c r="N3" s="78">
        <v>5</v>
      </c>
      <c r="O3" s="94">
        <v>5</v>
      </c>
      <c r="P3" s="94">
        <v>5</v>
      </c>
      <c r="Q3" s="94">
        <v>5</v>
      </c>
      <c r="R3" s="94">
        <v>5</v>
      </c>
      <c r="S3" s="79">
        <v>5</v>
      </c>
      <c r="T3" s="79">
        <v>5</v>
      </c>
      <c r="U3" s="93">
        <v>5</v>
      </c>
      <c r="V3" s="93">
        <v>5</v>
      </c>
      <c r="W3" s="93">
        <v>5</v>
      </c>
      <c r="X3" s="93">
        <v>5</v>
      </c>
      <c r="Y3" s="47">
        <f>AVERAGE(E3:N3:S3:X3)</f>
        <v>5</v>
      </c>
    </row>
    <row r="4" spans="2:25" ht="21">
      <c r="B4" s="36"/>
      <c r="D4" s="54">
        <f>COUNTIF(D3:D3,1)</f>
        <v>1</v>
      </c>
      <c r="E4" s="47">
        <f aca="true" t="shared" si="0" ref="E4:X4">AVERAGE(E3:E3)</f>
        <v>5</v>
      </c>
      <c r="F4" s="47">
        <f t="shared" si="0"/>
        <v>5</v>
      </c>
      <c r="G4" s="47">
        <f t="shared" si="0"/>
        <v>5</v>
      </c>
      <c r="H4" s="47">
        <f t="shared" si="0"/>
        <v>5</v>
      </c>
      <c r="I4" s="47">
        <f t="shared" si="0"/>
        <v>5</v>
      </c>
      <c r="J4" s="47">
        <f t="shared" si="0"/>
        <v>5</v>
      </c>
      <c r="K4" s="47">
        <f t="shared" si="0"/>
        <v>5</v>
      </c>
      <c r="L4" s="47">
        <f t="shared" si="0"/>
        <v>5</v>
      </c>
      <c r="M4" s="47">
        <f t="shared" si="0"/>
        <v>5</v>
      </c>
      <c r="N4" s="47">
        <f t="shared" si="0"/>
        <v>5</v>
      </c>
      <c r="O4" s="47">
        <f t="shared" si="0"/>
        <v>5</v>
      </c>
      <c r="P4" s="47">
        <f t="shared" si="0"/>
        <v>5</v>
      </c>
      <c r="Q4" s="47">
        <f t="shared" si="0"/>
        <v>5</v>
      </c>
      <c r="R4" s="47">
        <f t="shared" si="0"/>
        <v>5</v>
      </c>
      <c r="S4" s="47">
        <f t="shared" si="0"/>
        <v>5</v>
      </c>
      <c r="T4" s="47">
        <f t="shared" si="0"/>
        <v>5</v>
      </c>
      <c r="U4" s="47">
        <f t="shared" si="0"/>
        <v>5</v>
      </c>
      <c r="V4" s="47">
        <f t="shared" si="0"/>
        <v>5</v>
      </c>
      <c r="W4" s="47">
        <f t="shared" si="0"/>
        <v>5</v>
      </c>
      <c r="X4" s="47">
        <f t="shared" si="0"/>
        <v>5</v>
      </c>
      <c r="Y4" s="82">
        <f>AVERAGE(E4:N4:S4:X4)</f>
        <v>5</v>
      </c>
    </row>
    <row r="5" spans="2:25" ht="23.25" customHeight="1">
      <c r="B5" s="36"/>
      <c r="E5" s="48">
        <f>STDEV(E3:E4)</f>
        <v>0</v>
      </c>
      <c r="F5" s="48">
        <f aca="true" t="shared" si="1" ref="F5:X5">STDEV(F3:F4)</f>
        <v>0</v>
      </c>
      <c r="G5" s="48">
        <f t="shared" si="1"/>
        <v>0</v>
      </c>
      <c r="H5" s="48">
        <f t="shared" si="1"/>
        <v>0</v>
      </c>
      <c r="I5" s="48">
        <f t="shared" si="1"/>
        <v>0</v>
      </c>
      <c r="J5" s="48">
        <f t="shared" si="1"/>
        <v>0</v>
      </c>
      <c r="K5" s="48">
        <f t="shared" si="1"/>
        <v>0</v>
      </c>
      <c r="L5" s="48">
        <f t="shared" si="1"/>
        <v>0</v>
      </c>
      <c r="M5" s="48">
        <f t="shared" si="1"/>
        <v>0</v>
      </c>
      <c r="N5" s="48">
        <f t="shared" si="1"/>
        <v>0</v>
      </c>
      <c r="O5" s="48">
        <f t="shared" si="1"/>
        <v>0</v>
      </c>
      <c r="P5" s="48">
        <f t="shared" si="1"/>
        <v>0</v>
      </c>
      <c r="Q5" s="48">
        <f t="shared" si="1"/>
        <v>0</v>
      </c>
      <c r="R5" s="48">
        <f t="shared" si="1"/>
        <v>0</v>
      </c>
      <c r="S5" s="48">
        <f t="shared" si="1"/>
        <v>0</v>
      </c>
      <c r="T5" s="48">
        <f t="shared" si="1"/>
        <v>0</v>
      </c>
      <c r="U5" s="48">
        <f t="shared" si="1"/>
        <v>0</v>
      </c>
      <c r="V5" s="48">
        <f t="shared" si="1"/>
        <v>0</v>
      </c>
      <c r="W5" s="48">
        <f t="shared" si="1"/>
        <v>0</v>
      </c>
      <c r="X5" s="48">
        <f t="shared" si="1"/>
        <v>0</v>
      </c>
      <c r="Y5" s="82">
        <f>STDEV(Y3:Y4)</f>
        <v>0</v>
      </c>
    </row>
    <row r="6" spans="2:30" ht="21">
      <c r="B6" s="35"/>
      <c r="D6" s="35"/>
      <c r="E6" s="35"/>
      <c r="F6" s="35"/>
      <c r="G6" s="35"/>
      <c r="H6" s="80">
        <f>STDEV(E3:H3)</f>
        <v>0</v>
      </c>
      <c r="I6" s="35"/>
      <c r="J6" s="35"/>
      <c r="K6" s="35"/>
      <c r="L6" s="80">
        <f>STDEV(I3:L3)</f>
        <v>0</v>
      </c>
      <c r="M6" s="35"/>
      <c r="N6" s="80">
        <f>STDEV(M3:N3)</f>
        <v>0</v>
      </c>
      <c r="O6" s="35"/>
      <c r="P6" s="80">
        <f>STDEV(O3:P3)</f>
        <v>0</v>
      </c>
      <c r="Q6" s="66"/>
      <c r="R6" s="80">
        <f>STDEV(Q3:R3)</f>
        <v>0</v>
      </c>
      <c r="S6" s="66"/>
      <c r="T6" s="80">
        <f>STDEV(S3:T3)</f>
        <v>0</v>
      </c>
      <c r="V6" s="66"/>
      <c r="W6" s="66"/>
      <c r="X6" s="80">
        <f>STDEV(U3:X3)</f>
        <v>0</v>
      </c>
      <c r="Y6" s="66"/>
      <c r="Z6" s="35"/>
      <c r="AA6" s="35"/>
      <c r="AB6" s="35"/>
      <c r="AC6" s="35"/>
      <c r="AD6" s="35"/>
    </row>
    <row r="7" spans="2:25" ht="21">
      <c r="B7" s="35"/>
      <c r="D7" s="35"/>
      <c r="E7" s="35"/>
      <c r="F7" s="35"/>
      <c r="G7" s="35"/>
      <c r="H7" s="81">
        <f>AVERAGE(E3:H3)</f>
        <v>5</v>
      </c>
      <c r="I7" s="35"/>
      <c r="J7" s="35"/>
      <c r="K7" s="35"/>
      <c r="L7" s="81">
        <f>AVERAGE(I3:L3)</f>
        <v>5</v>
      </c>
      <c r="M7" s="35"/>
      <c r="N7" s="81">
        <f>AVERAGE(M3:N3)</f>
        <v>5</v>
      </c>
      <c r="O7" s="35"/>
      <c r="P7" s="81">
        <f>AVERAGE(O3:P3)</f>
        <v>5</v>
      </c>
      <c r="Q7" s="66"/>
      <c r="R7" s="81">
        <f>AVERAGE(Q3:R3)</f>
        <v>5</v>
      </c>
      <c r="S7" s="66"/>
      <c r="T7" s="81">
        <f>AVERAGE(S3:T3)</f>
        <v>5</v>
      </c>
      <c r="V7" s="66"/>
      <c r="W7" s="66"/>
      <c r="X7" s="81">
        <f>AVERAGE(U3:X3)</f>
        <v>5</v>
      </c>
      <c r="Y7" s="66"/>
    </row>
    <row r="8" spans="2:25" ht="21">
      <c r="B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2:25" ht="21">
      <c r="B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2:25" ht="21">
      <c r="B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2:4" ht="21">
      <c r="B11" s="35"/>
      <c r="D11" s="35"/>
    </row>
    <row r="12" spans="2:4" ht="21">
      <c r="B12" s="35"/>
      <c r="D12" s="35"/>
    </row>
    <row r="13" spans="2:4" ht="21">
      <c r="B13" s="35"/>
      <c r="D13" s="35"/>
    </row>
    <row r="14" spans="2:4" ht="21">
      <c r="B14" s="35"/>
      <c r="D14" s="35"/>
    </row>
    <row r="15" spans="2:4" ht="24.75" customHeight="1">
      <c r="B15" s="35"/>
      <c r="D15" s="35"/>
    </row>
    <row r="16" spans="2:4" ht="21">
      <c r="B16" s="35"/>
      <c r="D16" s="35"/>
    </row>
    <row r="17" spans="2:4" ht="21">
      <c r="B17" s="35"/>
      <c r="D17" s="35"/>
    </row>
    <row r="18" spans="2:4" ht="21">
      <c r="B18" s="35"/>
      <c r="D18" s="35"/>
    </row>
    <row r="19" spans="2:4" ht="21">
      <c r="B19" s="35"/>
      <c r="D19" s="35"/>
    </row>
    <row r="20" spans="2:4" ht="21">
      <c r="B20" s="35"/>
      <c r="D20" s="35"/>
    </row>
    <row r="21" spans="2:4" ht="21">
      <c r="B21" s="35"/>
      <c r="D21" s="35"/>
    </row>
    <row r="22" spans="2:4" ht="21">
      <c r="B22" s="35"/>
      <c r="D22" s="35"/>
    </row>
    <row r="23" spans="2:4" ht="21">
      <c r="B23" s="35"/>
      <c r="D23" s="35"/>
    </row>
    <row r="24" spans="2:4" ht="21">
      <c r="B24" s="35"/>
      <c r="D24" s="35"/>
    </row>
    <row r="25" spans="2:4" ht="21">
      <c r="B25" s="35"/>
      <c r="D25" s="35"/>
    </row>
    <row r="26" spans="2:4" ht="21">
      <c r="B26" s="35"/>
      <c r="D26" s="35"/>
    </row>
    <row r="27" spans="2:4" ht="21">
      <c r="B27" s="35"/>
      <c r="D27" s="35"/>
    </row>
    <row r="28" spans="2:4" ht="21">
      <c r="B28" s="35"/>
      <c r="D28" s="35"/>
    </row>
    <row r="31" spans="3:4" ht="21">
      <c r="C31" s="35"/>
      <c r="D31" s="51"/>
    </row>
    <row r="34" ht="21">
      <c r="D34" s="34"/>
    </row>
  </sheetData>
  <sheetProtection/>
  <mergeCells count="1">
    <mergeCell ref="C1:C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="140" zoomScaleNormal="140" zoomScalePageLayoutView="0" workbookViewId="0" topLeftCell="A13">
      <selection activeCell="A15" sqref="A15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5.57421875" style="1" customWidth="1"/>
    <col min="12" max="16384" width="8.7109375" style="1" customWidth="1"/>
  </cols>
  <sheetData>
    <row r="1" spans="1:11" s="60" customFormat="1" ht="23.25">
      <c r="A1" s="138" t="s">
        <v>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s="60" customFormat="1" ht="23.25">
      <c r="A2" s="138" t="s">
        <v>97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60" customFormat="1" ht="23.25">
      <c r="A3" s="138" t="s">
        <v>98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s="60" customFormat="1" ht="23.25">
      <c r="A4" s="138" t="s">
        <v>99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60" customFormat="1" ht="23.25">
      <c r="A5" s="138" t="s">
        <v>101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60" customFormat="1" ht="23.25">
      <c r="A6" s="138" t="s">
        <v>100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8" ht="21">
      <c r="B8" s="1" t="s">
        <v>102</v>
      </c>
    </row>
    <row r="9" ht="21">
      <c r="A9" s="1" t="s">
        <v>103</v>
      </c>
    </row>
    <row r="10" ht="21">
      <c r="A10" s="1" t="s">
        <v>104</v>
      </c>
    </row>
    <row r="11" ht="21">
      <c r="A11" s="1" t="s">
        <v>81</v>
      </c>
    </row>
    <row r="12" ht="21">
      <c r="A12" s="1" t="s">
        <v>105</v>
      </c>
    </row>
    <row r="13" ht="21">
      <c r="B13" s="1" t="s">
        <v>149</v>
      </c>
    </row>
    <row r="14" spans="1:11" ht="21">
      <c r="A14" s="137" t="s">
        <v>150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11" ht="21">
      <c r="A15" s="135"/>
      <c r="B15" s="135" t="s">
        <v>162</v>
      </c>
      <c r="C15" s="135"/>
      <c r="D15" s="135"/>
      <c r="E15" s="135"/>
      <c r="F15" s="135"/>
      <c r="G15" s="135"/>
      <c r="H15" s="135"/>
      <c r="I15" s="135"/>
      <c r="J15" s="135"/>
      <c r="K15" s="135"/>
    </row>
    <row r="16" spans="1:11" ht="21">
      <c r="A16" s="135" t="s">
        <v>163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1:11" ht="21">
      <c r="A17" s="137" t="s">
        <v>164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2:7" s="5" customFormat="1" ht="21">
      <c r="B18" s="3" t="s">
        <v>121</v>
      </c>
      <c r="C18" s="16"/>
      <c r="D18" s="16"/>
      <c r="E18" s="17"/>
      <c r="F18" s="17"/>
      <c r="G18" s="16"/>
    </row>
    <row r="19" ht="21">
      <c r="A19" s="3" t="s">
        <v>151</v>
      </c>
    </row>
    <row r="20" ht="21">
      <c r="A20" s="3" t="s">
        <v>155</v>
      </c>
    </row>
    <row r="21" ht="21">
      <c r="A21" s="3" t="s">
        <v>156</v>
      </c>
    </row>
    <row r="22" ht="21">
      <c r="A22" s="3" t="s">
        <v>152</v>
      </c>
    </row>
    <row r="23" ht="21">
      <c r="A23" s="3" t="s">
        <v>153</v>
      </c>
    </row>
    <row r="24" ht="21">
      <c r="A24" s="3" t="s">
        <v>154</v>
      </c>
    </row>
    <row r="25" ht="21">
      <c r="A25" s="3" t="s">
        <v>157</v>
      </c>
    </row>
    <row r="26" ht="21">
      <c r="A26" s="3" t="s">
        <v>158</v>
      </c>
    </row>
    <row r="27" ht="21">
      <c r="A27" s="3" t="s">
        <v>159</v>
      </c>
    </row>
    <row r="28" ht="21">
      <c r="A28" s="3" t="s">
        <v>160</v>
      </c>
    </row>
    <row r="29" ht="21">
      <c r="A29" s="3" t="s">
        <v>161</v>
      </c>
    </row>
  </sheetData>
  <sheetProtection/>
  <mergeCells count="8">
    <mergeCell ref="A14:K14"/>
    <mergeCell ref="A17:K17"/>
    <mergeCell ref="A1:K1"/>
    <mergeCell ref="A6:K6"/>
    <mergeCell ref="A5:K5"/>
    <mergeCell ref="A2:K2"/>
    <mergeCell ref="A4:K4"/>
    <mergeCell ref="A3:K3"/>
  </mergeCells>
  <printOptions/>
  <pageMargins left="0.984251968503937" right="0.5118110236220472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="150" zoomScaleNormal="150" zoomScalePageLayoutView="0" workbookViewId="0" topLeftCell="A16">
      <selection activeCell="B26" sqref="B26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1">
      <c r="A1" s="142" t="s">
        <v>17</v>
      </c>
      <c r="B1" s="142"/>
      <c r="C1" s="142"/>
      <c r="D1" s="142"/>
      <c r="E1" s="142"/>
      <c r="F1" s="142"/>
      <c r="G1" s="142"/>
      <c r="H1" s="142"/>
      <c r="I1" s="45"/>
    </row>
    <row r="3" spans="1:11" s="60" customFormat="1" ht="23.25">
      <c r="A3" s="138" t="s">
        <v>97</v>
      </c>
      <c r="B3" s="138"/>
      <c r="C3" s="138"/>
      <c r="D3" s="138"/>
      <c r="E3" s="138"/>
      <c r="F3" s="138"/>
      <c r="G3" s="138"/>
      <c r="H3" s="138"/>
      <c r="I3" s="108"/>
      <c r="J3" s="108"/>
      <c r="K3" s="108"/>
    </row>
    <row r="4" spans="1:11" s="60" customFormat="1" ht="23.25">
      <c r="A4" s="143" t="s">
        <v>106</v>
      </c>
      <c r="B4" s="143"/>
      <c r="C4" s="143"/>
      <c r="D4" s="143"/>
      <c r="E4" s="143"/>
      <c r="F4" s="143"/>
      <c r="G4" s="143"/>
      <c r="H4" s="143"/>
      <c r="I4" s="108"/>
      <c r="J4" s="108"/>
      <c r="K4" s="108"/>
    </row>
    <row r="5" spans="1:11" s="60" customFormat="1" ht="23.25">
      <c r="A5" s="138" t="s">
        <v>101</v>
      </c>
      <c r="B5" s="138"/>
      <c r="C5" s="138"/>
      <c r="D5" s="138"/>
      <c r="E5" s="138"/>
      <c r="F5" s="138"/>
      <c r="G5" s="138"/>
      <c r="H5" s="138"/>
      <c r="I5" s="108"/>
      <c r="J5" s="108"/>
      <c r="K5" s="108"/>
    </row>
    <row r="6" spans="1:11" s="60" customFormat="1" ht="23.25">
      <c r="A6" s="138" t="s">
        <v>100</v>
      </c>
      <c r="B6" s="138"/>
      <c r="C6" s="138"/>
      <c r="D6" s="138"/>
      <c r="E6" s="138"/>
      <c r="F6" s="138"/>
      <c r="G6" s="138"/>
      <c r="H6" s="138"/>
      <c r="I6" s="108"/>
      <c r="J6" s="108"/>
      <c r="K6" s="108"/>
    </row>
    <row r="7" spans="1:9" s="60" customFormat="1" ht="23.25">
      <c r="A7" s="68"/>
      <c r="B7" s="68"/>
      <c r="C7" s="68"/>
      <c r="D7" s="68"/>
      <c r="E7" s="68"/>
      <c r="F7" s="68"/>
      <c r="G7" s="68"/>
      <c r="H7" s="68"/>
      <c r="I7" s="68"/>
    </row>
    <row r="8" ht="21">
      <c r="B8" s="1" t="s">
        <v>107</v>
      </c>
    </row>
    <row r="9" ht="21">
      <c r="A9" s="1" t="s">
        <v>103</v>
      </c>
    </row>
    <row r="10" ht="21">
      <c r="A10" s="1" t="s">
        <v>108</v>
      </c>
    </row>
    <row r="12" ht="21">
      <c r="A12" s="4" t="s">
        <v>83</v>
      </c>
    </row>
    <row r="13" ht="21.75" thickBot="1">
      <c r="A13" s="3" t="s">
        <v>84</v>
      </c>
    </row>
    <row r="14" spans="2:7" ht="22.5" thickBot="1" thickTop="1">
      <c r="B14" s="139" t="s">
        <v>67</v>
      </c>
      <c r="C14" s="139"/>
      <c r="D14" s="139"/>
      <c r="E14" s="139"/>
      <c r="F14" s="13" t="s">
        <v>5</v>
      </c>
      <c r="G14" s="13" t="s">
        <v>6</v>
      </c>
    </row>
    <row r="15" spans="2:7" ht="22.5" thickBot="1" thickTop="1">
      <c r="B15" s="73" t="s">
        <v>47</v>
      </c>
      <c r="C15" s="14"/>
      <c r="D15" s="14"/>
      <c r="E15" s="14"/>
      <c r="F15" s="18">
        <v>1</v>
      </c>
      <c r="G15" s="56">
        <f>F15*100/F$16</f>
        <v>100</v>
      </c>
    </row>
    <row r="16" spans="2:7" ht="22.5" thickBot="1" thickTop="1">
      <c r="B16" s="139" t="s">
        <v>3</v>
      </c>
      <c r="C16" s="139"/>
      <c r="D16" s="139"/>
      <c r="E16" s="139"/>
      <c r="F16" s="15">
        <f>SUM(F15:F15)</f>
        <v>1</v>
      </c>
      <c r="G16" s="55">
        <f>SUM(G15:G15)</f>
        <v>100</v>
      </c>
    </row>
    <row r="17" ht="21.75" thickTop="1"/>
    <row r="18" ht="21">
      <c r="B18" s="1" t="s">
        <v>85</v>
      </c>
    </row>
    <row r="19" ht="21">
      <c r="A19" s="1" t="s">
        <v>95</v>
      </c>
    </row>
    <row r="21" ht="21.75" thickBot="1">
      <c r="A21" s="3" t="s">
        <v>111</v>
      </c>
    </row>
    <row r="22" spans="2:7" ht="22.5" thickBot="1" thickTop="1">
      <c r="B22" s="139" t="s">
        <v>15</v>
      </c>
      <c r="C22" s="139"/>
      <c r="D22" s="139"/>
      <c r="E22" s="139"/>
      <c r="F22" s="13" t="s">
        <v>5</v>
      </c>
      <c r="G22" s="13" t="s">
        <v>6</v>
      </c>
    </row>
    <row r="23" spans="2:7" ht="22.5" thickBot="1" thickTop="1">
      <c r="B23" s="36" t="s">
        <v>54</v>
      </c>
      <c r="C23" s="14"/>
      <c r="D23" s="14"/>
      <c r="E23" s="14"/>
      <c r="F23" s="18">
        <v>1</v>
      </c>
      <c r="G23" s="56">
        <f>F23*100/F$16</f>
        <v>100</v>
      </c>
    </row>
    <row r="24" spans="2:7" ht="22.5" thickBot="1" thickTop="1">
      <c r="B24" s="139" t="s">
        <v>3</v>
      </c>
      <c r="C24" s="139"/>
      <c r="D24" s="139"/>
      <c r="E24" s="139"/>
      <c r="F24" s="15">
        <f>SUM(F23:F23)</f>
        <v>1</v>
      </c>
      <c r="G24" s="55">
        <f>SUM(G23:G23)</f>
        <v>100</v>
      </c>
    </row>
    <row r="25" spans="2:7" ht="21.75" thickTop="1">
      <c r="B25" s="14"/>
      <c r="C25" s="14"/>
      <c r="D25" s="14"/>
      <c r="E25" s="14"/>
      <c r="F25" s="96"/>
      <c r="G25" s="97"/>
    </row>
    <row r="26" ht="21">
      <c r="B26" s="1" t="s">
        <v>113</v>
      </c>
    </row>
    <row r="27" ht="21">
      <c r="A27" s="1" t="s">
        <v>112</v>
      </c>
    </row>
    <row r="28" spans="1:8" ht="21">
      <c r="A28" s="67"/>
      <c r="B28" s="141"/>
      <c r="C28" s="141"/>
      <c r="D28" s="141"/>
      <c r="E28" s="141"/>
      <c r="F28" s="95"/>
      <c r="G28" s="59"/>
      <c r="H28" s="67"/>
    </row>
    <row r="29" spans="1:8" ht="21">
      <c r="A29" s="67"/>
      <c r="B29" s="141"/>
      <c r="C29" s="141"/>
      <c r="D29" s="141"/>
      <c r="E29" s="141"/>
      <c r="F29" s="95"/>
      <c r="G29" s="59"/>
      <c r="H29" s="67"/>
    </row>
    <row r="30" spans="1:8" ht="21">
      <c r="A30" s="67"/>
      <c r="B30" s="140"/>
      <c r="C30" s="140"/>
      <c r="D30" s="140"/>
      <c r="E30" s="140"/>
      <c r="F30" s="96"/>
      <c r="G30" s="97"/>
      <c r="H30" s="67"/>
    </row>
  </sheetData>
  <sheetProtection/>
  <mergeCells count="12">
    <mergeCell ref="A1:H1"/>
    <mergeCell ref="A5:H5"/>
    <mergeCell ref="B14:E14"/>
    <mergeCell ref="B16:E16"/>
    <mergeCell ref="A3:H3"/>
    <mergeCell ref="A4:H4"/>
    <mergeCell ref="B22:E22"/>
    <mergeCell ref="B30:E30"/>
    <mergeCell ref="B24:E24"/>
    <mergeCell ref="B29:E29"/>
    <mergeCell ref="B28:E28"/>
    <mergeCell ref="A6:H6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130" zoomScaleNormal="130" zoomScalePageLayoutView="0" workbookViewId="0" topLeftCell="A19">
      <selection activeCell="D36" sqref="D36"/>
    </sheetView>
  </sheetViews>
  <sheetFormatPr defaultColWidth="8.7109375" defaultRowHeight="12.75"/>
  <cols>
    <col min="1" max="3" width="8.7109375" style="1" customWidth="1"/>
    <col min="4" max="4" width="45.140625" style="1" customWidth="1"/>
    <col min="5" max="5" width="6.57421875" style="1" customWidth="1"/>
    <col min="6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1">
      <c r="A1" s="142" t="s">
        <v>18</v>
      </c>
      <c r="B1" s="142"/>
      <c r="C1" s="142"/>
      <c r="D1" s="142"/>
      <c r="E1" s="142"/>
      <c r="F1" s="142"/>
      <c r="G1" s="142"/>
    </row>
    <row r="2" spans="1:7" ht="15.75" customHeight="1">
      <c r="A2" s="2"/>
      <c r="B2" s="2"/>
      <c r="C2" s="2"/>
      <c r="D2" s="2"/>
      <c r="E2" s="2"/>
      <c r="F2" s="2"/>
      <c r="G2" s="2"/>
    </row>
    <row r="3" ht="20.25" customHeight="1">
      <c r="A3" s="4" t="s">
        <v>76</v>
      </c>
    </row>
    <row r="4" ht="20.25" customHeight="1" thickBot="1">
      <c r="A4" s="3" t="s">
        <v>70</v>
      </c>
    </row>
    <row r="5" spans="1:7" s="5" customFormat="1" ht="20.25" thickTop="1">
      <c r="A5" s="159" t="s">
        <v>1</v>
      </c>
      <c r="B5" s="160"/>
      <c r="C5" s="160"/>
      <c r="D5" s="160"/>
      <c r="E5" s="163" t="s">
        <v>94</v>
      </c>
      <c r="F5" s="164"/>
      <c r="G5" s="165"/>
    </row>
    <row r="6" spans="1:7" s="5" customFormat="1" ht="20.25" thickBot="1">
      <c r="A6" s="161"/>
      <c r="B6" s="162"/>
      <c r="C6" s="162"/>
      <c r="D6" s="162"/>
      <c r="E6" s="6"/>
      <c r="F6" s="6" t="s">
        <v>2</v>
      </c>
      <c r="G6" s="6" t="s">
        <v>7</v>
      </c>
    </row>
    <row r="7" spans="1:7" s="5" customFormat="1" ht="20.25" thickTop="1">
      <c r="A7" s="44" t="s">
        <v>8</v>
      </c>
      <c r="B7" s="43"/>
      <c r="C7" s="42"/>
      <c r="D7" s="41"/>
      <c r="E7" s="38"/>
      <c r="F7" s="38"/>
      <c r="G7" s="10"/>
    </row>
    <row r="8" spans="1:7" s="5" customFormat="1" ht="19.5">
      <c r="A8" s="7" t="s">
        <v>71</v>
      </c>
      <c r="B8" s="8"/>
      <c r="C8" s="8"/>
      <c r="D8" s="8"/>
      <c r="E8" s="9">
        <f>คีย์!E4</f>
        <v>5</v>
      </c>
      <c r="F8" s="26">
        <v>0</v>
      </c>
      <c r="G8" s="22" t="str">
        <f>IF(E8&gt;4.5,"มากที่สุด",IF(E8&gt;3.5,"มาก",IF(E8&gt;2.5,"ปานกลาง",IF(E8&gt;1.5,"น้อย",IF(E8&lt;=1.5,"น้อยที่สุด")))))</f>
        <v>มากที่สุด</v>
      </c>
    </row>
    <row r="9" spans="1:7" s="5" customFormat="1" ht="19.5">
      <c r="A9" s="19" t="s">
        <v>72</v>
      </c>
      <c r="B9" s="20"/>
      <c r="C9" s="20"/>
      <c r="D9" s="20"/>
      <c r="E9" s="21">
        <f>คีย์!F4</f>
        <v>5</v>
      </c>
      <c r="F9" s="26">
        <v>0</v>
      </c>
      <c r="G9" s="22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5" customFormat="1" ht="19.5">
      <c r="A10" s="19" t="s">
        <v>109</v>
      </c>
      <c r="B10" s="20"/>
      <c r="C10" s="20"/>
      <c r="D10" s="20"/>
      <c r="E10" s="21">
        <f>คีย์!G4</f>
        <v>5</v>
      </c>
      <c r="F10" s="26">
        <v>0</v>
      </c>
      <c r="G10" s="22" t="str">
        <f>IF(E10&gt;4.5,"มากที่สุด",IF(E10&gt;3.5,"มาก",IF(E10&gt;2.5,"ปานกลาง",IF(E10&gt;1.5,"น้อย",IF(E10&lt;=1.5,"น้อยที่สุด")))))</f>
        <v>มากที่สุด</v>
      </c>
    </row>
    <row r="11" spans="1:7" s="5" customFormat="1" ht="19.5">
      <c r="A11" s="7" t="s">
        <v>110</v>
      </c>
      <c r="B11" s="8"/>
      <c r="C11" s="8"/>
      <c r="D11" s="8"/>
      <c r="E11" s="21">
        <f>คีย์!H4</f>
        <v>5</v>
      </c>
      <c r="F11" s="26">
        <v>0</v>
      </c>
      <c r="G11" s="10" t="str">
        <f>IF(E11&gt;4.5,"มากที่สุด",IF(E11&gt;3.5,"มาก",IF(E11&gt;2.5,"ปานกลาง",IF(E11&gt;1.5,"น้อย",IF(E11&lt;=1.5,"น้อยที่สุด")))))</f>
        <v>มากที่สุด</v>
      </c>
    </row>
    <row r="12" spans="1:7" s="5" customFormat="1" ht="19.5">
      <c r="A12" s="150" t="s">
        <v>14</v>
      </c>
      <c r="B12" s="151"/>
      <c r="C12" s="151"/>
      <c r="D12" s="152"/>
      <c r="E12" s="28">
        <f>คีย์!H7</f>
        <v>5</v>
      </c>
      <c r="F12" s="28">
        <v>0</v>
      </c>
      <c r="G12" s="29" t="str">
        <f>IF(E12&gt;4.5,"มากที่สุด",IF(E12&gt;3.5,"มาก",IF(E12&gt;2.5,"ปานกลาง",IF(E12&gt;1.5,"น้อย",IF(E12&lt;=1.5,"น้อยที่สุด")))))</f>
        <v>มากที่สุด</v>
      </c>
    </row>
    <row r="13" spans="1:7" s="5" customFormat="1" ht="19.5">
      <c r="A13" s="153" t="s">
        <v>9</v>
      </c>
      <c r="B13" s="154"/>
      <c r="C13" s="154"/>
      <c r="D13" s="155"/>
      <c r="E13" s="37"/>
      <c r="F13" s="37"/>
      <c r="G13" s="40"/>
    </row>
    <row r="14" spans="1:7" s="5" customFormat="1" ht="19.5">
      <c r="A14" s="24" t="s">
        <v>79</v>
      </c>
      <c r="B14" s="25"/>
      <c r="C14" s="25"/>
      <c r="D14" s="25"/>
      <c r="E14" s="26">
        <f>คีย์!I4</f>
        <v>5</v>
      </c>
      <c r="F14" s="26">
        <v>0</v>
      </c>
      <c r="G14" s="27" t="str">
        <f>IF(E14&gt;4.5,"มากที่สุด",IF(E14&gt;3.5,"มาก",IF(E14&gt;2.5,"ปานกลาง",IF(E14&gt;1.5,"น้อย",IF(E14&lt;=1.5,"น้อยที่สุด")))))</f>
        <v>มากที่สุด</v>
      </c>
    </row>
    <row r="15" spans="1:7" s="5" customFormat="1" ht="19.5">
      <c r="A15" s="24" t="s">
        <v>10</v>
      </c>
      <c r="B15" s="25"/>
      <c r="C15" s="25"/>
      <c r="D15" s="25"/>
      <c r="E15" s="26">
        <f>คีย์!J4</f>
        <v>5</v>
      </c>
      <c r="F15" s="26">
        <v>0</v>
      </c>
      <c r="G15" s="27" t="str">
        <f>IF(E15&gt;4.5,"มากที่สุด",IF(E15&gt;3.5,"มาก",IF(E15&gt;2.5,"ปานกลาง",IF(E15&gt;1.5,"น้อย",IF(E15&lt;=1.5,"น้อยที่สุด")))))</f>
        <v>มากที่สุด</v>
      </c>
    </row>
    <row r="16" spans="1:7" s="5" customFormat="1" ht="19.5">
      <c r="A16" s="24" t="s">
        <v>77</v>
      </c>
      <c r="B16" s="25"/>
      <c r="C16" s="25"/>
      <c r="D16" s="25"/>
      <c r="E16" s="26">
        <f>คีย์!K4</f>
        <v>5</v>
      </c>
      <c r="F16" s="26">
        <v>0</v>
      </c>
      <c r="G16" s="27" t="str">
        <f>IF(E16&gt;4.5,"มากที่สุด",IF(E16&gt;3.5,"มาก",IF(E16&gt;2.5,"ปานกลาง",IF(E16&gt;1.5,"น้อย",IF(E16&lt;=1.5,"น้อยที่สุด")))))</f>
        <v>มากที่สุด</v>
      </c>
    </row>
    <row r="17" spans="1:7" s="5" customFormat="1" ht="19.5">
      <c r="A17" s="24" t="s">
        <v>78</v>
      </c>
      <c r="B17" s="25"/>
      <c r="C17" s="25"/>
      <c r="D17" s="25"/>
      <c r="E17" s="26">
        <f>คีย์!L4</f>
        <v>5</v>
      </c>
      <c r="F17" s="26">
        <v>0</v>
      </c>
      <c r="G17" s="23" t="str">
        <f>IF(E17&gt;4.5,"มากที่สุด",IF(E17&gt;3.5,"มาก",IF(E17&gt;2.5,"ปานกลาง",IF(E17&gt;1.5,"น้อย",IF(E17&lt;=1.5,"น้อยที่สุด")))))</f>
        <v>มากที่สุด</v>
      </c>
    </row>
    <row r="18" spans="1:7" s="5" customFormat="1" ht="19.5">
      <c r="A18" s="150" t="s">
        <v>13</v>
      </c>
      <c r="B18" s="151"/>
      <c r="C18" s="151"/>
      <c r="D18" s="152"/>
      <c r="E18" s="28">
        <f>คีย์!L7</f>
        <v>5</v>
      </c>
      <c r="F18" s="28">
        <v>0</v>
      </c>
      <c r="G18" s="30" t="str">
        <f>IF(E18&gt;4.5,"มากที่สุด",IF(E18&gt;3.5,"มาก",IF(E18&gt;2.5,"ปานกลาง",IF(E18&gt;1.5,"น้อย",IF(E18&lt;=1.5,"น้อยที่สุด")))))</f>
        <v>มากที่สุด</v>
      </c>
    </row>
    <row r="19" spans="1:7" s="5" customFormat="1" ht="19.5">
      <c r="A19" s="153" t="s">
        <v>11</v>
      </c>
      <c r="B19" s="154"/>
      <c r="C19" s="154"/>
      <c r="D19" s="155"/>
      <c r="E19" s="37"/>
      <c r="F19" s="37"/>
      <c r="G19" s="40"/>
    </row>
    <row r="20" spans="1:7" s="5" customFormat="1" ht="19.5">
      <c r="A20" s="7" t="s">
        <v>73</v>
      </c>
      <c r="B20" s="20"/>
      <c r="C20" s="20"/>
      <c r="D20" s="39"/>
      <c r="E20" s="26">
        <f>คีย์!M4</f>
        <v>5</v>
      </c>
      <c r="F20" s="26">
        <v>0</v>
      </c>
      <c r="G20" s="27" t="str">
        <f>IF(E20&gt;4.5,"มากที่สุด",IF(E20&gt;3.5,"มาก",IF(E20&gt;2.5,"ปานกลาง",IF(E20&gt;1.5,"น้อย",IF(E20&lt;=1.5,"น้อยที่สุด")))))</f>
        <v>มากที่สุด</v>
      </c>
    </row>
    <row r="21" spans="1:7" s="5" customFormat="1" ht="19.5">
      <c r="A21" s="19" t="s">
        <v>74</v>
      </c>
      <c r="B21" s="50"/>
      <c r="C21" s="53"/>
      <c r="D21" s="52"/>
      <c r="E21" s="26">
        <f>คีย์!N4</f>
        <v>5</v>
      </c>
      <c r="F21" s="26">
        <v>0</v>
      </c>
      <c r="G21" s="27" t="str">
        <f>IF(E21&gt;4.5,"มากที่สุด",IF(E21&gt;3.5,"มาก",IF(E21&gt;2.5,"ปานกลาง",IF(E21&gt;1.5,"น้อย",IF(E21&lt;=1.5,"น้อยที่สุด")))))</f>
        <v>มากที่สุด</v>
      </c>
    </row>
    <row r="22" spans="1:7" s="5" customFormat="1" ht="19.5">
      <c r="A22" s="150" t="s">
        <v>12</v>
      </c>
      <c r="B22" s="151"/>
      <c r="C22" s="151"/>
      <c r="D22" s="152"/>
      <c r="E22" s="28">
        <f>คีย์!N7</f>
        <v>5</v>
      </c>
      <c r="F22" s="28">
        <v>0</v>
      </c>
      <c r="G22" s="29" t="str">
        <f>IF(E22&gt;4.5,"มากที่สุด",IF(E22&gt;3.5,"มาก",IF(E22&gt;2.5,"ปานกลาง",IF(E22&gt;1.5,"น้อย",IF(E22&lt;=1.5,"น้อยที่สุด")))))</f>
        <v>มากที่สุด</v>
      </c>
    </row>
    <row r="23" spans="1:7" s="5" customFormat="1" ht="19.5">
      <c r="A23" s="98" t="s">
        <v>129</v>
      </c>
      <c r="B23" s="8"/>
      <c r="C23" s="8"/>
      <c r="D23" s="83"/>
      <c r="E23" s="9"/>
      <c r="F23" s="9"/>
      <c r="G23" s="10"/>
    </row>
    <row r="24" spans="1:7" s="5" customFormat="1" ht="19.5">
      <c r="A24" s="101" t="s">
        <v>130</v>
      </c>
      <c r="B24" s="102"/>
      <c r="C24" s="102"/>
      <c r="D24" s="102"/>
      <c r="E24" s="103">
        <f>คีย์!S4</f>
        <v>5</v>
      </c>
      <c r="F24" s="103">
        <v>0</v>
      </c>
      <c r="G24" s="105" t="str">
        <f>IF(E24&gt;4.5,"มากที่สุด",IF(E24&gt;3.5,"มาก",IF(E24&gt;2.5,"ปานกลาง",IF(E24&gt;1.5,"น้อย",IF(E24&lt;=1.5,"น้อยที่สุด")))))</f>
        <v>มากที่สุด</v>
      </c>
    </row>
    <row r="25" spans="1:7" s="5" customFormat="1" ht="19.5">
      <c r="A25" s="7" t="s">
        <v>75</v>
      </c>
      <c r="B25" s="8"/>
      <c r="C25" s="8"/>
      <c r="D25" s="8"/>
      <c r="E25" s="106"/>
      <c r="F25" s="106"/>
      <c r="G25" s="10"/>
    </row>
    <row r="26" spans="1:7" s="5" customFormat="1" ht="19.5">
      <c r="A26" s="101" t="s">
        <v>131</v>
      </c>
      <c r="B26" s="102"/>
      <c r="C26" s="102"/>
      <c r="D26" s="102"/>
      <c r="E26" s="103">
        <f>คีย์!T4</f>
        <v>5</v>
      </c>
      <c r="F26" s="103">
        <v>0</v>
      </c>
      <c r="G26" s="105" t="str">
        <f>IF(E26&gt;4.5,"มากที่สุด",IF(E26&gt;3.5,"มาก",IF(E26&gt;2.5,"ปานกลาง",IF(E26&gt;1.5,"น้อย",IF(E26&lt;=1.5,"น้อยที่สุด")))))</f>
        <v>มากที่สุด</v>
      </c>
    </row>
    <row r="27" spans="1:7" s="5" customFormat="1" ht="19.5">
      <c r="A27" s="99" t="s">
        <v>75</v>
      </c>
      <c r="B27" s="100"/>
      <c r="C27" s="100"/>
      <c r="D27" s="100"/>
      <c r="E27" s="104"/>
      <c r="F27" s="104"/>
      <c r="G27" s="23"/>
    </row>
    <row r="28" spans="1:7" s="5" customFormat="1" ht="19.5">
      <c r="A28" s="144" t="s">
        <v>20</v>
      </c>
      <c r="B28" s="145"/>
      <c r="C28" s="145"/>
      <c r="D28" s="146"/>
      <c r="E28" s="107">
        <f>คีย์!T7</f>
        <v>5</v>
      </c>
      <c r="F28" s="107">
        <v>0</v>
      </c>
      <c r="G28" s="30" t="str">
        <f>IF(E28&gt;4.5,"มากที่สุด",IF(E28&gt;3.5,"มาก",IF(E28&gt;2.5,"ปานกลาง",IF(E28&gt;1.5,"น้อย",IF(E28&lt;=1.5,"น้อยที่สุด")))))</f>
        <v>มากที่สุด</v>
      </c>
    </row>
    <row r="29" spans="1:7" s="5" customFormat="1" ht="19.5">
      <c r="A29" s="156" t="s">
        <v>132</v>
      </c>
      <c r="B29" s="157"/>
      <c r="C29" s="157"/>
      <c r="D29" s="157"/>
      <c r="E29" s="49"/>
      <c r="F29" s="37"/>
      <c r="G29" s="40"/>
    </row>
    <row r="30" spans="1:7" s="5" customFormat="1" ht="19.5">
      <c r="A30" s="19" t="s">
        <v>133</v>
      </c>
      <c r="B30" s="20"/>
      <c r="C30" s="20"/>
      <c r="D30" s="20"/>
      <c r="E30" s="26">
        <f>คีย์!U4</f>
        <v>5</v>
      </c>
      <c r="F30" s="26">
        <v>0</v>
      </c>
      <c r="G30" s="22" t="str">
        <f aca="true" t="shared" si="0" ref="G30:G35">IF(E30&gt;4.5,"มากที่สุด",IF(E30&gt;3.5,"มาก",IF(E30&gt;2.5,"ปานกลาง",IF(E30&gt;1.5,"น้อย",IF(E30&lt;=1.5,"น้อยที่สุด")))))</f>
        <v>มากที่สุด</v>
      </c>
    </row>
    <row r="31" spans="1:7" s="5" customFormat="1" ht="19.5">
      <c r="A31" s="84" t="s">
        <v>134</v>
      </c>
      <c r="B31" s="85"/>
      <c r="C31" s="85"/>
      <c r="D31" s="85"/>
      <c r="E31" s="88">
        <f>คีย์!V4</f>
        <v>5</v>
      </c>
      <c r="F31" s="26">
        <v>0</v>
      </c>
      <c r="G31" s="89" t="str">
        <f t="shared" si="0"/>
        <v>มากที่สุด</v>
      </c>
    </row>
    <row r="32" spans="1:7" s="5" customFormat="1" ht="19.5">
      <c r="A32" s="86" t="s">
        <v>135</v>
      </c>
      <c r="B32" s="87"/>
      <c r="C32" s="87"/>
      <c r="D32" s="87"/>
      <c r="E32" s="90">
        <f>คีย์!W4</f>
        <v>5</v>
      </c>
      <c r="F32" s="26">
        <v>0</v>
      </c>
      <c r="G32" s="58" t="str">
        <f t="shared" si="0"/>
        <v>มากที่สุด</v>
      </c>
    </row>
    <row r="33" spans="1:7" s="5" customFormat="1" ht="19.5">
      <c r="A33" s="86" t="s">
        <v>136</v>
      </c>
      <c r="B33" s="87"/>
      <c r="C33" s="87"/>
      <c r="D33" s="87"/>
      <c r="E33" s="90">
        <f>คีย์!X4</f>
        <v>5</v>
      </c>
      <c r="F33" s="26">
        <v>0</v>
      </c>
      <c r="G33" s="58" t="str">
        <f t="shared" si="0"/>
        <v>มากที่สุด</v>
      </c>
    </row>
    <row r="34" spans="1:7" s="5" customFormat="1" ht="20.25" thickBot="1">
      <c r="A34" s="147" t="s">
        <v>80</v>
      </c>
      <c r="B34" s="148"/>
      <c r="C34" s="148"/>
      <c r="D34" s="149"/>
      <c r="E34" s="31">
        <f>คีย์!X7</f>
        <v>5</v>
      </c>
      <c r="F34" s="31">
        <v>0</v>
      </c>
      <c r="G34" s="32" t="str">
        <f t="shared" si="0"/>
        <v>มากที่สุด</v>
      </c>
    </row>
    <row r="35" spans="1:7" s="5" customFormat="1" ht="21" thickBot="1" thickTop="1">
      <c r="A35" s="166" t="s">
        <v>3</v>
      </c>
      <c r="B35" s="167"/>
      <c r="C35" s="167"/>
      <c r="D35" s="168"/>
      <c r="E35" s="11">
        <f>คีย์!Y4</f>
        <v>5</v>
      </c>
      <c r="F35" s="11">
        <v>0</v>
      </c>
      <c r="G35" s="12" t="str">
        <f t="shared" si="0"/>
        <v>มากที่สุด</v>
      </c>
    </row>
    <row r="36" spans="1:7" s="5" customFormat="1" ht="20.25" thickTop="1">
      <c r="A36" s="16"/>
      <c r="B36" s="16"/>
      <c r="C36" s="16"/>
      <c r="D36" s="16"/>
      <c r="E36" s="17"/>
      <c r="F36" s="17"/>
      <c r="G36" s="16"/>
    </row>
    <row r="37" spans="1:7" s="5" customFormat="1" ht="19.5">
      <c r="A37" s="16"/>
      <c r="B37" s="16"/>
      <c r="C37" s="16"/>
      <c r="D37" s="16"/>
      <c r="E37" s="17"/>
      <c r="F37" s="17"/>
      <c r="G37" s="16"/>
    </row>
    <row r="38" spans="1:7" s="5" customFormat="1" ht="19.5">
      <c r="A38" s="16"/>
      <c r="B38" s="16"/>
      <c r="C38" s="16"/>
      <c r="D38" s="16"/>
      <c r="E38" s="17"/>
      <c r="F38" s="17"/>
      <c r="G38" s="16"/>
    </row>
    <row r="39" spans="1:7" s="5" customFormat="1" ht="19.5">
      <c r="A39" s="16"/>
      <c r="B39" s="16"/>
      <c r="C39" s="16"/>
      <c r="D39" s="16"/>
      <c r="E39" s="17"/>
      <c r="F39" s="17"/>
      <c r="G39" s="16"/>
    </row>
    <row r="40" spans="1:7" s="5" customFormat="1" ht="19.5">
      <c r="A40" s="16"/>
      <c r="B40" s="16"/>
      <c r="C40" s="16"/>
      <c r="D40" s="16"/>
      <c r="E40" s="17"/>
      <c r="F40" s="17"/>
      <c r="G40" s="16"/>
    </row>
    <row r="41" spans="1:7" s="5" customFormat="1" ht="19.5">
      <c r="A41" s="16"/>
      <c r="B41" s="16"/>
      <c r="C41" s="16"/>
      <c r="D41" s="16"/>
      <c r="E41" s="17"/>
      <c r="F41" s="17"/>
      <c r="G41" s="16"/>
    </row>
    <row r="42" spans="1:7" s="5" customFormat="1" ht="19.5">
      <c r="A42" s="158" t="s">
        <v>19</v>
      </c>
      <c r="B42" s="158"/>
      <c r="C42" s="158"/>
      <c r="D42" s="158"/>
      <c r="E42" s="158"/>
      <c r="F42" s="158"/>
      <c r="G42" s="158"/>
    </row>
    <row r="43" spans="1:7" s="5" customFormat="1" ht="19.5">
      <c r="A43" s="16"/>
      <c r="B43" s="16"/>
      <c r="C43" s="16"/>
      <c r="D43" s="16"/>
      <c r="E43" s="17"/>
      <c r="F43" s="17"/>
      <c r="G43" s="16"/>
    </row>
    <row r="44" spans="2:7" s="5" customFormat="1" ht="21">
      <c r="B44" s="3" t="s">
        <v>82</v>
      </c>
      <c r="C44" s="16"/>
      <c r="D44" s="16"/>
      <c r="E44" s="17"/>
      <c r="F44" s="17"/>
      <c r="G44" s="16"/>
    </row>
    <row r="45" ht="21">
      <c r="A45" s="3" t="s">
        <v>96</v>
      </c>
    </row>
    <row r="46" ht="21">
      <c r="A46" s="3" t="s">
        <v>120</v>
      </c>
    </row>
    <row r="47" ht="21">
      <c r="A47" s="3" t="s">
        <v>140</v>
      </c>
    </row>
    <row r="48" ht="21">
      <c r="A48" s="3" t="s">
        <v>148</v>
      </c>
    </row>
    <row r="49" ht="21">
      <c r="A49" s="3" t="s">
        <v>141</v>
      </c>
    </row>
    <row r="50" ht="21">
      <c r="A50" s="3" t="s">
        <v>142</v>
      </c>
    </row>
    <row r="51" ht="21">
      <c r="A51" s="3" t="s">
        <v>143</v>
      </c>
    </row>
    <row r="52" ht="21">
      <c r="A52" s="3" t="s">
        <v>144</v>
      </c>
    </row>
    <row r="53" ht="21">
      <c r="A53" s="3" t="s">
        <v>145</v>
      </c>
    </row>
    <row r="54" ht="21">
      <c r="A54" s="3" t="s">
        <v>147</v>
      </c>
    </row>
    <row r="55" ht="21">
      <c r="A55" s="3" t="s">
        <v>146</v>
      </c>
    </row>
    <row r="56" ht="21">
      <c r="A56" s="3"/>
    </row>
    <row r="57" ht="21">
      <c r="A57" s="3"/>
    </row>
  </sheetData>
  <sheetProtection/>
  <mergeCells count="13">
    <mergeCell ref="A42:G42"/>
    <mergeCell ref="A1:G1"/>
    <mergeCell ref="A5:D6"/>
    <mergeCell ref="E5:G5"/>
    <mergeCell ref="A35:D35"/>
    <mergeCell ref="A12:D12"/>
    <mergeCell ref="A18:D18"/>
    <mergeCell ref="A28:D28"/>
    <mergeCell ref="A34:D34"/>
    <mergeCell ref="A22:D22"/>
    <mergeCell ref="A13:D13"/>
    <mergeCell ref="A19:D19"/>
    <mergeCell ref="A29:D29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1" sqref="A21:IV22"/>
    </sheetView>
  </sheetViews>
  <sheetFormatPr defaultColWidth="9.140625" defaultRowHeight="12.75"/>
  <cols>
    <col min="1" max="1" width="5.8515625" style="5" customWidth="1"/>
    <col min="2" max="2" width="8.8515625" style="5" customWidth="1"/>
    <col min="3" max="3" width="9.140625" style="5" customWidth="1"/>
    <col min="4" max="4" width="17.57421875" style="5" customWidth="1"/>
    <col min="5" max="5" width="19.57421875" style="5" customWidth="1"/>
    <col min="6" max="7" width="8.28125" style="110" customWidth="1"/>
    <col min="8" max="8" width="16.57421875" style="110" customWidth="1"/>
    <col min="9" max="16384" width="9.140625" style="5" customWidth="1"/>
  </cols>
  <sheetData>
    <row r="1" spans="1:9" s="46" customFormat="1" ht="21">
      <c r="A1" s="109"/>
      <c r="B1" s="169" t="s">
        <v>114</v>
      </c>
      <c r="C1" s="169"/>
      <c r="D1" s="169"/>
      <c r="E1" s="169"/>
      <c r="F1" s="169"/>
      <c r="G1" s="169"/>
      <c r="H1" s="169"/>
      <c r="I1" s="109"/>
    </row>
    <row r="2" spans="2:9" ht="19.5">
      <c r="B2" s="110"/>
      <c r="C2" s="110"/>
      <c r="D2" s="110"/>
      <c r="E2" s="110"/>
      <c r="I2" s="111"/>
    </row>
    <row r="3" spans="2:8" s="1" customFormat="1" ht="21">
      <c r="B3" s="112" t="s">
        <v>115</v>
      </c>
      <c r="F3" s="2"/>
      <c r="G3" s="2"/>
      <c r="H3" s="2"/>
    </row>
    <row r="4" spans="2:8" s="45" customFormat="1" ht="21.75" thickBot="1">
      <c r="B4" s="113" t="s">
        <v>139</v>
      </c>
      <c r="F4" s="2"/>
      <c r="G4" s="114"/>
      <c r="H4" s="114"/>
    </row>
    <row r="5" spans="2:8" s="1" customFormat="1" ht="21.75" thickTop="1">
      <c r="B5" s="170" t="s">
        <v>1</v>
      </c>
      <c r="C5" s="171"/>
      <c r="D5" s="171"/>
      <c r="E5" s="172"/>
      <c r="F5" s="176"/>
      <c r="G5" s="178" t="s">
        <v>2</v>
      </c>
      <c r="H5" s="178" t="s">
        <v>7</v>
      </c>
    </row>
    <row r="6" spans="2:8" s="1" customFormat="1" ht="21.75" thickBot="1">
      <c r="B6" s="173"/>
      <c r="C6" s="174"/>
      <c r="D6" s="174"/>
      <c r="E6" s="175"/>
      <c r="F6" s="177"/>
      <c r="G6" s="179"/>
      <c r="H6" s="179"/>
    </row>
    <row r="7" spans="2:9" s="1" customFormat="1" ht="21.75" thickTop="1">
      <c r="B7" s="115" t="s">
        <v>116</v>
      </c>
      <c r="C7" s="116"/>
      <c r="D7" s="116"/>
      <c r="E7" s="117"/>
      <c r="F7" s="118"/>
      <c r="G7" s="119"/>
      <c r="H7" s="120"/>
      <c r="I7" s="67"/>
    </row>
    <row r="8" spans="2:8" s="1" customFormat="1" ht="21">
      <c r="B8" s="180" t="s">
        <v>125</v>
      </c>
      <c r="C8" s="181"/>
      <c r="D8" s="181"/>
      <c r="E8" s="182"/>
      <c r="F8" s="183">
        <v>3</v>
      </c>
      <c r="G8" s="183">
        <f>คีย์!P6</f>
        <v>0</v>
      </c>
      <c r="H8" s="185" t="str">
        <f>IF(F8&gt;4.5,"มากที่สุด",IF(F8&gt;3.5,"มาก",IF(F8&gt;2.5,"ปานกลาง",IF(F8&gt;1.5,"น้อย",IF(F8&lt;=1.5,"น้อยที่สุด")))))</f>
        <v>ปานกลาง</v>
      </c>
    </row>
    <row r="9" spans="2:8" s="1" customFormat="1" ht="21">
      <c r="B9" s="187" t="s">
        <v>124</v>
      </c>
      <c r="C9" s="188"/>
      <c r="D9" s="188"/>
      <c r="E9" s="189"/>
      <c r="F9" s="184"/>
      <c r="G9" s="184"/>
      <c r="H9" s="186"/>
    </row>
    <row r="10" spans="2:8" s="1" customFormat="1" ht="21" customHeight="1">
      <c r="B10" s="180" t="s">
        <v>127</v>
      </c>
      <c r="C10" s="181"/>
      <c r="D10" s="181"/>
      <c r="E10" s="182"/>
      <c r="F10" s="183">
        <v>4</v>
      </c>
      <c r="G10" s="183">
        <f>คีย์!P7</f>
        <v>5</v>
      </c>
      <c r="H10" s="185" t="str">
        <f>IF(F10&gt;4.5,"มากที่สุด",IF(F10&gt;3.5,"มาก",IF(F10&gt;2.5,"ปานกลาง",IF(F10&gt;1.5,"น้อย",IF(F10&lt;=1.5,"น้อยที่สุด")))))</f>
        <v>มาก</v>
      </c>
    </row>
    <row r="11" spans="2:8" s="1" customFormat="1" ht="21">
      <c r="B11" s="187" t="s">
        <v>126</v>
      </c>
      <c r="C11" s="188"/>
      <c r="D11" s="188"/>
      <c r="E11" s="189"/>
      <c r="F11" s="184"/>
      <c r="G11" s="184"/>
      <c r="H11" s="186"/>
    </row>
    <row r="12" spans="2:8" s="1" customFormat="1" ht="21.75" thickBot="1">
      <c r="B12" s="190" t="s">
        <v>117</v>
      </c>
      <c r="C12" s="191"/>
      <c r="D12" s="191"/>
      <c r="E12" s="192"/>
      <c r="F12" s="121">
        <f>คีย์!P7</f>
        <v>5</v>
      </c>
      <c r="G12" s="122">
        <f>คีย์!P6</f>
        <v>0</v>
      </c>
      <c r="H12" s="134" t="str">
        <f>IF(F12&gt;4.5,"มากที่สุด",IF(F12&gt;3.5,"มาก",IF(F12&gt;2.5,"ปานกลาง",IF(F12&gt;1.5,"น้อย",IF(F12&lt;=1.5,"น้อยที่สุด")))))</f>
        <v>มากที่สุด</v>
      </c>
    </row>
    <row r="13" spans="2:8" s="1" customFormat="1" ht="21.75" thickTop="1">
      <c r="B13" s="123" t="s">
        <v>118</v>
      </c>
      <c r="C13" s="124"/>
      <c r="D13" s="124"/>
      <c r="E13" s="125"/>
      <c r="F13" s="126"/>
      <c r="G13" s="126"/>
      <c r="H13" s="133"/>
    </row>
    <row r="14" spans="2:8" s="1" customFormat="1" ht="21" customHeight="1">
      <c r="B14" s="180" t="s">
        <v>128</v>
      </c>
      <c r="C14" s="181"/>
      <c r="D14" s="181"/>
      <c r="E14" s="182"/>
      <c r="F14" s="183">
        <f>คีย์!Q4</f>
        <v>5</v>
      </c>
      <c r="G14" s="183">
        <v>4</v>
      </c>
      <c r="H14" s="185" t="str">
        <f>IF(F14&gt;4.5,"มากที่สุด",IF(F14&gt;3.5,"มาก",IF(F14&gt;2.5,"ปานกลาง",IF(F14&gt;1.5,"น้อย",IF(F14&lt;=1.5,"น้อยที่สุด")))))</f>
        <v>มากที่สุด</v>
      </c>
    </row>
    <row r="15" spans="2:8" s="1" customFormat="1" ht="21" customHeight="1">
      <c r="B15" s="187" t="s">
        <v>124</v>
      </c>
      <c r="C15" s="188"/>
      <c r="D15" s="188"/>
      <c r="E15" s="189"/>
      <c r="F15" s="184"/>
      <c r="G15" s="184"/>
      <c r="H15" s="186"/>
    </row>
    <row r="16" spans="2:8" s="1" customFormat="1" ht="21">
      <c r="B16" s="180" t="s">
        <v>123</v>
      </c>
      <c r="C16" s="181"/>
      <c r="D16" s="181"/>
      <c r="E16" s="182"/>
      <c r="F16" s="183">
        <f>คีย์!R4</f>
        <v>5</v>
      </c>
      <c r="G16" s="183">
        <v>5</v>
      </c>
      <c r="H16" s="185" t="str">
        <f>IF(F16&gt;4.5,"มากที่สุด",IF(F16&gt;3.5,"มาก",IF(F16&gt;2.5,"ปานกลาง",IF(F16&gt;1.5,"น้อย",IF(F16&lt;=1.5,"น้อยที่สุด")))))</f>
        <v>มากที่สุด</v>
      </c>
    </row>
    <row r="17" spans="2:8" s="1" customFormat="1" ht="21" customHeight="1">
      <c r="B17" s="187" t="s">
        <v>122</v>
      </c>
      <c r="C17" s="188"/>
      <c r="D17" s="188"/>
      <c r="E17" s="189"/>
      <c r="F17" s="184"/>
      <c r="G17" s="184"/>
      <c r="H17" s="186"/>
    </row>
    <row r="18" spans="2:10" s="1" customFormat="1" ht="21.75" thickBot="1">
      <c r="B18" s="193" t="s">
        <v>117</v>
      </c>
      <c r="C18" s="194"/>
      <c r="D18" s="194"/>
      <c r="E18" s="195"/>
      <c r="F18" s="122">
        <f>คีย์!R7</f>
        <v>5</v>
      </c>
      <c r="G18" s="127">
        <f>คีย์!R6</f>
        <v>0</v>
      </c>
      <c r="H18" s="134" t="str">
        <f>IF(F18&gt;4.5,"มากที่สุด",IF(F18&gt;3.5,"มาก",IF(F18&gt;2.5,"ปานกลาง",IF(F18&gt;1.5,"น้อย",IF(F18&lt;=1.5,"น้อยที่สุด")))))</f>
        <v>มากที่สุด</v>
      </c>
      <c r="J18" s="128"/>
    </row>
    <row r="19" spans="2:8" s="1" customFormat="1" ht="21.75" thickTop="1">
      <c r="B19" s="67"/>
      <c r="C19" s="67"/>
      <c r="D19" s="67"/>
      <c r="E19" s="67"/>
      <c r="F19" s="67"/>
      <c r="G19" s="67"/>
      <c r="H19" s="67"/>
    </row>
    <row r="20" spans="2:10" s="1" customFormat="1" ht="21">
      <c r="B20" s="45"/>
      <c r="C20" s="45" t="s">
        <v>119</v>
      </c>
      <c r="D20" s="45"/>
      <c r="E20" s="45"/>
      <c r="F20" s="45"/>
      <c r="G20" s="45"/>
      <c r="H20" s="45"/>
      <c r="I20" s="45"/>
      <c r="J20" s="45"/>
    </row>
    <row r="21" spans="2:10" s="1" customFormat="1" ht="21">
      <c r="B21" s="45" t="s">
        <v>137</v>
      </c>
      <c r="C21" s="45"/>
      <c r="D21" s="45"/>
      <c r="E21" s="45"/>
      <c r="F21" s="45"/>
      <c r="G21" s="45"/>
      <c r="H21" s="45"/>
      <c r="I21" s="45"/>
      <c r="J21" s="45"/>
    </row>
    <row r="22" spans="2:10" s="1" customFormat="1" ht="21">
      <c r="B22" s="45" t="s">
        <v>138</v>
      </c>
      <c r="C22" s="45"/>
      <c r="D22" s="45"/>
      <c r="E22" s="45"/>
      <c r="F22" s="45"/>
      <c r="G22" s="45"/>
      <c r="H22" s="45"/>
      <c r="I22" s="45"/>
      <c r="J22" s="45"/>
    </row>
    <row r="23" spans="1:8" s="1" customFormat="1" ht="21">
      <c r="A23" s="129"/>
      <c r="B23" s="129"/>
      <c r="C23" s="129"/>
      <c r="D23" s="129"/>
      <c r="E23" s="129"/>
      <c r="F23" s="129"/>
      <c r="G23" s="45"/>
      <c r="H23" s="45"/>
    </row>
    <row r="24" spans="2:10" s="1" customFormat="1" ht="21">
      <c r="B24" s="45"/>
      <c r="C24" s="45"/>
      <c r="D24" s="45"/>
      <c r="E24" s="45"/>
      <c r="F24" s="45"/>
      <c r="G24" s="45"/>
      <c r="H24" s="45"/>
      <c r="I24" s="45"/>
      <c r="J24" s="45"/>
    </row>
    <row r="25" spans="2:10" s="1" customFormat="1" ht="21">
      <c r="B25" s="45"/>
      <c r="C25" s="45"/>
      <c r="D25" s="45"/>
      <c r="E25" s="45"/>
      <c r="F25" s="45"/>
      <c r="G25" s="45"/>
      <c r="H25" s="45"/>
      <c r="I25" s="45"/>
      <c r="J25" s="45"/>
    </row>
    <row r="26" spans="2:8" s="46" customFormat="1" ht="21">
      <c r="B26" s="130"/>
      <c r="C26" s="130"/>
      <c r="D26" s="130"/>
      <c r="E26" s="130"/>
      <c r="F26" s="131"/>
      <c r="G26" s="131"/>
      <c r="H26" s="132"/>
    </row>
  </sheetData>
  <sheetProtection/>
  <mergeCells count="27">
    <mergeCell ref="B18:E18"/>
    <mergeCell ref="B10:E10"/>
    <mergeCell ref="F10:F11"/>
    <mergeCell ref="G10:G11"/>
    <mergeCell ref="H10:H11"/>
    <mergeCell ref="B11:E11"/>
    <mergeCell ref="B14:E14"/>
    <mergeCell ref="F14:F15"/>
    <mergeCell ref="G14:G15"/>
    <mergeCell ref="H14:H15"/>
    <mergeCell ref="B12:E12"/>
    <mergeCell ref="B16:E16"/>
    <mergeCell ref="F16:F17"/>
    <mergeCell ref="G16:G17"/>
    <mergeCell ref="H16:H17"/>
    <mergeCell ref="B17:E17"/>
    <mergeCell ref="B15:E15"/>
    <mergeCell ref="B1:H1"/>
    <mergeCell ref="B5:E6"/>
    <mergeCell ref="F5:F6"/>
    <mergeCell ref="G5:G6"/>
    <mergeCell ref="H5:H6"/>
    <mergeCell ref="B8:E8"/>
    <mergeCell ref="F8:F9"/>
    <mergeCell ref="G8:G9"/>
    <mergeCell ref="H8:H9"/>
    <mergeCell ref="B9:E9"/>
  </mergeCells>
  <printOptions/>
  <pageMargins left="0.31496062992125984" right="0" top="0.7480314960629921" bottom="0.7480314960629921" header="0.31496062992125984" footer="0.31496062992125984"/>
  <pageSetup orientation="portrait" paperSize="9" r:id="rId3"/>
  <legacyDrawing r:id="rId2"/>
  <oleObjects>
    <oleObject progId="Equation.3" shapeId="4989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2021-12-22T07:19:21Z</cp:lastPrinted>
  <dcterms:created xsi:type="dcterms:W3CDTF">2006-03-16T15:57:13Z</dcterms:created>
  <dcterms:modified xsi:type="dcterms:W3CDTF">2022-01-05T08:08:33Z</dcterms:modified>
  <cp:category/>
  <cp:version/>
  <cp:contentType/>
  <cp:contentStatus/>
</cp:coreProperties>
</file>