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1"/>
  </bookViews>
  <sheets>
    <sheet name="Sheet2" sheetId="1" r:id="rId1"/>
    <sheet name="คีย์" sheetId="2" r:id="rId2"/>
    <sheet name="สรุป" sheetId="3" r:id="rId3"/>
    <sheet name="ตาราง1" sheetId="4" r:id="rId4"/>
    <sheet name="ตาราง2" sheetId="5" r:id="rId5"/>
    <sheet name="ตาราง3" sheetId="6" r:id="rId6"/>
    <sheet name="ก่อน - หลัง" sheetId="7" r:id="rId7"/>
  </sheets>
  <definedNames/>
  <calcPr fullCalcOnLoad="1"/>
</workbook>
</file>

<file path=xl/sharedStrings.xml><?xml version="1.0" encoding="utf-8"?>
<sst xmlns="http://schemas.openxmlformats.org/spreadsheetml/2006/main" count="235" uniqueCount="123">
  <si>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</si>
  <si>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</si>
  <si>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</si>
  <si>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</si>
  <si>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</si>
  <si>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</si>
  <si>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</si>
  <si>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</si>
  <si>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</si>
  <si>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</si>
  <si>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</si>
  <si>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 xml:space="preserve"> - 1 -</t>
  </si>
  <si>
    <t xml:space="preserve"> - 3 -</t>
  </si>
  <si>
    <t>รวมด้านความเหมาะสมของวิทยากรบรรยาย</t>
  </si>
  <si>
    <t>สถานภาพ</t>
  </si>
  <si>
    <t>บัณฑิตวิทยาลัย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</si>
  <si>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</si>
  <si>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</si>
  <si>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</si>
  <si>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</si>
  <si>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</si>
  <si>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</si>
  <si>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</si>
  <si>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</si>
  <si>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ประทับเวลา</t>
  </si>
  <si>
    <t>สาขาวิชา</t>
  </si>
  <si>
    <t>คณะวิศวกรรมศาสตร์</t>
  </si>
  <si>
    <t>วิศวกรรมอุตสาหการ</t>
  </si>
  <si>
    <t>วิศวกรรมไฟฟ้า</t>
  </si>
  <si>
    <t>คณะเภสัชศาสตร์</t>
  </si>
  <si>
    <t>เภสัชศาสตร์</t>
  </si>
  <si>
    <t>เภสัชกรรมปฏิบัติ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</si>
  <si>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</si>
  <si>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</si>
  <si>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</si>
  <si>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</si>
  <si>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</si>
  <si>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</si>
  <si>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</si>
  <si>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>นิสิตระดับปริญญาโท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</si>
  <si>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</si>
  <si>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</si>
  <si>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-4-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</si>
  <si>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</si>
  <si>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ประเภท (Status)</t>
  </si>
  <si>
    <t>คณะ วิทยาลัย หน่วยงาน</t>
  </si>
  <si>
    <r>
      <rPr>
        <b/>
        <sz val="10"/>
        <color indexed="8"/>
        <rFont val="Arial"/>
        <family val="2"/>
      </rPr>
      <t>ระดับพึงพอใจ</t>
    </r>
    <r>
      <rPr>
        <sz val="10"/>
        <color indexed="8"/>
        <rFont val="Arial"/>
        <family val="2"/>
      </rPr>
      <t xml:space="preserve"> [ความเหมาะสมของวัน – เวลาของกิจกรรม]</t>
    </r>
  </si>
  <si>
    <r>
      <rPr>
        <b/>
        <sz val="10"/>
        <color indexed="8"/>
        <rFont val="Arial"/>
        <family val="2"/>
      </rPr>
      <t>ระดับพึงพอใจ</t>
    </r>
    <r>
      <rPr>
        <sz val="10"/>
        <color indexed="8"/>
        <rFont val="Arial"/>
        <family val="2"/>
      </rPr>
      <t xml:space="preserve"> [ก่อนเข้าร่วมโครงการฯ ท่านมีความรู้เกี่ยวกับ “จริยธรรมวิจัยในมนุษย์” อยู่ในระดับใด]</t>
    </r>
  </si>
  <si>
    <r>
      <rPr>
        <b/>
        <sz val="10"/>
        <color indexed="8"/>
        <rFont val="Arial"/>
        <family val="2"/>
      </rPr>
      <t>ระดับพึงพอใจ</t>
    </r>
    <r>
      <rPr>
        <sz val="10"/>
        <color indexed="8"/>
        <rFont val="Arial"/>
        <family val="2"/>
      </rPr>
      <t xml:space="preserve"> [ท่านคิดว่าความรู้ที่ท่านได้รับในครั้งนี้ จะสามารถทำให้ท่านพัฒนาความรู้เกี่ยวกับ "จริยธรรมวิจัยในมนุษย์" ได้มากน้อยเพียงใด]</t>
    </r>
  </si>
  <si>
    <r>
      <rPr>
        <b/>
        <sz val="10"/>
        <color indexed="8"/>
        <rFont val="Arial"/>
        <family val="2"/>
      </rPr>
      <t>ระดับพึงพอใจ</t>
    </r>
    <r>
      <rPr>
        <sz val="10"/>
        <color indexed="8"/>
        <rFont val="Arial"/>
        <family val="2"/>
      </rPr>
      <t xml:space="preserve"> [ความรู้ ความสามารถ และการถ่ายทอดความรู้ ของวิทยากร]</t>
    </r>
  </si>
  <si>
    <r>
      <rPr>
        <b/>
        <sz val="10"/>
        <color indexed="8"/>
        <rFont val="Arial"/>
        <family val="2"/>
      </rPr>
      <t>ระดับพึงพอใจ</t>
    </r>
    <r>
      <rPr>
        <sz val="10"/>
        <color indexed="8"/>
        <rFont val="Arial"/>
        <family val="2"/>
      </rPr>
      <t xml:space="preserve"> [ความเหมาะสมของเอกสารประกอบกิจกรรม]</t>
    </r>
  </si>
  <si>
    <t>ข้อเสนอแนะเพื่อการปรับปรุงการดำเนินการในครั้งต่อไป</t>
  </si>
  <si>
    <t>หัวข้อที่ท่านสนใจให้บัณฑิตวิทยาลัยจัดในครั้งต่อไป</t>
  </si>
  <si>
    <t>นิสิต ป.โท (Master's Degree Student)</t>
  </si>
  <si>
    <t>สหเวชศาสตร์</t>
  </si>
  <si>
    <t>เทคนิคการแพทย์</t>
  </si>
  <si>
    <t>ไม่มี</t>
  </si>
  <si>
    <t>ชีวเวชศาสตร์</t>
  </si>
  <si>
    <t xml:space="preserve">บัณฑิตวิทยาลัย </t>
  </si>
  <si>
    <t>จุลชีววิทยา</t>
  </si>
  <si>
    <t>สาธารณสุขศาสตร์</t>
  </si>
  <si>
    <t>-</t>
  </si>
  <si>
    <t>วิทยาศาสตร์การแพทย์</t>
  </si>
  <si>
    <t>สาขาสาธารณสุขศาสตร์</t>
  </si>
  <si>
    <t>สาธารณสุข</t>
  </si>
  <si>
    <t>สาธารณสุขศาตร์</t>
  </si>
  <si>
    <t>สาธารณสุขศาสตร์ บัณฑิตวิทยาลัย</t>
  </si>
  <si>
    <t>สาธารณสุขศาสตรบัณฑิต</t>
  </si>
  <si>
    <t>อยากได้สไลด์ที่อยากสอน เผื่อสามารถดูข้อมูลย้อนหลังได้</t>
  </si>
  <si>
    <t>คณะวิทยาศาสตร์การแพทย์</t>
  </si>
  <si>
    <t>สาธารณสุขศาสตรมหาบัณฑิต</t>
  </si>
  <si>
    <t>นิสิต ป.เอก (Ph.D. Student)</t>
  </si>
  <si>
    <t>ก่อน</t>
  </si>
  <si>
    <t>หลัง</t>
  </si>
  <si>
    <t>นิสิตระดับปริญญาเอก</t>
  </si>
  <si>
    <t>ประเมินส่วนใหญ่เป็นนิสิตระดับปริญญาโท คิดเป็นร้อยละ 94.44 รองลงมาได้แก่ นิสิตระดับปริญญาเอก</t>
  </si>
  <si>
    <t>คิดเป็นร้อยละ 5.56</t>
  </si>
  <si>
    <t>คณะสาธารณสุขศาสตร์</t>
  </si>
  <si>
    <t>สาขาวิชาสาธารณสุขศาสตร์</t>
  </si>
  <si>
    <t>คณะสหเวชศาสตร์</t>
  </si>
  <si>
    <t>สาขาวิชาเทคนิคการแพทย์</t>
  </si>
  <si>
    <t>สาขาวิชาชีวเวชศาสตร์</t>
  </si>
  <si>
    <t>สาขาวิชาจุลชีววิทยา</t>
  </si>
  <si>
    <t xml:space="preserve">     จากตาราง 2 พบว่า ผู้ตอบแบบสอบถามส่วนใหญ่สังกัดคณะสาธารณสุขศาสตร์มากที่สุด </t>
  </si>
  <si>
    <t xml:space="preserve">ผลการประเมินกิจกรรม “จริยธรรมการวิจัยในมนุษย์” </t>
  </si>
  <si>
    <t>วันที่ 18 สิงหาคม 2566</t>
  </si>
  <si>
    <t>เพื่อให้นิสิตบัณฑิตศึกษา คณาจารย์ บุคลากรด้านการวิจัย บุคลากรด้านวิชาการ และศิษย์เก่ามหาวิทยาลัยนเรศวร</t>
  </si>
  <si>
    <t xml:space="preserve">มีความรู้ความเข้าใจด้านจริยธรรมการวิจัยในมนุษย์ พบว่า มีผู้เข้าร่วมโครงการ จำนวนทั้งสิ้น 35 คน และมีผู้ตอบ      </t>
  </si>
  <si>
    <t>แบบประเมิน จำนวน 18 คน คิดเป็นร้อยละ 51.43</t>
  </si>
  <si>
    <t xml:space="preserve">ผลการประเมินกิจกรรม “จริยธรรมการวิจัยในมนุษย์” 
</t>
  </si>
  <si>
    <t xml:space="preserve">จากการจัดกิจกรรม “จริยธรรมการวิจัยในมนุษย์” วันที่ 18 สิงหาคม 2566 โดยมีวัตถุประสงค์ </t>
  </si>
  <si>
    <t>จากการจัดกิจกรรม “จริยธรรมการวิจัยในมนุษย์” วันที่ 18 สิงหาคม 2566 ผู้เข้าร่วมโครงการ</t>
  </si>
  <si>
    <t>มีจำนวนทั้งสิ้น 35 คน ผู้ตอบแบบประเมิน จำนวน 18 คน คิดเป็นร้อยละ 51.43 โดยมีรายละเอียดดังนี้</t>
  </si>
  <si>
    <t>N = 18</t>
  </si>
  <si>
    <t xml:space="preserve">    1.2 ความเหมาะสมของวัน – เวลาของกิจกรรม</t>
  </si>
  <si>
    <t>อยู่ในระดับมากที่สุด (ค่าเฉลี่ย 4.54) เมื่อพิจารณารายด้าน พบว่า ด้านที่มีค่าเฉลี่ยสูงที่สุด คือ ด้านความเหมาะสมของวิทยากร</t>
  </si>
  <si>
    <t xml:space="preserve">บรรยาย (ค่าเฉลี่ย 4.50) รองลงมาได้แก่ ด้านกระบวนการขั้นตอนการให้บริการ (ค่าเฉลี่ย 4.44) เมื่อพิจารณารายข้อ พบว่า </t>
  </si>
  <si>
    <t xml:space="preserve">ข้อที่มีค่าเฉลี่ยสูงที่สุด คือความรู้ ความสามารถ และการถ่ายทอดความรู้ ของวิทยากร (ค่าเฉลี่ย 4.67) รองลงมาได้แก่ </t>
  </si>
  <si>
    <t>ความเหมาะสมของเอกสารประกอบกิจกรรม (ค่าเฉลี่ย 4.50) และความเหมาะสมของวัน – เวลาของกิจกรรม</t>
  </si>
  <si>
    <t xml:space="preserve">(ค่าเฉลี่ย 4.44) </t>
  </si>
  <si>
    <t>4.1 ก่อนเข้าร่วมโครงการฯ ท่านมีความรู้เกี่ยวกับ “จริยธรรมวิจัย</t>
  </si>
  <si>
    <t>ในมนุษย์” อยู่ในระดับใด</t>
  </si>
  <si>
    <t>4.2 หลังเข้าร่วมโครงการฯ ท่านมีความรู้เกี่ยวกับ “จริยธรรมวิจัย</t>
  </si>
  <si>
    <t xml:space="preserve">ที่จัดในโครงการฯ ภาพรวม อยู่ในระดับมาก (ค่าเฉลี่ย 3.56) และหลังเข้ารับการอบรมค่าเฉลี่ยความรู้ </t>
  </si>
  <si>
    <t xml:space="preserve">ความเข้าใจสูงขึ้น อยู่ในระดับมากที่สุด (ค่าเฉลี่ย 4.61) 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</si>
  <si>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18)</t>
    </r>
  </si>
  <si>
    <t xml:space="preserve">          คิดเป็นร้อยละ 61.11 รองลงมาได้แก่ คณะสหเวชศาสตร์ คิดเป็นร้อยละ 22.22 และคณะวิทยาศาสตร์</t>
  </si>
  <si>
    <t xml:space="preserve">          การแพทย์ คิดเป็นร้อยละ 16.67</t>
  </si>
  <si>
    <t xml:space="preserve">     เมื่อพิจารณารายสาขาวิชา พบว่า ผู้ตอบแบบสอบถามส่วนใหญ่สังกัดสาขาวิชาสาธารณสุขศาสตร์</t>
  </si>
  <si>
    <t xml:space="preserve">          คิดเป็นร้อยละ 61.11 รองลงมาได้แก่ สาขาวิชาจุลชีววิทยา คิดเป็นร้อยละ 16.67 และสาขาวิชาเทคนิค</t>
  </si>
  <si>
    <t xml:space="preserve">          การแพทย์ สาขาวิชาชีวเวชศาสตร์ คิดเป็นร้อยละ 11.11</t>
  </si>
  <si>
    <t xml:space="preserve">ผู้ตอบแบบประเมินส่วนใหญ่เป็นนิสิตระดับปริญญาโท คิดเป็นร้อยละ 94.44 รองลงมาได้แก่ </t>
  </si>
  <si>
    <t>นิสิตระดับปริญญาเอก คิดเป็นร้อยละ 5.56</t>
  </si>
  <si>
    <t xml:space="preserve">ผู้ตอบแบบสอบถามส่วนใหญ่สังกัดคณะสาธารณสุขศาสตร์มากที่สุด คิดเป็นร้อยละ 61.11 รองลงมาได้แก่ </t>
  </si>
  <si>
    <t>คณะสหเวชศาสตร์ คิดเป็นร้อยละ 22.22 และคณะวิทยาศาสตร์การแพทย์ คิดเป็นร้อยละ 16.67</t>
  </si>
  <si>
    <t>เมื่อพิจารณารายสาขาวิชา พบว่า ผู้ตอบแบบสอบถามส่วนใหญ่สังกัดสาขาวิชาสาธารณสุขศาสตร์</t>
  </si>
  <si>
    <t>สาขาวิชาชีวเวชศาสตร์ คิดเป็นร้อยละ 11.11</t>
  </si>
  <si>
    <t xml:space="preserve">คิดเป็นร้อยละ 61.11 รองลงมาได้แก่ สาขาวิชาจุลชีววิทยา คิดเป็นร้อยละ 16.67 และสาขาวิชาเทคนิคการแพทย์ </t>
  </si>
  <si>
    <t xml:space="preserve">ผู้ตอบแบบประเมินมีความคิดเห็นโดยรวมอยู่ในระดับมากที่สุด (ค่าเฉลี่ย 4.54) เมื่อพิจารณารายด้าน </t>
  </si>
  <si>
    <t xml:space="preserve">พบว่า ด้านที่มีค่าเฉลี่ยสูงที่สุด คือ ด้านความเหมาะสมของวิทยากรบรรยาย (ค่าเฉลี่ย 4.50) รองลงมาได้แก่ </t>
  </si>
  <si>
    <t xml:space="preserve">ด้านกระบวนการขั้นตอนการให้บริการ (ค่าเฉลี่ย 4.44) เมื่อพิจารณารายข้อ พบว่า ข้อที่มีค่าเฉลี่ยสูงที่สุด  </t>
  </si>
  <si>
    <t>คือ ความรู้ ความสามารถ และการถ่ายทอดความรู้ ของวิทยากร (ค่าเฉลี่ย 4.67) รองลงมาได้แก่ ความเหมาะสม</t>
  </si>
  <si>
    <t xml:space="preserve">ของเอกสารประกอบกิจกรรม (ค่าเฉลี่ย 4.50) และความเหมาะสมของวัน – เวลาของกิจกรรม (ค่าเฉลี่ย 4.44)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</si>
</sst>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Tahoma"/>
      <family val="2"/>
    </font>
    <font>
      <sz val="16"/>
      <color indexed="8"/>
      <name val="TH SarabunPSK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4" fillId="13" borderId="0" xfId="0" applyFont="1" applyFill="1" applyAlignment="1">
      <alignment horizontal="center"/>
    </xf>
    <xf numFmtId="0" fontId="64" fillId="12" borderId="0" xfId="0" applyFont="1" applyFill="1" applyAlignment="1">
      <alignment horizontal="center"/>
    </xf>
    <xf numFmtId="0" fontId="64" fillId="3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4" fillId="8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/>
    </xf>
    <xf numFmtId="2" fontId="64" fillId="18" borderId="0" xfId="0" applyNumberFormat="1" applyFont="1" applyFill="1" applyAlignment="1">
      <alignment horizontal="center"/>
    </xf>
    <xf numFmtId="2" fontId="64" fillId="11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" fontId="66" fillId="9" borderId="0" xfId="0" applyNumberFormat="1" applyFont="1" applyFill="1" applyBorder="1" applyAlignment="1">
      <alignment wrapText="1"/>
    </xf>
    <xf numFmtId="0" fontId="65" fillId="0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wrapText="1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6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3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7" fillId="0" borderId="0" xfId="0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70" fillId="0" borderId="14" xfId="0" applyFont="1" applyFill="1" applyBorder="1" applyAlignment="1">
      <alignment horizontal="center"/>
    </xf>
    <xf numFmtId="2" fontId="70" fillId="0" borderId="14" xfId="0" applyNumberFormat="1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29" xfId="0" applyFont="1" applyBorder="1" applyAlignment="1">
      <alignment horizontal="left"/>
    </xf>
    <xf numFmtId="0" fontId="71" fillId="0" borderId="30" xfId="0" applyFont="1" applyBorder="1" applyAlignment="1">
      <alignment horizontal="left"/>
    </xf>
    <xf numFmtId="0" fontId="70" fillId="0" borderId="31" xfId="0" applyFont="1" applyFill="1" applyBorder="1" applyAlignment="1">
      <alignment horizontal="center"/>
    </xf>
    <xf numFmtId="1" fontId="71" fillId="0" borderId="13" xfId="0" applyNumberFormat="1" applyFont="1" applyFill="1" applyBorder="1" applyAlignment="1">
      <alignment horizontal="center"/>
    </xf>
    <xf numFmtId="2" fontId="71" fillId="0" borderId="13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2" fillId="0" borderId="0" xfId="0" applyFont="1" applyAlignment="1">
      <alignment/>
    </xf>
    <xf numFmtId="212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2" fillId="8" borderId="0" xfId="0" applyFont="1" applyFill="1" applyAlignment="1">
      <alignment/>
    </xf>
    <xf numFmtId="0" fontId="11" fillId="0" borderId="0" xfId="0" applyFont="1" applyAlignment="1">
      <alignment/>
    </xf>
    <xf numFmtId="0" fontId="73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0" fillId="0" borderId="39" xfId="0" applyFont="1" applyBorder="1" applyAlignment="1">
      <alignment horizontal="left"/>
    </xf>
    <xf numFmtId="0" fontId="70" fillId="0" borderId="34" xfId="0" applyFont="1" applyBorder="1" applyAlignment="1">
      <alignment horizontal="left"/>
    </xf>
    <xf numFmtId="0" fontId="70" fillId="0" borderId="35" xfId="0" applyFont="1" applyBorder="1" applyAlignment="1">
      <alignment horizontal="left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2" fontId="4" fillId="0" borderId="19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3" fillId="0" borderId="3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" sqref="H1"/>
    </sheetView>
  </sheetViews>
  <sheetFormatPr defaultColWidth="12.57421875" defaultRowHeight="15.75" customHeight="1"/>
  <cols>
    <col min="1" max="1" width="18.8515625" style="28" customWidth="1"/>
    <col min="2" max="2" width="31.7109375" style="28" bestFit="1" customWidth="1"/>
    <col min="3" max="17" width="18.8515625" style="28" customWidth="1"/>
    <col min="18" max="16384" width="12.57421875" style="28" customWidth="1"/>
  </cols>
  <sheetData>
    <row r="1" spans="1:11" ht="12.75">
      <c r="A1" s="122" t="s">
        <v>24</v>
      </c>
      <c r="B1" s="122" t="s">
        <v>44</v>
      </c>
      <c r="C1" s="122" t="s">
        <v>45</v>
      </c>
      <c r="D1" s="122" t="s">
        <v>25</v>
      </c>
      <c r="E1" s="122" t="s">
        <v>46</v>
      </c>
      <c r="F1" s="122" t="s">
        <v>47</v>
      </c>
      <c r="G1" s="122" t="s">
        <v>48</v>
      </c>
      <c r="H1" s="133" t="s">
        <v>49</v>
      </c>
      <c r="I1" s="122" t="s">
        <v>50</v>
      </c>
      <c r="J1" s="122" t="s">
        <v>51</v>
      </c>
      <c r="K1" s="122" t="s">
        <v>52</v>
      </c>
    </row>
    <row r="2" spans="1:10" ht="12.75">
      <c r="A2" s="123">
        <v>45159.635955405094</v>
      </c>
      <c r="B2" s="124" t="s">
        <v>53</v>
      </c>
      <c r="C2" s="124" t="s">
        <v>54</v>
      </c>
      <c r="D2" s="124" t="s">
        <v>55</v>
      </c>
      <c r="E2" s="124">
        <v>5</v>
      </c>
      <c r="F2" s="131">
        <v>5</v>
      </c>
      <c r="G2" s="131">
        <v>5</v>
      </c>
      <c r="H2" s="124">
        <v>4</v>
      </c>
      <c r="I2" s="124">
        <v>5</v>
      </c>
      <c r="J2" s="124" t="s">
        <v>56</v>
      </c>
    </row>
    <row r="3" spans="1:9" ht="12.75">
      <c r="A3" s="123">
        <v>45159.63671225694</v>
      </c>
      <c r="B3" s="124" t="s">
        <v>53</v>
      </c>
      <c r="C3" s="124" t="s">
        <v>54</v>
      </c>
      <c r="D3" s="124" t="s">
        <v>57</v>
      </c>
      <c r="E3" s="124">
        <v>4</v>
      </c>
      <c r="F3" s="131">
        <v>2</v>
      </c>
      <c r="G3" s="131">
        <v>4</v>
      </c>
      <c r="H3" s="124">
        <v>4</v>
      </c>
      <c r="I3" s="124">
        <v>4</v>
      </c>
    </row>
    <row r="4" spans="1:9" ht="12.75">
      <c r="A4" s="123">
        <v>45159.6368061574</v>
      </c>
      <c r="B4" s="124" t="s">
        <v>53</v>
      </c>
      <c r="C4" s="124" t="s">
        <v>58</v>
      </c>
      <c r="D4" s="124" t="s">
        <v>59</v>
      </c>
      <c r="E4" s="124">
        <v>4</v>
      </c>
      <c r="F4" s="131">
        <v>2</v>
      </c>
      <c r="G4" s="131">
        <v>4</v>
      </c>
      <c r="H4" s="124">
        <v>4</v>
      </c>
      <c r="I4" s="124">
        <v>4</v>
      </c>
    </row>
    <row r="5" spans="1:11" ht="12.75">
      <c r="A5" s="123">
        <v>45159.6370796875</v>
      </c>
      <c r="B5" s="124" t="s">
        <v>53</v>
      </c>
      <c r="C5" s="124" t="s">
        <v>60</v>
      </c>
      <c r="D5" s="124" t="s">
        <v>60</v>
      </c>
      <c r="E5" s="124">
        <v>5</v>
      </c>
      <c r="F5" s="131">
        <v>2</v>
      </c>
      <c r="G5" s="131">
        <v>4</v>
      </c>
      <c r="H5" s="124">
        <v>4</v>
      </c>
      <c r="I5" s="124">
        <v>5</v>
      </c>
      <c r="J5" s="124" t="s">
        <v>61</v>
      </c>
      <c r="K5" s="124" t="s">
        <v>61</v>
      </c>
    </row>
    <row r="6" spans="1:9" ht="12.75">
      <c r="A6" s="123">
        <v>45159.63760434028</v>
      </c>
      <c r="B6" s="124" t="s">
        <v>53</v>
      </c>
      <c r="C6" s="124" t="s">
        <v>62</v>
      </c>
      <c r="D6" s="124" t="s">
        <v>59</v>
      </c>
      <c r="E6" s="124">
        <v>5</v>
      </c>
      <c r="F6" s="131">
        <v>1</v>
      </c>
      <c r="G6" s="131">
        <v>5</v>
      </c>
      <c r="H6" s="124">
        <v>5</v>
      </c>
      <c r="I6" s="124">
        <v>5</v>
      </c>
    </row>
    <row r="7" spans="1:9" ht="12.75">
      <c r="A7" s="123">
        <v>45159.64098604167</v>
      </c>
      <c r="B7" s="124" t="s">
        <v>53</v>
      </c>
      <c r="C7" s="124" t="s">
        <v>15</v>
      </c>
      <c r="D7" s="124" t="s">
        <v>63</v>
      </c>
      <c r="E7" s="124">
        <v>5</v>
      </c>
      <c r="F7" s="131">
        <v>3</v>
      </c>
      <c r="G7" s="131">
        <v>4</v>
      </c>
      <c r="H7" s="124">
        <v>4</v>
      </c>
      <c r="I7" s="124">
        <v>4</v>
      </c>
    </row>
    <row r="8" spans="1:9" ht="12.75">
      <c r="A8" s="123">
        <v>45159.643602870376</v>
      </c>
      <c r="B8" s="124" t="s">
        <v>53</v>
      </c>
      <c r="C8" s="124" t="s">
        <v>64</v>
      </c>
      <c r="D8" s="124" t="s">
        <v>65</v>
      </c>
      <c r="E8" s="124">
        <v>4</v>
      </c>
      <c r="F8" s="131">
        <v>4</v>
      </c>
      <c r="G8" s="131">
        <v>5</v>
      </c>
      <c r="H8" s="124">
        <v>5</v>
      </c>
      <c r="I8" s="124">
        <v>4</v>
      </c>
    </row>
    <row r="9" spans="1:9" ht="12.75">
      <c r="A9" s="123">
        <v>45159.650490925924</v>
      </c>
      <c r="B9" s="124" t="s">
        <v>53</v>
      </c>
      <c r="C9" s="124" t="s">
        <v>66</v>
      </c>
      <c r="D9" s="124" t="s">
        <v>60</v>
      </c>
      <c r="E9" s="124">
        <v>4</v>
      </c>
      <c r="F9" s="131">
        <v>4</v>
      </c>
      <c r="G9" s="131">
        <v>4</v>
      </c>
      <c r="H9" s="124">
        <v>4</v>
      </c>
      <c r="I9" s="124">
        <v>4</v>
      </c>
    </row>
    <row r="10" spans="1:11" ht="12.75">
      <c r="A10" s="123">
        <v>45159.65150760417</v>
      </c>
      <c r="B10" s="124" t="s">
        <v>53</v>
      </c>
      <c r="C10" s="124" t="s">
        <v>15</v>
      </c>
      <c r="D10" s="124" t="s">
        <v>60</v>
      </c>
      <c r="E10" s="124">
        <v>4</v>
      </c>
      <c r="F10" s="131">
        <v>4</v>
      </c>
      <c r="G10" s="131">
        <v>5</v>
      </c>
      <c r="H10" s="124">
        <v>5</v>
      </c>
      <c r="I10" s="124">
        <v>5</v>
      </c>
      <c r="J10" s="124" t="s">
        <v>61</v>
      </c>
      <c r="K10" s="124" t="s">
        <v>61</v>
      </c>
    </row>
    <row r="11" spans="1:10" ht="12.75">
      <c r="A11" s="123">
        <v>45159.655041805556</v>
      </c>
      <c r="B11" s="124" t="s">
        <v>53</v>
      </c>
      <c r="C11" s="124" t="s">
        <v>15</v>
      </c>
      <c r="D11" s="124" t="s">
        <v>67</v>
      </c>
      <c r="E11" s="124">
        <v>5</v>
      </c>
      <c r="F11" s="131">
        <v>5</v>
      </c>
      <c r="G11" s="131">
        <v>5</v>
      </c>
      <c r="H11" s="124">
        <v>5</v>
      </c>
      <c r="I11" s="124">
        <v>5</v>
      </c>
      <c r="J11" s="124" t="s">
        <v>68</v>
      </c>
    </row>
    <row r="12" spans="1:11" ht="12.75">
      <c r="A12" s="123">
        <v>45159.65573121527</v>
      </c>
      <c r="B12" s="124" t="s">
        <v>53</v>
      </c>
      <c r="C12" s="124" t="s">
        <v>15</v>
      </c>
      <c r="D12" s="124" t="s">
        <v>60</v>
      </c>
      <c r="E12" s="124">
        <v>5</v>
      </c>
      <c r="F12" s="131">
        <v>5</v>
      </c>
      <c r="G12" s="131">
        <v>5</v>
      </c>
      <c r="H12" s="124">
        <v>5</v>
      </c>
      <c r="I12" s="124">
        <v>5</v>
      </c>
      <c r="J12" s="124" t="s">
        <v>61</v>
      </c>
      <c r="K12" s="124" t="s">
        <v>61</v>
      </c>
    </row>
    <row r="13" spans="1:9" ht="12.75">
      <c r="A13" s="123">
        <v>45159.66041611111</v>
      </c>
      <c r="B13" s="124" t="s">
        <v>53</v>
      </c>
      <c r="C13" s="124" t="s">
        <v>15</v>
      </c>
      <c r="D13" s="124" t="s">
        <v>60</v>
      </c>
      <c r="E13" s="124">
        <v>4</v>
      </c>
      <c r="F13" s="131">
        <v>3</v>
      </c>
      <c r="G13" s="131">
        <v>4</v>
      </c>
      <c r="H13" s="124">
        <v>5</v>
      </c>
      <c r="I13" s="124">
        <v>4</v>
      </c>
    </row>
    <row r="14" spans="1:9" ht="12.75">
      <c r="A14" s="123">
        <v>45159.701784317134</v>
      </c>
      <c r="B14" s="124" t="s">
        <v>53</v>
      </c>
      <c r="C14" s="124" t="s">
        <v>15</v>
      </c>
      <c r="D14" s="124" t="s">
        <v>60</v>
      </c>
      <c r="E14" s="124">
        <v>5</v>
      </c>
      <c r="F14" s="131">
        <v>5</v>
      </c>
      <c r="G14" s="131">
        <v>5</v>
      </c>
      <c r="H14" s="124">
        <v>5</v>
      </c>
      <c r="I14" s="124">
        <v>5</v>
      </c>
    </row>
    <row r="15" spans="1:9" ht="12.75">
      <c r="A15" s="123">
        <v>45159.850644861115</v>
      </c>
      <c r="B15" s="124" t="s">
        <v>53</v>
      </c>
      <c r="C15" s="124" t="s">
        <v>69</v>
      </c>
      <c r="D15" s="124" t="s">
        <v>59</v>
      </c>
      <c r="E15" s="124">
        <v>3</v>
      </c>
      <c r="F15" s="131">
        <v>4</v>
      </c>
      <c r="G15" s="131">
        <v>5</v>
      </c>
      <c r="H15" s="124">
        <v>5</v>
      </c>
      <c r="I15" s="124">
        <v>4</v>
      </c>
    </row>
    <row r="16" spans="1:9" ht="12.75">
      <c r="A16" s="123">
        <v>45159.89753980324</v>
      </c>
      <c r="B16" s="124" t="s">
        <v>53</v>
      </c>
      <c r="C16" s="124" t="s">
        <v>64</v>
      </c>
      <c r="D16" s="124" t="s">
        <v>70</v>
      </c>
      <c r="E16" s="124">
        <v>4</v>
      </c>
      <c r="F16" s="131">
        <v>2</v>
      </c>
      <c r="G16" s="131">
        <v>4</v>
      </c>
      <c r="H16" s="124">
        <v>5</v>
      </c>
      <c r="I16" s="124">
        <v>4</v>
      </c>
    </row>
    <row r="17" spans="1:9" ht="12.75">
      <c r="A17" s="123">
        <v>45160.50389927083</v>
      </c>
      <c r="B17" s="124" t="s">
        <v>53</v>
      </c>
      <c r="C17" s="124" t="s">
        <v>54</v>
      </c>
      <c r="D17" s="124" t="s">
        <v>55</v>
      </c>
      <c r="E17" s="124">
        <v>5</v>
      </c>
      <c r="F17" s="131">
        <v>5</v>
      </c>
      <c r="G17" s="131">
        <v>5</v>
      </c>
      <c r="H17" s="124">
        <v>5</v>
      </c>
      <c r="I17" s="124">
        <v>5</v>
      </c>
    </row>
    <row r="18" spans="1:9" ht="12.75">
      <c r="A18" s="123">
        <v>45160.526863437495</v>
      </c>
      <c r="B18" s="124" t="s">
        <v>53</v>
      </c>
      <c r="C18" s="124" t="s">
        <v>15</v>
      </c>
      <c r="D18" s="124" t="s">
        <v>67</v>
      </c>
      <c r="E18" s="124">
        <v>5</v>
      </c>
      <c r="F18" s="131">
        <v>5</v>
      </c>
      <c r="G18" s="131">
        <v>5</v>
      </c>
      <c r="H18" s="124">
        <v>5</v>
      </c>
      <c r="I18" s="124">
        <v>5</v>
      </c>
    </row>
    <row r="19" spans="1:9" ht="12.75">
      <c r="A19" s="123">
        <v>45160.53326394676</v>
      </c>
      <c r="B19" s="124" t="s">
        <v>71</v>
      </c>
      <c r="C19" s="124" t="s">
        <v>54</v>
      </c>
      <c r="D19" s="124" t="s">
        <v>57</v>
      </c>
      <c r="E19" s="124">
        <v>4</v>
      </c>
      <c r="F19" s="131">
        <v>3</v>
      </c>
      <c r="G19" s="131">
        <v>5</v>
      </c>
      <c r="H19" s="124">
        <v>5</v>
      </c>
      <c r="I19" s="12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0"/>
  <sheetViews>
    <sheetView tabSelected="1" zoomScale="110" zoomScaleNormal="110" zoomScalePageLayoutView="0" workbookViewId="0" topLeftCell="A1">
      <selection activeCell="F19" sqref="F19"/>
    </sheetView>
  </sheetViews>
  <sheetFormatPr defaultColWidth="8.7109375" defaultRowHeight="12.75"/>
  <cols>
    <col min="1" max="1" width="7.00390625" style="48" customWidth="1"/>
    <col min="2" max="2" width="27.140625" style="48" customWidth="1"/>
    <col min="3" max="4" width="29.28125" style="48" hidden="1" customWidth="1"/>
    <col min="5" max="5" width="23.7109375" style="48" bestFit="1" customWidth="1"/>
    <col min="6" max="6" width="20.421875" style="48" bestFit="1" customWidth="1"/>
    <col min="7" max="11" width="5.00390625" style="48" customWidth="1"/>
    <col min="12" max="12" width="8.140625" style="50" bestFit="1" customWidth="1"/>
    <col min="13" max="16384" width="8.7109375" style="50" customWidth="1"/>
  </cols>
  <sheetData>
    <row r="1" spans="1:11" s="46" customFormat="1" ht="18.75">
      <c r="A1" s="42" t="s">
        <v>0</v>
      </c>
      <c r="B1" s="43" t="s">
        <v>14</v>
      </c>
      <c r="C1" s="43" t="s">
        <v>10</v>
      </c>
      <c r="D1" s="43" t="s">
        <v>25</v>
      </c>
      <c r="E1" s="44" t="s">
        <v>10</v>
      </c>
      <c r="F1" s="44" t="s">
        <v>25</v>
      </c>
      <c r="G1" s="45"/>
      <c r="H1" s="47" t="s">
        <v>72</v>
      </c>
      <c r="I1" s="47" t="s">
        <v>73</v>
      </c>
      <c r="J1" s="45"/>
      <c r="K1" s="45"/>
    </row>
    <row r="2" spans="1:12" ht="18.75">
      <c r="A2" s="48">
        <v>1</v>
      </c>
      <c r="B2" s="49" t="s">
        <v>53</v>
      </c>
      <c r="C2" s="49" t="s">
        <v>26</v>
      </c>
      <c r="D2" s="49" t="s">
        <v>27</v>
      </c>
      <c r="E2" s="53" t="s">
        <v>54</v>
      </c>
      <c r="F2" s="53" t="s">
        <v>55</v>
      </c>
      <c r="G2" s="124">
        <v>5</v>
      </c>
      <c r="H2" s="131">
        <v>5</v>
      </c>
      <c r="I2" s="131">
        <v>5</v>
      </c>
      <c r="J2" s="124">
        <v>4</v>
      </c>
      <c r="K2" s="124">
        <v>5</v>
      </c>
      <c r="L2" s="46"/>
    </row>
    <row r="3" spans="1:12" s="52" customFormat="1" ht="18.75">
      <c r="A3" s="51">
        <v>2</v>
      </c>
      <c r="B3" s="49" t="s">
        <v>53</v>
      </c>
      <c r="C3" s="49" t="s">
        <v>26</v>
      </c>
      <c r="D3" s="49" t="s">
        <v>28</v>
      </c>
      <c r="E3" s="53" t="s">
        <v>54</v>
      </c>
      <c r="F3" s="53" t="s">
        <v>57</v>
      </c>
      <c r="G3" s="124">
        <v>4</v>
      </c>
      <c r="H3" s="131">
        <v>2</v>
      </c>
      <c r="I3" s="131">
        <v>4</v>
      </c>
      <c r="J3" s="124">
        <v>4</v>
      </c>
      <c r="K3" s="124">
        <v>4</v>
      </c>
      <c r="L3" s="46"/>
    </row>
    <row r="4" spans="1:12" ht="18.75">
      <c r="A4" s="48">
        <v>3</v>
      </c>
      <c r="B4" s="49" t="s">
        <v>53</v>
      </c>
      <c r="C4" s="49" t="s">
        <v>29</v>
      </c>
      <c r="D4" s="49" t="s">
        <v>30</v>
      </c>
      <c r="E4" s="53" t="s">
        <v>62</v>
      </c>
      <c r="F4" s="53" t="s">
        <v>59</v>
      </c>
      <c r="G4" s="124">
        <v>4</v>
      </c>
      <c r="H4" s="131">
        <v>2</v>
      </c>
      <c r="I4" s="131">
        <v>4</v>
      </c>
      <c r="J4" s="124">
        <v>4</v>
      </c>
      <c r="K4" s="124">
        <v>4</v>
      </c>
      <c r="L4" s="46"/>
    </row>
    <row r="5" spans="1:12" ht="18.75">
      <c r="A5" s="51">
        <v>4</v>
      </c>
      <c r="B5" s="49" t="s">
        <v>53</v>
      </c>
      <c r="C5" s="49" t="s">
        <v>29</v>
      </c>
      <c r="D5" s="49" t="s">
        <v>31</v>
      </c>
      <c r="E5" s="53" t="s">
        <v>60</v>
      </c>
      <c r="F5" s="53" t="s">
        <v>60</v>
      </c>
      <c r="G5" s="124">
        <v>5</v>
      </c>
      <c r="H5" s="131">
        <v>2</v>
      </c>
      <c r="I5" s="131">
        <v>4</v>
      </c>
      <c r="J5" s="124">
        <v>4</v>
      </c>
      <c r="K5" s="124">
        <v>5</v>
      </c>
      <c r="L5" s="46"/>
    </row>
    <row r="6" spans="1:12" ht="18.75">
      <c r="A6" s="48">
        <v>5</v>
      </c>
      <c r="B6" s="49" t="s">
        <v>53</v>
      </c>
      <c r="C6" s="49"/>
      <c r="D6" s="49"/>
      <c r="E6" s="53" t="s">
        <v>62</v>
      </c>
      <c r="F6" s="53" t="s">
        <v>59</v>
      </c>
      <c r="G6" s="124">
        <v>5</v>
      </c>
      <c r="H6" s="131">
        <v>1</v>
      </c>
      <c r="I6" s="131">
        <v>5</v>
      </c>
      <c r="J6" s="124">
        <v>5</v>
      </c>
      <c r="K6" s="124">
        <v>5</v>
      </c>
      <c r="L6" s="46"/>
    </row>
    <row r="7" spans="1:12" ht="18.75">
      <c r="A7" s="51">
        <v>6</v>
      </c>
      <c r="B7" s="49" t="s">
        <v>53</v>
      </c>
      <c r="C7" s="49"/>
      <c r="D7" s="49"/>
      <c r="E7" s="53" t="s">
        <v>60</v>
      </c>
      <c r="F7" s="53" t="s">
        <v>60</v>
      </c>
      <c r="G7" s="124">
        <v>5</v>
      </c>
      <c r="H7" s="131">
        <v>3</v>
      </c>
      <c r="I7" s="131">
        <v>4</v>
      </c>
      <c r="J7" s="124">
        <v>4</v>
      </c>
      <c r="K7" s="124">
        <v>4</v>
      </c>
      <c r="L7" s="46"/>
    </row>
    <row r="8" spans="1:12" ht="18.75">
      <c r="A8" s="48">
        <v>7</v>
      </c>
      <c r="B8" s="49" t="s">
        <v>53</v>
      </c>
      <c r="C8" s="49"/>
      <c r="D8" s="49"/>
      <c r="E8" s="53" t="s">
        <v>60</v>
      </c>
      <c r="F8" s="53" t="s">
        <v>60</v>
      </c>
      <c r="G8" s="124">
        <v>4</v>
      </c>
      <c r="H8" s="131">
        <v>4</v>
      </c>
      <c r="I8" s="131">
        <v>5</v>
      </c>
      <c r="J8" s="124">
        <v>5</v>
      </c>
      <c r="K8" s="124">
        <v>4</v>
      </c>
      <c r="L8" s="46"/>
    </row>
    <row r="9" spans="1:12" ht="18.75">
      <c r="A9" s="51">
        <v>8</v>
      </c>
      <c r="B9" s="49" t="s">
        <v>53</v>
      </c>
      <c r="C9" s="49"/>
      <c r="D9" s="49"/>
      <c r="E9" s="53" t="s">
        <v>60</v>
      </c>
      <c r="F9" s="53" t="s">
        <v>60</v>
      </c>
      <c r="G9" s="124">
        <v>4</v>
      </c>
      <c r="H9" s="131">
        <v>4</v>
      </c>
      <c r="I9" s="131">
        <v>4</v>
      </c>
      <c r="J9" s="124">
        <v>4</v>
      </c>
      <c r="K9" s="124">
        <v>4</v>
      </c>
      <c r="L9" s="46"/>
    </row>
    <row r="10" spans="1:12" ht="18.75">
      <c r="A10" s="48">
        <v>9</v>
      </c>
      <c r="B10" s="49" t="s">
        <v>53</v>
      </c>
      <c r="C10" s="49"/>
      <c r="D10" s="49"/>
      <c r="E10" s="53" t="s">
        <v>60</v>
      </c>
      <c r="F10" s="53" t="s">
        <v>60</v>
      </c>
      <c r="G10" s="124">
        <v>4</v>
      </c>
      <c r="H10" s="131">
        <v>4</v>
      </c>
      <c r="I10" s="131">
        <v>5</v>
      </c>
      <c r="J10" s="124">
        <v>5</v>
      </c>
      <c r="K10" s="124">
        <v>5</v>
      </c>
      <c r="L10" s="46"/>
    </row>
    <row r="11" spans="1:12" ht="18.75">
      <c r="A11" s="51">
        <v>10</v>
      </c>
      <c r="B11" s="49" t="s">
        <v>53</v>
      </c>
      <c r="C11" s="49"/>
      <c r="D11" s="49"/>
      <c r="E11" s="53" t="s">
        <v>60</v>
      </c>
      <c r="F11" s="53" t="s">
        <v>60</v>
      </c>
      <c r="G11" s="124">
        <v>5</v>
      </c>
      <c r="H11" s="131">
        <v>5</v>
      </c>
      <c r="I11" s="131">
        <v>5</v>
      </c>
      <c r="J11" s="124">
        <v>5</v>
      </c>
      <c r="K11" s="124">
        <v>5</v>
      </c>
      <c r="L11" s="46"/>
    </row>
    <row r="12" spans="1:12" ht="18.75">
      <c r="A12" s="48">
        <v>11</v>
      </c>
      <c r="B12" s="49" t="s">
        <v>53</v>
      </c>
      <c r="C12" s="49"/>
      <c r="D12" s="49"/>
      <c r="E12" s="53" t="s">
        <v>60</v>
      </c>
      <c r="F12" s="53" t="s">
        <v>60</v>
      </c>
      <c r="G12" s="124">
        <v>5</v>
      </c>
      <c r="H12" s="131">
        <v>5</v>
      </c>
      <c r="I12" s="131">
        <v>5</v>
      </c>
      <c r="J12" s="124">
        <v>5</v>
      </c>
      <c r="K12" s="124">
        <v>5</v>
      </c>
      <c r="L12" s="46"/>
    </row>
    <row r="13" spans="1:12" ht="18.75">
      <c r="A13" s="51">
        <v>12</v>
      </c>
      <c r="B13" s="49" t="s">
        <v>53</v>
      </c>
      <c r="C13" s="49"/>
      <c r="D13" s="49"/>
      <c r="E13" s="53" t="s">
        <v>60</v>
      </c>
      <c r="F13" s="53" t="s">
        <v>60</v>
      </c>
      <c r="G13" s="124">
        <v>4</v>
      </c>
      <c r="H13" s="131">
        <v>3</v>
      </c>
      <c r="I13" s="131">
        <v>4</v>
      </c>
      <c r="J13" s="124">
        <v>5</v>
      </c>
      <c r="K13" s="124">
        <v>4</v>
      </c>
      <c r="L13" s="46"/>
    </row>
    <row r="14" spans="1:12" ht="18.75">
      <c r="A14" s="48">
        <v>13</v>
      </c>
      <c r="B14" s="49" t="s">
        <v>53</v>
      </c>
      <c r="C14" s="49"/>
      <c r="D14" s="49"/>
      <c r="E14" s="53" t="s">
        <v>60</v>
      </c>
      <c r="F14" s="53" t="s">
        <v>60</v>
      </c>
      <c r="G14" s="124">
        <v>5</v>
      </c>
      <c r="H14" s="131">
        <v>5</v>
      </c>
      <c r="I14" s="131">
        <v>5</v>
      </c>
      <c r="J14" s="124">
        <v>5</v>
      </c>
      <c r="K14" s="124">
        <v>5</v>
      </c>
      <c r="L14" s="46"/>
    </row>
    <row r="15" spans="1:12" ht="18.75">
      <c r="A15" s="51">
        <v>14</v>
      </c>
      <c r="B15" s="49" t="s">
        <v>53</v>
      </c>
      <c r="C15" s="49"/>
      <c r="D15" s="49"/>
      <c r="E15" s="53" t="s">
        <v>62</v>
      </c>
      <c r="F15" s="53" t="s">
        <v>59</v>
      </c>
      <c r="G15" s="124">
        <v>3</v>
      </c>
      <c r="H15" s="131">
        <v>4</v>
      </c>
      <c r="I15" s="131">
        <v>5</v>
      </c>
      <c r="J15" s="124">
        <v>5</v>
      </c>
      <c r="K15" s="124">
        <v>4</v>
      </c>
      <c r="L15" s="46"/>
    </row>
    <row r="16" spans="1:12" ht="18.75">
      <c r="A16" s="48">
        <v>15</v>
      </c>
      <c r="B16" s="49" t="s">
        <v>53</v>
      </c>
      <c r="C16" s="49"/>
      <c r="D16" s="49"/>
      <c r="E16" s="53" t="s">
        <v>60</v>
      </c>
      <c r="F16" s="53" t="s">
        <v>60</v>
      </c>
      <c r="G16" s="124">
        <v>4</v>
      </c>
      <c r="H16" s="131">
        <v>2</v>
      </c>
      <c r="I16" s="131">
        <v>4</v>
      </c>
      <c r="J16" s="124">
        <v>5</v>
      </c>
      <c r="K16" s="124">
        <v>4</v>
      </c>
      <c r="L16" s="46"/>
    </row>
    <row r="17" spans="1:12" ht="18.75">
      <c r="A17" s="51">
        <v>16</v>
      </c>
      <c r="B17" s="49" t="s">
        <v>53</v>
      </c>
      <c r="C17" s="49"/>
      <c r="D17" s="49"/>
      <c r="E17" s="53" t="s">
        <v>54</v>
      </c>
      <c r="F17" s="53" t="s">
        <v>55</v>
      </c>
      <c r="G17" s="124">
        <v>5</v>
      </c>
      <c r="H17" s="131">
        <v>5</v>
      </c>
      <c r="I17" s="131">
        <v>5</v>
      </c>
      <c r="J17" s="124">
        <v>5</v>
      </c>
      <c r="K17" s="124">
        <v>5</v>
      </c>
      <c r="L17" s="46"/>
    </row>
    <row r="18" spans="1:12" ht="18.75">
      <c r="A18" s="48">
        <v>17</v>
      </c>
      <c r="B18" s="49" t="s">
        <v>53</v>
      </c>
      <c r="C18" s="49"/>
      <c r="D18" s="49"/>
      <c r="E18" s="53" t="s">
        <v>60</v>
      </c>
      <c r="F18" s="53" t="s">
        <v>60</v>
      </c>
      <c r="G18" s="124">
        <v>5</v>
      </c>
      <c r="H18" s="131">
        <v>5</v>
      </c>
      <c r="I18" s="131">
        <v>5</v>
      </c>
      <c r="J18" s="124">
        <v>5</v>
      </c>
      <c r="K18" s="124">
        <v>5</v>
      </c>
      <c r="L18" s="46"/>
    </row>
    <row r="19" spans="1:12" ht="18.75">
      <c r="A19" s="51">
        <v>18</v>
      </c>
      <c r="B19" s="49" t="s">
        <v>71</v>
      </c>
      <c r="C19" s="49"/>
      <c r="D19" s="49"/>
      <c r="E19" s="53" t="s">
        <v>54</v>
      </c>
      <c r="F19" s="53" t="s">
        <v>57</v>
      </c>
      <c r="G19" s="124">
        <v>4</v>
      </c>
      <c r="H19" s="131">
        <v>3</v>
      </c>
      <c r="I19" s="131">
        <v>5</v>
      </c>
      <c r="J19" s="124">
        <v>5</v>
      </c>
      <c r="K19" s="124">
        <v>4</v>
      </c>
      <c r="L19" s="46"/>
    </row>
    <row r="20" spans="2:12" ht="18.75">
      <c r="B20" s="53"/>
      <c r="C20" s="53"/>
      <c r="D20" s="53"/>
      <c r="E20" s="53"/>
      <c r="F20" s="53"/>
      <c r="G20" s="54">
        <f>AVERAGE(G2:G19)</f>
        <v>4.444444444444445</v>
      </c>
      <c r="H20" s="54">
        <f>AVERAGE(H2:H19)</f>
        <v>3.5555555555555554</v>
      </c>
      <c r="I20" s="54">
        <f>AVERAGE(I2:I19)</f>
        <v>4.611111111111111</v>
      </c>
      <c r="J20" s="54">
        <f>AVERAGE(J2:J19)</f>
        <v>4.666666666666667</v>
      </c>
      <c r="K20" s="54">
        <f>AVERAGE(K2:K19)</f>
        <v>4.5</v>
      </c>
      <c r="L20" s="54">
        <f>AVERAGE(G2:G19,J2:K19)</f>
        <v>4.537037037037037</v>
      </c>
    </row>
    <row r="21" spans="2:12" ht="23.25" customHeight="1">
      <c r="B21" s="53"/>
      <c r="C21" s="53"/>
      <c r="D21" s="53"/>
      <c r="E21" s="53"/>
      <c r="F21" s="53"/>
      <c r="G21" s="55">
        <f>STDEV(G2:G19)</f>
        <v>0.6156987634551999</v>
      </c>
      <c r="H21" s="55">
        <f>STDEV(H2:H19)</f>
        <v>1.338226316137377</v>
      </c>
      <c r="I21" s="55">
        <f>STDEV(I2:I19)</f>
        <v>0.5016313257045498</v>
      </c>
      <c r="J21" s="55">
        <f>STDEV(J2:J19)</f>
        <v>0.48507125007266594</v>
      </c>
      <c r="K21" s="55">
        <f>STDEV(K2:K19)</f>
        <v>0.5144957554275266</v>
      </c>
      <c r="L21" s="55">
        <f>STDEV(G2:G19,J2:K19)</f>
        <v>0.5394953254195486</v>
      </c>
    </row>
    <row r="22" spans="2:17" ht="18.75">
      <c r="B22" s="53"/>
      <c r="C22" s="53"/>
      <c r="D22" s="53"/>
      <c r="E22" s="53"/>
      <c r="F22" s="53"/>
      <c r="G22" s="57">
        <f>STDEV(G2:G19)</f>
        <v>0.6156987634551999</v>
      </c>
      <c r="H22" s="57">
        <f>STDEV(H2:H19)</f>
        <v>1.338226316137377</v>
      </c>
      <c r="I22" s="57">
        <f>STDEV(I2:I19)</f>
        <v>0.5016313257045498</v>
      </c>
      <c r="J22" s="57">
        <f>STDEV(J2:J5)</f>
        <v>0</v>
      </c>
      <c r="K22" s="57">
        <f>STDEV(K2:K5)</f>
        <v>0.5773502691896257</v>
      </c>
      <c r="L22" s="58"/>
      <c r="M22" s="56"/>
      <c r="N22" s="56"/>
      <c r="O22" s="56"/>
      <c r="P22" s="56"/>
      <c r="Q22" s="56"/>
    </row>
    <row r="23" spans="2:12" ht="18.75">
      <c r="B23" s="53"/>
      <c r="C23" s="53"/>
      <c r="D23" s="53"/>
      <c r="E23" s="53"/>
      <c r="F23" s="53"/>
      <c r="G23" s="59">
        <f>AVERAGE(G2:G19)</f>
        <v>4.444444444444445</v>
      </c>
      <c r="H23" s="59">
        <f>AVERAGE(H2:H19)</f>
        <v>3.5555555555555554</v>
      </c>
      <c r="I23" s="59">
        <f>AVERAGE(I2:I19)</f>
        <v>4.611111111111111</v>
      </c>
      <c r="J23" s="59">
        <f>AVERAGE(J2:J19)</f>
        <v>4.666666666666667</v>
      </c>
      <c r="K23" s="59">
        <f>AVERAGE(K2:K19)</f>
        <v>4.5</v>
      </c>
      <c r="L23" s="58"/>
    </row>
    <row r="24" spans="2:12" ht="18.75">
      <c r="B24" s="53"/>
      <c r="C24" s="53"/>
      <c r="D24" s="53"/>
      <c r="E24" s="53"/>
      <c r="F24" s="53"/>
      <c r="G24" s="56"/>
      <c r="H24" s="56"/>
      <c r="I24" s="56"/>
      <c r="J24" s="56"/>
      <c r="K24" s="56"/>
      <c r="L24" s="56"/>
    </row>
    <row r="25" spans="2:12" ht="18.75">
      <c r="B25" s="53"/>
      <c r="C25" s="53"/>
      <c r="D25" s="53"/>
      <c r="E25" s="53"/>
      <c r="F25" s="53"/>
      <c r="G25" s="56"/>
      <c r="H25" s="56"/>
      <c r="I25" s="56"/>
      <c r="J25" s="56"/>
      <c r="K25" s="56"/>
      <c r="L25" s="56"/>
    </row>
    <row r="26" spans="2:12" ht="18.75">
      <c r="B26" s="53"/>
      <c r="C26" s="53"/>
      <c r="D26" s="53"/>
      <c r="E26" s="53"/>
      <c r="F26" s="53"/>
      <c r="G26" s="56"/>
      <c r="H26" s="56"/>
      <c r="I26" s="56"/>
      <c r="J26" s="56"/>
      <c r="K26" s="56"/>
      <c r="L26" s="56"/>
    </row>
    <row r="27" spans="2:12" ht="18.75">
      <c r="B27" s="53"/>
      <c r="C27" s="53"/>
      <c r="D27" s="53"/>
      <c r="E27" s="53"/>
      <c r="F27" s="53"/>
      <c r="G27" s="56"/>
      <c r="H27" s="56"/>
      <c r="I27" s="56"/>
      <c r="J27" s="56"/>
      <c r="K27" s="56"/>
      <c r="L27" s="56"/>
    </row>
    <row r="28" spans="2:6" ht="18.75">
      <c r="B28" s="53"/>
      <c r="C28" s="53"/>
      <c r="D28" s="53"/>
      <c r="E28" s="53"/>
      <c r="F28" s="53"/>
    </row>
    <row r="29" spans="2:6" ht="18.75">
      <c r="B29" s="53"/>
      <c r="C29" s="53"/>
      <c r="D29" s="53"/>
      <c r="E29" s="53"/>
      <c r="F29" s="53"/>
    </row>
    <row r="30" spans="2:6" ht="18.75">
      <c r="B30" s="53"/>
      <c r="C30" s="53"/>
      <c r="D30" s="53"/>
      <c r="E30" s="53"/>
      <c r="F30" s="53"/>
    </row>
    <row r="31" spans="2:6" ht="24.75" customHeight="1">
      <c r="B31" s="53"/>
      <c r="C31" s="53"/>
      <c r="D31" s="53"/>
      <c r="E31" s="53"/>
      <c r="F31" s="53"/>
    </row>
    <row r="32" spans="2:6" ht="18.75">
      <c r="B32" s="53"/>
      <c r="C32" s="53"/>
      <c r="D32" s="53"/>
      <c r="E32" s="53"/>
      <c r="F32" s="53"/>
    </row>
    <row r="33" spans="2:6" ht="18.75">
      <c r="B33" s="53"/>
      <c r="C33" s="53"/>
      <c r="D33" s="53"/>
      <c r="E33" s="53"/>
      <c r="F33" s="53"/>
    </row>
    <row r="34" spans="2:6" ht="18.75">
      <c r="B34" s="53"/>
      <c r="C34" s="53"/>
      <c r="D34" s="53"/>
      <c r="E34" s="53"/>
      <c r="F34" s="53"/>
    </row>
    <row r="35" spans="2:6" ht="18.75">
      <c r="B35" s="53"/>
      <c r="C35" s="53"/>
      <c r="D35" s="53"/>
      <c r="E35" s="53"/>
      <c r="F35" s="53"/>
    </row>
    <row r="36" spans="2:6" ht="18.75">
      <c r="B36" s="53"/>
      <c r="C36" s="53"/>
      <c r="D36" s="53"/>
      <c r="E36" s="53"/>
      <c r="F36" s="53"/>
    </row>
    <row r="37" spans="2:6" ht="18.75">
      <c r="B37" s="53"/>
      <c r="C37" s="53"/>
      <c r="D37" s="53"/>
      <c r="E37" s="53"/>
      <c r="F37" s="53"/>
    </row>
    <row r="38" spans="2:6" ht="24.75" customHeight="1">
      <c r="B38" s="53"/>
      <c r="C38" s="53"/>
      <c r="D38" s="53"/>
      <c r="E38" s="53"/>
      <c r="F38" s="53"/>
    </row>
    <row r="39" spans="2:6" ht="18.75">
      <c r="B39" s="53"/>
      <c r="C39" s="53"/>
      <c r="D39" s="53"/>
      <c r="E39" s="53"/>
      <c r="F39" s="53"/>
    </row>
    <row r="40" spans="2:6" ht="18.75">
      <c r="B40" s="53"/>
      <c r="C40" s="53"/>
      <c r="D40" s="53"/>
      <c r="E40" s="53"/>
      <c r="F40" s="53"/>
    </row>
    <row r="41" spans="2:6" ht="18.75">
      <c r="B41" s="53"/>
      <c r="C41" s="53"/>
      <c r="D41" s="53"/>
      <c r="E41" s="53"/>
      <c r="F41" s="53"/>
    </row>
    <row r="42" spans="2:6" ht="18.75">
      <c r="B42" s="53"/>
      <c r="C42" s="53"/>
      <c r="D42" s="53"/>
      <c r="E42" s="53"/>
      <c r="F42" s="53"/>
    </row>
    <row r="43" spans="2:6" ht="18.75">
      <c r="B43" s="53"/>
      <c r="C43" s="53"/>
      <c r="D43" s="53"/>
      <c r="E43" s="53"/>
      <c r="F43" s="53"/>
    </row>
    <row r="44" spans="2:6" ht="18.75">
      <c r="B44" s="53"/>
      <c r="C44" s="53"/>
      <c r="D44" s="53"/>
      <c r="E44" s="53"/>
      <c r="F44" s="53"/>
    </row>
    <row r="45" spans="2:6" ht="18.75">
      <c r="B45" s="53"/>
      <c r="C45" s="53"/>
      <c r="D45" s="53"/>
      <c r="E45" s="53"/>
      <c r="F45" s="53"/>
    </row>
    <row r="46" spans="2:6" ht="18.75">
      <c r="B46" s="53"/>
      <c r="C46" s="53"/>
      <c r="D46" s="53"/>
      <c r="E46" s="53"/>
      <c r="F46" s="53"/>
    </row>
    <row r="47" spans="2:6" ht="24.75" customHeight="1">
      <c r="B47" s="53"/>
      <c r="C47" s="53"/>
      <c r="D47" s="53"/>
      <c r="E47" s="53"/>
      <c r="F47" s="53"/>
    </row>
    <row r="48" spans="2:6" ht="24.75" customHeight="1">
      <c r="B48" s="53"/>
      <c r="C48" s="53"/>
      <c r="D48" s="53"/>
      <c r="E48" s="53"/>
      <c r="F48" s="53"/>
    </row>
    <row r="49" spans="2:6" ht="18.75">
      <c r="B49" s="53"/>
      <c r="C49" s="53"/>
      <c r="D49" s="53"/>
      <c r="E49" s="53"/>
      <c r="F49" s="53"/>
    </row>
    <row r="50" spans="2:6" ht="18.75">
      <c r="B50" s="53"/>
      <c r="C50" s="53"/>
      <c r="D50" s="53"/>
      <c r="E50" s="53"/>
      <c r="F50" s="53"/>
    </row>
    <row r="51" spans="2:6" ht="18.75">
      <c r="B51" s="53"/>
      <c r="C51" s="53"/>
      <c r="D51" s="53"/>
      <c r="E51" s="53"/>
      <c r="F51" s="53"/>
    </row>
    <row r="52" spans="2:6" ht="18.75">
      <c r="B52" s="53"/>
      <c r="C52" s="53"/>
      <c r="D52" s="53"/>
      <c r="E52" s="53"/>
      <c r="F52" s="53"/>
    </row>
    <row r="53" spans="2:6" ht="18.75">
      <c r="B53" s="53"/>
      <c r="C53" s="53"/>
      <c r="D53" s="53"/>
      <c r="E53" s="53"/>
      <c r="F53" s="53"/>
    </row>
    <row r="54" spans="2:6" ht="18.75">
      <c r="B54" s="53"/>
      <c r="C54" s="53"/>
      <c r="D54" s="53"/>
      <c r="E54" s="53"/>
      <c r="F54" s="53"/>
    </row>
    <row r="55" spans="2:6" ht="18.75">
      <c r="B55" s="53"/>
      <c r="C55" s="53"/>
      <c r="D55" s="53"/>
      <c r="E55" s="53"/>
      <c r="F55" s="53"/>
    </row>
    <row r="56" spans="2:6" ht="18.75">
      <c r="B56" s="53"/>
      <c r="C56" s="53"/>
      <c r="D56" s="53"/>
      <c r="E56" s="53"/>
      <c r="F56" s="53"/>
    </row>
    <row r="57" spans="2:6" ht="18.75">
      <c r="B57" s="53"/>
      <c r="C57" s="53"/>
      <c r="D57" s="53"/>
      <c r="E57" s="53"/>
      <c r="F57" s="53"/>
    </row>
    <row r="58" spans="2:6" ht="18.75">
      <c r="B58" s="53"/>
      <c r="C58" s="53"/>
      <c r="D58" s="53"/>
      <c r="E58" s="53"/>
      <c r="F58" s="53"/>
    </row>
    <row r="59" spans="2:6" ht="18.75">
      <c r="B59" s="53"/>
      <c r="C59" s="53"/>
      <c r="D59" s="53"/>
      <c r="E59" s="53"/>
      <c r="F59" s="53"/>
    </row>
    <row r="60" spans="2:6" ht="18.75">
      <c r="B60" s="53"/>
      <c r="C60" s="53"/>
      <c r="D60" s="53"/>
      <c r="E60" s="53"/>
      <c r="F60" s="53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21"/>
  <sheetViews>
    <sheetView zoomScalePageLayoutView="0" workbookViewId="0" topLeftCell="A13">
      <selection activeCell="A2" sqref="A2:K2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8515625" style="1" customWidth="1"/>
    <col min="12" max="16384" width="8.7109375" style="1" customWidth="1"/>
  </cols>
  <sheetData>
    <row r="1" spans="1:11" s="24" customFormat="1" ht="30.75">
      <c r="A1" s="134" t="s">
        <v>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24" customFormat="1" ht="30.75">
      <c r="A2" s="134" t="s">
        <v>84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24" customFormat="1" ht="30.75">
      <c r="A3" s="134" t="s">
        <v>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24" customFormat="1" ht="30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ht="24">
      <c r="B5" s="1" t="s">
        <v>90</v>
      </c>
    </row>
    <row r="6" spans="1:11" ht="24">
      <c r="A6" s="135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ht="24">
      <c r="A7" s="1" t="s">
        <v>87</v>
      </c>
    </row>
    <row r="8" ht="24">
      <c r="A8" s="1" t="s">
        <v>88</v>
      </c>
    </row>
    <row r="9" ht="24">
      <c r="B9" s="1" t="s">
        <v>111</v>
      </c>
    </row>
    <row r="10" ht="24">
      <c r="A10" s="1" t="s">
        <v>112</v>
      </c>
    </row>
    <row r="11" spans="2:7" ht="24">
      <c r="B11" s="113" t="s">
        <v>113</v>
      </c>
      <c r="C11" s="114"/>
      <c r="D11" s="114"/>
      <c r="E11" s="115"/>
      <c r="F11" s="116"/>
      <c r="G11" s="2"/>
    </row>
    <row r="12" spans="1:11" ht="24">
      <c r="A12" s="136" t="s">
        <v>114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256" s="5" customFormat="1" ht="24">
      <c r="A13" s="1"/>
      <c r="B13" s="1" t="s">
        <v>115</v>
      </c>
      <c r="C13" s="1"/>
      <c r="D13" s="1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24">
      <c r="A14" s="1" t="s">
        <v>117</v>
      </c>
      <c r="B14" s="1"/>
      <c r="C14" s="1"/>
      <c r="D14" s="1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24">
      <c r="A15" s="1" t="s">
        <v>116</v>
      </c>
      <c r="B15" s="1"/>
      <c r="C15" s="1"/>
      <c r="D15" s="1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7" s="5" customFormat="1" ht="24">
      <c r="B16" s="3" t="s">
        <v>118</v>
      </c>
      <c r="C16" s="14"/>
      <c r="D16" s="14"/>
      <c r="E16" s="15"/>
      <c r="F16" s="15"/>
      <c r="G16" s="14"/>
    </row>
    <row r="17" ht="24">
      <c r="A17" s="3" t="s">
        <v>119</v>
      </c>
    </row>
    <row r="18" ht="24">
      <c r="A18" s="3" t="s">
        <v>120</v>
      </c>
    </row>
    <row r="19" ht="24">
      <c r="A19" s="3" t="s">
        <v>121</v>
      </c>
    </row>
    <row r="20" ht="24">
      <c r="A20" s="3" t="s">
        <v>122</v>
      </c>
    </row>
    <row r="21" ht="24">
      <c r="A21" s="3"/>
    </row>
  </sheetData>
  <sheetProtection/>
  <mergeCells count="6">
    <mergeCell ref="A1:K1"/>
    <mergeCell ref="A4:K4"/>
    <mergeCell ref="A2:K2"/>
    <mergeCell ref="A3:K3"/>
    <mergeCell ref="A6:K6"/>
    <mergeCell ref="A12:K12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28"/>
  <sheetViews>
    <sheetView zoomScale="120" zoomScaleNormal="120" zoomScalePageLayoutView="0" workbookViewId="0" topLeftCell="A1">
      <selection activeCell="A17" sqref="A17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37" t="s">
        <v>11</v>
      </c>
      <c r="B1" s="137"/>
      <c r="C1" s="137"/>
      <c r="D1" s="137"/>
      <c r="E1" s="137"/>
      <c r="F1" s="137"/>
      <c r="G1" s="137"/>
      <c r="H1" s="137"/>
      <c r="I1" s="2"/>
    </row>
    <row r="3" spans="1:9" s="24" customFormat="1" ht="27.75">
      <c r="A3" s="139" t="s">
        <v>89</v>
      </c>
      <c r="B3" s="140"/>
      <c r="C3" s="140"/>
      <c r="D3" s="140"/>
      <c r="E3" s="140"/>
      <c r="F3" s="140"/>
      <c r="G3" s="140"/>
      <c r="H3" s="140"/>
      <c r="I3" s="41"/>
    </row>
    <row r="4" spans="1:11" s="24" customFormat="1" ht="30.75">
      <c r="A4" s="134" t="s">
        <v>85</v>
      </c>
      <c r="B4" s="134"/>
      <c r="C4" s="134"/>
      <c r="D4" s="134"/>
      <c r="E4" s="134"/>
      <c r="F4" s="134"/>
      <c r="G4" s="134"/>
      <c r="H4" s="134"/>
      <c r="I4" s="132"/>
      <c r="J4" s="132"/>
      <c r="K4" s="132"/>
    </row>
    <row r="5" spans="1:9" s="24" customFormat="1" ht="27.75">
      <c r="A5" s="27"/>
      <c r="B5" s="27"/>
      <c r="C5" s="27"/>
      <c r="D5" s="27"/>
      <c r="E5" s="27"/>
      <c r="F5" s="27"/>
      <c r="G5" s="27"/>
      <c r="H5" s="27"/>
      <c r="I5" s="27"/>
    </row>
    <row r="6" ht="24">
      <c r="B6" s="1" t="s">
        <v>91</v>
      </c>
    </row>
    <row r="7" ht="24">
      <c r="A7" s="1" t="s">
        <v>92</v>
      </c>
    </row>
    <row r="9" ht="24">
      <c r="A9" s="4" t="s">
        <v>17</v>
      </c>
    </row>
    <row r="10" ht="24.75" thickBot="1">
      <c r="A10" s="3" t="s">
        <v>18</v>
      </c>
    </row>
    <row r="11" spans="2:7" ht="25.5" thickBot="1" thickTop="1">
      <c r="B11" s="138" t="s">
        <v>14</v>
      </c>
      <c r="C11" s="138"/>
      <c r="D11" s="138"/>
      <c r="E11" s="138"/>
      <c r="F11" s="10" t="s">
        <v>5</v>
      </c>
      <c r="G11" s="10" t="s">
        <v>6</v>
      </c>
    </row>
    <row r="12" spans="2:7" ht="24.75" thickTop="1">
      <c r="B12" s="13" t="s">
        <v>39</v>
      </c>
      <c r="C12" s="11"/>
      <c r="D12" s="11"/>
      <c r="E12" s="11"/>
      <c r="F12" s="16">
        <v>17</v>
      </c>
      <c r="G12" s="22">
        <f>F12*100/F$14</f>
        <v>94.44444444444444</v>
      </c>
    </row>
    <row r="13" spans="2:7" ht="24.75" thickBot="1">
      <c r="B13" s="13" t="s">
        <v>74</v>
      </c>
      <c r="C13" s="11"/>
      <c r="D13" s="11"/>
      <c r="E13" s="11"/>
      <c r="F13" s="16">
        <v>1</v>
      </c>
      <c r="G13" s="22">
        <f>F13*100/F$14</f>
        <v>5.555555555555555</v>
      </c>
    </row>
    <row r="14" spans="2:7" ht="25.5" thickBot="1" thickTop="1">
      <c r="B14" s="138" t="s">
        <v>3</v>
      </c>
      <c r="C14" s="138"/>
      <c r="D14" s="138"/>
      <c r="E14" s="138"/>
      <c r="F14" s="12">
        <f>SUM(F12:F13)</f>
        <v>18</v>
      </c>
      <c r="G14" s="21">
        <f>SUM(G12:G13)</f>
        <v>100</v>
      </c>
    </row>
    <row r="15" ht="24.75" thickTop="1"/>
    <row r="16" ht="24">
      <c r="B16" s="1" t="s">
        <v>19</v>
      </c>
    </row>
    <row r="17" ht="24">
      <c r="A17" s="1" t="s">
        <v>75</v>
      </c>
    </row>
    <row r="18" ht="24">
      <c r="A18" s="1" t="s">
        <v>76</v>
      </c>
    </row>
    <row r="20" spans="1:8" ht="24">
      <c r="A20" s="30"/>
      <c r="B20" s="26"/>
      <c r="C20" s="26"/>
      <c r="D20" s="26"/>
      <c r="E20" s="26"/>
      <c r="F20" s="26"/>
      <c r="G20" s="26"/>
      <c r="H20" s="26"/>
    </row>
    <row r="21" spans="1:8" ht="24">
      <c r="A21" s="26"/>
      <c r="B21" s="141"/>
      <c r="C21" s="141"/>
      <c r="D21" s="141"/>
      <c r="E21" s="141"/>
      <c r="F21" s="11"/>
      <c r="G21" s="11"/>
      <c r="H21" s="26"/>
    </row>
    <row r="22" spans="1:8" ht="24">
      <c r="A22" s="26"/>
      <c r="B22" s="142"/>
      <c r="C22" s="142"/>
      <c r="D22" s="142"/>
      <c r="E22" s="142"/>
      <c r="F22" s="31"/>
      <c r="G22" s="23"/>
      <c r="H22" s="26"/>
    </row>
    <row r="23" spans="1:8" ht="24">
      <c r="A23" s="26"/>
      <c r="B23" s="142"/>
      <c r="C23" s="142"/>
      <c r="D23" s="142"/>
      <c r="E23" s="142"/>
      <c r="F23" s="31"/>
      <c r="G23" s="23"/>
      <c r="H23" s="26"/>
    </row>
    <row r="24" spans="1:8" ht="24">
      <c r="A24" s="26"/>
      <c r="B24" s="142"/>
      <c r="C24" s="142"/>
      <c r="D24" s="142"/>
      <c r="E24" s="142"/>
      <c r="F24" s="32"/>
      <c r="G24" s="23"/>
      <c r="H24" s="26"/>
    </row>
    <row r="25" spans="1:8" ht="24">
      <c r="A25" s="26"/>
      <c r="B25" s="142"/>
      <c r="C25" s="142"/>
      <c r="D25" s="142"/>
      <c r="E25" s="142"/>
      <c r="F25" s="31"/>
      <c r="G25" s="23"/>
      <c r="H25" s="26"/>
    </row>
    <row r="26" spans="1:8" ht="24">
      <c r="A26" s="26"/>
      <c r="B26" s="142"/>
      <c r="C26" s="142"/>
      <c r="D26" s="142"/>
      <c r="E26" s="142"/>
      <c r="F26" s="31"/>
      <c r="G26" s="23"/>
      <c r="H26" s="26"/>
    </row>
    <row r="27" spans="1:8" ht="24">
      <c r="A27" s="26"/>
      <c r="B27" s="142"/>
      <c r="C27" s="142"/>
      <c r="D27" s="142"/>
      <c r="E27" s="142"/>
      <c r="F27" s="31"/>
      <c r="G27" s="23"/>
      <c r="H27" s="26"/>
    </row>
    <row r="28" spans="1:8" ht="24">
      <c r="A28" s="26"/>
      <c r="B28" s="141"/>
      <c r="C28" s="141"/>
      <c r="D28" s="141"/>
      <c r="E28" s="141"/>
      <c r="F28" s="33"/>
      <c r="G28" s="34"/>
      <c r="H28" s="26"/>
    </row>
  </sheetData>
  <sheetProtection/>
  <mergeCells count="13">
    <mergeCell ref="B28:E28"/>
    <mergeCell ref="B23:E23"/>
    <mergeCell ref="B27:E27"/>
    <mergeCell ref="B24:E24"/>
    <mergeCell ref="B25:E25"/>
    <mergeCell ref="B22:E22"/>
    <mergeCell ref="B26:E26"/>
    <mergeCell ref="A1:H1"/>
    <mergeCell ref="B11:E11"/>
    <mergeCell ref="B14:E14"/>
    <mergeCell ref="A3:H3"/>
    <mergeCell ref="A4:H4"/>
    <mergeCell ref="B21:E21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IV19"/>
  <sheetViews>
    <sheetView zoomScale="115" zoomScaleNormal="115" zoomScalePageLayoutView="0" workbookViewId="0" topLeftCell="A1">
      <selection activeCell="C16" sqref="C16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64" customWidth="1"/>
    <col min="6" max="6" width="16.00390625" style="64" customWidth="1"/>
    <col min="7" max="7" width="18.7109375" style="64" customWidth="1"/>
    <col min="8" max="16384" width="9.140625" style="5" customWidth="1"/>
  </cols>
  <sheetData>
    <row r="1" spans="1:256" ht="24">
      <c r="A1" s="143" t="s">
        <v>32</v>
      </c>
      <c r="B1" s="143"/>
      <c r="C1" s="143"/>
      <c r="D1" s="143"/>
      <c r="E1" s="143"/>
      <c r="F1" s="143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8" ht="23.25">
      <c r="A2" s="88"/>
      <c r="B2" s="88"/>
      <c r="C2" s="88"/>
      <c r="D2" s="88"/>
      <c r="E2" s="88"/>
      <c r="F2" s="88"/>
      <c r="G2" s="89"/>
      <c r="H2" s="89"/>
    </row>
    <row r="3" spans="1:6" ht="24" thickBot="1">
      <c r="A3" s="90" t="s">
        <v>35</v>
      </c>
      <c r="B3" s="91"/>
      <c r="C3" s="91"/>
      <c r="D3" s="91"/>
      <c r="E3" s="92"/>
      <c r="F3" s="92"/>
    </row>
    <row r="4" spans="1:6" ht="24.75" thickBot="1" thickTop="1">
      <c r="A4" s="90"/>
      <c r="B4" s="144" t="s">
        <v>33</v>
      </c>
      <c r="C4" s="145"/>
      <c r="D4" s="145"/>
      <c r="E4" s="93" t="s">
        <v>5</v>
      </c>
      <c r="F4" s="93" t="s">
        <v>6</v>
      </c>
    </row>
    <row r="5" spans="1:256" ht="24" thickTop="1">
      <c r="A5" s="94"/>
      <c r="B5" s="152" t="s">
        <v>77</v>
      </c>
      <c r="C5" s="153"/>
      <c r="D5" s="154"/>
      <c r="E5" s="95">
        <v>11</v>
      </c>
      <c r="F5" s="96">
        <f aca="true" t="shared" si="0" ref="F5:F12">E5*100/$E$12</f>
        <v>61.111111111111114</v>
      </c>
      <c r="G5" s="97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ht="23.25">
      <c r="A6" s="94"/>
      <c r="B6" s="99" t="s">
        <v>78</v>
      </c>
      <c r="C6" s="100"/>
      <c r="D6" s="101"/>
      <c r="E6" s="102">
        <v>11</v>
      </c>
      <c r="F6" s="103">
        <f t="shared" si="0"/>
        <v>61.111111111111114</v>
      </c>
      <c r="G6" s="97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6" ht="23.25">
      <c r="A7" s="90"/>
      <c r="B7" s="104" t="s">
        <v>79</v>
      </c>
      <c r="C7" s="105"/>
      <c r="D7" s="106"/>
      <c r="E7" s="107">
        <v>4</v>
      </c>
      <c r="F7" s="108">
        <f t="shared" si="0"/>
        <v>22.22222222222222</v>
      </c>
    </row>
    <row r="8" spans="1:6" ht="24">
      <c r="A8" s="90"/>
      <c r="B8" s="146" t="s">
        <v>80</v>
      </c>
      <c r="C8" s="147"/>
      <c r="D8" s="148"/>
      <c r="E8" s="109">
        <v>2</v>
      </c>
      <c r="F8" s="110">
        <f t="shared" si="0"/>
        <v>11.11111111111111</v>
      </c>
    </row>
    <row r="9" spans="1:6" ht="24">
      <c r="A9" s="90"/>
      <c r="B9" s="146" t="s">
        <v>81</v>
      </c>
      <c r="C9" s="147"/>
      <c r="D9" s="148"/>
      <c r="E9" s="109">
        <v>2</v>
      </c>
      <c r="F9" s="110">
        <f t="shared" si="0"/>
        <v>11.11111111111111</v>
      </c>
    </row>
    <row r="10" spans="1:6" ht="23.25">
      <c r="A10" s="90"/>
      <c r="B10" s="104" t="s">
        <v>69</v>
      </c>
      <c r="C10" s="105"/>
      <c r="D10" s="106"/>
      <c r="E10" s="107">
        <v>3</v>
      </c>
      <c r="F10" s="108">
        <f t="shared" si="0"/>
        <v>16.666666666666668</v>
      </c>
    </row>
    <row r="11" spans="1:6" ht="24">
      <c r="A11" s="90"/>
      <c r="B11" s="146" t="s">
        <v>82</v>
      </c>
      <c r="C11" s="147"/>
      <c r="D11" s="148"/>
      <c r="E11" s="109">
        <v>3</v>
      </c>
      <c r="F11" s="110">
        <f t="shared" si="0"/>
        <v>16.666666666666668</v>
      </c>
    </row>
    <row r="12" spans="1:6" ht="24" thickBot="1">
      <c r="A12" s="90"/>
      <c r="B12" s="149" t="s">
        <v>34</v>
      </c>
      <c r="C12" s="150"/>
      <c r="D12" s="151"/>
      <c r="E12" s="111">
        <f>SUM(E5,E7,E10)</f>
        <v>18</v>
      </c>
      <c r="F12" s="60">
        <f t="shared" si="0"/>
        <v>100</v>
      </c>
    </row>
    <row r="13" spans="1:6" ht="24" thickTop="1">
      <c r="A13" s="90"/>
      <c r="B13" s="14"/>
      <c r="C13" s="14"/>
      <c r="D13" s="14"/>
      <c r="E13" s="112"/>
      <c r="F13" s="15"/>
    </row>
    <row r="14" spans="2:7" s="1" customFormat="1" ht="24">
      <c r="B14" s="113" t="s">
        <v>83</v>
      </c>
      <c r="C14" s="114"/>
      <c r="D14" s="114"/>
      <c r="E14" s="115"/>
      <c r="F14" s="116"/>
      <c r="G14" s="2"/>
    </row>
    <row r="15" spans="1:7" s="1" customFormat="1" ht="24">
      <c r="A15" s="1" t="s">
        <v>106</v>
      </c>
      <c r="B15" s="114"/>
      <c r="C15" s="114"/>
      <c r="D15" s="114"/>
      <c r="E15" s="115"/>
      <c r="F15" s="116"/>
      <c r="G15" s="2"/>
    </row>
    <row r="16" spans="1:7" s="1" customFormat="1" ht="24">
      <c r="A16" s="1" t="s">
        <v>107</v>
      </c>
      <c r="B16" s="114"/>
      <c r="C16" s="114"/>
      <c r="D16" s="114"/>
      <c r="E16" s="115"/>
      <c r="F16" s="116"/>
      <c r="G16" s="2"/>
    </row>
    <row r="17" spans="1:256" ht="24">
      <c r="A17" s="1"/>
      <c r="B17" s="1" t="s">
        <v>108</v>
      </c>
      <c r="C17" s="1"/>
      <c r="D17" s="1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4">
      <c r="A18" s="1" t="s">
        <v>109</v>
      </c>
      <c r="B18" s="1"/>
      <c r="C18" s="1"/>
      <c r="D18" s="1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4">
      <c r="A19" s="1" t="s">
        <v>110</v>
      </c>
      <c r="B19" s="1"/>
      <c r="C19" s="1"/>
      <c r="D19" s="1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sheetProtection/>
  <mergeCells count="7">
    <mergeCell ref="A1:F1"/>
    <mergeCell ref="B4:D4"/>
    <mergeCell ref="B8:D8"/>
    <mergeCell ref="B11:D11"/>
    <mergeCell ref="B12:D12"/>
    <mergeCell ref="B9:D9"/>
    <mergeCell ref="B5:D5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5"/>
  <sheetViews>
    <sheetView zoomScalePageLayoutView="0" workbookViewId="0" topLeftCell="A7">
      <selection activeCell="A16" sqref="A16:IV21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4">
      <c r="A1" s="137" t="s">
        <v>12</v>
      </c>
      <c r="B1" s="137"/>
      <c r="C1" s="137"/>
      <c r="D1" s="137"/>
      <c r="E1" s="137"/>
      <c r="F1" s="137"/>
      <c r="G1" s="137"/>
    </row>
    <row r="2" spans="1:7" ht="24">
      <c r="A2" s="2"/>
      <c r="B2" s="2"/>
      <c r="C2" s="2"/>
      <c r="D2" s="2"/>
      <c r="E2" s="2"/>
      <c r="F2" s="2"/>
      <c r="G2" s="2"/>
    </row>
    <row r="3" ht="20.25" customHeight="1">
      <c r="A3" s="4" t="s">
        <v>16</v>
      </c>
    </row>
    <row r="4" ht="20.25" customHeight="1" thickBot="1">
      <c r="A4" s="3" t="s">
        <v>40</v>
      </c>
    </row>
    <row r="5" spans="1:7" s="5" customFormat="1" ht="24" thickTop="1">
      <c r="A5" s="155" t="s">
        <v>1</v>
      </c>
      <c r="B5" s="156"/>
      <c r="C5" s="156"/>
      <c r="D5" s="156"/>
      <c r="E5" s="157" t="s">
        <v>93</v>
      </c>
      <c r="F5" s="158"/>
      <c r="G5" s="159"/>
    </row>
    <row r="6" spans="1:7" s="5" customFormat="1" ht="24" thickBot="1">
      <c r="A6" s="144"/>
      <c r="B6" s="145"/>
      <c r="C6" s="145"/>
      <c r="D6" s="145"/>
      <c r="E6" s="6"/>
      <c r="F6" s="6" t="s">
        <v>2</v>
      </c>
      <c r="G6" s="6" t="s">
        <v>7</v>
      </c>
    </row>
    <row r="7" spans="1:7" s="5" customFormat="1" ht="24" thickTop="1">
      <c r="A7" s="125" t="s">
        <v>8</v>
      </c>
      <c r="B7" s="126"/>
      <c r="C7" s="127"/>
      <c r="D7" s="128"/>
      <c r="E7" s="129"/>
      <c r="F7" s="129"/>
      <c r="G7" s="130"/>
    </row>
    <row r="8" spans="1:7" s="5" customFormat="1" ht="23.25">
      <c r="A8" s="117" t="s">
        <v>94</v>
      </c>
      <c r="B8" s="118"/>
      <c r="C8" s="118"/>
      <c r="D8" s="118"/>
      <c r="E8" s="121">
        <f>คีย์!G20</f>
        <v>4.444444444444445</v>
      </c>
      <c r="F8" s="121">
        <f>คีย์!G21</f>
        <v>0.6156987634551999</v>
      </c>
      <c r="G8" s="120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23.25">
      <c r="A9" s="160" t="s">
        <v>9</v>
      </c>
      <c r="B9" s="161"/>
      <c r="C9" s="161"/>
      <c r="D9" s="162"/>
      <c r="E9" s="17">
        <f>คีย์!G23</f>
        <v>4.444444444444445</v>
      </c>
      <c r="F9" s="17">
        <f>คีย์!G22</f>
        <v>0.6156987634551999</v>
      </c>
      <c r="G9" s="18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5" customFormat="1" ht="23.25">
      <c r="A10" s="35" t="s">
        <v>36</v>
      </c>
      <c r="B10" s="7"/>
      <c r="C10" s="7"/>
      <c r="D10" s="29"/>
      <c r="E10" s="8"/>
      <c r="F10" s="8"/>
      <c r="G10" s="9"/>
    </row>
    <row r="11" spans="1:7" s="5" customFormat="1" ht="23.25">
      <c r="A11" s="36" t="s">
        <v>37</v>
      </c>
      <c r="B11" s="37"/>
      <c r="C11" s="37"/>
      <c r="D11" s="37"/>
      <c r="E11" s="38">
        <f>คีย์!J20</f>
        <v>4.666666666666667</v>
      </c>
      <c r="F11" s="38">
        <f>คีย์!J21</f>
        <v>0.48507125007266594</v>
      </c>
      <c r="G11" s="39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5" customFormat="1" ht="23.25">
      <c r="A12" s="117" t="s">
        <v>38</v>
      </c>
      <c r="B12" s="118"/>
      <c r="C12" s="118"/>
      <c r="D12" s="118"/>
      <c r="E12" s="119">
        <f>คีย์!K20</f>
        <v>4.5</v>
      </c>
      <c r="F12" s="119">
        <f>คีย์!K21</f>
        <v>0.5144957554275266</v>
      </c>
      <c r="G12" s="120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23.25">
      <c r="A13" s="163" t="s">
        <v>13</v>
      </c>
      <c r="B13" s="164"/>
      <c r="C13" s="164"/>
      <c r="D13" s="165"/>
      <c r="E13" s="40">
        <f>คีย์!K23</f>
        <v>4.5</v>
      </c>
      <c r="F13" s="40">
        <f>คีย์!K22</f>
        <v>0.5773502691896257</v>
      </c>
      <c r="G13" s="19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5" customFormat="1" ht="24" thickBot="1">
      <c r="A14" s="149" t="s">
        <v>3</v>
      </c>
      <c r="B14" s="150"/>
      <c r="C14" s="150"/>
      <c r="D14" s="151"/>
      <c r="E14" s="60">
        <f>คีย์!L20</f>
        <v>4.537037037037037</v>
      </c>
      <c r="F14" s="60">
        <f>คีย์!L21</f>
        <v>0.5394953254195486</v>
      </c>
      <c r="G14" s="61" t="str">
        <f>IF(E14&gt;4.5,"มากที่สุด",IF(E14&gt;3.5,"มาก",IF(E14&gt;2.5,"ปานกลาง",IF(K13E15&gt;1.5,"น้อย",IF(E14&lt;=1.5,"น้อยที่สุด")))))</f>
        <v>มากที่สุด</v>
      </c>
    </row>
    <row r="15" spans="1:7" s="5" customFormat="1" ht="24" thickTop="1">
      <c r="A15" s="14"/>
      <c r="B15" s="14"/>
      <c r="C15" s="14"/>
      <c r="D15" s="14"/>
      <c r="E15" s="15"/>
      <c r="F15" s="15"/>
      <c r="G15" s="14"/>
    </row>
    <row r="16" spans="2:7" s="5" customFormat="1" ht="24">
      <c r="B16" s="3" t="s">
        <v>41</v>
      </c>
      <c r="C16" s="14"/>
      <c r="D16" s="14"/>
      <c r="E16" s="15"/>
      <c r="F16" s="15"/>
      <c r="G16" s="14"/>
    </row>
    <row r="17" ht="24">
      <c r="A17" s="3" t="s">
        <v>95</v>
      </c>
    </row>
    <row r="18" ht="24">
      <c r="A18" s="3" t="s">
        <v>96</v>
      </c>
    </row>
    <row r="19" ht="24">
      <c r="A19" s="3" t="s">
        <v>97</v>
      </c>
    </row>
    <row r="20" ht="24">
      <c r="A20" s="3" t="s">
        <v>98</v>
      </c>
    </row>
    <row r="21" ht="24">
      <c r="A21" s="3" t="s">
        <v>99</v>
      </c>
    </row>
    <row r="22" ht="24">
      <c r="A22" s="3"/>
    </row>
    <row r="23" ht="24">
      <c r="A23" s="3"/>
    </row>
    <row r="24" ht="24">
      <c r="A24" s="3"/>
    </row>
    <row r="25" ht="24">
      <c r="A25" s="3"/>
    </row>
  </sheetData>
  <sheetProtection/>
  <mergeCells count="6">
    <mergeCell ref="A1:G1"/>
    <mergeCell ref="A5:D6"/>
    <mergeCell ref="E5:G5"/>
    <mergeCell ref="A14:D14"/>
    <mergeCell ref="A9:D9"/>
    <mergeCell ref="A13:D13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22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5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64" customWidth="1"/>
    <col min="8" max="8" width="16.57421875" style="64" customWidth="1"/>
    <col min="9" max="16384" width="9.140625" style="5" customWidth="1"/>
  </cols>
  <sheetData>
    <row r="1" spans="1:9" s="63" customFormat="1" ht="24">
      <c r="A1" s="62"/>
      <c r="B1" s="143" t="s">
        <v>42</v>
      </c>
      <c r="C1" s="143"/>
      <c r="D1" s="143"/>
      <c r="E1" s="143"/>
      <c r="F1" s="143"/>
      <c r="G1" s="143"/>
      <c r="H1" s="143"/>
      <c r="I1" s="62"/>
    </row>
    <row r="2" spans="2:9" ht="23.25">
      <c r="B2" s="64"/>
      <c r="C2" s="64"/>
      <c r="D2" s="64"/>
      <c r="E2" s="64"/>
      <c r="I2" s="65"/>
    </row>
    <row r="3" spans="2:8" s="1" customFormat="1" ht="24">
      <c r="B3" s="25" t="s">
        <v>20</v>
      </c>
      <c r="F3" s="2"/>
      <c r="G3" s="2"/>
      <c r="H3" s="2"/>
    </row>
    <row r="4" spans="2:8" s="20" customFormat="1" ht="24.75" thickBot="1">
      <c r="B4" s="66" t="s">
        <v>105</v>
      </c>
      <c r="F4" s="2"/>
      <c r="G4" s="67"/>
      <c r="H4" s="67"/>
    </row>
    <row r="5" spans="2:8" s="1" customFormat="1" ht="24.75" thickTop="1">
      <c r="B5" s="166" t="s">
        <v>1</v>
      </c>
      <c r="C5" s="167"/>
      <c r="D5" s="167"/>
      <c r="E5" s="168"/>
      <c r="F5" s="172"/>
      <c r="G5" s="174" t="s">
        <v>2</v>
      </c>
      <c r="H5" s="174" t="s">
        <v>7</v>
      </c>
    </row>
    <row r="6" spans="2:8" s="1" customFormat="1" ht="24.75" thickBot="1">
      <c r="B6" s="169"/>
      <c r="C6" s="170"/>
      <c r="D6" s="170"/>
      <c r="E6" s="171"/>
      <c r="F6" s="173"/>
      <c r="G6" s="175"/>
      <c r="H6" s="175"/>
    </row>
    <row r="7" spans="2:9" s="1" customFormat="1" ht="24.75" thickTop="1">
      <c r="B7" s="68" t="s">
        <v>21</v>
      </c>
      <c r="C7" s="69"/>
      <c r="D7" s="69"/>
      <c r="E7" s="70"/>
      <c r="F7" s="71"/>
      <c r="G7" s="72"/>
      <c r="H7" s="73"/>
      <c r="I7" s="26"/>
    </row>
    <row r="8" spans="2:8" s="1" customFormat="1" ht="24">
      <c r="B8" s="176" t="s">
        <v>100</v>
      </c>
      <c r="C8" s="177"/>
      <c r="D8" s="177"/>
      <c r="E8" s="178"/>
      <c r="F8" s="179">
        <f>คีย์!H20</f>
        <v>3.5555555555555554</v>
      </c>
      <c r="G8" s="179">
        <f>คีย์!H21</f>
        <v>1.338226316137377</v>
      </c>
      <c r="H8" s="181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" customFormat="1" ht="24">
      <c r="B9" s="183" t="s">
        <v>101</v>
      </c>
      <c r="C9" s="184"/>
      <c r="D9" s="184"/>
      <c r="E9" s="185"/>
      <c r="F9" s="180"/>
      <c r="G9" s="180"/>
      <c r="H9" s="182"/>
    </row>
    <row r="10" spans="2:8" s="1" customFormat="1" ht="24.75" thickBot="1">
      <c r="B10" s="186" t="s">
        <v>22</v>
      </c>
      <c r="C10" s="187"/>
      <c r="D10" s="187"/>
      <c r="E10" s="188"/>
      <c r="F10" s="74">
        <f>คีย์!H23</f>
        <v>3.5555555555555554</v>
      </c>
      <c r="G10" s="75">
        <f>คีย์!H21</f>
        <v>1.338226316137377</v>
      </c>
      <c r="H10" s="76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8" s="1" customFormat="1" ht="24.75" thickTop="1">
      <c r="B11" s="77" t="s">
        <v>23</v>
      </c>
      <c r="C11" s="78"/>
      <c r="D11" s="78"/>
      <c r="E11" s="79"/>
      <c r="F11" s="80"/>
      <c r="G11" s="80"/>
      <c r="H11" s="81"/>
    </row>
    <row r="12" spans="2:8" s="1" customFormat="1" ht="24">
      <c r="B12" s="176" t="s">
        <v>102</v>
      </c>
      <c r="C12" s="177"/>
      <c r="D12" s="177"/>
      <c r="E12" s="178"/>
      <c r="F12" s="179">
        <f>คีย์!I20</f>
        <v>4.611111111111111</v>
      </c>
      <c r="G12" s="179">
        <f>คีย์!I21</f>
        <v>0.5016313257045498</v>
      </c>
      <c r="H12" s="181" t="str">
        <f>IF(F12&gt;4.5,"มากที่สุด",IF(F12&gt;3.5,"มาก",IF(F12&gt;2.5,"ปานกลาง",IF(F12&gt;1.5,"น้อย",IF(F12&lt;=1.5,"น้อยที่สุด")))))</f>
        <v>มากที่สุด</v>
      </c>
    </row>
    <row r="13" spans="2:8" s="1" customFormat="1" ht="24">
      <c r="B13" s="183" t="s">
        <v>101</v>
      </c>
      <c r="C13" s="184"/>
      <c r="D13" s="184"/>
      <c r="E13" s="185"/>
      <c r="F13" s="180"/>
      <c r="G13" s="180"/>
      <c r="H13" s="182"/>
    </row>
    <row r="14" spans="2:10" s="1" customFormat="1" ht="24.75" thickBot="1">
      <c r="B14" s="189" t="s">
        <v>22</v>
      </c>
      <c r="C14" s="190"/>
      <c r="D14" s="190"/>
      <c r="E14" s="191"/>
      <c r="F14" s="75">
        <f>คีย์!I23</f>
        <v>4.611111111111111</v>
      </c>
      <c r="G14" s="82">
        <f>คีย์!I21</f>
        <v>0.5016313257045498</v>
      </c>
      <c r="H14" s="76" t="str">
        <f>IF(F14&gt;4.5,"มากที่สุด",IF(F14&gt;3.5,"มาก",IF(F14&gt;2.5,"ปานกลาง",IF(F14&gt;1.5,"น้อย",IF(F14&lt;=1.5,"น้อยที่สุด")))))</f>
        <v>มากที่สุด</v>
      </c>
      <c r="J14" s="83"/>
    </row>
    <row r="15" spans="2:8" s="1" customFormat="1" ht="24.75" thickTop="1">
      <c r="B15" s="26"/>
      <c r="C15" s="26"/>
      <c r="D15" s="26"/>
      <c r="E15" s="26"/>
      <c r="F15" s="26"/>
      <c r="G15" s="26"/>
      <c r="H15" s="26"/>
    </row>
    <row r="16" spans="2:10" s="1" customFormat="1" ht="24">
      <c r="B16" s="20"/>
      <c r="C16" s="20" t="s">
        <v>43</v>
      </c>
      <c r="D16" s="20"/>
      <c r="E16" s="20"/>
      <c r="F16" s="20"/>
      <c r="G16" s="20"/>
      <c r="H16" s="20"/>
      <c r="I16" s="20"/>
      <c r="J16" s="20"/>
    </row>
    <row r="17" spans="2:10" s="1" customFormat="1" ht="24">
      <c r="B17" s="20" t="s">
        <v>103</v>
      </c>
      <c r="C17" s="20"/>
      <c r="D17" s="20"/>
      <c r="E17" s="20"/>
      <c r="F17" s="20"/>
      <c r="G17" s="20"/>
      <c r="H17" s="20"/>
      <c r="I17" s="20"/>
      <c r="J17" s="20"/>
    </row>
    <row r="18" spans="2:10" s="1" customFormat="1" ht="24">
      <c r="B18" s="20" t="s">
        <v>104</v>
      </c>
      <c r="C18" s="20"/>
      <c r="D18" s="20"/>
      <c r="E18" s="20"/>
      <c r="F18" s="20"/>
      <c r="G18" s="20"/>
      <c r="H18" s="20"/>
      <c r="I18" s="20"/>
      <c r="J18" s="20"/>
    </row>
    <row r="19" spans="1:8" s="1" customFormat="1" ht="24">
      <c r="A19" s="84"/>
      <c r="B19" s="84"/>
      <c r="C19" s="84"/>
      <c r="D19" s="84"/>
      <c r="E19" s="84"/>
      <c r="F19" s="84"/>
      <c r="G19" s="20"/>
      <c r="H19" s="20"/>
    </row>
    <row r="20" spans="2:10" s="1" customFormat="1" ht="24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1" customFormat="1" ht="24">
      <c r="B21" s="20"/>
      <c r="C21" s="20"/>
      <c r="D21" s="20"/>
      <c r="E21" s="20"/>
      <c r="F21" s="20"/>
      <c r="G21" s="20"/>
      <c r="H21" s="20"/>
      <c r="I21" s="20"/>
      <c r="J21" s="20"/>
    </row>
    <row r="22" spans="2:8" s="63" customFormat="1" ht="24">
      <c r="B22" s="85"/>
      <c r="C22" s="85"/>
      <c r="D22" s="85"/>
      <c r="E22" s="85"/>
      <c r="F22" s="86"/>
      <c r="G22" s="86"/>
      <c r="H22" s="87"/>
    </row>
  </sheetData>
  <sheetProtection/>
  <mergeCells count="17">
    <mergeCell ref="B10:E10"/>
    <mergeCell ref="B14:E14"/>
    <mergeCell ref="B12:E12"/>
    <mergeCell ref="F12:F13"/>
    <mergeCell ref="G12:G13"/>
    <mergeCell ref="H12:H13"/>
    <mergeCell ref="B13:E13"/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</mergeCells>
  <printOptions/>
  <pageMargins left="0.7086614173228347" right="0" top="0.7480314960629921" bottom="0.7480314960629921" header="0.31496062992125984" footer="0.31496062992125984"/>
  <pageSetup orientation="portrait" paperSize="9" r:id="rId3"/>
  <legacyDrawing r:id="rId2"/>
  <oleObjects>
    <oleObject progId="Equation.3" shapeId="358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2023-08-23T08:41:51Z</cp:lastPrinted>
  <dcterms:created xsi:type="dcterms:W3CDTF">2006-03-16T15:57:13Z</dcterms:created>
  <dcterms:modified xsi:type="dcterms:W3CDTF">2023-10-11T07:19:10Z</dcterms:modified>
  <cp:category/>
  <cp:version/>
  <cp:contentType/>
  <cp:contentStatus/>
</cp:coreProperties>
</file>